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Kin.PULMO\Desktop\8. serwis\Robocze\"/>
    </mc:Choice>
  </mc:AlternateContent>
  <xr:revisionPtr revIDLastSave="0" documentId="13_ncr:1_{23F83D1D-ABAE-43DC-A965-C3ECA180CE3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Arkusz2" sheetId="2" r:id="rId2"/>
  </sheets>
  <definedNames>
    <definedName name="_xlnm.Print_Area" localSheetId="1">Arkusz2!$A$6:$P$384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1" i="2" l="1"/>
  <c r="N275" i="2"/>
  <c r="M268" i="2"/>
  <c r="N268" i="2" s="1"/>
  <c r="M269" i="2"/>
  <c r="N269" i="2" s="1"/>
  <c r="M270" i="2"/>
  <c r="N270" i="2" s="1"/>
  <c r="M271" i="2"/>
  <c r="M272" i="2"/>
  <c r="N272" i="2" s="1"/>
  <c r="M273" i="2"/>
  <c r="N273" i="2" s="1"/>
  <c r="M274" i="2"/>
  <c r="N274" i="2" s="1"/>
  <c r="M275" i="2"/>
  <c r="M276" i="2"/>
  <c r="N276" i="2" s="1"/>
  <c r="M267" i="2"/>
  <c r="N267" i="2" s="1"/>
  <c r="M381" i="2" l="1"/>
  <c r="N381" i="2" s="1"/>
  <c r="H381" i="2"/>
  <c r="I381" i="2" s="1"/>
  <c r="P381" i="2" l="1"/>
  <c r="O381" i="2"/>
  <c r="H187" i="2" l="1"/>
  <c r="I187" i="2"/>
  <c r="M187" i="2"/>
  <c r="O187" i="2" s="1"/>
  <c r="N187" i="2"/>
  <c r="P187" i="2" s="1"/>
  <c r="H211" i="2" l="1"/>
  <c r="H337" i="2" l="1"/>
  <c r="I337" i="2" s="1"/>
  <c r="M337" i="2"/>
  <c r="N337" i="2" s="1"/>
  <c r="H338" i="2"/>
  <c r="I338" i="2" s="1"/>
  <c r="M338" i="2"/>
  <c r="N338" i="2" s="1"/>
  <c r="H309" i="2"/>
  <c r="I309" i="2" s="1"/>
  <c r="M309" i="2"/>
  <c r="N309" i="2" s="1"/>
  <c r="H310" i="2"/>
  <c r="I310" i="2" s="1"/>
  <c r="M310" i="2"/>
  <c r="N310" i="2" s="1"/>
  <c r="H292" i="2"/>
  <c r="I292" i="2" s="1"/>
  <c r="M292" i="2"/>
  <c r="N292" i="2" s="1"/>
  <c r="H293" i="2"/>
  <c r="I293" i="2" s="1"/>
  <c r="M293" i="2"/>
  <c r="N293" i="2" s="1"/>
  <c r="O338" i="2" l="1"/>
  <c r="O337" i="2"/>
  <c r="O339" i="2" s="1"/>
  <c r="P337" i="2"/>
  <c r="P338" i="2"/>
  <c r="O292" i="2"/>
  <c r="P292" i="2"/>
  <c r="O310" i="2"/>
  <c r="P310" i="2"/>
  <c r="P293" i="2"/>
  <c r="O293" i="2"/>
  <c r="O309" i="2"/>
  <c r="P309" i="2"/>
  <c r="P339" i="2" l="1"/>
  <c r="M284" i="2"/>
  <c r="N284" i="2" s="1"/>
  <c r="H275" i="2"/>
  <c r="H284" i="2"/>
  <c r="I284" i="2" s="1"/>
  <c r="M328" i="2"/>
  <c r="M329" i="2"/>
  <c r="M327" i="2"/>
  <c r="H328" i="2"/>
  <c r="I328" i="2" s="1"/>
  <c r="H329" i="2"/>
  <c r="I329" i="2" s="1"/>
  <c r="H327" i="2"/>
  <c r="I327" i="2" s="1"/>
  <c r="M317" i="2"/>
  <c r="N317" i="2" s="1"/>
  <c r="M318" i="2"/>
  <c r="H318" i="2"/>
  <c r="I318" i="2" s="1"/>
  <c r="H317" i="2"/>
  <c r="I317" i="2" s="1"/>
  <c r="M294" i="2"/>
  <c r="N294" i="2" s="1"/>
  <c r="M295" i="2"/>
  <c r="M296" i="2"/>
  <c r="N296" i="2" s="1"/>
  <c r="M297" i="2"/>
  <c r="N297" i="2" s="1"/>
  <c r="M298" i="2"/>
  <c r="N298" i="2" s="1"/>
  <c r="M299" i="2"/>
  <c r="M300" i="2"/>
  <c r="N300" i="2" s="1"/>
  <c r="H294" i="2"/>
  <c r="I294" i="2" s="1"/>
  <c r="H295" i="2"/>
  <c r="I295" i="2" s="1"/>
  <c r="H296" i="2"/>
  <c r="I296" i="2" s="1"/>
  <c r="H297" i="2"/>
  <c r="I297" i="2" s="1"/>
  <c r="H298" i="2"/>
  <c r="I298" i="2" s="1"/>
  <c r="H299" i="2"/>
  <c r="I299" i="2" s="1"/>
  <c r="H300" i="2"/>
  <c r="I300" i="2" s="1"/>
  <c r="M236" i="2"/>
  <c r="N236" i="2" s="1"/>
  <c r="M237" i="2"/>
  <c r="N237" i="2" s="1"/>
  <c r="M238" i="2"/>
  <c r="N238" i="2" s="1"/>
  <c r="M239" i="2"/>
  <c r="M240" i="2"/>
  <c r="N240" i="2" s="1"/>
  <c r="M241" i="2"/>
  <c r="N241" i="2" s="1"/>
  <c r="M242" i="2"/>
  <c r="N242" i="2" s="1"/>
  <c r="M243" i="2"/>
  <c r="M244" i="2"/>
  <c r="N244" i="2" s="1"/>
  <c r="M245" i="2"/>
  <c r="N245" i="2" s="1"/>
  <c r="M246" i="2"/>
  <c r="N246" i="2" s="1"/>
  <c r="M247" i="2"/>
  <c r="M235" i="2"/>
  <c r="N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35" i="2"/>
  <c r="I235" i="2" s="1"/>
  <c r="M212" i="2"/>
  <c r="N212" i="2" s="1"/>
  <c r="M213" i="2"/>
  <c r="N213" i="2" s="1"/>
  <c r="M214" i="2"/>
  <c r="N214" i="2" s="1"/>
  <c r="M215" i="2"/>
  <c r="N215" i="2" s="1"/>
  <c r="M216" i="2"/>
  <c r="N216" i="2" s="1"/>
  <c r="M217" i="2"/>
  <c r="N217" i="2" s="1"/>
  <c r="M218" i="2"/>
  <c r="N218" i="2" s="1"/>
  <c r="M219" i="2"/>
  <c r="N219" i="2" s="1"/>
  <c r="M220" i="2"/>
  <c r="N220" i="2" s="1"/>
  <c r="M221" i="2"/>
  <c r="N221" i="2" s="1"/>
  <c r="M222" i="2"/>
  <c r="N222" i="2" s="1"/>
  <c r="M223" i="2"/>
  <c r="N223" i="2" s="1"/>
  <c r="M224" i="2"/>
  <c r="N224" i="2" s="1"/>
  <c r="M225" i="2"/>
  <c r="N225" i="2" s="1"/>
  <c r="M226" i="2"/>
  <c r="N226" i="2" s="1"/>
  <c r="M227" i="2"/>
  <c r="N227" i="2" s="1"/>
  <c r="M211" i="2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I211" i="2"/>
  <c r="M200" i="2"/>
  <c r="N200" i="2" s="1"/>
  <c r="M201" i="2"/>
  <c r="N201" i="2" s="1"/>
  <c r="M202" i="2"/>
  <c r="M203" i="2"/>
  <c r="M199" i="2"/>
  <c r="N199" i="2" s="1"/>
  <c r="H200" i="2"/>
  <c r="I200" i="2" s="1"/>
  <c r="H201" i="2"/>
  <c r="I201" i="2" s="1"/>
  <c r="H202" i="2"/>
  <c r="I202" i="2" s="1"/>
  <c r="H203" i="2"/>
  <c r="I203" i="2" s="1"/>
  <c r="H199" i="2"/>
  <c r="I199" i="2" s="1"/>
  <c r="H267" i="2"/>
  <c r="I275" i="2"/>
  <c r="P275" i="2" s="1"/>
  <c r="H268" i="2"/>
  <c r="O268" i="2" s="1"/>
  <c r="H269" i="2"/>
  <c r="O269" i="2" s="1"/>
  <c r="H270" i="2"/>
  <c r="O270" i="2" s="1"/>
  <c r="H271" i="2"/>
  <c r="O271" i="2" s="1"/>
  <c r="H272" i="2"/>
  <c r="O272" i="2" s="1"/>
  <c r="H273" i="2"/>
  <c r="O273" i="2" s="1"/>
  <c r="H274" i="2"/>
  <c r="O274" i="2" s="1"/>
  <c r="O275" i="2"/>
  <c r="H276" i="2"/>
  <c r="O276" i="2" s="1"/>
  <c r="M354" i="2"/>
  <c r="N354" i="2" s="1"/>
  <c r="H354" i="2"/>
  <c r="I354" i="2" s="1"/>
  <c r="M346" i="2"/>
  <c r="N346" i="2" s="1"/>
  <c r="F346" i="2"/>
  <c r="H346" i="2" s="1"/>
  <c r="I346" i="2" s="1"/>
  <c r="O284" i="2" l="1"/>
  <c r="N211" i="2"/>
  <c r="P211" i="2" s="1"/>
  <c r="O211" i="2"/>
  <c r="P226" i="2"/>
  <c r="P218" i="2"/>
  <c r="P246" i="2"/>
  <c r="P242" i="2"/>
  <c r="P238" i="2"/>
  <c r="P298" i="2"/>
  <c r="P294" i="2"/>
  <c r="P300" i="2"/>
  <c r="P296" i="2"/>
  <c r="O300" i="2"/>
  <c r="O299" i="2"/>
  <c r="O297" i="2"/>
  <c r="O295" i="2"/>
  <c r="N299" i="2"/>
  <c r="P299" i="2" s="1"/>
  <c r="N295" i="2"/>
  <c r="P295" i="2" s="1"/>
  <c r="O296" i="2"/>
  <c r="O224" i="2"/>
  <c r="I267" i="2"/>
  <c r="P267" i="2" s="1"/>
  <c r="O267" i="2"/>
  <c r="O277" i="2" s="1"/>
  <c r="P222" i="2"/>
  <c r="P214" i="2"/>
  <c r="O318" i="2"/>
  <c r="N318" i="2"/>
  <c r="P318" i="2" s="1"/>
  <c r="O327" i="2"/>
  <c r="O328" i="2"/>
  <c r="O199" i="2"/>
  <c r="O202" i="2"/>
  <c r="O200" i="2"/>
  <c r="N202" i="2"/>
  <c r="P202" i="2" s="1"/>
  <c r="P224" i="2"/>
  <c r="P220" i="2"/>
  <c r="P216" i="2"/>
  <c r="P212" i="2"/>
  <c r="O216" i="2"/>
  <c r="P297" i="2"/>
  <c r="O298" i="2"/>
  <c r="O294" i="2"/>
  <c r="P317" i="2"/>
  <c r="P284" i="2"/>
  <c r="O247" i="2"/>
  <c r="O245" i="2"/>
  <c r="O243" i="2"/>
  <c r="O241" i="2"/>
  <c r="O239" i="2"/>
  <c r="O237" i="2"/>
  <c r="N247" i="2"/>
  <c r="P247" i="2" s="1"/>
  <c r="N243" i="2"/>
  <c r="P243" i="2" s="1"/>
  <c r="N239" i="2"/>
  <c r="P239" i="2" s="1"/>
  <c r="O329" i="2"/>
  <c r="I271" i="2"/>
  <c r="P271" i="2" s="1"/>
  <c r="N328" i="2"/>
  <c r="P328" i="2" s="1"/>
  <c r="N329" i="2"/>
  <c r="P329" i="2" s="1"/>
  <c r="N327" i="2"/>
  <c r="P327" i="2" s="1"/>
  <c r="O317" i="2"/>
  <c r="N203" i="2"/>
  <c r="P203" i="2" s="1"/>
  <c r="O203" i="2"/>
  <c r="P201" i="2"/>
  <c r="P199" i="2"/>
  <c r="P200" i="2"/>
  <c r="O235" i="2"/>
  <c r="O240" i="2"/>
  <c r="I273" i="2"/>
  <c r="P273" i="2" s="1"/>
  <c r="I269" i="2"/>
  <c r="P269" i="2" s="1"/>
  <c r="O201" i="2"/>
  <c r="O227" i="2"/>
  <c r="O225" i="2"/>
  <c r="O223" i="2"/>
  <c r="O221" i="2"/>
  <c r="O219" i="2"/>
  <c r="O217" i="2"/>
  <c r="O215" i="2"/>
  <c r="O213" i="2"/>
  <c r="P227" i="2"/>
  <c r="P223" i="2"/>
  <c r="P219" i="2"/>
  <c r="P215" i="2"/>
  <c r="O220" i="2"/>
  <c r="O212" i="2"/>
  <c r="P235" i="2"/>
  <c r="P244" i="2"/>
  <c r="P240" i="2"/>
  <c r="P236" i="2"/>
  <c r="O244" i="2"/>
  <c r="O236" i="2"/>
  <c r="I276" i="2"/>
  <c r="P276" i="2" s="1"/>
  <c r="I274" i="2"/>
  <c r="P274" i="2" s="1"/>
  <c r="I272" i="2"/>
  <c r="P272" i="2" s="1"/>
  <c r="I270" i="2"/>
  <c r="P270" i="2" s="1"/>
  <c r="I268" i="2"/>
  <c r="P268" i="2" s="1"/>
  <c r="P225" i="2"/>
  <c r="P221" i="2"/>
  <c r="P217" i="2"/>
  <c r="P213" i="2"/>
  <c r="O226" i="2"/>
  <c r="O222" i="2"/>
  <c r="O218" i="2"/>
  <c r="O214" i="2"/>
  <c r="P245" i="2"/>
  <c r="P241" i="2"/>
  <c r="P237" i="2"/>
  <c r="O246" i="2"/>
  <c r="O242" i="2"/>
  <c r="O238" i="2"/>
  <c r="P346" i="2"/>
  <c r="P354" i="2"/>
  <c r="O346" i="2"/>
  <c r="O354" i="2"/>
  <c r="O330" i="2" l="1"/>
  <c r="O319" i="2"/>
  <c r="O204" i="2"/>
  <c r="P228" i="2"/>
  <c r="O301" i="2"/>
  <c r="P319" i="2"/>
  <c r="P301" i="2"/>
  <c r="P277" i="2"/>
  <c r="P330" i="2"/>
  <c r="O228" i="2"/>
  <c r="O248" i="2"/>
  <c r="P248" i="2"/>
  <c r="P204" i="2"/>
  <c r="M374" i="2" l="1"/>
  <c r="N374" i="2" s="1"/>
  <c r="H374" i="2"/>
  <c r="I374" i="2" s="1"/>
  <c r="M257" i="2"/>
  <c r="N257" i="2" s="1"/>
  <c r="M258" i="2"/>
  <c r="M259" i="2"/>
  <c r="N259" i="2" s="1"/>
  <c r="M256" i="2"/>
  <c r="H257" i="2"/>
  <c r="I257" i="2" s="1"/>
  <c r="P257" i="2" s="1"/>
  <c r="H258" i="2"/>
  <c r="I258" i="2" s="1"/>
  <c r="H259" i="2"/>
  <c r="I259" i="2" s="1"/>
  <c r="P259" i="2" s="1"/>
  <c r="H256" i="2"/>
  <c r="I256" i="2" s="1"/>
  <c r="O259" i="2" l="1"/>
  <c r="O256" i="2"/>
  <c r="O258" i="2"/>
  <c r="O257" i="2"/>
  <c r="P374" i="2"/>
  <c r="N256" i="2"/>
  <c r="P256" i="2" s="1"/>
  <c r="N258" i="2"/>
  <c r="P258" i="2" s="1"/>
  <c r="O374" i="2"/>
  <c r="M100" i="2"/>
  <c r="M101" i="2"/>
  <c r="N101" i="2" s="1"/>
  <c r="M102" i="2"/>
  <c r="M99" i="2"/>
  <c r="O99" i="2" s="1"/>
  <c r="H101" i="2"/>
  <c r="I101" i="2" s="1"/>
  <c r="H102" i="2"/>
  <c r="I102" i="2" s="1"/>
  <c r="H100" i="2"/>
  <c r="I100" i="2" s="1"/>
  <c r="M83" i="2"/>
  <c r="O83" i="2" s="1"/>
  <c r="M84" i="2"/>
  <c r="O84" i="2" s="1"/>
  <c r="M85" i="2"/>
  <c r="O85" i="2" s="1"/>
  <c r="M86" i="2"/>
  <c r="O86" i="2" s="1"/>
  <c r="M87" i="2"/>
  <c r="O87" i="2" s="1"/>
  <c r="M88" i="2"/>
  <c r="O88" i="2" s="1"/>
  <c r="M89" i="2"/>
  <c r="M82" i="2"/>
  <c r="O82" i="2" s="1"/>
  <c r="H89" i="2"/>
  <c r="I89" i="2" s="1"/>
  <c r="M74" i="2"/>
  <c r="N74" i="2" s="1"/>
  <c r="H74" i="2"/>
  <c r="I74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M53" i="2"/>
  <c r="N53" i="2" s="1"/>
  <c r="M113" i="2"/>
  <c r="N113" i="2" s="1"/>
  <c r="M114" i="2"/>
  <c r="N114" i="2" s="1"/>
  <c r="M115" i="2"/>
  <c r="N115" i="2" s="1"/>
  <c r="M116" i="2"/>
  <c r="N116" i="2" s="1"/>
  <c r="M117" i="2"/>
  <c r="N117" i="2" s="1"/>
  <c r="M118" i="2"/>
  <c r="N118" i="2" s="1"/>
  <c r="M119" i="2"/>
  <c r="N119" i="2" s="1"/>
  <c r="M120" i="2"/>
  <c r="N120" i="2" s="1"/>
  <c r="M121" i="2"/>
  <c r="N121" i="2" s="1"/>
  <c r="M122" i="2"/>
  <c r="N122" i="2" s="1"/>
  <c r="M123" i="2"/>
  <c r="N123" i="2" s="1"/>
  <c r="M124" i="2"/>
  <c r="N124" i="2" s="1"/>
  <c r="M125" i="2"/>
  <c r="N125" i="2" s="1"/>
  <c r="M126" i="2"/>
  <c r="N126" i="2" s="1"/>
  <c r="M127" i="2"/>
  <c r="N127" i="2" s="1"/>
  <c r="M128" i="2"/>
  <c r="N128" i="2" s="1"/>
  <c r="M129" i="2"/>
  <c r="N129" i="2" s="1"/>
  <c r="M130" i="2"/>
  <c r="N130" i="2" s="1"/>
  <c r="M131" i="2"/>
  <c r="N131" i="2" s="1"/>
  <c r="M132" i="2"/>
  <c r="N132" i="2" s="1"/>
  <c r="M133" i="2"/>
  <c r="N133" i="2" s="1"/>
  <c r="M134" i="2"/>
  <c r="N134" i="2" s="1"/>
  <c r="M135" i="2"/>
  <c r="N135" i="2" s="1"/>
  <c r="M136" i="2"/>
  <c r="N136" i="2" s="1"/>
  <c r="M137" i="2"/>
  <c r="N137" i="2" s="1"/>
  <c r="M138" i="2"/>
  <c r="N138" i="2" s="1"/>
  <c r="M139" i="2"/>
  <c r="N139" i="2" s="1"/>
  <c r="M140" i="2"/>
  <c r="N140" i="2" s="1"/>
  <c r="M112" i="2"/>
  <c r="N112" i="2" s="1"/>
  <c r="H112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8" i="2"/>
  <c r="M189" i="2"/>
  <c r="M158" i="2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8" i="2"/>
  <c r="I188" i="2" s="1"/>
  <c r="H189" i="2"/>
  <c r="I189" i="2" s="1"/>
  <c r="H158" i="2"/>
  <c r="I158" i="2" s="1"/>
  <c r="M151" i="2"/>
  <c r="M152" i="2"/>
  <c r="M153" i="2"/>
  <c r="M150" i="2"/>
  <c r="H151" i="2"/>
  <c r="I151" i="2" s="1"/>
  <c r="H152" i="2"/>
  <c r="I152" i="2" s="1"/>
  <c r="H153" i="2"/>
  <c r="I153" i="2" s="1"/>
  <c r="H150" i="2"/>
  <c r="I150" i="2" s="1"/>
  <c r="M65" i="2"/>
  <c r="N65" i="2" s="1"/>
  <c r="H65" i="2"/>
  <c r="I65" i="2" s="1"/>
  <c r="M61" i="2"/>
  <c r="N61" i="2" s="1"/>
  <c r="M62" i="2"/>
  <c r="M63" i="2"/>
  <c r="N63" i="2" s="1"/>
  <c r="M64" i="2"/>
  <c r="M60" i="2"/>
  <c r="N60" i="2" s="1"/>
  <c r="H61" i="2"/>
  <c r="I61" i="2" s="1"/>
  <c r="H62" i="2"/>
  <c r="I62" i="2" s="1"/>
  <c r="H63" i="2"/>
  <c r="I63" i="2" s="1"/>
  <c r="H64" i="2"/>
  <c r="I64" i="2" s="1"/>
  <c r="H60" i="2"/>
  <c r="I60" i="2" s="1"/>
  <c r="H53" i="2"/>
  <c r="I53" i="2" s="1"/>
  <c r="M34" i="2"/>
  <c r="N34" i="2" s="1"/>
  <c r="P34" i="2" s="1"/>
  <c r="M35" i="2"/>
  <c r="M36" i="2"/>
  <c r="N36" i="2" s="1"/>
  <c r="P36" i="2" s="1"/>
  <c r="M37" i="2"/>
  <c r="M38" i="2"/>
  <c r="N38" i="2" s="1"/>
  <c r="P38" i="2" s="1"/>
  <c r="M39" i="2"/>
  <c r="M40" i="2"/>
  <c r="N40" i="2" s="1"/>
  <c r="P40" i="2" s="1"/>
  <c r="M41" i="2"/>
  <c r="M42" i="2"/>
  <c r="N42" i="2" s="1"/>
  <c r="P42" i="2" s="1"/>
  <c r="M25" i="2"/>
  <c r="H25" i="2"/>
  <c r="I25" i="2" s="1"/>
  <c r="H17" i="2"/>
  <c r="I17" i="2" s="1"/>
  <c r="H16" i="2"/>
  <c r="I16" i="2" s="1"/>
  <c r="H9" i="2"/>
  <c r="I9" i="2" s="1"/>
  <c r="H8" i="2"/>
  <c r="M17" i="2"/>
  <c r="M16" i="2"/>
  <c r="M9" i="2"/>
  <c r="M8" i="2"/>
  <c r="N8" i="2" s="1"/>
  <c r="P260" i="2" l="1"/>
  <c r="O100" i="2"/>
  <c r="P101" i="2"/>
  <c r="O101" i="2"/>
  <c r="O53" i="2"/>
  <c r="O9" i="2"/>
  <c r="O17" i="2"/>
  <c r="O158" i="2"/>
  <c r="O188" i="2"/>
  <c r="O186" i="2"/>
  <c r="O184" i="2"/>
  <c r="O182" i="2"/>
  <c r="O180" i="2"/>
  <c r="O178" i="2"/>
  <c r="O176" i="2"/>
  <c r="O174" i="2"/>
  <c r="O172" i="2"/>
  <c r="O170" i="2"/>
  <c r="O168" i="2"/>
  <c r="O166" i="2"/>
  <c r="O164" i="2"/>
  <c r="O162" i="2"/>
  <c r="O160" i="2"/>
  <c r="O102" i="2"/>
  <c r="O64" i="2"/>
  <c r="O189" i="2"/>
  <c r="O185" i="2"/>
  <c r="O183" i="2"/>
  <c r="O181" i="2"/>
  <c r="O179" i="2"/>
  <c r="O177" i="2"/>
  <c r="O175" i="2"/>
  <c r="O173" i="2"/>
  <c r="O171" i="2"/>
  <c r="O169" i="2"/>
  <c r="O167" i="2"/>
  <c r="O165" i="2"/>
  <c r="O163" i="2"/>
  <c r="O161" i="2"/>
  <c r="O159" i="2"/>
  <c r="O260" i="2"/>
  <c r="P65" i="2"/>
  <c r="O62" i="2"/>
  <c r="N62" i="2"/>
  <c r="P62" i="2" s="1"/>
  <c r="N64" i="2"/>
  <c r="P64" i="2" s="1"/>
  <c r="O150" i="2"/>
  <c r="O152" i="2"/>
  <c r="N158" i="2"/>
  <c r="P158" i="2" s="1"/>
  <c r="N188" i="2"/>
  <c r="P188" i="2" s="1"/>
  <c r="N186" i="2"/>
  <c r="P186" i="2" s="1"/>
  <c r="N184" i="2"/>
  <c r="P184" i="2" s="1"/>
  <c r="N182" i="2"/>
  <c r="P182" i="2" s="1"/>
  <c r="N180" i="2"/>
  <c r="P180" i="2" s="1"/>
  <c r="N178" i="2"/>
  <c r="P178" i="2" s="1"/>
  <c r="N176" i="2"/>
  <c r="P176" i="2" s="1"/>
  <c r="N174" i="2"/>
  <c r="P174" i="2" s="1"/>
  <c r="N172" i="2"/>
  <c r="P172" i="2" s="1"/>
  <c r="N170" i="2"/>
  <c r="P170" i="2" s="1"/>
  <c r="N168" i="2"/>
  <c r="P168" i="2" s="1"/>
  <c r="N166" i="2"/>
  <c r="P166" i="2" s="1"/>
  <c r="N164" i="2"/>
  <c r="P164" i="2" s="1"/>
  <c r="N162" i="2"/>
  <c r="P162" i="2" s="1"/>
  <c r="N160" i="2"/>
  <c r="P160" i="2" s="1"/>
  <c r="O74" i="2"/>
  <c r="P74" i="2" s="1"/>
  <c r="N82" i="2"/>
  <c r="P82" i="2" s="1"/>
  <c r="N86" i="2"/>
  <c r="P86" i="2" s="1"/>
  <c r="P60" i="2"/>
  <c r="O153" i="2"/>
  <c r="O151" i="2"/>
  <c r="N189" i="2"/>
  <c r="P189" i="2" s="1"/>
  <c r="N185" i="2"/>
  <c r="P185" i="2" s="1"/>
  <c r="N183" i="2"/>
  <c r="P183" i="2" s="1"/>
  <c r="N181" i="2"/>
  <c r="P181" i="2" s="1"/>
  <c r="N179" i="2"/>
  <c r="P179" i="2" s="1"/>
  <c r="N177" i="2"/>
  <c r="P177" i="2" s="1"/>
  <c r="N175" i="2"/>
  <c r="P175" i="2" s="1"/>
  <c r="N173" i="2"/>
  <c r="P173" i="2" s="1"/>
  <c r="N171" i="2"/>
  <c r="P171" i="2" s="1"/>
  <c r="N169" i="2"/>
  <c r="P169" i="2" s="1"/>
  <c r="N167" i="2"/>
  <c r="P167" i="2" s="1"/>
  <c r="N165" i="2"/>
  <c r="P165" i="2" s="1"/>
  <c r="N163" i="2"/>
  <c r="P163" i="2" s="1"/>
  <c r="N161" i="2"/>
  <c r="P161" i="2" s="1"/>
  <c r="N159" i="2"/>
  <c r="P159" i="2" s="1"/>
  <c r="O112" i="2"/>
  <c r="P53" i="2"/>
  <c r="O89" i="2"/>
  <c r="O90" i="2" s="1"/>
  <c r="N88" i="2"/>
  <c r="P88" i="2" s="1"/>
  <c r="N84" i="2"/>
  <c r="P84" i="2" s="1"/>
  <c r="N99" i="2"/>
  <c r="P99" i="2" s="1"/>
  <c r="N89" i="2"/>
  <c r="P89" i="2" s="1"/>
  <c r="N87" i="2"/>
  <c r="P87" i="2" s="1"/>
  <c r="N85" i="2"/>
  <c r="P85" i="2" s="1"/>
  <c r="N83" i="2"/>
  <c r="P83" i="2" s="1"/>
  <c r="N102" i="2"/>
  <c r="P102" i="2" s="1"/>
  <c r="N100" i="2"/>
  <c r="P100" i="2" s="1"/>
  <c r="P63" i="2"/>
  <c r="P61" i="2"/>
  <c r="O40" i="2"/>
  <c r="O36" i="2"/>
  <c r="O60" i="2"/>
  <c r="O63" i="2"/>
  <c r="O61" i="2"/>
  <c r="O65" i="2"/>
  <c r="N150" i="2"/>
  <c r="P150" i="2" s="1"/>
  <c r="N152" i="2"/>
  <c r="P152" i="2" s="1"/>
  <c r="O16" i="2"/>
  <c r="O42" i="2"/>
  <c r="O38" i="2"/>
  <c r="O34" i="2"/>
  <c r="N153" i="2"/>
  <c r="P153" i="2" s="1"/>
  <c r="N151" i="2"/>
  <c r="P151" i="2" s="1"/>
  <c r="P311" i="2"/>
  <c r="N16" i="2"/>
  <c r="P16" i="2" s="1"/>
  <c r="O25" i="2"/>
  <c r="N25" i="2"/>
  <c r="P25" i="2" s="1"/>
  <c r="O41" i="2"/>
  <c r="N41" i="2"/>
  <c r="P41" i="2" s="1"/>
  <c r="O39" i="2"/>
  <c r="N39" i="2"/>
  <c r="P39" i="2" s="1"/>
  <c r="O37" i="2"/>
  <c r="N37" i="2"/>
  <c r="P37" i="2" s="1"/>
  <c r="O35" i="2"/>
  <c r="N35" i="2"/>
  <c r="P35" i="2" s="1"/>
  <c r="N9" i="2"/>
  <c r="P9" i="2" s="1"/>
  <c r="N17" i="2"/>
  <c r="P17" i="2" s="1"/>
  <c r="O8" i="2"/>
  <c r="I8" i="2"/>
  <c r="P8" i="2" s="1"/>
  <c r="H363" i="2"/>
  <c r="I363" i="2" s="1"/>
  <c r="H364" i="2"/>
  <c r="I364" i="2" s="1"/>
  <c r="H365" i="2"/>
  <c r="I365" i="2" s="1"/>
  <c r="H366" i="2"/>
  <c r="I366" i="2" s="1"/>
  <c r="I362" i="2"/>
  <c r="M363" i="2"/>
  <c r="N363" i="2" s="1"/>
  <c r="M364" i="2"/>
  <c r="M365" i="2"/>
  <c r="N365" i="2" s="1"/>
  <c r="M366" i="2"/>
  <c r="M362" i="2"/>
  <c r="N362" i="2" s="1"/>
  <c r="O18" i="2" l="1"/>
  <c r="O190" i="2"/>
  <c r="O103" i="2"/>
  <c r="O10" i="2"/>
  <c r="P365" i="2"/>
  <c r="P363" i="2"/>
  <c r="P90" i="2"/>
  <c r="O154" i="2"/>
  <c r="O366" i="2"/>
  <c r="O364" i="2"/>
  <c r="P18" i="2"/>
  <c r="P43" i="2"/>
  <c r="O43" i="2"/>
  <c r="P66" i="2"/>
  <c r="P103" i="2"/>
  <c r="P112" i="2"/>
  <c r="P190" i="2"/>
  <c r="O66" i="2"/>
  <c r="P10" i="2"/>
  <c r="O311" i="2"/>
  <c r="P154" i="2"/>
  <c r="O362" i="2"/>
  <c r="O365" i="2"/>
  <c r="O363" i="2"/>
  <c r="P362" i="2"/>
  <c r="N366" i="2"/>
  <c r="P366" i="2" s="1"/>
  <c r="N364" i="2"/>
  <c r="P364" i="2" s="1"/>
  <c r="H140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O127" i="2" s="1"/>
  <c r="P127" i="2" s="1"/>
  <c r="H128" i="2"/>
  <c r="H129" i="2"/>
  <c r="H130" i="2"/>
  <c r="H131" i="2"/>
  <c r="H132" i="2"/>
  <c r="H133" i="2"/>
  <c r="H134" i="2"/>
  <c r="H135" i="2"/>
  <c r="O135" i="2" s="1"/>
  <c r="P135" i="2" s="1"/>
  <c r="H136" i="2"/>
  <c r="H137" i="2"/>
  <c r="H138" i="2"/>
  <c r="H139" i="2"/>
  <c r="I112" i="2"/>
  <c r="P367" i="2" l="1"/>
  <c r="I135" i="2"/>
  <c r="O367" i="2"/>
  <c r="I127" i="2"/>
  <c r="I138" i="2"/>
  <c r="O138" i="2"/>
  <c r="P138" i="2" s="1"/>
  <c r="I136" i="2"/>
  <c r="O136" i="2"/>
  <c r="P136" i="2" s="1"/>
  <c r="I134" i="2"/>
  <c r="O134" i="2"/>
  <c r="P134" i="2" s="1"/>
  <c r="I132" i="2"/>
  <c r="O132" i="2"/>
  <c r="P132" i="2" s="1"/>
  <c r="I130" i="2"/>
  <c r="O130" i="2"/>
  <c r="P130" i="2" s="1"/>
  <c r="I128" i="2"/>
  <c r="O128" i="2"/>
  <c r="P128" i="2" s="1"/>
  <c r="I126" i="2"/>
  <c r="O126" i="2"/>
  <c r="P126" i="2" s="1"/>
  <c r="I124" i="2"/>
  <c r="O124" i="2"/>
  <c r="P124" i="2" s="1"/>
  <c r="I122" i="2"/>
  <c r="O122" i="2"/>
  <c r="P122" i="2" s="1"/>
  <c r="I120" i="2"/>
  <c r="O120" i="2"/>
  <c r="P120" i="2" s="1"/>
  <c r="I118" i="2"/>
  <c r="O118" i="2"/>
  <c r="P118" i="2" s="1"/>
  <c r="I116" i="2"/>
  <c r="O116" i="2"/>
  <c r="P116" i="2" s="1"/>
  <c r="I114" i="2"/>
  <c r="O114" i="2"/>
  <c r="P114" i="2" s="1"/>
  <c r="I140" i="2"/>
  <c r="O140" i="2"/>
  <c r="P140" i="2" s="1"/>
  <c r="I139" i="2"/>
  <c r="O139" i="2"/>
  <c r="P139" i="2" s="1"/>
  <c r="I137" i="2"/>
  <c r="O137" i="2"/>
  <c r="P137" i="2" s="1"/>
  <c r="I133" i="2"/>
  <c r="O133" i="2"/>
  <c r="P133" i="2" s="1"/>
  <c r="I131" i="2"/>
  <c r="O131" i="2"/>
  <c r="P131" i="2" s="1"/>
  <c r="I129" i="2"/>
  <c r="O129" i="2"/>
  <c r="P129" i="2" s="1"/>
  <c r="I125" i="2"/>
  <c r="O125" i="2"/>
  <c r="P125" i="2" s="1"/>
  <c r="I123" i="2"/>
  <c r="O123" i="2"/>
  <c r="P123" i="2" s="1"/>
  <c r="I121" i="2"/>
  <c r="O121" i="2"/>
  <c r="P121" i="2" s="1"/>
  <c r="I119" i="2"/>
  <c r="O119" i="2"/>
  <c r="P119" i="2" s="1"/>
  <c r="I117" i="2"/>
  <c r="O117" i="2"/>
  <c r="P117" i="2" s="1"/>
  <c r="I115" i="2"/>
  <c r="O115" i="2"/>
  <c r="P115" i="2" s="1"/>
  <c r="I113" i="2"/>
  <c r="O113" i="2"/>
  <c r="P113" i="2" l="1"/>
  <c r="P141" i="2" s="1"/>
  <c r="O141" i="2"/>
  <c r="Q1048209" i="2" l="1"/>
</calcChain>
</file>

<file path=xl/sharedStrings.xml><?xml version="1.0" encoding="utf-8"?>
<sst xmlns="http://schemas.openxmlformats.org/spreadsheetml/2006/main" count="1643" uniqueCount="551">
  <si>
    <t>Numer faktury</t>
  </si>
  <si>
    <t>Nazwa firmy</t>
  </si>
  <si>
    <t>naprawa</t>
  </si>
  <si>
    <t>przegląd</t>
  </si>
  <si>
    <t>kwota</t>
  </si>
  <si>
    <t>data</t>
  </si>
  <si>
    <t>Elmed</t>
  </si>
  <si>
    <t>040/022</t>
  </si>
  <si>
    <t>x</t>
  </si>
  <si>
    <t>16.08</t>
  </si>
  <si>
    <t>umowa</t>
  </si>
  <si>
    <t>Techmed</t>
  </si>
  <si>
    <t>648/2022</t>
  </si>
  <si>
    <t>09.08</t>
  </si>
  <si>
    <t>poza</t>
  </si>
  <si>
    <t>Av serwis</t>
  </si>
  <si>
    <t>35/08/2022</t>
  </si>
  <si>
    <t>31.08</t>
  </si>
  <si>
    <t>Olympus</t>
  </si>
  <si>
    <t>Radkomp</t>
  </si>
  <si>
    <t>03/08/2022</t>
  </si>
  <si>
    <t>zakup</t>
  </si>
  <si>
    <t>24.08</t>
  </si>
  <si>
    <t>042/022</t>
  </si>
  <si>
    <t>30.08</t>
  </si>
  <si>
    <t>041/022</t>
  </si>
  <si>
    <t>Medikol</t>
  </si>
  <si>
    <t>Q22/09/0005</t>
  </si>
  <si>
    <t>Testy</t>
  </si>
  <si>
    <t>02.09.2022</t>
  </si>
  <si>
    <t>b/braun</t>
  </si>
  <si>
    <t>31.08.2022</t>
  </si>
  <si>
    <t>TDZ</t>
  </si>
  <si>
    <t>015/09/2022</t>
  </si>
  <si>
    <t>05.09</t>
  </si>
  <si>
    <t>Mediamed</t>
  </si>
  <si>
    <t>4833/08/2022</t>
  </si>
  <si>
    <t>wolna ręka</t>
  </si>
  <si>
    <t>07.09.2022</t>
  </si>
  <si>
    <t>06.09.2022</t>
  </si>
  <si>
    <t>umowa dzerżawa</t>
  </si>
  <si>
    <t>12.09</t>
  </si>
  <si>
    <t>Optec</t>
  </si>
  <si>
    <t>965/sk/2022</t>
  </si>
  <si>
    <t>09.09.2022</t>
  </si>
  <si>
    <t>Varimed</t>
  </si>
  <si>
    <t>SER217/08/2022</t>
  </si>
  <si>
    <t>16.09.2022</t>
  </si>
  <si>
    <t>211/08/2022</t>
  </si>
  <si>
    <t>14.09.2022</t>
  </si>
  <si>
    <t>46/09/2022</t>
  </si>
  <si>
    <t>SER-121/08/2022</t>
  </si>
  <si>
    <t>01.09.2022</t>
  </si>
  <si>
    <t>19.09.2022</t>
  </si>
  <si>
    <t>20.09.2022</t>
  </si>
  <si>
    <t>22.09.2022</t>
  </si>
  <si>
    <t>Storz</t>
  </si>
  <si>
    <t>22/0231</t>
  </si>
  <si>
    <t>26.09.2022</t>
  </si>
  <si>
    <t>Medima</t>
  </si>
  <si>
    <t>27.09.2022</t>
  </si>
  <si>
    <t>Diagnos</t>
  </si>
  <si>
    <t>99/09/2022</t>
  </si>
  <si>
    <t>30.09.2022</t>
  </si>
  <si>
    <t xml:space="preserve">Install Media Krzysztof Półrolniczak </t>
  </si>
  <si>
    <t>29.09.2022</t>
  </si>
  <si>
    <t>Braun</t>
  </si>
  <si>
    <t>04.10.2022</t>
  </si>
  <si>
    <t>057/022</t>
  </si>
  <si>
    <t>03.10.2022</t>
  </si>
  <si>
    <t>MMM</t>
  </si>
  <si>
    <t>254/09/2022</t>
  </si>
  <si>
    <t>255/09/2022</t>
  </si>
  <si>
    <t xml:space="preserve">Daropol </t>
  </si>
  <si>
    <t>06.10.2022</t>
  </si>
  <si>
    <t>061/022</t>
  </si>
  <si>
    <t>11.10.2022</t>
  </si>
  <si>
    <t>Getinege</t>
  </si>
  <si>
    <t>14.10.2022</t>
  </si>
  <si>
    <t>Sharpol</t>
  </si>
  <si>
    <t>1151/2022</t>
  </si>
  <si>
    <t>20.10.2022</t>
  </si>
  <si>
    <t>Donserv</t>
  </si>
  <si>
    <t>18.10.2022</t>
  </si>
  <si>
    <t>Elektrotechmed</t>
  </si>
  <si>
    <t>23/10/2022</t>
  </si>
  <si>
    <t>17.10.2022</t>
  </si>
  <si>
    <t>Umowa</t>
  </si>
  <si>
    <t>062/022</t>
  </si>
  <si>
    <t>24.10.2022</t>
  </si>
  <si>
    <t>10/0035</t>
  </si>
  <si>
    <t>27.10.2022</t>
  </si>
  <si>
    <t>AwaMed</t>
  </si>
  <si>
    <t>5/G/11/2022</t>
  </si>
  <si>
    <t>03.11.2022</t>
  </si>
  <si>
    <t>bbraun</t>
  </si>
  <si>
    <t>31.10.2022</t>
  </si>
  <si>
    <t>elmed</t>
  </si>
  <si>
    <t>064/022</t>
  </si>
  <si>
    <t>02.11.2022</t>
  </si>
  <si>
    <t>35/10/2022</t>
  </si>
  <si>
    <t>25.10.2022</t>
  </si>
  <si>
    <t>43/10/2022</t>
  </si>
  <si>
    <t>065/022</t>
  </si>
  <si>
    <t>04.11.2022</t>
  </si>
  <si>
    <t>866/2022</t>
  </si>
  <si>
    <t>875/2022</t>
  </si>
  <si>
    <t>26.10.2022</t>
  </si>
  <si>
    <t>Agfa</t>
  </si>
  <si>
    <t>10.11.2022</t>
  </si>
  <si>
    <t>yal</t>
  </si>
  <si>
    <t>349/22</t>
  </si>
  <si>
    <t>894/2022</t>
  </si>
  <si>
    <t>Sentec</t>
  </si>
  <si>
    <t>dzierżawa</t>
  </si>
  <si>
    <t>18.11.2022</t>
  </si>
  <si>
    <t>GE</t>
  </si>
  <si>
    <t>14.11.2022</t>
  </si>
  <si>
    <t>Greenpol</t>
  </si>
  <si>
    <t>25.11.2022</t>
  </si>
  <si>
    <t>24.11.2022</t>
  </si>
  <si>
    <t>08.11.2022</t>
  </si>
  <si>
    <t>5/11/2022</t>
  </si>
  <si>
    <t xml:space="preserve">Medikol </t>
  </si>
  <si>
    <t>Q22/12/0004</t>
  </si>
  <si>
    <t>testy zgodnie z umową</t>
  </si>
  <si>
    <t>02.12.2022</t>
  </si>
  <si>
    <t>30.11.2022</t>
  </si>
  <si>
    <t>07.12.2022</t>
  </si>
  <si>
    <t>poza wniosek</t>
  </si>
  <si>
    <t>074/022</t>
  </si>
  <si>
    <t>Activitek</t>
  </si>
  <si>
    <t>FK/1/2022/11</t>
  </si>
  <si>
    <t>14.06.2022</t>
  </si>
  <si>
    <t>330/11/2022</t>
  </si>
  <si>
    <t>28.11.2022</t>
  </si>
  <si>
    <t>Draeger</t>
  </si>
  <si>
    <t>20.12.2022</t>
  </si>
  <si>
    <t>Timko</t>
  </si>
  <si>
    <t>Cheminst</t>
  </si>
  <si>
    <t>289/22</t>
  </si>
  <si>
    <t>12.12.2022</t>
  </si>
  <si>
    <t>288/22</t>
  </si>
  <si>
    <t>23.12.2022</t>
  </si>
  <si>
    <t>076/022</t>
  </si>
  <si>
    <t>22.12.2022</t>
  </si>
  <si>
    <t>077/022</t>
  </si>
  <si>
    <t>urządzenie</t>
  </si>
  <si>
    <t>nr fabryczny</t>
  </si>
  <si>
    <t>jednostka (lok.)</t>
  </si>
  <si>
    <t>nast. czynność</t>
  </si>
  <si>
    <t>Hifent Humid-BH</t>
  </si>
  <si>
    <t>nr 302010003201117048</t>
  </si>
  <si>
    <t>Klinika Pulmonologii   z Warmińsko-Mazurskim Ośrodkiem Diagnozowania i Leczenia Rzadkich Chorób Układu Oddechowego</t>
  </si>
  <si>
    <t>nr 302010003201117001</t>
  </si>
  <si>
    <t>Oddział  alergologiczno-pulmonologiczny</t>
  </si>
  <si>
    <t>Zestaw do cyfrowego drenażu Thopaz</t>
  </si>
  <si>
    <t>1676394</t>
  </si>
  <si>
    <t>Oddział Chirurgii Klatki Piersiowej</t>
  </si>
  <si>
    <t>1668040</t>
  </si>
  <si>
    <t>C05803t</t>
  </si>
  <si>
    <t>Pracownia bronchoskopii</t>
  </si>
  <si>
    <t>Analizator Hypair FE NO</t>
  </si>
  <si>
    <t>100208-04</t>
  </si>
  <si>
    <t>Pracownia badań czynnościowych i diagnostyki alergologicznej</t>
  </si>
  <si>
    <t>Spirometr z opcją bplet Lungtest 1000</t>
  </si>
  <si>
    <t>00257</t>
  </si>
  <si>
    <t>2023-10-11 - Przegląd</t>
  </si>
  <si>
    <t>Spirometr Lungtest 1000</t>
  </si>
  <si>
    <t>00635</t>
  </si>
  <si>
    <t>Spirometr Lungtest 1000  SB</t>
  </si>
  <si>
    <t>201300761</t>
  </si>
  <si>
    <t>Ergospirometr Start 2000M</t>
  </si>
  <si>
    <t>00014</t>
  </si>
  <si>
    <t>Lungtest 1000- Bodypletyzm + kabina</t>
  </si>
  <si>
    <t>201710359</t>
  </si>
  <si>
    <t>Lungtest 1000- z opcją do DLCO</t>
  </si>
  <si>
    <t>201710358</t>
  </si>
  <si>
    <t>Pompa do kalibracji spirometru Lungtest Hans Rudolph</t>
  </si>
  <si>
    <t>553-25850</t>
  </si>
  <si>
    <t>553-35619</t>
  </si>
  <si>
    <t>553-448994</t>
  </si>
  <si>
    <t>Oddział rehabilitacji pulmonologicznej</t>
  </si>
  <si>
    <t>2023-09-01 - Przegląd</t>
  </si>
  <si>
    <t>Myjnia do endoskopów WD440</t>
  </si>
  <si>
    <t>202-391</t>
  </si>
  <si>
    <t>Sterylizator SFB 400</t>
  </si>
  <si>
    <t>6410.1499</t>
  </si>
  <si>
    <t>Apteka szpitalna</t>
  </si>
  <si>
    <t>Respirator Astral 150 (wyłączone)</t>
  </si>
  <si>
    <t>22201217209</t>
  </si>
  <si>
    <t>Respirator NIV Astral 150</t>
  </si>
  <si>
    <t>22201217202</t>
  </si>
  <si>
    <t>Oddział pulmonologiczny z pododdziałem gruźlicy</t>
  </si>
  <si>
    <t>Respirator Astral 150</t>
  </si>
  <si>
    <t>22201176057</t>
  </si>
  <si>
    <t>Respirator Astral  100</t>
  </si>
  <si>
    <t>22161519178</t>
  </si>
  <si>
    <t>Respirator Astral  150</t>
  </si>
  <si>
    <t>22201210274</t>
  </si>
  <si>
    <t>Respirator Steller 150</t>
  </si>
  <si>
    <t>20160860528</t>
  </si>
  <si>
    <t>22201210267</t>
  </si>
  <si>
    <t>ASLF-0025</t>
  </si>
  <si>
    <t>Oddział anestezjologii i intensywnej terapii</t>
  </si>
  <si>
    <t>22161519169</t>
  </si>
  <si>
    <t>Respirator EVITA V300</t>
  </si>
  <si>
    <t>ASNK-0039</t>
  </si>
  <si>
    <t>2023-11-23 - Przegląd</t>
  </si>
  <si>
    <t>ASNK-0042</t>
  </si>
  <si>
    <t>2023-11-30 - Przegląd</t>
  </si>
  <si>
    <t>Respirator Oxylog VE 300</t>
  </si>
  <si>
    <t>ASBF-0013</t>
  </si>
  <si>
    <t>Izba Przyjęć</t>
  </si>
  <si>
    <t>2023-12-31 - Przegląd</t>
  </si>
  <si>
    <t>Termometr bezdotykowy</t>
  </si>
  <si>
    <t>SN 8726FR2021398252</t>
  </si>
  <si>
    <t>Termometr bezdotykowy JPD-FR202</t>
  </si>
  <si>
    <t>SN 8726FR2021398246</t>
  </si>
  <si>
    <t>Oddział onkologii z pododdziałem chemioterapii</t>
  </si>
  <si>
    <t>SN 8726FR2021398247</t>
  </si>
  <si>
    <t>SN 8726FR2021398261</t>
  </si>
  <si>
    <t>8726FR2021398253</t>
  </si>
  <si>
    <t>8726FR2021398254</t>
  </si>
  <si>
    <t>8726FR2021398256</t>
  </si>
  <si>
    <t>8726FR2021398257</t>
  </si>
  <si>
    <t>8726FR2021398258</t>
  </si>
  <si>
    <t>8726FR2021398259</t>
  </si>
  <si>
    <t>8726FR2021398260</t>
  </si>
  <si>
    <t>8726FR2021398262</t>
  </si>
  <si>
    <t>8726FR2021398264</t>
  </si>
  <si>
    <t>8726FR2021398266</t>
  </si>
  <si>
    <t>2726</t>
  </si>
  <si>
    <t>8726FR2021398310</t>
  </si>
  <si>
    <t>2023-06-06 - Przegląd</t>
  </si>
  <si>
    <t>8726FR2021398336</t>
  </si>
  <si>
    <t>8726FR2021398335</t>
  </si>
  <si>
    <t>2023-07-04 - Przegląd</t>
  </si>
  <si>
    <t>Termometr geraterm</t>
  </si>
  <si>
    <t>.001705</t>
  </si>
  <si>
    <t>.002623</t>
  </si>
  <si>
    <t>Termometr cyfrowy BIG DIGIT</t>
  </si>
  <si>
    <t>170848826</t>
  </si>
  <si>
    <t>8726FR2021398315</t>
  </si>
  <si>
    <t>2007099075</t>
  </si>
  <si>
    <t>8726FR2021398061</t>
  </si>
  <si>
    <t>2007100808</t>
  </si>
  <si>
    <t>2023-09-02 - Przegląd</t>
  </si>
  <si>
    <t>Termometr cyfrowy</t>
  </si>
  <si>
    <t>sn20161203480RF</t>
  </si>
  <si>
    <t>2023-09-16 - Przegląd</t>
  </si>
  <si>
    <t>Termometr elektroniczny</t>
  </si>
  <si>
    <t>YM 668A</t>
  </si>
  <si>
    <t>2023-10-07 - Przegląd</t>
  </si>
  <si>
    <t>030540</t>
  </si>
  <si>
    <t>027454</t>
  </si>
  <si>
    <t>Pracownia tomografii komputerowej</t>
  </si>
  <si>
    <t>2023-10-05 - Przegląd</t>
  </si>
  <si>
    <t>Myjka do endoskopów INOVA E 3</t>
  </si>
  <si>
    <t>55887001</t>
  </si>
  <si>
    <t>62504001</t>
  </si>
  <si>
    <t>System uzdatniania wody</t>
  </si>
  <si>
    <t>Myjka do endoskopów INOVA E 2</t>
  </si>
  <si>
    <t>72190043</t>
  </si>
  <si>
    <t>Płuczka do basenów Optima 2</t>
  </si>
  <si>
    <t>PN101023AA</t>
  </si>
  <si>
    <t>2023-10-04 - Przegląd</t>
  </si>
  <si>
    <t>PN101039AA</t>
  </si>
  <si>
    <t>PN101044AA</t>
  </si>
  <si>
    <t>PN101035 A-A</t>
  </si>
  <si>
    <t>Płuczko -dezynfektor do basenów Optima 2</t>
  </si>
  <si>
    <t>2007135</t>
  </si>
  <si>
    <t>Pompa infuzyjna MC Agilla</t>
  </si>
  <si>
    <t>21995000</t>
  </si>
  <si>
    <t>21994998</t>
  </si>
  <si>
    <t>21994999</t>
  </si>
  <si>
    <t>24381890</t>
  </si>
  <si>
    <t>Pompa infuzyjna Ascor AP-12</t>
  </si>
  <si>
    <t>1404/0245/06</t>
  </si>
  <si>
    <t>Pompa infuzyjna Ascor SEP 11S</t>
  </si>
  <si>
    <t>4488./1</t>
  </si>
  <si>
    <t>21995001</t>
  </si>
  <si>
    <t>24391799</t>
  </si>
  <si>
    <t>Pompa infuzyjna S 1</t>
  </si>
  <si>
    <t>0105449/09</t>
  </si>
  <si>
    <t>Pompa infuzyjna Agilla SP MC</t>
  </si>
  <si>
    <t>24391800</t>
  </si>
  <si>
    <t>Pompa infuzyjna</t>
  </si>
  <si>
    <t>52575</t>
  </si>
  <si>
    <t>66848</t>
  </si>
  <si>
    <t>67110</t>
  </si>
  <si>
    <t>160862</t>
  </si>
  <si>
    <t>Pompa Infuzyjna 1-strzykawkowa AP-14</t>
  </si>
  <si>
    <t>1404/0246</t>
  </si>
  <si>
    <t>Pompa infuzyjna objętościowa P2</t>
  </si>
  <si>
    <t>021007117</t>
  </si>
  <si>
    <t>Pompa infuzyjna strzykawkowa S2</t>
  </si>
  <si>
    <t>012588417</t>
  </si>
  <si>
    <t>0202263/16</t>
  </si>
  <si>
    <t>Pompa infuzyjna Agilia SP MC Z018693</t>
  </si>
  <si>
    <t>24391801</t>
  </si>
  <si>
    <t>24391888</t>
  </si>
  <si>
    <t>24391891</t>
  </si>
  <si>
    <t>2023-04-30 - Przegląd</t>
  </si>
  <si>
    <t>Pompa infuzyjna P 500</t>
  </si>
  <si>
    <t>l602201114B385</t>
  </si>
  <si>
    <t>2023-05-24 - Przegląd</t>
  </si>
  <si>
    <t>L602201114B270</t>
  </si>
  <si>
    <t>L60220111OB269</t>
  </si>
  <si>
    <t>L602201114B311</t>
  </si>
  <si>
    <t>L602201114B127</t>
  </si>
  <si>
    <t>Pompa infuzyjna INFUSMAT SPACE</t>
  </si>
  <si>
    <t>761565</t>
  </si>
  <si>
    <t>2023-06-01 - Przegląd</t>
  </si>
  <si>
    <t>761632</t>
  </si>
  <si>
    <t>2023-07-23 - Przegląd</t>
  </si>
  <si>
    <t>761504</t>
  </si>
  <si>
    <t>761530</t>
  </si>
  <si>
    <t>761680</t>
  </si>
  <si>
    <t>2023-07-29 - Przegląd</t>
  </si>
  <si>
    <t>761740</t>
  </si>
  <si>
    <t>2023-04-07 - Przegląd</t>
  </si>
  <si>
    <t>Defibrylator Life Pak 20 E</t>
  </si>
  <si>
    <t>45232722</t>
  </si>
  <si>
    <t>Defibrylator lifepak 20e</t>
  </si>
  <si>
    <t>47719077</t>
  </si>
  <si>
    <t>Defibrylator DEFICARD</t>
  </si>
  <si>
    <t>X03K024057</t>
  </si>
  <si>
    <t>Defibrylator LIFEPAK 20</t>
  </si>
  <si>
    <t>34792587</t>
  </si>
  <si>
    <t>Defibrylator AED PLUS</t>
  </si>
  <si>
    <t>X03K023961</t>
  </si>
  <si>
    <t>Kardiomonitor 4T 4000F</t>
  </si>
  <si>
    <t>5104F5P114</t>
  </si>
  <si>
    <t>Kardiomonitor STAR 8000</t>
  </si>
  <si>
    <t>E7131013059L</t>
  </si>
  <si>
    <t>Kardiomonitor PM 4000 EXPRES</t>
  </si>
  <si>
    <t>BX652358</t>
  </si>
  <si>
    <t>Kardiomonitor PM12</t>
  </si>
  <si>
    <t>FH 28001137</t>
  </si>
  <si>
    <t>Kardiomonitor iMEC15</t>
  </si>
  <si>
    <t>JM-03006358</t>
  </si>
  <si>
    <t>Kardiomonitor Edan M-8A</t>
  </si>
  <si>
    <t>92889</t>
  </si>
  <si>
    <t>Kardiomonitor M8A EDAN</t>
  </si>
  <si>
    <t>2121012085 LA</t>
  </si>
  <si>
    <t>Kardiomonitor iMEC 12</t>
  </si>
  <si>
    <t>EV - 4C015790</t>
  </si>
  <si>
    <t>Kardiomnitor Biazet</t>
  </si>
  <si>
    <t>WZ 910291</t>
  </si>
  <si>
    <t>Kardiomonitor Edan</t>
  </si>
  <si>
    <t>2121092889LA</t>
  </si>
  <si>
    <t>Kardiomonitor  z modułem CO2 Caresape B-650</t>
  </si>
  <si>
    <t>STF21120012HA</t>
  </si>
  <si>
    <t>2023-05-23 - Przegląd</t>
  </si>
  <si>
    <t>STF21150067HA</t>
  </si>
  <si>
    <t>STF21150064HA</t>
  </si>
  <si>
    <t>STF21150007HA</t>
  </si>
  <si>
    <t>Kardiomonitor iM8B</t>
  </si>
  <si>
    <t>M17B01330001</t>
  </si>
  <si>
    <t>Kardiomonitor IACS z C500</t>
  </si>
  <si>
    <t>ASND-0231</t>
  </si>
  <si>
    <t>JM-03006357</t>
  </si>
  <si>
    <t>2023-12-13 - Przegląd</t>
  </si>
  <si>
    <t>Waga medyczna Charder MS4971</t>
  </si>
  <si>
    <t>SN-C21014767</t>
  </si>
  <si>
    <t>2023-05-03 - Legalizacja</t>
  </si>
  <si>
    <t>SN-C21014930</t>
  </si>
  <si>
    <t>Waga medyczna C15.100/200.OR-3</t>
  </si>
  <si>
    <t>703775/21</t>
  </si>
  <si>
    <t>Waga lekarska C315.100/200.OW-3</t>
  </si>
  <si>
    <t>703776/21</t>
  </si>
  <si>
    <t>703777/21</t>
  </si>
  <si>
    <t>Waga WL-150</t>
  </si>
  <si>
    <t>8997</t>
  </si>
  <si>
    <t>Waga lekarska</t>
  </si>
  <si>
    <t>06643</t>
  </si>
  <si>
    <t>Waga elektr. lekarska WPT 100/200</t>
  </si>
  <si>
    <t>495758</t>
  </si>
  <si>
    <t>Waga lek. Elektroniczna WPT  100/200</t>
  </si>
  <si>
    <t>526271/2016</t>
  </si>
  <si>
    <t>Waga elektr. lekarska WPT 60/150</t>
  </si>
  <si>
    <t>494871</t>
  </si>
  <si>
    <t>Waga lek. elektronicz. WPT 60/150</t>
  </si>
  <si>
    <t>247462/09</t>
  </si>
  <si>
    <t>234591/08</t>
  </si>
  <si>
    <t>377149/12</t>
  </si>
  <si>
    <t>Szafa do przechowywania endoskopów.</t>
  </si>
  <si>
    <t>SN/001</t>
  </si>
  <si>
    <t>Bronchoskop interwencyjny B-18BS</t>
  </si>
  <si>
    <t>G111189</t>
  </si>
  <si>
    <t>2023-08-18 - Przegląd</t>
  </si>
  <si>
    <t>G111240</t>
  </si>
  <si>
    <t>Bronchoskop optyczny  B18BS</t>
  </si>
  <si>
    <t>G111120</t>
  </si>
  <si>
    <t>rejestrator temperatury</t>
  </si>
  <si>
    <t>030321</t>
  </si>
  <si>
    <t>090321</t>
  </si>
  <si>
    <t>020321</t>
  </si>
  <si>
    <t>070321</t>
  </si>
  <si>
    <t>040321</t>
  </si>
  <si>
    <t>050321</t>
  </si>
  <si>
    <t>060321</t>
  </si>
  <si>
    <t>080321</t>
  </si>
  <si>
    <t>100321</t>
  </si>
  <si>
    <t>2023-10-21 - Przegląd</t>
  </si>
  <si>
    <t>Blok operacyjny</t>
  </si>
  <si>
    <t>brak sn</t>
  </si>
  <si>
    <t>b/n</t>
  </si>
  <si>
    <t>Autoklaw FVG-2</t>
  </si>
  <si>
    <t>2206AP</t>
  </si>
  <si>
    <t>Laboratorium bakteriologiczne</t>
  </si>
  <si>
    <t>2023-12-06 - Przegląd</t>
  </si>
  <si>
    <t>Autoklaw FVG 2</t>
  </si>
  <si>
    <t>3148</t>
  </si>
  <si>
    <t>Komora laminarna Safe Flov 1,2</t>
  </si>
  <si>
    <t>G05L22N9129</t>
  </si>
  <si>
    <t>Komora laminarna Safe flow 1,8</t>
  </si>
  <si>
    <t>D06L23N6621</t>
  </si>
  <si>
    <t>Wirówka laborat.z chłodzeniem z-400</t>
  </si>
  <si>
    <t>50020028</t>
  </si>
  <si>
    <t>50060056</t>
  </si>
  <si>
    <t>Zamrażarka niskotemperaturowa Angelatoni Platinum Next 500V3</t>
  </si>
  <si>
    <t>LS03054</t>
  </si>
  <si>
    <t>Komora laminarna Safemate 1,2 eco</t>
  </si>
  <si>
    <t>U4461</t>
  </si>
  <si>
    <t>T3680</t>
  </si>
  <si>
    <t>Komora Laminarna 4 A1</t>
  </si>
  <si>
    <t>2010-50033</t>
  </si>
  <si>
    <t>Komora laminarna ESCO clasic</t>
  </si>
  <si>
    <t>2010-157048</t>
  </si>
  <si>
    <t>Laryngoskop TRUPHATEK</t>
  </si>
  <si>
    <t>BRAK</t>
  </si>
  <si>
    <t>2023-09-04 - Przegląd</t>
  </si>
  <si>
    <t>Laryngoskop ZPD</t>
  </si>
  <si>
    <t>Zestaw do videotorakochirurgii w technologii 4K - Monitor od zestawu do Videotorakochirurgii</t>
  </si>
  <si>
    <t>SN D55518350001</t>
  </si>
  <si>
    <t>2023-05-20 - Przegląd</t>
  </si>
  <si>
    <t>Zestaw do videotorakochirurgii w technologii 4K</t>
  </si>
  <si>
    <t>7812247; 7811980;DIATERMIA ESG-400-B004433</t>
  </si>
  <si>
    <t>2023-05-31 - Przegląd</t>
  </si>
  <si>
    <t>Videobronchofoberoskop zestaw Wózek endoskopowy</t>
  </si>
  <si>
    <t>21978598</t>
  </si>
  <si>
    <t>2023-06-27 - Przegląd</t>
  </si>
  <si>
    <t>40030</t>
  </si>
  <si>
    <t>Pracownia RTG</t>
  </si>
  <si>
    <t>2023-08-02 - Przegląd</t>
  </si>
  <si>
    <t>Aparat RTG FDR Smart FGXR</t>
  </si>
  <si>
    <t>DXE1870204</t>
  </si>
  <si>
    <t>Pracownia diagnostyki obrazowej</t>
  </si>
  <si>
    <t>Aparat do jet ventilation Twin Stream TwinStream</t>
  </si>
  <si>
    <t>170033101</t>
  </si>
  <si>
    <t>2023-10-19 - Przegląd</t>
  </si>
  <si>
    <t>Aparat do znieczuleń do operacji torakochirurgicznych</t>
  </si>
  <si>
    <t>2023-05-18 - Przegląd</t>
  </si>
  <si>
    <t>Ilość</t>
  </si>
  <si>
    <t>Aparat do dezynfekcji powierzchni i powietrza za pomocą mgły Nocospray</t>
  </si>
  <si>
    <t>172x1510.</t>
  </si>
  <si>
    <t>172Z2011</t>
  </si>
  <si>
    <t>172Z2014</t>
  </si>
  <si>
    <t>2023-11-25 - Przegląd</t>
  </si>
  <si>
    <t>2023-12-21 - Przegląd</t>
  </si>
  <si>
    <t>brak informacji</t>
  </si>
  <si>
    <t>172Y9910</t>
  </si>
  <si>
    <t>172X9914</t>
  </si>
  <si>
    <t>*przegląd raz na dwa lata</t>
  </si>
  <si>
    <t>Dermatoskop</t>
  </si>
  <si>
    <t>nw-01</t>
  </si>
  <si>
    <t xml:space="preserve"> Pracownia badań czynnościowych</t>
  </si>
  <si>
    <t>Koszt netto          1 przeglądu* (koszt materiału serwisanta dojazdu)</t>
  </si>
  <si>
    <t>Stawka VAT</t>
  </si>
  <si>
    <t>Wartość netto przeglądów</t>
  </si>
  <si>
    <t>Wartość brutto przeglądów</t>
  </si>
  <si>
    <t>Ilość roboczogodzin naprawy</t>
  </si>
  <si>
    <t>Koszt netto jednej naprawy**</t>
  </si>
  <si>
    <t>Wartość netto napraw</t>
  </si>
  <si>
    <t>Wartość butto napraw</t>
  </si>
  <si>
    <t>Ogólna  wartość netto</t>
  </si>
  <si>
    <t>Ogólna  wartość brutto</t>
  </si>
  <si>
    <t>Respirator  transportowy Oxylog  3000</t>
  </si>
  <si>
    <t>Wartość pakietu:</t>
  </si>
  <si>
    <t>301392</t>
  </si>
  <si>
    <t>Wstrzykiwacz Kontrastu Bayer -Stell Ant</t>
  </si>
  <si>
    <t>2024-02-28 - Przegląd</t>
  </si>
  <si>
    <t>2024-02-11 - Przegląd</t>
  </si>
  <si>
    <t>2024-03-11 - Przegląd</t>
  </si>
  <si>
    <t>2024-03-01 - Przegląd</t>
  </si>
  <si>
    <t>2024-03-08 - Przegląd</t>
  </si>
  <si>
    <t>2024-03-30 - Przegląd</t>
  </si>
  <si>
    <t>Razem:</t>
  </si>
  <si>
    <t>2024-01-12 - Przegląd</t>
  </si>
  <si>
    <t>2024-02-10 - Przegląd</t>
  </si>
  <si>
    <t>2024-02-26 - Przegląd</t>
  </si>
  <si>
    <t>Guardian Air aparat wymiana filtra filtra cząstek stałych HEPASilent co 6 miesięcy, raz w roku wymiana żarówki</t>
  </si>
  <si>
    <t>2023-07-20 - Przegląd</t>
  </si>
  <si>
    <t>*przegląd wraz z cechowaniem sprzętu</t>
  </si>
  <si>
    <t>Płuczka do basenów 2012 r. ECO 25</t>
  </si>
  <si>
    <t>Oddział pulmonologiczny z pododdziałem gruźlicy,</t>
  </si>
  <si>
    <t xml:space="preserve"> SQC18440025HA, SM718460023WA</t>
  </si>
  <si>
    <t>Razem</t>
  </si>
  <si>
    <t>Tlenownia</t>
  </si>
  <si>
    <t>* Stawka obejmuje wszystkie koszty logistyczne, w tym dojazd oraz materiały niezbędne do świadczenia usługi przeglądu.</t>
  </si>
  <si>
    <t xml:space="preserve">** stawka obejmuje dojazd </t>
  </si>
  <si>
    <t>RTG przyłóżkowe R100E Agfa</t>
  </si>
  <si>
    <t>2024-02-22 - Przegląd</t>
  </si>
  <si>
    <t>2024-04-01 - Przegląd</t>
  </si>
  <si>
    <t>2023-11-28 - Przegląd</t>
  </si>
  <si>
    <t>Pakiet 1</t>
  </si>
  <si>
    <t>Pakiet 2</t>
  </si>
  <si>
    <t>Pakiet 3</t>
  </si>
  <si>
    <t>Pakiet 4</t>
  </si>
  <si>
    <t>Pakiet 6</t>
  </si>
  <si>
    <t>Pakiet 7</t>
  </si>
  <si>
    <t>Pakiet 8</t>
  </si>
  <si>
    <t>Pakiet 9</t>
  </si>
  <si>
    <t>Pakiet 10</t>
  </si>
  <si>
    <t>Pakiet 11</t>
  </si>
  <si>
    <t>Pakiet 13</t>
  </si>
  <si>
    <t>Pakiet 14</t>
  </si>
  <si>
    <t>Pakiet 16</t>
  </si>
  <si>
    <t>Pakiet 17</t>
  </si>
  <si>
    <t>Pakiet 18</t>
  </si>
  <si>
    <t>Pakiet 20</t>
  </si>
  <si>
    <t>Pakiet 21</t>
  </si>
  <si>
    <t>Pakiet 22</t>
  </si>
  <si>
    <t>Pakiet 28</t>
  </si>
  <si>
    <t>2023-07-12 - Przegląd</t>
  </si>
  <si>
    <t>Pakiet 5</t>
  </si>
  <si>
    <t>Pakiet 12</t>
  </si>
  <si>
    <t>Pakiet 15</t>
  </si>
  <si>
    <t>Pakiet 19</t>
  </si>
  <si>
    <t>Pakiet 23</t>
  </si>
  <si>
    <t>Pakiet 24</t>
  </si>
  <si>
    <t>Pakiet 25</t>
  </si>
  <si>
    <t>Pakiet 26</t>
  </si>
  <si>
    <t>Dezynfektor powietrza Nocospray</t>
  </si>
  <si>
    <t>Pakiet 27</t>
  </si>
  <si>
    <t>2024-03-02 - Przegląd</t>
  </si>
  <si>
    <t>2024-03-16 - Przegląd</t>
  </si>
  <si>
    <t>2024-03-23 - Przegląd</t>
  </si>
  <si>
    <t>2024-01-25 - Przegląd</t>
  </si>
  <si>
    <t>2025-02-04 - Przegląd</t>
  </si>
  <si>
    <t>przegląd raz na pół roku</t>
  </si>
  <si>
    <t>2023-06-01 - Legalizacja</t>
  </si>
  <si>
    <t>2023-06-18 - Legalizacja</t>
  </si>
  <si>
    <t>2023-06-30 - Legalizacja</t>
  </si>
  <si>
    <t>2023-10-24 - Legalizacja</t>
  </si>
  <si>
    <t>2024-03-17 - Legalizacja</t>
  </si>
  <si>
    <t>2024-03-28 - Legalizacja</t>
  </si>
  <si>
    <t>2024-04-05 - Legalizacja</t>
  </si>
  <si>
    <t>przegląd co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</si>
</sst>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3" xfId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1" applyBorder="1" applyAlignment="1">
      <alignment wrapText="1"/>
    </xf>
    <xf numFmtId="0" fontId="2" fillId="0" borderId="0" xfId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0" borderId="1" xfId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2" borderId="3" xfId="1" applyFill="1" applyBorder="1" applyAlignment="1">
      <alignment wrapText="1"/>
    </xf>
    <xf numFmtId="0" fontId="2" fillId="2" borderId="4" xfId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9" fontId="0" fillId="0" borderId="1" xfId="0" applyNumberFormat="1" applyBorder="1"/>
    <xf numFmtId="0" fontId="3" fillId="0" borderId="0" xfId="1" applyFont="1" applyAlignment="1">
      <alignment wrapText="1"/>
    </xf>
    <xf numFmtId="44" fontId="0" fillId="0" borderId="1" xfId="2" applyFont="1" applyBorder="1"/>
    <xf numFmtId="44" fontId="0" fillId="0" borderId="1" xfId="2" applyFont="1" applyBorder="1" applyAlignment="1">
      <alignment wrapText="1"/>
    </xf>
    <xf numFmtId="44" fontId="0" fillId="0" borderId="6" xfId="2" applyFont="1" applyBorder="1" applyAlignment="1">
      <alignment wrapText="1"/>
    </xf>
    <xf numFmtId="9" fontId="0" fillId="0" borderId="6" xfId="0" applyNumberFormat="1" applyBorder="1" applyAlignment="1">
      <alignment wrapText="1"/>
    </xf>
    <xf numFmtId="44" fontId="0" fillId="0" borderId="7" xfId="2" applyFont="1" applyBorder="1"/>
    <xf numFmtId="44" fontId="0" fillId="0" borderId="0" xfId="2" applyFont="1"/>
    <xf numFmtId="44" fontId="0" fillId="0" borderId="0" xfId="2" applyFont="1" applyAlignment="1">
      <alignment wrapText="1"/>
    </xf>
    <xf numFmtId="44" fontId="0" fillId="0" borderId="0" xfId="2" applyFont="1" applyBorder="1" applyAlignment="1">
      <alignment wrapText="1"/>
    </xf>
    <xf numFmtId="44" fontId="0" fillId="2" borderId="1" xfId="2" applyFont="1" applyFill="1" applyBorder="1" applyAlignment="1">
      <alignment wrapText="1"/>
    </xf>
    <xf numFmtId="44" fontId="0" fillId="0" borderId="0" xfId="2" applyFont="1" applyBorder="1"/>
    <xf numFmtId="9" fontId="0" fillId="2" borderId="1" xfId="0" applyNumberFormat="1" applyFill="1" applyBorder="1" applyAlignment="1">
      <alignment wrapText="1"/>
    </xf>
    <xf numFmtId="0" fontId="2" fillId="0" borderId="1" xfId="1" applyBorder="1"/>
    <xf numFmtId="44" fontId="0" fillId="0" borderId="1" xfId="2" applyFont="1" applyFill="1" applyBorder="1"/>
    <xf numFmtId="0" fontId="2" fillId="0" borderId="8" xfId="1" applyBorder="1" applyAlignment="1">
      <alignment wrapText="1"/>
    </xf>
    <xf numFmtId="0" fontId="2" fillId="0" borderId="9" xfId="1" applyBorder="1" applyAlignment="1">
      <alignment wrapText="1"/>
    </xf>
    <xf numFmtId="44" fontId="0" fillId="0" borderId="7" xfId="2" applyFont="1" applyBorder="1" applyAlignment="1">
      <alignment wrapText="1"/>
    </xf>
    <xf numFmtId="44" fontId="0" fillId="0" borderId="5" xfId="2" applyFont="1" applyBorder="1" applyAlignment="1">
      <alignment wrapText="1"/>
    </xf>
    <xf numFmtId="0" fontId="8" fillId="2" borderId="0" xfId="0" applyFont="1" applyFill="1" applyAlignment="1">
      <alignment horizontal="left" vertical="center"/>
    </xf>
    <xf numFmtId="44" fontId="0" fillId="2" borderId="0" xfId="2" applyFont="1" applyFill="1"/>
    <xf numFmtId="0" fontId="0" fillId="2" borderId="0" xfId="0" applyFill="1"/>
    <xf numFmtId="0" fontId="0" fillId="2" borderId="10" xfId="0" applyFill="1" applyBorder="1" applyAlignment="1">
      <alignment wrapText="1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44" fontId="6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2" borderId="0" xfId="0" applyNumberFormat="1" applyFill="1"/>
    <xf numFmtId="44" fontId="0" fillId="0" borderId="0" xfId="0" applyNumberFormat="1" applyAlignment="1">
      <alignment wrapText="1"/>
    </xf>
    <xf numFmtId="14" fontId="2" fillId="0" borderId="4" xfId="1" applyNumberFormat="1" applyBorder="1" applyAlignment="1">
      <alignment wrapText="1"/>
    </xf>
    <xf numFmtId="0" fontId="0" fillId="2" borderId="3" xfId="0" applyFill="1" applyBorder="1"/>
    <xf numFmtId="44" fontId="0" fillId="2" borderId="1" xfId="2" applyFont="1" applyFill="1" applyBorder="1"/>
    <xf numFmtId="0" fontId="0" fillId="2" borderId="8" xfId="0" applyFill="1" applyBorder="1"/>
    <xf numFmtId="0" fontId="0" fillId="2" borderId="6" xfId="0" applyFill="1" applyBorder="1" applyAlignment="1">
      <alignment wrapText="1"/>
    </xf>
    <xf numFmtId="44" fontId="0" fillId="2" borderId="6" xfId="2" applyFont="1" applyFill="1" applyBorder="1" applyAlignment="1">
      <alignment wrapText="1"/>
    </xf>
    <xf numFmtId="9" fontId="0" fillId="2" borderId="6" xfId="0" applyNumberFormat="1" applyFill="1" applyBorder="1" applyAlignment="1">
      <alignment wrapText="1"/>
    </xf>
    <xf numFmtId="44" fontId="0" fillId="2" borderId="6" xfId="2" applyFont="1" applyFill="1" applyBorder="1"/>
    <xf numFmtId="0" fontId="0" fillId="2" borderId="1" xfId="0" applyFill="1" applyBorder="1"/>
    <xf numFmtId="44" fontId="0" fillId="2" borderId="0" xfId="2" applyFont="1" applyFill="1" applyAlignment="1">
      <alignment wrapText="1"/>
    </xf>
    <xf numFmtId="0" fontId="1" fillId="4" borderId="3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4" fontId="2" fillId="2" borderId="4" xfId="1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44" fontId="0" fillId="0" borderId="1" xfId="2" applyFont="1" applyBorder="1" applyAlignment="1">
      <alignment wrapText="1"/>
    </xf>
    <xf numFmtId="44" fontId="0" fillId="0" borderId="7" xfId="2" applyFont="1" applyBorder="1" applyAlignment="1">
      <alignment wrapText="1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29"/>
  <sheetViews>
    <sheetView topLeftCell="A55" workbookViewId="0">
      <selection activeCell="L89" sqref="L89"/>
    </sheetView>
  </sheetViews>
  <sheetFormatPr defaultRowHeight="15" x14ac:dyDescent="0.25"/>
  <cols>
    <col min="2" max="2" width="12" bestFit="1" customWidth="1"/>
    <col min="3" max="3" width="14" bestFit="1" customWidth="1"/>
    <col min="4" max="5" width="8.5703125" bestFit="1" customWidth="1"/>
    <col min="6" max="6" width="8.5703125" customWidth="1"/>
    <col min="7" max="7" width="9" bestFit="1" customWidth="1"/>
  </cols>
  <sheetData>
    <row r="4" spans="2:9" x14ac:dyDescent="0.25">
      <c r="B4" s="1" t="s">
        <v>1</v>
      </c>
      <c r="C4" s="1" t="s">
        <v>0</v>
      </c>
      <c r="D4" s="1" t="s">
        <v>2</v>
      </c>
      <c r="E4" s="1" t="s">
        <v>3</v>
      </c>
      <c r="F4" s="1" t="s">
        <v>21</v>
      </c>
      <c r="G4" s="1" t="s">
        <v>4</v>
      </c>
      <c r="H4" s="1" t="s">
        <v>5</v>
      </c>
    </row>
    <row r="5" spans="2:9" x14ac:dyDescent="0.25">
      <c r="B5" s="1" t="s">
        <v>6</v>
      </c>
      <c r="C5" s="1" t="s">
        <v>7</v>
      </c>
      <c r="D5" s="1" t="s">
        <v>8</v>
      </c>
      <c r="E5" s="1"/>
      <c r="F5" s="1"/>
      <c r="G5" s="1">
        <v>962</v>
      </c>
      <c r="H5" s="1" t="s">
        <v>9</v>
      </c>
      <c r="I5" s="2" t="s">
        <v>10</v>
      </c>
    </row>
    <row r="6" spans="2:9" x14ac:dyDescent="0.25">
      <c r="B6" s="1" t="s">
        <v>11</v>
      </c>
      <c r="C6" s="1" t="s">
        <v>12</v>
      </c>
      <c r="D6" s="1"/>
      <c r="E6" s="1" t="s">
        <v>8</v>
      </c>
      <c r="F6" s="1"/>
      <c r="G6" s="1">
        <v>625.32000000000005</v>
      </c>
      <c r="H6" s="1" t="s">
        <v>13</v>
      </c>
      <c r="I6" s="2" t="s">
        <v>14</v>
      </c>
    </row>
    <row r="7" spans="2:9" x14ac:dyDescent="0.25">
      <c r="B7" s="1" t="s">
        <v>15</v>
      </c>
      <c r="C7" s="1" t="s">
        <v>16</v>
      </c>
      <c r="D7" s="1"/>
      <c r="E7" s="1" t="s">
        <v>8</v>
      </c>
      <c r="F7" s="1"/>
      <c r="G7" s="1">
        <v>553.5</v>
      </c>
      <c r="H7" s="1" t="s">
        <v>17</v>
      </c>
      <c r="I7" t="s">
        <v>14</v>
      </c>
    </row>
    <row r="8" spans="2:9" x14ac:dyDescent="0.25">
      <c r="B8" s="1" t="s">
        <v>18</v>
      </c>
      <c r="C8" s="1">
        <v>8805017484</v>
      </c>
      <c r="D8" s="1"/>
      <c r="E8" s="1" t="s">
        <v>8</v>
      </c>
      <c r="F8" s="1"/>
      <c r="G8" s="1">
        <v>1350</v>
      </c>
      <c r="H8" s="1" t="s">
        <v>17</v>
      </c>
      <c r="I8" t="s">
        <v>14</v>
      </c>
    </row>
    <row r="9" spans="2:9" x14ac:dyDescent="0.25">
      <c r="B9" s="1" t="s">
        <v>19</v>
      </c>
      <c r="C9" s="1" t="s">
        <v>20</v>
      </c>
      <c r="D9" s="1"/>
      <c r="E9" s="1"/>
      <c r="F9" s="1" t="s">
        <v>8</v>
      </c>
      <c r="G9" s="1">
        <v>16346.7</v>
      </c>
      <c r="H9" s="1" t="s">
        <v>22</v>
      </c>
      <c r="I9" t="s">
        <v>10</v>
      </c>
    </row>
    <row r="10" spans="2:9" x14ac:dyDescent="0.25">
      <c r="B10" s="1" t="s">
        <v>6</v>
      </c>
      <c r="C10" s="1" t="s">
        <v>23</v>
      </c>
      <c r="D10" s="1" t="s">
        <v>8</v>
      </c>
      <c r="E10" s="1"/>
      <c r="F10" s="1"/>
      <c r="G10" s="1">
        <v>996</v>
      </c>
      <c r="H10" s="1" t="s">
        <v>24</v>
      </c>
      <c r="I10" t="s">
        <v>10</v>
      </c>
    </row>
    <row r="11" spans="2:9" x14ac:dyDescent="0.25">
      <c r="B11" s="1" t="s">
        <v>6</v>
      </c>
      <c r="C11" s="1" t="s">
        <v>25</v>
      </c>
      <c r="D11" s="1"/>
      <c r="E11" s="1" t="s">
        <v>8</v>
      </c>
      <c r="F11" s="1"/>
      <c r="G11" s="1">
        <v>380</v>
      </c>
      <c r="H11" s="1" t="s">
        <v>22</v>
      </c>
      <c r="I11" t="s">
        <v>10</v>
      </c>
    </row>
    <row r="12" spans="2:9" x14ac:dyDescent="0.25">
      <c r="B12" s="1" t="s">
        <v>26</v>
      </c>
      <c r="C12" s="1" t="s">
        <v>27</v>
      </c>
      <c r="D12" s="1"/>
      <c r="E12" s="1" t="s">
        <v>28</v>
      </c>
      <c r="F12" s="1"/>
      <c r="G12" s="1">
        <v>3075</v>
      </c>
      <c r="H12" s="1" t="s">
        <v>29</v>
      </c>
      <c r="I12" t="s">
        <v>10</v>
      </c>
    </row>
    <row r="13" spans="2:9" x14ac:dyDescent="0.25">
      <c r="B13" s="1" t="s">
        <v>30</v>
      </c>
      <c r="C13" s="1">
        <v>57241746</v>
      </c>
      <c r="D13" s="1"/>
      <c r="E13" s="1"/>
      <c r="F13" s="1" t="s">
        <v>8</v>
      </c>
      <c r="G13" s="1">
        <v>23749.200000000001</v>
      </c>
      <c r="H13" s="1" t="s">
        <v>31</v>
      </c>
      <c r="I13" t="s">
        <v>10</v>
      </c>
    </row>
    <row r="14" spans="2:9" x14ac:dyDescent="0.25">
      <c r="B14" s="1" t="s">
        <v>32</v>
      </c>
      <c r="C14" s="1" t="s">
        <v>33</v>
      </c>
      <c r="D14" s="1" t="s">
        <v>8</v>
      </c>
      <c r="E14" s="1"/>
      <c r="F14" s="1"/>
      <c r="G14" s="1">
        <v>7195.5</v>
      </c>
      <c r="H14" s="1" t="s">
        <v>34</v>
      </c>
      <c r="I14" t="s">
        <v>10</v>
      </c>
    </row>
    <row r="15" spans="2:9" x14ac:dyDescent="0.25">
      <c r="B15" s="1" t="s">
        <v>35</v>
      </c>
      <c r="C15" s="1" t="s">
        <v>36</v>
      </c>
      <c r="D15" s="1"/>
      <c r="E15" s="1" t="s">
        <v>8</v>
      </c>
      <c r="F15" s="1"/>
      <c r="G15" s="1">
        <v>8100</v>
      </c>
      <c r="H15" s="1" t="s">
        <v>31</v>
      </c>
      <c r="I15" t="s">
        <v>37</v>
      </c>
    </row>
    <row r="16" spans="2:9" x14ac:dyDescent="0.25">
      <c r="B16" s="1" t="s">
        <v>6</v>
      </c>
      <c r="C16" s="1">
        <v>47</v>
      </c>
      <c r="D16" s="1"/>
      <c r="E16" s="1" t="s">
        <v>8</v>
      </c>
      <c r="F16" s="1"/>
      <c r="G16" s="1">
        <v>300</v>
      </c>
      <c r="H16" s="1" t="s">
        <v>38</v>
      </c>
      <c r="I16" t="s">
        <v>14</v>
      </c>
    </row>
    <row r="17" spans="2:9" x14ac:dyDescent="0.25">
      <c r="B17" s="1" t="s">
        <v>6</v>
      </c>
      <c r="C17" s="1">
        <v>45</v>
      </c>
      <c r="D17" s="1"/>
      <c r="E17" s="1" t="s">
        <v>8</v>
      </c>
      <c r="F17" s="1"/>
      <c r="G17" s="1">
        <v>1449</v>
      </c>
      <c r="H17" s="1" t="s">
        <v>39</v>
      </c>
      <c r="I17" t="s">
        <v>10</v>
      </c>
    </row>
    <row r="18" spans="2:9" x14ac:dyDescent="0.25">
      <c r="B18" s="1" t="s">
        <v>6</v>
      </c>
      <c r="C18" s="1">
        <v>43</v>
      </c>
      <c r="D18" s="1"/>
      <c r="E18" s="1" t="s">
        <v>8</v>
      </c>
      <c r="F18" s="1"/>
      <c r="G18" s="1">
        <v>1800</v>
      </c>
      <c r="H18" s="1"/>
      <c r="I18" t="s">
        <v>10</v>
      </c>
    </row>
    <row r="19" spans="2:9" x14ac:dyDescent="0.25">
      <c r="B19" s="1" t="s">
        <v>30</v>
      </c>
      <c r="C19" s="1">
        <v>57241840</v>
      </c>
      <c r="D19" s="1"/>
      <c r="E19" s="1"/>
      <c r="F19" s="1"/>
      <c r="G19" s="1">
        <v>61.5</v>
      </c>
      <c r="H19" s="1" t="s">
        <v>41</v>
      </c>
      <c r="I19" t="s">
        <v>40</v>
      </c>
    </row>
    <row r="20" spans="2:9" x14ac:dyDescent="0.25">
      <c r="B20" s="1" t="s">
        <v>6</v>
      </c>
      <c r="C20" s="1">
        <v>48</v>
      </c>
      <c r="D20" s="1"/>
      <c r="E20" s="1" t="s">
        <v>8</v>
      </c>
      <c r="F20" s="1"/>
      <c r="G20" s="1">
        <v>1265</v>
      </c>
      <c r="H20" s="1" t="s">
        <v>38</v>
      </c>
      <c r="I20" t="s">
        <v>10</v>
      </c>
    </row>
    <row r="21" spans="2:9" x14ac:dyDescent="0.25">
      <c r="B21" s="1" t="s">
        <v>6</v>
      </c>
      <c r="C21" s="1">
        <v>46</v>
      </c>
      <c r="D21" s="1"/>
      <c r="E21" s="1" t="s">
        <v>8</v>
      </c>
      <c r="F21" s="1"/>
      <c r="G21" s="1">
        <v>1340</v>
      </c>
      <c r="H21" s="1" t="s">
        <v>39</v>
      </c>
      <c r="I21" t="s">
        <v>10</v>
      </c>
    </row>
    <row r="22" spans="2:9" x14ac:dyDescent="0.25">
      <c r="B22" s="1" t="s">
        <v>42</v>
      </c>
      <c r="C22" s="1" t="s">
        <v>43</v>
      </c>
      <c r="D22" s="1" t="s">
        <v>8</v>
      </c>
      <c r="E22" s="1"/>
      <c r="F22" s="1"/>
      <c r="G22" s="1">
        <v>183.6</v>
      </c>
      <c r="H22" s="1" t="s">
        <v>44</v>
      </c>
      <c r="I22" t="s">
        <v>14</v>
      </c>
    </row>
    <row r="23" spans="2:9" x14ac:dyDescent="0.25">
      <c r="B23" s="1" t="s">
        <v>45</v>
      </c>
      <c r="C23" s="1" t="s">
        <v>46</v>
      </c>
      <c r="D23" s="1" t="s">
        <v>8</v>
      </c>
      <c r="E23" s="1"/>
      <c r="F23" s="1"/>
      <c r="G23" s="1">
        <v>1088.6400000000001</v>
      </c>
      <c r="H23" s="1" t="s">
        <v>47</v>
      </c>
      <c r="I23" t="s">
        <v>10</v>
      </c>
    </row>
    <row r="24" spans="2:9" x14ac:dyDescent="0.25">
      <c r="B24" s="1" t="s">
        <v>45</v>
      </c>
      <c r="C24" s="1" t="s">
        <v>48</v>
      </c>
      <c r="D24" s="1" t="s">
        <v>8</v>
      </c>
      <c r="E24" s="1"/>
      <c r="F24" s="1"/>
      <c r="G24" s="1">
        <v>21022.22</v>
      </c>
      <c r="H24" s="1" t="s">
        <v>31</v>
      </c>
      <c r="I24" t="s">
        <v>10</v>
      </c>
    </row>
    <row r="25" spans="2:9" x14ac:dyDescent="0.25">
      <c r="B25" s="1" t="s">
        <v>45</v>
      </c>
      <c r="C25" t="s">
        <v>50</v>
      </c>
      <c r="D25" s="1" t="s">
        <v>8</v>
      </c>
      <c r="E25" s="1"/>
      <c r="F25" s="1"/>
      <c r="G25" s="1">
        <v>15061.31</v>
      </c>
      <c r="H25" s="1" t="s">
        <v>49</v>
      </c>
      <c r="I25" t="s">
        <v>10</v>
      </c>
    </row>
    <row r="26" spans="2:9" x14ac:dyDescent="0.25">
      <c r="B26" s="1" t="s">
        <v>45</v>
      </c>
      <c r="C26" s="1" t="s">
        <v>51</v>
      </c>
      <c r="D26" s="1" t="s">
        <v>8</v>
      </c>
      <c r="E26" s="1"/>
      <c r="F26" s="1"/>
      <c r="G26" s="1">
        <v>8102.59</v>
      </c>
      <c r="H26" s="1" t="s">
        <v>47</v>
      </c>
      <c r="I26" t="s">
        <v>10</v>
      </c>
    </row>
    <row r="27" spans="2:9" x14ac:dyDescent="0.25">
      <c r="B27" s="1" t="s">
        <v>6</v>
      </c>
      <c r="C27" s="1">
        <v>44</v>
      </c>
      <c r="D27" s="1"/>
      <c r="E27" s="1" t="s">
        <v>8</v>
      </c>
      <c r="F27" s="1"/>
      <c r="G27" s="1">
        <v>2466</v>
      </c>
      <c r="H27" s="1" t="s">
        <v>29</v>
      </c>
      <c r="I27" t="s">
        <v>10</v>
      </c>
    </row>
    <row r="28" spans="2:9" ht="15.75" customHeight="1" x14ac:dyDescent="0.25">
      <c r="B28" s="1" t="s">
        <v>11</v>
      </c>
      <c r="C28" s="1">
        <v>696</v>
      </c>
      <c r="D28" s="1" t="s">
        <v>8</v>
      </c>
      <c r="E28" s="1"/>
      <c r="F28" s="1"/>
      <c r="G28" s="1">
        <v>162</v>
      </c>
      <c r="H28" s="1" t="s">
        <v>29</v>
      </c>
      <c r="I28" t="s">
        <v>14</v>
      </c>
    </row>
    <row r="29" spans="2:9" x14ac:dyDescent="0.25">
      <c r="B29" s="1" t="s">
        <v>11</v>
      </c>
      <c r="C29" s="1">
        <v>695</v>
      </c>
      <c r="D29" s="1"/>
      <c r="E29" s="1" t="s">
        <v>8</v>
      </c>
      <c r="F29" s="1"/>
      <c r="G29" s="1">
        <v>162</v>
      </c>
      <c r="H29" s="1" t="s">
        <v>52</v>
      </c>
      <c r="I29" t="s">
        <v>14</v>
      </c>
    </row>
    <row r="30" spans="2:9" x14ac:dyDescent="0.25">
      <c r="B30" s="1" t="s">
        <v>11</v>
      </c>
      <c r="C30" s="1">
        <v>694</v>
      </c>
      <c r="D30" s="1"/>
      <c r="E30" s="1" t="s">
        <v>8</v>
      </c>
      <c r="F30" s="1"/>
      <c r="G30" s="1">
        <v>32.4</v>
      </c>
      <c r="H30" s="1" t="s">
        <v>52</v>
      </c>
      <c r="I30" t="s">
        <v>14</v>
      </c>
    </row>
    <row r="31" spans="2:9" x14ac:dyDescent="0.25">
      <c r="B31" s="1" t="s">
        <v>6</v>
      </c>
      <c r="C31" s="1">
        <v>51</v>
      </c>
      <c r="D31" s="1" t="s">
        <v>8</v>
      </c>
      <c r="E31" s="1"/>
      <c r="F31" s="1"/>
      <c r="G31" s="1">
        <v>639</v>
      </c>
      <c r="H31" s="1" t="s">
        <v>53</v>
      </c>
      <c r="I31" t="s">
        <v>10</v>
      </c>
    </row>
    <row r="32" spans="2:9" x14ac:dyDescent="0.25">
      <c r="B32" s="1" t="s">
        <v>6</v>
      </c>
      <c r="C32" s="1">
        <v>476</v>
      </c>
      <c r="D32" s="1" t="s">
        <v>8</v>
      </c>
      <c r="E32" s="1"/>
      <c r="F32" s="1"/>
      <c r="G32" s="1">
        <v>476</v>
      </c>
      <c r="H32" s="1" t="s">
        <v>54</v>
      </c>
      <c r="I32" t="s">
        <v>10</v>
      </c>
    </row>
    <row r="33" spans="2:9" x14ac:dyDescent="0.25">
      <c r="B33" s="1" t="s">
        <v>6</v>
      </c>
      <c r="C33" s="1">
        <v>56</v>
      </c>
      <c r="D33" s="1" t="s">
        <v>8</v>
      </c>
      <c r="E33" s="1"/>
      <c r="F33" s="1"/>
      <c r="G33" s="1">
        <v>986</v>
      </c>
      <c r="H33" s="1" t="s">
        <v>55</v>
      </c>
      <c r="I33" t="s">
        <v>10</v>
      </c>
    </row>
    <row r="34" spans="2:9" x14ac:dyDescent="0.25">
      <c r="B34" s="1" t="s">
        <v>6</v>
      </c>
      <c r="C34" s="1"/>
      <c r="D34" s="1"/>
      <c r="E34" s="1"/>
      <c r="F34" s="1"/>
      <c r="G34" s="1"/>
      <c r="H34" s="1"/>
      <c r="I34" t="s">
        <v>10</v>
      </c>
    </row>
    <row r="35" spans="2:9" x14ac:dyDescent="0.25">
      <c r="B35" s="1" t="s">
        <v>56</v>
      </c>
      <c r="C35" s="1" t="s">
        <v>57</v>
      </c>
      <c r="D35" s="1"/>
      <c r="E35" s="1"/>
      <c r="F35" s="1" t="s">
        <v>8</v>
      </c>
      <c r="G35" s="1">
        <v>6374.57</v>
      </c>
      <c r="H35" s="1" t="s">
        <v>58</v>
      </c>
      <c r="I35" t="s">
        <v>14</v>
      </c>
    </row>
    <row r="36" spans="2:9" x14ac:dyDescent="0.25">
      <c r="B36" s="1" t="s">
        <v>59</v>
      </c>
      <c r="C36" s="1">
        <v>2209073</v>
      </c>
      <c r="D36" s="1" t="s">
        <v>8</v>
      </c>
      <c r="E36" s="1"/>
      <c r="F36" s="1"/>
      <c r="G36" s="1">
        <v>295.2</v>
      </c>
      <c r="H36" s="1" t="s">
        <v>60</v>
      </c>
      <c r="I36" t="s">
        <v>14</v>
      </c>
    </row>
    <row r="37" spans="2:9" x14ac:dyDescent="0.25">
      <c r="B37" s="1" t="s">
        <v>61</v>
      </c>
      <c r="C37" s="1" t="s">
        <v>62</v>
      </c>
      <c r="D37" s="1"/>
      <c r="E37" s="1" t="s">
        <v>8</v>
      </c>
      <c r="F37" s="1"/>
      <c r="G37" s="1">
        <v>3024</v>
      </c>
      <c r="H37" s="1" t="s">
        <v>63</v>
      </c>
      <c r="I37" t="s">
        <v>10</v>
      </c>
    </row>
    <row r="38" spans="2:9" x14ac:dyDescent="0.25">
      <c r="B38" s="1" t="s">
        <v>64</v>
      </c>
      <c r="C38" s="1">
        <v>1388</v>
      </c>
      <c r="D38" s="1"/>
      <c r="E38" s="1"/>
      <c r="F38" s="1" t="s">
        <v>8</v>
      </c>
      <c r="G38" s="1"/>
      <c r="H38" s="1" t="s">
        <v>65</v>
      </c>
      <c r="I38" t="s">
        <v>14</v>
      </c>
    </row>
    <row r="39" spans="2:9" x14ac:dyDescent="0.25">
      <c r="B39" s="1" t="s">
        <v>66</v>
      </c>
      <c r="C39" s="1">
        <v>394951920</v>
      </c>
      <c r="D39" s="1" t="s">
        <v>8</v>
      </c>
      <c r="E39" s="1"/>
      <c r="F39" s="1"/>
      <c r="G39" s="1">
        <v>1480.67</v>
      </c>
      <c r="H39" s="1" t="s">
        <v>67</v>
      </c>
      <c r="I39" t="s">
        <v>14</v>
      </c>
    </row>
    <row r="40" spans="2:9" x14ac:dyDescent="0.25">
      <c r="B40" s="1" t="s">
        <v>66</v>
      </c>
      <c r="C40" s="1">
        <v>394952234</v>
      </c>
      <c r="D40" s="1" t="s">
        <v>8</v>
      </c>
      <c r="E40" s="1"/>
      <c r="F40" s="1"/>
      <c r="G40" s="1">
        <v>1943.78</v>
      </c>
      <c r="H40" s="1" t="s">
        <v>67</v>
      </c>
      <c r="I40" t="s">
        <v>14</v>
      </c>
    </row>
    <row r="41" spans="2:9" x14ac:dyDescent="0.25">
      <c r="B41" s="1" t="s">
        <v>11</v>
      </c>
      <c r="C41" s="1">
        <v>778</v>
      </c>
      <c r="D41" s="1"/>
      <c r="E41" s="1" t="s">
        <v>8</v>
      </c>
      <c r="F41" s="1"/>
      <c r="G41" s="1">
        <v>216</v>
      </c>
      <c r="H41" s="1" t="s">
        <v>58</v>
      </c>
      <c r="I41" t="s">
        <v>10</v>
      </c>
    </row>
    <row r="42" spans="2:9" x14ac:dyDescent="0.25">
      <c r="B42" s="1" t="s">
        <v>6</v>
      </c>
      <c r="C42" s="1" t="s">
        <v>68</v>
      </c>
      <c r="D42" s="1"/>
      <c r="E42" s="1" t="s">
        <v>8</v>
      </c>
      <c r="F42" s="1"/>
      <c r="G42" s="1">
        <v>811</v>
      </c>
      <c r="H42" s="1" t="s">
        <v>69</v>
      </c>
      <c r="I42" t="s">
        <v>10</v>
      </c>
    </row>
    <row r="43" spans="2:9" x14ac:dyDescent="0.25">
      <c r="B43" s="1" t="s">
        <v>70</v>
      </c>
      <c r="C43" s="1" t="s">
        <v>71</v>
      </c>
      <c r="D43" s="1" t="s">
        <v>8</v>
      </c>
      <c r="E43" s="1"/>
      <c r="F43" s="1"/>
      <c r="G43" s="1">
        <v>6375.56</v>
      </c>
      <c r="H43" s="1" t="s">
        <v>39</v>
      </c>
      <c r="I43" t="s">
        <v>14</v>
      </c>
    </row>
    <row r="44" spans="2:9" x14ac:dyDescent="0.25">
      <c r="B44" s="1" t="s">
        <v>70</v>
      </c>
      <c r="C44" s="1" t="s">
        <v>72</v>
      </c>
      <c r="D44" s="1" t="s">
        <v>8</v>
      </c>
      <c r="E44" s="1"/>
      <c r="F44" s="1"/>
      <c r="G44" s="1">
        <v>1682.21</v>
      </c>
      <c r="H44" s="1" t="s">
        <v>65</v>
      </c>
      <c r="I44" t="s">
        <v>14</v>
      </c>
    </row>
    <row r="45" spans="2:9" x14ac:dyDescent="0.25">
      <c r="B45" s="1" t="s">
        <v>73</v>
      </c>
      <c r="C45" s="3">
        <v>44836</v>
      </c>
      <c r="D45" s="1"/>
      <c r="E45" s="1" t="s">
        <v>8</v>
      </c>
      <c r="F45" s="1"/>
      <c r="G45" s="1">
        <v>3009.67</v>
      </c>
      <c r="H45" s="1" t="s">
        <v>74</v>
      </c>
      <c r="I45" t="s">
        <v>14</v>
      </c>
    </row>
    <row r="46" spans="2:9" x14ac:dyDescent="0.25">
      <c r="B46" s="1" t="s">
        <v>6</v>
      </c>
      <c r="C46" s="1" t="s">
        <v>75</v>
      </c>
      <c r="D46" s="1"/>
      <c r="E46" s="1" t="s">
        <v>8</v>
      </c>
      <c r="F46" s="1"/>
      <c r="G46" s="1">
        <v>180</v>
      </c>
      <c r="H46" s="1" t="s">
        <v>76</v>
      </c>
      <c r="I46" t="s">
        <v>14</v>
      </c>
    </row>
    <row r="47" spans="2:9" x14ac:dyDescent="0.25">
      <c r="B47" s="1" t="s">
        <v>77</v>
      </c>
      <c r="C47" s="1">
        <v>3229053819</v>
      </c>
      <c r="D47" s="1" t="s">
        <v>8</v>
      </c>
      <c r="E47" s="1"/>
      <c r="F47" s="1"/>
      <c r="G47" s="1">
        <v>2160</v>
      </c>
      <c r="H47" s="1" t="s">
        <v>78</v>
      </c>
      <c r="I47" t="s">
        <v>14</v>
      </c>
    </row>
    <row r="48" spans="2:9" x14ac:dyDescent="0.25">
      <c r="B48" s="1" t="s">
        <v>79</v>
      </c>
      <c r="C48" s="1" t="s">
        <v>80</v>
      </c>
      <c r="D48" s="1"/>
      <c r="E48" s="1" t="s">
        <v>8</v>
      </c>
      <c r="F48" s="1"/>
      <c r="G48" s="1">
        <v>10828.98</v>
      </c>
      <c r="H48" s="1" t="s">
        <v>81</v>
      </c>
      <c r="I48" t="s">
        <v>14</v>
      </c>
    </row>
    <row r="49" spans="2:9" x14ac:dyDescent="0.25">
      <c r="B49" s="1" t="s">
        <v>6</v>
      </c>
      <c r="C49" s="1" t="s">
        <v>68</v>
      </c>
      <c r="D49" s="1"/>
      <c r="E49" s="1" t="s">
        <v>8</v>
      </c>
      <c r="F49" s="1"/>
      <c r="G49" s="1">
        <v>793</v>
      </c>
      <c r="H49" s="1" t="s">
        <v>69</v>
      </c>
      <c r="I49" t="s">
        <v>10</v>
      </c>
    </row>
    <row r="50" spans="2:9" x14ac:dyDescent="0.25">
      <c r="B50" s="1" t="s">
        <v>82</v>
      </c>
      <c r="C50" s="1">
        <v>1553</v>
      </c>
      <c r="D50" s="1"/>
      <c r="E50" s="1" t="s">
        <v>8</v>
      </c>
      <c r="F50" s="1"/>
      <c r="G50" s="1">
        <v>3194</v>
      </c>
      <c r="H50" s="1" t="s">
        <v>83</v>
      </c>
      <c r="I50" t="s">
        <v>14</v>
      </c>
    </row>
    <row r="51" spans="2:9" x14ac:dyDescent="0.25">
      <c r="B51" s="1" t="s">
        <v>82</v>
      </c>
      <c r="C51" s="1">
        <v>1552</v>
      </c>
      <c r="D51" s="1"/>
      <c r="E51" s="1" t="s">
        <v>8</v>
      </c>
      <c r="F51" s="1"/>
      <c r="G51" s="1">
        <v>1772</v>
      </c>
      <c r="H51" s="1" t="s">
        <v>83</v>
      </c>
      <c r="I51" t="s">
        <v>14</v>
      </c>
    </row>
    <row r="52" spans="2:9" x14ac:dyDescent="0.25">
      <c r="B52" s="1" t="s">
        <v>84</v>
      </c>
      <c r="C52" s="1" t="s">
        <v>85</v>
      </c>
      <c r="D52" s="1" t="s">
        <v>8</v>
      </c>
      <c r="E52" s="1" t="s">
        <v>8</v>
      </c>
      <c r="F52" s="1"/>
      <c r="G52" s="1">
        <v>6330.32</v>
      </c>
      <c r="H52" s="1" t="s">
        <v>78</v>
      </c>
      <c r="I52" t="s">
        <v>10</v>
      </c>
    </row>
    <row r="53" spans="2:9" x14ac:dyDescent="0.25">
      <c r="B53" s="1" t="s">
        <v>11</v>
      </c>
      <c r="C53" s="1">
        <v>843</v>
      </c>
      <c r="D53" s="1"/>
      <c r="E53" s="1" t="s">
        <v>8</v>
      </c>
      <c r="F53" s="1"/>
      <c r="G53" s="1">
        <v>216</v>
      </c>
      <c r="H53" s="1" t="s">
        <v>86</v>
      </c>
      <c r="I53" t="s">
        <v>87</v>
      </c>
    </row>
    <row r="54" spans="2:9" x14ac:dyDescent="0.25">
      <c r="B54" s="1" t="s">
        <v>6</v>
      </c>
      <c r="C54" s="1" t="s">
        <v>88</v>
      </c>
      <c r="D54" s="1"/>
      <c r="E54" s="1" t="s">
        <v>8</v>
      </c>
      <c r="F54" s="1"/>
      <c r="G54" s="1">
        <v>326</v>
      </c>
      <c r="H54" s="1" t="s">
        <v>89</v>
      </c>
      <c r="I54" t="s">
        <v>10</v>
      </c>
    </row>
    <row r="55" spans="2:9" x14ac:dyDescent="0.25">
      <c r="B55" s="1" t="s">
        <v>26</v>
      </c>
      <c r="C55" s="1" t="s">
        <v>90</v>
      </c>
      <c r="D55" s="1"/>
      <c r="E55" s="1" t="s">
        <v>8</v>
      </c>
      <c r="F55" s="1"/>
      <c r="G55" s="1">
        <v>3075</v>
      </c>
      <c r="H55" s="1" t="s">
        <v>91</v>
      </c>
      <c r="I55" t="s">
        <v>10</v>
      </c>
    </row>
    <row r="56" spans="2:9" x14ac:dyDescent="0.25">
      <c r="B56" s="1" t="s">
        <v>92</v>
      </c>
      <c r="C56" s="1" t="s">
        <v>93</v>
      </c>
      <c r="D56" s="1" t="s">
        <v>8</v>
      </c>
      <c r="E56" s="1"/>
      <c r="F56" s="1"/>
      <c r="G56" s="1">
        <v>426.81</v>
      </c>
      <c r="H56" s="1" t="s">
        <v>94</v>
      </c>
      <c r="I56" t="s">
        <v>14</v>
      </c>
    </row>
    <row r="57" spans="2:9" x14ac:dyDescent="0.25">
      <c r="B57" s="1" t="s">
        <v>95</v>
      </c>
      <c r="C57" s="1">
        <v>57274876</v>
      </c>
      <c r="D57" s="1"/>
      <c r="E57" s="1"/>
      <c r="F57" s="1" t="s">
        <v>8</v>
      </c>
      <c r="G57" s="1">
        <v>61.5</v>
      </c>
      <c r="H57" s="1" t="s">
        <v>96</v>
      </c>
      <c r="I57" t="s">
        <v>10</v>
      </c>
    </row>
    <row r="58" spans="2:9" x14ac:dyDescent="0.25">
      <c r="B58" s="1" t="s">
        <v>97</v>
      </c>
      <c r="C58" s="1" t="s">
        <v>98</v>
      </c>
      <c r="D58" s="1" t="s">
        <v>8</v>
      </c>
      <c r="E58" s="1" t="s">
        <v>8</v>
      </c>
      <c r="F58" s="1"/>
      <c r="G58" s="1">
        <v>130</v>
      </c>
      <c r="H58" s="1" t="s">
        <v>99</v>
      </c>
      <c r="I58" s="2" t="s">
        <v>10</v>
      </c>
    </row>
    <row r="59" spans="2:9" x14ac:dyDescent="0.25">
      <c r="B59" s="1" t="s">
        <v>84</v>
      </c>
      <c r="C59" s="1" t="s">
        <v>100</v>
      </c>
      <c r="D59" s="1" t="s">
        <v>8</v>
      </c>
      <c r="E59" s="1" t="s">
        <v>8</v>
      </c>
      <c r="F59" s="1"/>
      <c r="G59" s="1">
        <v>5973.44</v>
      </c>
      <c r="H59" s="1" t="s">
        <v>83</v>
      </c>
      <c r="I59" s="2" t="s">
        <v>10</v>
      </c>
    </row>
    <row r="60" spans="2:9" x14ac:dyDescent="0.25">
      <c r="B60" s="1" t="s">
        <v>84</v>
      </c>
      <c r="C60" s="1" t="s">
        <v>102</v>
      </c>
      <c r="D60" s="1" t="s">
        <v>8</v>
      </c>
      <c r="E60" s="1" t="s">
        <v>8</v>
      </c>
      <c r="F60" s="1"/>
      <c r="G60" s="1">
        <v>1030.32</v>
      </c>
      <c r="H60" s="1" t="s">
        <v>101</v>
      </c>
      <c r="I60" s="2" t="s">
        <v>10</v>
      </c>
    </row>
    <row r="61" spans="2:9" x14ac:dyDescent="0.25">
      <c r="B61" s="1" t="s">
        <v>6</v>
      </c>
      <c r="C61" s="1" t="s">
        <v>103</v>
      </c>
      <c r="D61" s="1"/>
      <c r="E61" s="1" t="s">
        <v>8</v>
      </c>
      <c r="F61" s="1"/>
      <c r="G61" s="1">
        <v>380</v>
      </c>
      <c r="H61" s="1" t="s">
        <v>104</v>
      </c>
      <c r="I61" s="2" t="s">
        <v>10</v>
      </c>
    </row>
    <row r="62" spans="2:9" x14ac:dyDescent="0.25">
      <c r="B62" s="1" t="s">
        <v>11</v>
      </c>
      <c r="C62" s="1" t="s">
        <v>105</v>
      </c>
      <c r="D62" s="1" t="s">
        <v>8</v>
      </c>
      <c r="E62" s="1" t="s">
        <v>8</v>
      </c>
      <c r="F62" s="1"/>
      <c r="G62" s="1">
        <v>108</v>
      </c>
      <c r="H62" s="1" t="s">
        <v>107</v>
      </c>
      <c r="I62" s="2" t="s">
        <v>10</v>
      </c>
    </row>
    <row r="63" spans="2:9" x14ac:dyDescent="0.25">
      <c r="B63" s="1" t="s">
        <v>11</v>
      </c>
      <c r="C63" s="1" t="s">
        <v>106</v>
      </c>
      <c r="D63" s="1" t="s">
        <v>8</v>
      </c>
      <c r="E63" s="1" t="s">
        <v>8</v>
      </c>
      <c r="F63" s="1"/>
      <c r="G63" s="1">
        <v>137.6</v>
      </c>
      <c r="H63" s="1" t="s">
        <v>89</v>
      </c>
      <c r="I63" s="2" t="s">
        <v>10</v>
      </c>
    </row>
    <row r="64" spans="2:9" x14ac:dyDescent="0.25">
      <c r="B64" s="1" t="s">
        <v>108</v>
      </c>
      <c r="C64" s="1">
        <v>9071801135</v>
      </c>
      <c r="D64" s="1"/>
      <c r="E64" s="1"/>
      <c r="F64" s="1" t="s">
        <v>8</v>
      </c>
      <c r="G64" s="1">
        <v>2580.87</v>
      </c>
      <c r="H64" s="1" t="s">
        <v>109</v>
      </c>
      <c r="I64" s="2" t="s">
        <v>37</v>
      </c>
    </row>
    <row r="65" spans="2:9" x14ac:dyDescent="0.25">
      <c r="B65" s="1" t="s">
        <v>110</v>
      </c>
      <c r="C65" s="1" t="s">
        <v>111</v>
      </c>
      <c r="D65" s="1"/>
      <c r="E65" s="1" t="s">
        <v>8</v>
      </c>
      <c r="F65" s="1"/>
      <c r="G65" s="1">
        <v>1671.84</v>
      </c>
      <c r="H65" s="1" t="s">
        <v>91</v>
      </c>
      <c r="I65" s="2" t="s">
        <v>10</v>
      </c>
    </row>
    <row r="66" spans="2:9" x14ac:dyDescent="0.25">
      <c r="B66" s="1" t="s">
        <v>11</v>
      </c>
      <c r="C66" s="1" t="s">
        <v>112</v>
      </c>
      <c r="D66" s="1"/>
      <c r="E66" s="1" t="s">
        <v>8</v>
      </c>
      <c r="F66" s="1"/>
      <c r="G66" s="1">
        <v>52.92</v>
      </c>
      <c r="H66" s="1" t="s">
        <v>96</v>
      </c>
      <c r="I66" s="2" t="s">
        <v>10</v>
      </c>
    </row>
    <row r="67" spans="2:9" x14ac:dyDescent="0.25">
      <c r="B67" s="1" t="s">
        <v>113</v>
      </c>
      <c r="C67" s="1"/>
      <c r="D67" s="1"/>
      <c r="E67" s="1"/>
      <c r="F67" s="1"/>
      <c r="G67" s="1">
        <v>615</v>
      </c>
      <c r="H67" s="1" t="s">
        <v>115</v>
      </c>
      <c r="I67" s="2" t="s">
        <v>114</v>
      </c>
    </row>
    <row r="68" spans="2:9" x14ac:dyDescent="0.25">
      <c r="B68" s="1" t="s">
        <v>116</v>
      </c>
      <c r="C68" s="1">
        <v>30010830</v>
      </c>
      <c r="D68" s="1" t="s">
        <v>8</v>
      </c>
      <c r="E68" s="1"/>
      <c r="F68" s="1"/>
      <c r="G68" s="1">
        <v>1814.46</v>
      </c>
      <c r="H68" s="1" t="s">
        <v>107</v>
      </c>
      <c r="I68" s="2" t="s">
        <v>37</v>
      </c>
    </row>
    <row r="69" spans="2:9" x14ac:dyDescent="0.25">
      <c r="B69" s="1" t="s">
        <v>11</v>
      </c>
      <c r="C69" s="1">
        <v>925</v>
      </c>
      <c r="D69" s="1"/>
      <c r="E69" s="1" t="s">
        <v>8</v>
      </c>
      <c r="F69" s="1"/>
      <c r="G69" s="1">
        <v>129.6</v>
      </c>
      <c r="H69" s="1" t="s">
        <v>117</v>
      </c>
      <c r="I69" s="2" t="s">
        <v>10</v>
      </c>
    </row>
    <row r="70" spans="2:9" x14ac:dyDescent="0.25">
      <c r="B70" s="1" t="s">
        <v>11</v>
      </c>
      <c r="C70" s="1">
        <v>924</v>
      </c>
      <c r="D70" s="1"/>
      <c r="E70" s="1" t="s">
        <v>8</v>
      </c>
      <c r="F70" s="1"/>
      <c r="G70" s="1">
        <v>432</v>
      </c>
      <c r="H70" s="1" t="s">
        <v>117</v>
      </c>
      <c r="I70" s="2" t="s">
        <v>10</v>
      </c>
    </row>
    <row r="71" spans="2:9" x14ac:dyDescent="0.25">
      <c r="B71" s="1" t="s">
        <v>118</v>
      </c>
      <c r="C71" s="1">
        <v>553</v>
      </c>
      <c r="D71" s="1" t="s">
        <v>8</v>
      </c>
      <c r="E71" s="1"/>
      <c r="F71" s="1"/>
      <c r="G71" s="1">
        <v>2398.5</v>
      </c>
      <c r="H71" s="1" t="s">
        <v>119</v>
      </c>
      <c r="I71" s="2" t="s">
        <v>37</v>
      </c>
    </row>
    <row r="72" spans="2:9" x14ac:dyDescent="0.25">
      <c r="B72" s="1" t="s">
        <v>6</v>
      </c>
      <c r="C72" s="1">
        <v>67</v>
      </c>
      <c r="D72" s="1"/>
      <c r="E72" s="1" t="s">
        <v>8</v>
      </c>
      <c r="F72" s="1"/>
      <c r="G72" s="1">
        <v>1417</v>
      </c>
      <c r="H72" s="1" t="s">
        <v>120</v>
      </c>
      <c r="I72" s="2" t="s">
        <v>10</v>
      </c>
    </row>
    <row r="73" spans="2:9" x14ac:dyDescent="0.25">
      <c r="B73" s="1" t="s">
        <v>6</v>
      </c>
      <c r="C73" s="1">
        <v>68</v>
      </c>
      <c r="D73" s="1"/>
      <c r="E73" s="1" t="s">
        <v>8</v>
      </c>
      <c r="F73" s="1"/>
      <c r="G73" s="1">
        <v>1654</v>
      </c>
      <c r="H73" s="1" t="s">
        <v>120</v>
      </c>
      <c r="I73" s="2" t="s">
        <v>10</v>
      </c>
    </row>
    <row r="74" spans="2:9" x14ac:dyDescent="0.25">
      <c r="B74" s="1" t="s">
        <v>11</v>
      </c>
      <c r="C74" s="1">
        <v>910</v>
      </c>
      <c r="D74" s="1"/>
      <c r="E74" s="1" t="s">
        <v>8</v>
      </c>
      <c r="F74" s="1"/>
      <c r="G74" s="1">
        <v>432</v>
      </c>
      <c r="H74" s="1" t="s">
        <v>121</v>
      </c>
      <c r="I74" s="2" t="s">
        <v>10</v>
      </c>
    </row>
    <row r="75" spans="2:9" x14ac:dyDescent="0.25">
      <c r="B75" s="1" t="s">
        <v>84</v>
      </c>
      <c r="C75" s="1" t="s">
        <v>122</v>
      </c>
      <c r="D75" s="1"/>
      <c r="E75" s="1" t="s">
        <v>8</v>
      </c>
      <c r="F75" s="1"/>
      <c r="G75" s="1">
        <v>8471.52</v>
      </c>
      <c r="H75" s="1" t="s">
        <v>99</v>
      </c>
      <c r="I75" s="2" t="s">
        <v>10</v>
      </c>
    </row>
    <row r="76" spans="2:9" x14ac:dyDescent="0.25">
      <c r="B76" s="1" t="s">
        <v>123</v>
      </c>
      <c r="C76" s="1" t="s">
        <v>124</v>
      </c>
      <c r="D76" s="1"/>
      <c r="E76" s="1" t="s">
        <v>8</v>
      </c>
      <c r="F76" s="1"/>
      <c r="G76" s="1">
        <v>3075</v>
      </c>
      <c r="H76" s="1" t="s">
        <v>126</v>
      </c>
      <c r="I76" s="2" t="s">
        <v>125</v>
      </c>
    </row>
    <row r="77" spans="2:9" x14ac:dyDescent="0.25">
      <c r="B77" s="1" t="s">
        <v>95</v>
      </c>
      <c r="C77" s="1">
        <v>57289905</v>
      </c>
      <c r="D77" s="1"/>
      <c r="E77" s="1"/>
      <c r="F77" s="1"/>
      <c r="G77" s="1">
        <v>61.5</v>
      </c>
      <c r="H77" s="1" t="s">
        <v>127</v>
      </c>
      <c r="I77" t="s">
        <v>40</v>
      </c>
    </row>
    <row r="78" spans="2:9" x14ac:dyDescent="0.25">
      <c r="B78" s="1" t="s">
        <v>73</v>
      </c>
      <c r="C78" s="3">
        <v>44897</v>
      </c>
      <c r="D78" s="1" t="s">
        <v>8</v>
      </c>
      <c r="E78" s="1"/>
      <c r="F78" s="1"/>
      <c r="G78" s="1">
        <v>2903.47</v>
      </c>
      <c r="H78" s="1" t="s">
        <v>128</v>
      </c>
      <c r="I78" t="s">
        <v>129</v>
      </c>
    </row>
    <row r="79" spans="2:9" x14ac:dyDescent="0.25">
      <c r="B79" s="1" t="s">
        <v>6</v>
      </c>
      <c r="C79" s="1" t="s">
        <v>130</v>
      </c>
      <c r="D79" s="1" t="s">
        <v>8</v>
      </c>
      <c r="E79" s="1"/>
      <c r="F79" s="1"/>
      <c r="G79" s="1">
        <v>959</v>
      </c>
      <c r="H79" s="1"/>
      <c r="I79" t="s">
        <v>10</v>
      </c>
    </row>
    <row r="80" spans="2:9" x14ac:dyDescent="0.25">
      <c r="B80" s="1" t="s">
        <v>131</v>
      </c>
      <c r="C80" s="1" t="s">
        <v>132</v>
      </c>
      <c r="D80" s="1"/>
      <c r="E80" s="1" t="s">
        <v>8</v>
      </c>
      <c r="F80" s="1"/>
      <c r="G80" s="1">
        <v>2583</v>
      </c>
      <c r="H80" s="1" t="s">
        <v>133</v>
      </c>
      <c r="I80" t="s">
        <v>37</v>
      </c>
    </row>
    <row r="81" spans="2:9" x14ac:dyDescent="0.25">
      <c r="B81" s="1" t="s">
        <v>70</v>
      </c>
      <c r="C81" s="1" t="s">
        <v>134</v>
      </c>
      <c r="D81" s="1" t="s">
        <v>8</v>
      </c>
      <c r="E81" s="1"/>
      <c r="F81" s="1"/>
      <c r="G81" s="1">
        <v>3796.12</v>
      </c>
      <c r="H81" s="1" t="s">
        <v>135</v>
      </c>
      <c r="I81" t="s">
        <v>37</v>
      </c>
    </row>
    <row r="82" spans="2:9" x14ac:dyDescent="0.25">
      <c r="B82" s="1" t="s">
        <v>136</v>
      </c>
      <c r="C82" s="1">
        <v>3906060171</v>
      </c>
      <c r="D82" s="1"/>
      <c r="E82" s="1" t="s">
        <v>8</v>
      </c>
      <c r="F82" s="1"/>
      <c r="G82" s="1">
        <v>1447.63</v>
      </c>
      <c r="H82" s="1" t="s">
        <v>137</v>
      </c>
      <c r="I82" t="s">
        <v>14</v>
      </c>
    </row>
    <row r="83" spans="2:9" x14ac:dyDescent="0.25">
      <c r="B83" s="1" t="s">
        <v>113</v>
      </c>
      <c r="C83" s="1"/>
      <c r="D83" s="1"/>
      <c r="E83" s="1"/>
      <c r="F83" s="1"/>
      <c r="G83" s="1">
        <v>615</v>
      </c>
      <c r="H83" s="1"/>
      <c r="I83" t="s">
        <v>10</v>
      </c>
    </row>
    <row r="84" spans="2:9" x14ac:dyDescent="0.25">
      <c r="B84" s="1" t="s">
        <v>138</v>
      </c>
      <c r="C84" s="1">
        <v>48</v>
      </c>
      <c r="D84" s="1" t="s">
        <v>8</v>
      </c>
      <c r="E84" s="1"/>
      <c r="F84" s="1"/>
      <c r="G84" s="1">
        <v>28151.82</v>
      </c>
      <c r="H84" s="1" t="s">
        <v>117</v>
      </c>
      <c r="I84" t="s">
        <v>10</v>
      </c>
    </row>
    <row r="85" spans="2:9" x14ac:dyDescent="0.25">
      <c r="B85" s="1" t="s">
        <v>139</v>
      </c>
      <c r="C85" s="1" t="s">
        <v>140</v>
      </c>
      <c r="D85" s="1"/>
      <c r="E85" s="1" t="s">
        <v>8</v>
      </c>
      <c r="F85" s="1"/>
      <c r="G85" s="1">
        <v>17458.62</v>
      </c>
      <c r="H85" s="1" t="s">
        <v>141</v>
      </c>
      <c r="I85" t="s">
        <v>37</v>
      </c>
    </row>
    <row r="86" spans="2:9" x14ac:dyDescent="0.25">
      <c r="B86" s="1" t="s">
        <v>139</v>
      </c>
      <c r="C86" s="1" t="s">
        <v>142</v>
      </c>
      <c r="D86" s="1" t="s">
        <v>8</v>
      </c>
      <c r="E86" s="1"/>
      <c r="F86" s="1"/>
      <c r="G86" s="1">
        <v>3302.55</v>
      </c>
      <c r="H86" s="1" t="s">
        <v>143</v>
      </c>
      <c r="I86" t="s">
        <v>37</v>
      </c>
    </row>
    <row r="87" spans="2:9" x14ac:dyDescent="0.25">
      <c r="B87" s="1" t="s">
        <v>6</v>
      </c>
      <c r="C87" s="1" t="s">
        <v>144</v>
      </c>
      <c r="D87" s="1"/>
      <c r="E87" s="1" t="s">
        <v>8</v>
      </c>
      <c r="F87" s="1"/>
      <c r="G87" s="1">
        <v>380</v>
      </c>
      <c r="H87" s="1" t="s">
        <v>145</v>
      </c>
      <c r="I87" t="s">
        <v>10</v>
      </c>
    </row>
    <row r="88" spans="2:9" x14ac:dyDescent="0.25">
      <c r="B88" s="1" t="s">
        <v>118</v>
      </c>
      <c r="C88" s="1">
        <v>594</v>
      </c>
      <c r="D88" s="1"/>
      <c r="E88" s="1" t="s">
        <v>8</v>
      </c>
      <c r="F88" s="1"/>
      <c r="G88" s="1">
        <v>504.3</v>
      </c>
      <c r="H88" s="1" t="s">
        <v>137</v>
      </c>
    </row>
    <row r="89" spans="2:9" x14ac:dyDescent="0.25">
      <c r="B89" s="1" t="s">
        <v>6</v>
      </c>
      <c r="C89" s="1" t="s">
        <v>146</v>
      </c>
      <c r="D89" s="1" t="s">
        <v>8</v>
      </c>
      <c r="E89" s="1"/>
      <c r="F89" s="1"/>
      <c r="G89" s="1">
        <v>1751</v>
      </c>
      <c r="H89" s="1" t="s">
        <v>145</v>
      </c>
      <c r="I89" t="s">
        <v>10</v>
      </c>
    </row>
    <row r="90" spans="2:9" x14ac:dyDescent="0.25">
      <c r="B90" s="1"/>
      <c r="C90" s="1"/>
      <c r="D90" s="1"/>
      <c r="E90" s="1"/>
      <c r="F90" s="1"/>
      <c r="G90" s="1"/>
      <c r="H90" s="1"/>
    </row>
    <row r="91" spans="2:9" x14ac:dyDescent="0.25">
      <c r="B91" s="1"/>
      <c r="C91" s="1"/>
      <c r="D91" s="1"/>
      <c r="E91" s="1"/>
      <c r="F91" s="1"/>
      <c r="G91" s="1"/>
      <c r="H91" s="1"/>
    </row>
    <row r="92" spans="2:9" x14ac:dyDescent="0.25">
      <c r="B92" s="1"/>
      <c r="C92" s="1"/>
      <c r="D92" s="1"/>
      <c r="E92" s="1"/>
      <c r="F92" s="1"/>
      <c r="G92" s="1"/>
      <c r="H92" s="1"/>
    </row>
    <row r="93" spans="2:9" x14ac:dyDescent="0.25">
      <c r="B93" s="1"/>
      <c r="C93" s="1"/>
      <c r="D93" s="1"/>
      <c r="E93" s="1"/>
      <c r="F93" s="1"/>
      <c r="G93" s="1"/>
      <c r="H93" s="1"/>
    </row>
    <row r="94" spans="2:9" x14ac:dyDescent="0.25">
      <c r="B94" s="1"/>
      <c r="C94" s="1"/>
      <c r="D94" s="1"/>
      <c r="E94" s="1"/>
      <c r="F94" s="1"/>
      <c r="G94" s="1"/>
      <c r="H94" s="1"/>
    </row>
    <row r="95" spans="2:9" x14ac:dyDescent="0.25">
      <c r="B95" s="1"/>
      <c r="C95" s="1"/>
      <c r="D95" s="1"/>
      <c r="E95" s="1"/>
      <c r="F95" s="1"/>
      <c r="G95" s="1"/>
      <c r="H95" s="1"/>
    </row>
    <row r="96" spans="2:9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1048209"/>
  <sheetViews>
    <sheetView tabSelected="1" topLeftCell="A376" workbookViewId="0">
      <selection activeCell="L387" sqref="L387"/>
    </sheetView>
  </sheetViews>
  <sheetFormatPr defaultRowHeight="15" x14ac:dyDescent="0.25"/>
  <cols>
    <col min="1" max="1" width="33.28515625" customWidth="1"/>
    <col min="2" max="2" width="21.7109375" bestFit="1" customWidth="1"/>
    <col min="3" max="3" width="32.5703125" style="5" customWidth="1"/>
    <col min="4" max="4" width="21.85546875" customWidth="1"/>
    <col min="5" max="5" width="5.140625" bestFit="1" customWidth="1"/>
    <col min="6" max="6" width="17.7109375" style="29" customWidth="1"/>
    <col min="7" max="7" width="7" bestFit="1" customWidth="1"/>
    <col min="8" max="9" width="11.7109375" style="29" bestFit="1" customWidth="1"/>
    <col min="10" max="10" width="8.42578125" bestFit="1" customWidth="1"/>
    <col min="11" max="11" width="9.85546875" style="29" bestFit="1" customWidth="1"/>
    <col min="12" max="12" width="7.42578125" bestFit="1" customWidth="1"/>
    <col min="13" max="13" width="11.28515625" style="29" bestFit="1" customWidth="1"/>
    <col min="14" max="14" width="12" style="29" bestFit="1" customWidth="1"/>
    <col min="15" max="16" width="12.28515625" style="29" bestFit="1" customWidth="1"/>
    <col min="17" max="17" width="13.42578125" bestFit="1" customWidth="1"/>
    <col min="18" max="18" width="14.85546875" bestFit="1" customWidth="1"/>
    <col min="19" max="19" width="10.7109375" bestFit="1" customWidth="1"/>
  </cols>
  <sheetData>
    <row r="5" spans="1:19" x14ac:dyDescent="0.25">
      <c r="A5" t="s">
        <v>507</v>
      </c>
    </row>
    <row r="7" spans="1:19" ht="67.5" x14ac:dyDescent="0.25">
      <c r="A7" s="45" t="s">
        <v>147</v>
      </c>
      <c r="B7" s="45" t="s">
        <v>148</v>
      </c>
      <c r="C7" s="63" t="s">
        <v>149</v>
      </c>
      <c r="D7" s="46" t="s">
        <v>150</v>
      </c>
      <c r="E7" s="47" t="s">
        <v>455</v>
      </c>
      <c r="F7" s="48" t="s">
        <v>469</v>
      </c>
      <c r="G7" s="49" t="s">
        <v>470</v>
      </c>
      <c r="H7" s="48" t="s">
        <v>471</v>
      </c>
      <c r="I7" s="48" t="s">
        <v>472</v>
      </c>
      <c r="J7" s="48" t="s">
        <v>473</v>
      </c>
      <c r="K7" s="48" t="s">
        <v>474</v>
      </c>
      <c r="L7" s="48" t="s">
        <v>470</v>
      </c>
      <c r="M7" s="48" t="s">
        <v>475</v>
      </c>
      <c r="N7" s="48" t="s">
        <v>476</v>
      </c>
      <c r="O7" s="48" t="s">
        <v>477</v>
      </c>
      <c r="P7" s="48" t="s">
        <v>478</v>
      </c>
    </row>
    <row r="8" spans="1:19" ht="60" x14ac:dyDescent="0.25">
      <c r="A8" s="4" t="s">
        <v>151</v>
      </c>
      <c r="B8" s="4" t="s">
        <v>152</v>
      </c>
      <c r="C8" s="6" t="s">
        <v>153</v>
      </c>
      <c r="D8" s="8" t="s">
        <v>491</v>
      </c>
      <c r="E8" s="1">
        <v>1</v>
      </c>
      <c r="F8" s="24">
        <v>600</v>
      </c>
      <c r="G8" s="22">
        <v>0.23</v>
      </c>
      <c r="H8" s="24">
        <f>F8*E8</f>
        <v>600</v>
      </c>
      <c r="I8" s="24">
        <f>H8*1.23</f>
        <v>738</v>
      </c>
      <c r="J8" s="1">
        <v>5</v>
      </c>
      <c r="K8" s="24">
        <v>150</v>
      </c>
      <c r="L8" s="22">
        <v>0.23</v>
      </c>
      <c r="M8" s="24">
        <f>K8*J8</f>
        <v>750</v>
      </c>
      <c r="N8" s="24">
        <f>M8*1.23</f>
        <v>922.5</v>
      </c>
      <c r="O8" s="24">
        <f>M8+H8</f>
        <v>1350</v>
      </c>
      <c r="P8" s="24">
        <f>N8+I8</f>
        <v>1660.5</v>
      </c>
      <c r="R8" s="29"/>
    </row>
    <row r="9" spans="1:19" ht="30" x14ac:dyDescent="0.25">
      <c r="A9" s="4" t="s">
        <v>151</v>
      </c>
      <c r="B9" s="4" t="s">
        <v>154</v>
      </c>
      <c r="C9" s="6" t="s">
        <v>155</v>
      </c>
      <c r="D9" s="8" t="s">
        <v>492</v>
      </c>
      <c r="E9" s="1">
        <v>1</v>
      </c>
      <c r="F9" s="24">
        <v>600</v>
      </c>
      <c r="G9" s="22">
        <v>0.23</v>
      </c>
      <c r="H9" s="24">
        <f>F9*E9</f>
        <v>600</v>
      </c>
      <c r="I9" s="24">
        <f>H9*1.23</f>
        <v>738</v>
      </c>
      <c r="J9" s="1">
        <v>5</v>
      </c>
      <c r="K9" s="24">
        <v>150</v>
      </c>
      <c r="L9" s="22">
        <v>0.23</v>
      </c>
      <c r="M9" s="24">
        <f>K9*J9</f>
        <v>750</v>
      </c>
      <c r="N9" s="24">
        <f>M9*1.23</f>
        <v>922.5</v>
      </c>
      <c r="O9" s="24">
        <f>M9+H9</f>
        <v>1350</v>
      </c>
      <c r="P9" s="24">
        <f>N9+I9</f>
        <v>1660.5</v>
      </c>
      <c r="R9" s="29"/>
    </row>
    <row r="10" spans="1:19" x14ac:dyDescent="0.25">
      <c r="A10" s="67" t="s">
        <v>501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N10" s="24" t="s">
        <v>489</v>
      </c>
      <c r="O10" s="24">
        <f>SUM(O8:O9)</f>
        <v>2700</v>
      </c>
      <c r="P10" s="24">
        <f>SUM(P8:P9)</f>
        <v>3321</v>
      </c>
      <c r="Q10" s="50"/>
      <c r="R10" s="29"/>
    </row>
    <row r="11" spans="1:19" s="5" customFormat="1" x14ac:dyDescent="0.25">
      <c r="A11" s="15" t="s">
        <v>502</v>
      </c>
      <c r="B11" s="43"/>
      <c r="C11" s="15"/>
      <c r="D11" s="43"/>
      <c r="E11" s="43"/>
      <c r="F11" s="43"/>
      <c r="G11" s="43"/>
      <c r="H11" s="43"/>
      <c r="I11" s="43"/>
      <c r="J11" s="43"/>
      <c r="K11" s="43"/>
      <c r="M11" s="30"/>
      <c r="N11" s="30"/>
      <c r="O11" s="30"/>
      <c r="P11" s="30"/>
      <c r="R11" s="30"/>
    </row>
    <row r="12" spans="1:19" s="5" customFormat="1" x14ac:dyDescent="0.25">
      <c r="A12" s="15"/>
      <c r="B12" s="43"/>
      <c r="C12" s="15"/>
      <c r="D12" s="43"/>
      <c r="E12" s="43"/>
      <c r="F12" s="43"/>
      <c r="G12" s="43"/>
      <c r="H12" s="43"/>
      <c r="I12" s="43"/>
      <c r="J12" s="43"/>
      <c r="K12" s="43"/>
      <c r="M12" s="30"/>
      <c r="N12" s="30"/>
      <c r="O12" s="30"/>
      <c r="P12" s="30"/>
      <c r="R12" s="30"/>
    </row>
    <row r="13" spans="1:19" s="5" customFormat="1" x14ac:dyDescent="0.25">
      <c r="A13" s="15"/>
      <c r="B13" s="43"/>
      <c r="C13" s="15"/>
      <c r="D13" s="43"/>
      <c r="E13" s="43"/>
      <c r="F13" s="43"/>
      <c r="G13" s="43"/>
      <c r="H13" s="43"/>
      <c r="I13" s="43"/>
      <c r="J13" s="43"/>
      <c r="K13" s="43"/>
      <c r="M13" s="30"/>
      <c r="N13" s="30"/>
      <c r="O13" s="30"/>
      <c r="P13" s="30"/>
      <c r="R13" s="30"/>
    </row>
    <row r="14" spans="1:19" s="5" customFormat="1" x14ac:dyDescent="0.25">
      <c r="A14" s="15" t="s">
        <v>508</v>
      </c>
      <c r="B14" s="43"/>
      <c r="C14" s="15"/>
      <c r="D14" s="43"/>
      <c r="E14" s="43"/>
      <c r="F14" s="43"/>
      <c r="G14" s="43"/>
      <c r="H14" s="43"/>
      <c r="I14" s="43"/>
      <c r="J14" s="43"/>
      <c r="K14" s="43"/>
      <c r="M14" s="30"/>
      <c r="N14" s="30"/>
      <c r="O14" s="30"/>
      <c r="P14" s="30"/>
      <c r="R14" s="30"/>
    </row>
    <row r="15" spans="1:19" s="5" customFormat="1" ht="67.5" x14ac:dyDescent="0.25">
      <c r="A15" s="45" t="s">
        <v>147</v>
      </c>
      <c r="B15" s="45" t="s">
        <v>148</v>
      </c>
      <c r="C15" s="63" t="s">
        <v>149</v>
      </c>
      <c r="D15" s="46" t="s">
        <v>150</v>
      </c>
      <c r="E15" s="47" t="s">
        <v>455</v>
      </c>
      <c r="F15" s="48" t="s">
        <v>469</v>
      </c>
      <c r="G15" s="49" t="s">
        <v>470</v>
      </c>
      <c r="H15" s="48" t="s">
        <v>471</v>
      </c>
      <c r="I15" s="48" t="s">
        <v>472</v>
      </c>
      <c r="J15" s="48" t="s">
        <v>473</v>
      </c>
      <c r="K15" s="48" t="s">
        <v>474</v>
      </c>
      <c r="L15" s="48" t="s">
        <v>470</v>
      </c>
      <c r="M15" s="48" t="s">
        <v>475</v>
      </c>
      <c r="N15" s="48" t="s">
        <v>476</v>
      </c>
      <c r="O15" s="48" t="s">
        <v>477</v>
      </c>
      <c r="P15" s="48" t="s">
        <v>478</v>
      </c>
      <c r="R15" s="30"/>
    </row>
    <row r="16" spans="1:19" s="5" customFormat="1" ht="30" x14ac:dyDescent="0.25">
      <c r="A16" s="6" t="s">
        <v>156</v>
      </c>
      <c r="B16" s="6" t="s">
        <v>157</v>
      </c>
      <c r="C16" s="6" t="s">
        <v>158</v>
      </c>
      <c r="D16" s="9" t="s">
        <v>490</v>
      </c>
      <c r="E16" s="10">
        <v>1</v>
      </c>
      <c r="F16" s="25">
        <v>300</v>
      </c>
      <c r="G16" s="21">
        <v>0.08</v>
      </c>
      <c r="H16" s="25">
        <f>F16*E16</f>
        <v>300</v>
      </c>
      <c r="I16" s="25">
        <f>H16*1.08</f>
        <v>324</v>
      </c>
      <c r="J16" s="10">
        <v>10</v>
      </c>
      <c r="K16" s="25">
        <v>150</v>
      </c>
      <c r="L16" s="21">
        <v>0.23</v>
      </c>
      <c r="M16" s="25">
        <f>K16*J16</f>
        <v>1500</v>
      </c>
      <c r="N16" s="25">
        <f>M16*1.23</f>
        <v>1845</v>
      </c>
      <c r="O16" s="25">
        <f>M16+H16</f>
        <v>1800</v>
      </c>
      <c r="P16" s="25">
        <f>N16+I16</f>
        <v>2169</v>
      </c>
      <c r="R16" s="30"/>
      <c r="S16" s="25"/>
    </row>
    <row r="17" spans="1:19" s="5" customFormat="1" ht="30" x14ac:dyDescent="0.25">
      <c r="A17" s="6" t="s">
        <v>156</v>
      </c>
      <c r="B17" s="6" t="s">
        <v>159</v>
      </c>
      <c r="C17" s="6" t="s">
        <v>158</v>
      </c>
      <c r="D17" s="9" t="s">
        <v>490</v>
      </c>
      <c r="E17" s="10">
        <v>1</v>
      </c>
      <c r="F17" s="25">
        <v>300</v>
      </c>
      <c r="G17" s="21">
        <v>0.08</v>
      </c>
      <c r="H17" s="25">
        <f>F17*E17</f>
        <v>300</v>
      </c>
      <c r="I17" s="25">
        <f>H17*1.08</f>
        <v>324</v>
      </c>
      <c r="J17" s="10">
        <v>10</v>
      </c>
      <c r="K17" s="25">
        <v>150</v>
      </c>
      <c r="L17" s="21">
        <v>0.23</v>
      </c>
      <c r="M17" s="25">
        <f>K17*J17</f>
        <v>1500</v>
      </c>
      <c r="N17" s="25">
        <f>M17*1.23</f>
        <v>1845</v>
      </c>
      <c r="O17" s="25">
        <f>M17+H17</f>
        <v>1800</v>
      </c>
      <c r="P17" s="25">
        <f>N17+I17</f>
        <v>2169</v>
      </c>
      <c r="R17" s="30"/>
      <c r="S17" s="25"/>
    </row>
    <row r="18" spans="1:19" s="5" customFormat="1" x14ac:dyDescent="0.25">
      <c r="A18" s="67" t="s">
        <v>501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M18" s="30"/>
      <c r="N18" s="24" t="s">
        <v>489</v>
      </c>
      <c r="O18" s="24">
        <f>SUM(O16:O17)</f>
        <v>3600</v>
      </c>
      <c r="P18" s="24">
        <f>SUM(P16:P17)</f>
        <v>4338</v>
      </c>
      <c r="Q18" s="52"/>
      <c r="R18" s="30"/>
    </row>
    <row r="19" spans="1:19" s="5" customFormat="1" x14ac:dyDescent="0.25">
      <c r="A19" s="15" t="s">
        <v>502</v>
      </c>
      <c r="B19" s="43"/>
      <c r="C19" s="15"/>
      <c r="D19" s="43"/>
      <c r="E19" s="43"/>
      <c r="F19" s="43"/>
      <c r="G19" s="43"/>
      <c r="H19" s="43"/>
      <c r="I19" s="43"/>
      <c r="J19" s="43"/>
      <c r="K19" s="43"/>
      <c r="M19" s="30"/>
      <c r="N19" s="33"/>
      <c r="O19" s="33"/>
      <c r="P19" s="33"/>
      <c r="R19" s="30"/>
    </row>
    <row r="20" spans="1:19" s="5" customFormat="1" x14ac:dyDescent="0.25">
      <c r="A20" s="15"/>
      <c r="B20" s="43"/>
      <c r="C20" s="15"/>
      <c r="D20" s="43"/>
      <c r="E20" s="43"/>
      <c r="F20" s="43"/>
      <c r="G20" s="43"/>
      <c r="H20" s="43"/>
      <c r="I20" s="43"/>
      <c r="J20" s="43"/>
      <c r="K20" s="43"/>
      <c r="M20" s="30"/>
      <c r="N20" s="33"/>
      <c r="O20" s="33"/>
      <c r="P20" s="33"/>
      <c r="R20" s="30"/>
    </row>
    <row r="21" spans="1:19" s="5" customFormat="1" x14ac:dyDescent="0.25">
      <c r="A21" s="15"/>
      <c r="B21" s="43"/>
      <c r="C21" s="15"/>
      <c r="D21" s="43"/>
      <c r="E21" s="43"/>
      <c r="F21" s="43"/>
      <c r="G21" s="43"/>
      <c r="H21" s="43"/>
      <c r="I21" s="43"/>
      <c r="J21" s="43"/>
      <c r="K21" s="43"/>
      <c r="M21" s="30"/>
      <c r="N21" s="33"/>
      <c r="O21" s="33"/>
      <c r="P21" s="33"/>
      <c r="R21" s="30"/>
    </row>
    <row r="22" spans="1:19" s="5" customFormat="1" x14ac:dyDescent="0.25">
      <c r="A22" s="15"/>
      <c r="B22" s="43"/>
      <c r="C22" s="15"/>
      <c r="D22" s="43"/>
      <c r="E22" s="43"/>
      <c r="F22" s="43"/>
      <c r="G22" s="43"/>
      <c r="H22" s="43"/>
      <c r="I22" s="43"/>
      <c r="J22" s="43"/>
      <c r="K22" s="43"/>
      <c r="M22" s="30"/>
      <c r="N22" s="33"/>
      <c r="O22" s="33"/>
      <c r="P22" s="33"/>
      <c r="R22" s="30"/>
    </row>
    <row r="23" spans="1:19" s="5" customFormat="1" x14ac:dyDescent="0.25">
      <c r="A23" s="5" t="s">
        <v>509</v>
      </c>
      <c r="F23" s="30"/>
      <c r="H23" s="30"/>
      <c r="I23" s="30"/>
      <c r="K23" s="30"/>
      <c r="M23" s="30"/>
      <c r="N23" s="33"/>
      <c r="O23" s="33"/>
      <c r="P23" s="33"/>
      <c r="R23" s="30"/>
    </row>
    <row r="24" spans="1:19" s="5" customFormat="1" ht="67.5" x14ac:dyDescent="0.25">
      <c r="A24" s="45" t="s">
        <v>147</v>
      </c>
      <c r="B24" s="45" t="s">
        <v>148</v>
      </c>
      <c r="C24" s="63" t="s">
        <v>149</v>
      </c>
      <c r="D24" s="46" t="s">
        <v>150</v>
      </c>
      <c r="E24" s="47" t="s">
        <v>455</v>
      </c>
      <c r="F24" s="48" t="s">
        <v>469</v>
      </c>
      <c r="G24" s="49" t="s">
        <v>470</v>
      </c>
      <c r="H24" s="48" t="s">
        <v>471</v>
      </c>
      <c r="I24" s="48" t="s">
        <v>472</v>
      </c>
      <c r="J24" s="48" t="s">
        <v>473</v>
      </c>
      <c r="K24" s="48" t="s">
        <v>474</v>
      </c>
      <c r="L24" s="48" t="s">
        <v>470</v>
      </c>
      <c r="M24" s="48" t="s">
        <v>475</v>
      </c>
      <c r="N24" s="48" t="s">
        <v>476</v>
      </c>
      <c r="O24" s="48" t="s">
        <v>477</v>
      </c>
      <c r="P24" s="48" t="s">
        <v>478</v>
      </c>
      <c r="R24" s="30"/>
    </row>
    <row r="25" spans="1:19" s="5" customFormat="1" ht="51.75" x14ac:dyDescent="0.25">
      <c r="A25" s="7" t="s">
        <v>493</v>
      </c>
      <c r="B25" s="7" t="s">
        <v>160</v>
      </c>
      <c r="C25" s="7" t="s">
        <v>161</v>
      </c>
      <c r="D25" s="11" t="s">
        <v>526</v>
      </c>
      <c r="E25" s="10">
        <v>2</v>
      </c>
      <c r="F25" s="25">
        <v>1500</v>
      </c>
      <c r="G25" s="21">
        <v>0.23</v>
      </c>
      <c r="H25" s="25">
        <f>F25*E25</f>
        <v>3000</v>
      </c>
      <c r="I25" s="25">
        <f>H25*1.23</f>
        <v>3690</v>
      </c>
      <c r="J25" s="10">
        <v>10</v>
      </c>
      <c r="K25" s="25">
        <v>150</v>
      </c>
      <c r="L25" s="21">
        <v>0.23</v>
      </c>
      <c r="M25" s="25">
        <f>K25*J25</f>
        <v>1500</v>
      </c>
      <c r="N25" s="25">
        <f>M25*1.23</f>
        <v>1845</v>
      </c>
      <c r="O25" s="25">
        <f>M25+H25</f>
        <v>4500</v>
      </c>
      <c r="P25" s="25">
        <f>N25+I25</f>
        <v>5535</v>
      </c>
      <c r="R25" s="30"/>
    </row>
    <row r="26" spans="1:19" s="5" customFormat="1" x14ac:dyDescent="0.25">
      <c r="A26" s="67" t="s">
        <v>501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M26" s="31"/>
      <c r="N26" s="24" t="s">
        <v>489</v>
      </c>
      <c r="O26" s="24">
        <v>6000</v>
      </c>
      <c r="P26" s="24">
        <v>7380</v>
      </c>
      <c r="Q26" s="52"/>
      <c r="R26" s="30"/>
    </row>
    <row r="27" spans="1:19" s="5" customFormat="1" x14ac:dyDescent="0.25">
      <c r="A27" s="15" t="s">
        <v>502</v>
      </c>
      <c r="B27" s="43"/>
      <c r="C27" s="15"/>
      <c r="D27" s="43"/>
      <c r="E27" s="43"/>
      <c r="F27" s="43"/>
      <c r="G27" s="43"/>
      <c r="H27" s="43"/>
      <c r="I27" s="43"/>
      <c r="J27" s="43"/>
      <c r="K27" s="43"/>
      <c r="M27" s="31"/>
      <c r="N27" s="31"/>
      <c r="O27" s="31"/>
      <c r="P27" s="31"/>
      <c r="R27" s="30"/>
    </row>
    <row r="28" spans="1:19" s="5" customFormat="1" x14ac:dyDescent="0.25">
      <c r="A28" s="12" t="s">
        <v>542</v>
      </c>
      <c r="B28" s="12"/>
      <c r="C28" s="12"/>
      <c r="D28" s="12"/>
      <c r="F28" s="31"/>
      <c r="H28" s="31"/>
      <c r="I28" s="31"/>
      <c r="K28" s="31"/>
      <c r="M28" s="31"/>
      <c r="N28" s="31"/>
      <c r="O28" s="31"/>
      <c r="P28" s="31"/>
      <c r="R28" s="30"/>
    </row>
    <row r="29" spans="1:19" s="5" customFormat="1" x14ac:dyDescent="0.25">
      <c r="A29" s="23"/>
      <c r="B29" s="12"/>
      <c r="C29" s="12"/>
      <c r="D29" s="12"/>
      <c r="F29" s="31"/>
      <c r="H29" s="31"/>
      <c r="I29" s="31"/>
      <c r="K29" s="31"/>
      <c r="M29" s="31"/>
      <c r="N29" s="31"/>
      <c r="O29" s="31"/>
      <c r="P29" s="31"/>
      <c r="R29" s="30"/>
    </row>
    <row r="30" spans="1:19" s="5" customFormat="1" x14ac:dyDescent="0.25">
      <c r="A30" s="23"/>
      <c r="B30" s="12"/>
      <c r="C30" s="12"/>
      <c r="D30" s="12"/>
      <c r="F30" s="31"/>
      <c r="H30" s="31"/>
      <c r="I30" s="31"/>
      <c r="K30" s="31"/>
      <c r="M30" s="31"/>
      <c r="N30" s="31"/>
      <c r="O30" s="31"/>
      <c r="P30" s="31"/>
      <c r="R30" s="30"/>
    </row>
    <row r="31" spans="1:19" s="5" customFormat="1" x14ac:dyDescent="0.25">
      <c r="A31" s="23"/>
      <c r="B31" s="12"/>
      <c r="C31" s="12"/>
      <c r="D31" s="12"/>
      <c r="F31" s="31"/>
      <c r="H31" s="31"/>
      <c r="I31" s="31"/>
      <c r="K31" s="31"/>
      <c r="M31" s="31"/>
      <c r="N31" s="31"/>
      <c r="O31" s="31"/>
      <c r="P31" s="31"/>
      <c r="R31" s="30"/>
    </row>
    <row r="32" spans="1:19" s="5" customFormat="1" x14ac:dyDescent="0.25">
      <c r="A32" s="5" t="s">
        <v>510</v>
      </c>
      <c r="F32" s="30"/>
      <c r="H32" s="30"/>
      <c r="I32" s="30"/>
      <c r="K32" s="30"/>
      <c r="M32" s="30"/>
      <c r="N32" s="30"/>
      <c r="O32" s="30"/>
      <c r="P32" s="30"/>
      <c r="R32" s="30"/>
    </row>
    <row r="33" spans="1:18" s="5" customFormat="1" ht="67.5" x14ac:dyDescent="0.25">
      <c r="A33" s="45" t="s">
        <v>147</v>
      </c>
      <c r="B33" s="45" t="s">
        <v>148</v>
      </c>
      <c r="C33" s="63" t="s">
        <v>149</v>
      </c>
      <c r="D33" s="46" t="s">
        <v>150</v>
      </c>
      <c r="E33" s="47" t="s">
        <v>455</v>
      </c>
      <c r="F33" s="48" t="s">
        <v>469</v>
      </c>
      <c r="G33" s="49" t="s">
        <v>470</v>
      </c>
      <c r="H33" s="48" t="s">
        <v>471</v>
      </c>
      <c r="I33" s="48" t="s">
        <v>472</v>
      </c>
      <c r="J33" s="48" t="s">
        <v>473</v>
      </c>
      <c r="K33" s="48" t="s">
        <v>474</v>
      </c>
      <c r="L33" s="48" t="s">
        <v>470</v>
      </c>
      <c r="M33" s="48" t="s">
        <v>475</v>
      </c>
      <c r="N33" s="48" t="s">
        <v>476</v>
      </c>
      <c r="O33" s="48" t="s">
        <v>477</v>
      </c>
      <c r="P33" s="48" t="s">
        <v>478</v>
      </c>
      <c r="R33" s="30"/>
    </row>
    <row r="34" spans="1:18" s="5" customFormat="1" ht="26.25" x14ac:dyDescent="0.25">
      <c r="A34" s="7" t="s">
        <v>165</v>
      </c>
      <c r="B34" s="7" t="s">
        <v>166</v>
      </c>
      <c r="C34" s="7" t="s">
        <v>164</v>
      </c>
      <c r="D34" s="11" t="s">
        <v>167</v>
      </c>
      <c r="E34" s="10">
        <v>1</v>
      </c>
      <c r="F34" s="25">
        <v>1000</v>
      </c>
      <c r="G34" s="21">
        <v>0.08</v>
      </c>
      <c r="H34" s="25">
        <f t="shared" ref="H34:H42" si="0">F34*E34</f>
        <v>1000</v>
      </c>
      <c r="I34" s="25">
        <f t="shared" ref="I34:I42" si="1">H34*1.08</f>
        <v>1080</v>
      </c>
      <c r="J34" s="10">
        <v>8</v>
      </c>
      <c r="K34" s="25">
        <v>150</v>
      </c>
      <c r="L34" s="21">
        <v>0.23</v>
      </c>
      <c r="M34" s="25">
        <f t="shared" ref="M34:M42" si="2">K34*J34</f>
        <v>1200</v>
      </c>
      <c r="N34" s="25">
        <f t="shared" ref="N34:N42" si="3">M34*1.23</f>
        <v>1476</v>
      </c>
      <c r="O34" s="25">
        <f t="shared" ref="O34:O42" si="4">M34+H34</f>
        <v>2200</v>
      </c>
      <c r="P34" s="25">
        <f t="shared" ref="P34:P42" si="5">N34+I34</f>
        <v>2556</v>
      </c>
      <c r="R34" s="30"/>
    </row>
    <row r="35" spans="1:18" s="5" customFormat="1" ht="26.25" x14ac:dyDescent="0.25">
      <c r="A35" s="7" t="s">
        <v>168</v>
      </c>
      <c r="B35" s="7" t="s">
        <v>169</v>
      </c>
      <c r="C35" s="7" t="s">
        <v>164</v>
      </c>
      <c r="D35" s="11" t="s">
        <v>167</v>
      </c>
      <c r="E35" s="10">
        <v>1</v>
      </c>
      <c r="F35" s="25">
        <v>1000</v>
      </c>
      <c r="G35" s="21">
        <v>0.08</v>
      </c>
      <c r="H35" s="25">
        <f t="shared" si="0"/>
        <v>1000</v>
      </c>
      <c r="I35" s="25">
        <f t="shared" si="1"/>
        <v>1080</v>
      </c>
      <c r="J35" s="10">
        <v>8</v>
      </c>
      <c r="K35" s="25">
        <v>150</v>
      </c>
      <c r="L35" s="21">
        <v>0.23</v>
      </c>
      <c r="M35" s="25">
        <f t="shared" si="2"/>
        <v>1200</v>
      </c>
      <c r="N35" s="25">
        <f t="shared" si="3"/>
        <v>1476</v>
      </c>
      <c r="O35" s="25">
        <f t="shared" si="4"/>
        <v>2200</v>
      </c>
      <c r="P35" s="25">
        <f t="shared" si="5"/>
        <v>2556</v>
      </c>
      <c r="R35" s="30"/>
    </row>
    <row r="36" spans="1:18" s="5" customFormat="1" ht="26.25" x14ac:dyDescent="0.25">
      <c r="A36" s="7" t="s">
        <v>170</v>
      </c>
      <c r="B36" s="7" t="s">
        <v>171</v>
      </c>
      <c r="C36" s="7" t="s">
        <v>164</v>
      </c>
      <c r="D36" s="11" t="s">
        <v>167</v>
      </c>
      <c r="E36" s="10">
        <v>1</v>
      </c>
      <c r="F36" s="25">
        <v>1000</v>
      </c>
      <c r="G36" s="21">
        <v>0.08</v>
      </c>
      <c r="H36" s="25">
        <f t="shared" si="0"/>
        <v>1000</v>
      </c>
      <c r="I36" s="25">
        <f t="shared" si="1"/>
        <v>1080</v>
      </c>
      <c r="J36" s="10">
        <v>8</v>
      </c>
      <c r="K36" s="25">
        <v>150</v>
      </c>
      <c r="L36" s="21">
        <v>0.23</v>
      </c>
      <c r="M36" s="25">
        <f t="shared" si="2"/>
        <v>1200</v>
      </c>
      <c r="N36" s="25">
        <f t="shared" si="3"/>
        <v>1476</v>
      </c>
      <c r="O36" s="25">
        <f t="shared" si="4"/>
        <v>2200</v>
      </c>
      <c r="P36" s="25">
        <f t="shared" si="5"/>
        <v>2556</v>
      </c>
      <c r="R36" s="30"/>
    </row>
    <row r="37" spans="1:18" s="5" customFormat="1" ht="26.25" x14ac:dyDescent="0.25">
      <c r="A37" s="7" t="s">
        <v>172</v>
      </c>
      <c r="B37" s="7" t="s">
        <v>173</v>
      </c>
      <c r="C37" s="7" t="s">
        <v>164</v>
      </c>
      <c r="D37" s="11" t="s">
        <v>167</v>
      </c>
      <c r="E37" s="10">
        <v>1</v>
      </c>
      <c r="F37" s="25">
        <v>1000</v>
      </c>
      <c r="G37" s="21">
        <v>0.08</v>
      </c>
      <c r="H37" s="25">
        <f t="shared" si="0"/>
        <v>1000</v>
      </c>
      <c r="I37" s="25">
        <f t="shared" si="1"/>
        <v>1080</v>
      </c>
      <c r="J37" s="10">
        <v>8</v>
      </c>
      <c r="K37" s="25">
        <v>150</v>
      </c>
      <c r="L37" s="21">
        <v>0.23</v>
      </c>
      <c r="M37" s="25">
        <f t="shared" si="2"/>
        <v>1200</v>
      </c>
      <c r="N37" s="25">
        <f t="shared" si="3"/>
        <v>1476</v>
      </c>
      <c r="O37" s="25">
        <f t="shared" si="4"/>
        <v>2200</v>
      </c>
      <c r="P37" s="25">
        <f t="shared" si="5"/>
        <v>2556</v>
      </c>
      <c r="R37" s="30"/>
    </row>
    <row r="38" spans="1:18" s="5" customFormat="1" ht="26.25" x14ac:dyDescent="0.25">
      <c r="A38" s="7" t="s">
        <v>174</v>
      </c>
      <c r="B38" s="7" t="s">
        <v>175</v>
      </c>
      <c r="C38" s="7" t="s">
        <v>164</v>
      </c>
      <c r="D38" s="11" t="s">
        <v>167</v>
      </c>
      <c r="E38" s="10">
        <v>1</v>
      </c>
      <c r="F38" s="25">
        <v>1000</v>
      </c>
      <c r="G38" s="21">
        <v>0.08</v>
      </c>
      <c r="H38" s="25">
        <f t="shared" si="0"/>
        <v>1000</v>
      </c>
      <c r="I38" s="25">
        <f t="shared" si="1"/>
        <v>1080</v>
      </c>
      <c r="J38" s="10">
        <v>8</v>
      </c>
      <c r="K38" s="25">
        <v>150</v>
      </c>
      <c r="L38" s="21">
        <v>0.23</v>
      </c>
      <c r="M38" s="25">
        <f t="shared" si="2"/>
        <v>1200</v>
      </c>
      <c r="N38" s="25">
        <f t="shared" si="3"/>
        <v>1476</v>
      </c>
      <c r="O38" s="25">
        <f t="shared" si="4"/>
        <v>2200</v>
      </c>
      <c r="P38" s="25">
        <f t="shared" si="5"/>
        <v>2556</v>
      </c>
      <c r="R38" s="30"/>
    </row>
    <row r="39" spans="1:18" s="5" customFormat="1" ht="26.25" x14ac:dyDescent="0.25">
      <c r="A39" s="7" t="s">
        <v>176</v>
      </c>
      <c r="B39" s="7" t="s">
        <v>177</v>
      </c>
      <c r="C39" s="7" t="s">
        <v>164</v>
      </c>
      <c r="D39" s="11" t="s">
        <v>167</v>
      </c>
      <c r="E39" s="10">
        <v>1</v>
      </c>
      <c r="F39" s="25">
        <v>1000</v>
      </c>
      <c r="G39" s="21">
        <v>0.08</v>
      </c>
      <c r="H39" s="25">
        <f t="shared" si="0"/>
        <v>1000</v>
      </c>
      <c r="I39" s="25">
        <f t="shared" si="1"/>
        <v>1080</v>
      </c>
      <c r="J39" s="10">
        <v>8</v>
      </c>
      <c r="K39" s="25">
        <v>150</v>
      </c>
      <c r="L39" s="21">
        <v>0.23</v>
      </c>
      <c r="M39" s="25">
        <f t="shared" si="2"/>
        <v>1200</v>
      </c>
      <c r="N39" s="25">
        <f t="shared" si="3"/>
        <v>1476</v>
      </c>
      <c r="O39" s="25">
        <f t="shared" si="4"/>
        <v>2200</v>
      </c>
      <c r="P39" s="25">
        <f t="shared" si="5"/>
        <v>2556</v>
      </c>
      <c r="R39" s="30"/>
    </row>
    <row r="40" spans="1:18" s="5" customFormat="1" ht="26.25" x14ac:dyDescent="0.25">
      <c r="A40" s="7" t="s">
        <v>178</v>
      </c>
      <c r="B40" s="7" t="s">
        <v>179</v>
      </c>
      <c r="C40" s="7" t="s">
        <v>164</v>
      </c>
      <c r="D40" s="11" t="s">
        <v>167</v>
      </c>
      <c r="E40" s="10">
        <v>1</v>
      </c>
      <c r="F40" s="25">
        <v>1000</v>
      </c>
      <c r="G40" s="21">
        <v>0.08</v>
      </c>
      <c r="H40" s="25">
        <f t="shared" si="0"/>
        <v>1000</v>
      </c>
      <c r="I40" s="25">
        <f t="shared" si="1"/>
        <v>1080</v>
      </c>
      <c r="J40" s="10">
        <v>8</v>
      </c>
      <c r="K40" s="25">
        <v>150</v>
      </c>
      <c r="L40" s="21">
        <v>0.23</v>
      </c>
      <c r="M40" s="25">
        <f t="shared" si="2"/>
        <v>1200</v>
      </c>
      <c r="N40" s="25">
        <f t="shared" si="3"/>
        <v>1476</v>
      </c>
      <c r="O40" s="25">
        <f t="shared" si="4"/>
        <v>2200</v>
      </c>
      <c r="P40" s="25">
        <f t="shared" si="5"/>
        <v>2556</v>
      </c>
      <c r="R40" s="30"/>
    </row>
    <row r="41" spans="1:18" s="5" customFormat="1" ht="26.25" x14ac:dyDescent="0.25">
      <c r="A41" s="7" t="s">
        <v>178</v>
      </c>
      <c r="B41" s="7" t="s">
        <v>180</v>
      </c>
      <c r="C41" s="7" t="s">
        <v>164</v>
      </c>
      <c r="D41" s="11" t="s">
        <v>167</v>
      </c>
      <c r="E41" s="10">
        <v>1</v>
      </c>
      <c r="F41" s="25">
        <v>1000</v>
      </c>
      <c r="G41" s="21">
        <v>0.08</v>
      </c>
      <c r="H41" s="25">
        <f t="shared" si="0"/>
        <v>1000</v>
      </c>
      <c r="I41" s="25">
        <f t="shared" si="1"/>
        <v>1080</v>
      </c>
      <c r="J41" s="10">
        <v>8</v>
      </c>
      <c r="K41" s="25">
        <v>150</v>
      </c>
      <c r="L41" s="21">
        <v>0.23</v>
      </c>
      <c r="M41" s="25">
        <f t="shared" si="2"/>
        <v>1200</v>
      </c>
      <c r="N41" s="25">
        <f t="shared" si="3"/>
        <v>1476</v>
      </c>
      <c r="O41" s="25">
        <f t="shared" si="4"/>
        <v>2200</v>
      </c>
      <c r="P41" s="25">
        <f t="shared" si="5"/>
        <v>2556</v>
      </c>
      <c r="R41" s="30"/>
    </row>
    <row r="42" spans="1:18" s="5" customFormat="1" ht="26.25" x14ac:dyDescent="0.25">
      <c r="A42" s="7" t="s">
        <v>178</v>
      </c>
      <c r="B42" s="7" t="s">
        <v>181</v>
      </c>
      <c r="C42" s="7" t="s">
        <v>164</v>
      </c>
      <c r="D42" s="11" t="s">
        <v>167</v>
      </c>
      <c r="E42" s="10">
        <v>1</v>
      </c>
      <c r="F42" s="25">
        <v>1000</v>
      </c>
      <c r="G42" s="21">
        <v>0.08</v>
      </c>
      <c r="H42" s="25">
        <f t="shared" si="0"/>
        <v>1000</v>
      </c>
      <c r="I42" s="25">
        <f t="shared" si="1"/>
        <v>1080</v>
      </c>
      <c r="J42" s="10">
        <v>8</v>
      </c>
      <c r="K42" s="25">
        <v>150</v>
      </c>
      <c r="L42" s="21">
        <v>0.23</v>
      </c>
      <c r="M42" s="25">
        <f t="shared" si="2"/>
        <v>1200</v>
      </c>
      <c r="N42" s="25">
        <f t="shared" si="3"/>
        <v>1476</v>
      </c>
      <c r="O42" s="25">
        <f t="shared" si="4"/>
        <v>2200</v>
      </c>
      <c r="P42" s="25">
        <f t="shared" si="5"/>
        <v>2556</v>
      </c>
      <c r="R42" s="30"/>
    </row>
    <row r="43" spans="1:18" s="5" customFormat="1" ht="26.25" x14ac:dyDescent="0.25">
      <c r="A43" s="12" t="s">
        <v>495</v>
      </c>
      <c r="B43" s="12"/>
      <c r="C43" s="12"/>
      <c r="D43" s="12"/>
      <c r="F43" s="31"/>
      <c r="H43" s="31"/>
      <c r="I43" s="31"/>
      <c r="K43" s="31"/>
      <c r="M43" s="31"/>
      <c r="N43" s="24" t="s">
        <v>489</v>
      </c>
      <c r="O43" s="24">
        <f>SUM(O34:O42)</f>
        <v>19800</v>
      </c>
      <c r="P43" s="24">
        <f>SUM(P34:P42)</f>
        <v>23004</v>
      </c>
      <c r="Q43" s="52"/>
      <c r="R43" s="30"/>
    </row>
    <row r="44" spans="1:18" s="5" customFormat="1" x14ac:dyDescent="0.25">
      <c r="A44" s="67" t="s">
        <v>501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M44" s="31"/>
      <c r="N44" s="31"/>
      <c r="O44" s="31"/>
      <c r="P44" s="31"/>
      <c r="R44" s="30"/>
    </row>
    <row r="45" spans="1:18" s="5" customFormat="1" x14ac:dyDescent="0.25">
      <c r="A45" s="15" t="s">
        <v>502</v>
      </c>
      <c r="B45" s="43"/>
      <c r="C45" s="15"/>
      <c r="D45" s="43"/>
      <c r="E45" s="43"/>
      <c r="F45" s="43"/>
      <c r="G45" s="43"/>
      <c r="H45" s="43"/>
      <c r="I45" s="43"/>
      <c r="J45" s="43"/>
      <c r="K45" s="43"/>
      <c r="M45" s="30"/>
      <c r="N45" s="30"/>
      <c r="O45" s="30"/>
      <c r="P45" s="30"/>
      <c r="R45" s="30"/>
    </row>
    <row r="46" spans="1:18" s="5" customFormat="1" x14ac:dyDescent="0.25">
      <c r="A46" s="15"/>
      <c r="B46" s="43"/>
      <c r="C46" s="15"/>
      <c r="D46" s="43"/>
      <c r="E46" s="43"/>
      <c r="F46" s="43"/>
      <c r="G46" s="43"/>
      <c r="H46" s="43"/>
      <c r="I46" s="43"/>
      <c r="J46" s="43"/>
      <c r="K46" s="43"/>
      <c r="M46" s="30"/>
      <c r="N46" s="30"/>
      <c r="O46" s="30"/>
      <c r="P46" s="30"/>
      <c r="R46" s="30"/>
    </row>
    <row r="47" spans="1:18" s="5" customFormat="1" x14ac:dyDescent="0.25">
      <c r="A47" s="15"/>
      <c r="B47" s="43"/>
      <c r="C47" s="15"/>
      <c r="D47" s="43"/>
      <c r="E47" s="43"/>
      <c r="F47" s="43"/>
      <c r="G47" s="43"/>
      <c r="H47" s="43"/>
      <c r="I47" s="43"/>
      <c r="J47" s="43"/>
      <c r="K47" s="43"/>
      <c r="M47" s="30"/>
      <c r="N47" s="30"/>
      <c r="O47" s="30"/>
      <c r="P47" s="30"/>
      <c r="R47" s="30"/>
    </row>
    <row r="48" spans="1:18" s="5" customFormat="1" x14ac:dyDescent="0.25">
      <c r="A48" s="15"/>
      <c r="B48" s="43"/>
      <c r="C48" s="15"/>
      <c r="D48" s="43"/>
      <c r="E48" s="43"/>
      <c r="F48" s="43"/>
      <c r="G48" s="43"/>
      <c r="H48" s="43"/>
      <c r="I48" s="43"/>
      <c r="J48" s="43"/>
      <c r="K48" s="43"/>
      <c r="M48" s="30"/>
      <c r="N48" s="30"/>
      <c r="O48" s="30"/>
      <c r="P48" s="30"/>
      <c r="R48" s="30"/>
    </row>
    <row r="49" spans="1:18" s="5" customFormat="1" x14ac:dyDescent="0.25">
      <c r="F49" s="30"/>
      <c r="H49" s="30"/>
      <c r="I49" s="30"/>
      <c r="K49" s="30"/>
      <c r="M49" s="30"/>
      <c r="N49" s="30"/>
      <c r="O49" s="30"/>
      <c r="P49" s="30"/>
      <c r="R49" s="30"/>
    </row>
    <row r="50" spans="1:18" s="5" customFormat="1" x14ac:dyDescent="0.25">
      <c r="F50" s="30"/>
      <c r="H50" s="30"/>
      <c r="I50" s="30"/>
      <c r="K50" s="30"/>
      <c r="M50" s="30"/>
      <c r="N50" s="30"/>
      <c r="O50" s="30"/>
      <c r="P50" s="30"/>
      <c r="R50" s="30"/>
    </row>
    <row r="51" spans="1:18" s="5" customFormat="1" x14ac:dyDescent="0.25">
      <c r="A51" s="5" t="s">
        <v>527</v>
      </c>
      <c r="F51" s="30"/>
      <c r="H51" s="30"/>
      <c r="I51" s="30"/>
      <c r="K51" s="30"/>
      <c r="M51" s="30"/>
      <c r="N51" s="30"/>
      <c r="O51" s="30"/>
      <c r="P51" s="30"/>
      <c r="R51" s="30"/>
    </row>
    <row r="52" spans="1:18" s="5" customFormat="1" ht="67.5" x14ac:dyDescent="0.25">
      <c r="A52" s="45" t="s">
        <v>147</v>
      </c>
      <c r="B52" s="45" t="s">
        <v>148</v>
      </c>
      <c r="C52" s="63" t="s">
        <v>149</v>
      </c>
      <c r="D52" s="46" t="s">
        <v>150</v>
      </c>
      <c r="E52" s="47" t="s">
        <v>455</v>
      </c>
      <c r="F52" s="48" t="s">
        <v>469</v>
      </c>
      <c r="G52" s="49" t="s">
        <v>470</v>
      </c>
      <c r="H52" s="48" t="s">
        <v>471</v>
      </c>
      <c r="I52" s="48" t="s">
        <v>472</v>
      </c>
      <c r="J52" s="48" t="s">
        <v>473</v>
      </c>
      <c r="K52" s="48" t="s">
        <v>474</v>
      </c>
      <c r="L52" s="48" t="s">
        <v>470</v>
      </c>
      <c r="M52" s="48" t="s">
        <v>475</v>
      </c>
      <c r="N52" s="48" t="s">
        <v>476</v>
      </c>
      <c r="O52" s="48" t="s">
        <v>477</v>
      </c>
      <c r="P52" s="48" t="s">
        <v>478</v>
      </c>
      <c r="R52" s="30"/>
    </row>
    <row r="53" spans="1:18" s="5" customFormat="1" x14ac:dyDescent="0.25">
      <c r="A53" s="6" t="s">
        <v>184</v>
      </c>
      <c r="B53" s="6" t="s">
        <v>185</v>
      </c>
      <c r="C53" s="6" t="s">
        <v>158</v>
      </c>
      <c r="D53" s="9" t="s">
        <v>494</v>
      </c>
      <c r="E53" s="10">
        <v>2</v>
      </c>
      <c r="F53" s="25">
        <v>9000</v>
      </c>
      <c r="G53" s="21">
        <v>0.08</v>
      </c>
      <c r="H53" s="25">
        <f>F53*E53</f>
        <v>18000</v>
      </c>
      <c r="I53" s="25">
        <f>H53*1.08</f>
        <v>19440</v>
      </c>
      <c r="J53" s="10">
        <v>20</v>
      </c>
      <c r="K53" s="25">
        <v>150</v>
      </c>
      <c r="L53" s="21">
        <v>0.23</v>
      </c>
      <c r="M53" s="25">
        <f>K53*J53</f>
        <v>3000</v>
      </c>
      <c r="N53" s="25">
        <f>M53*1.23</f>
        <v>3690</v>
      </c>
      <c r="O53" s="25">
        <f>M53+H53</f>
        <v>21000</v>
      </c>
      <c r="P53" s="25">
        <f>N53+I53</f>
        <v>23130</v>
      </c>
      <c r="R53" s="30"/>
    </row>
    <row r="54" spans="1:18" s="5" customFormat="1" x14ac:dyDescent="0.25">
      <c r="A54" s="67" t="s">
        <v>501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M54" s="31"/>
      <c r="N54" s="24" t="s">
        <v>489</v>
      </c>
      <c r="O54" s="24">
        <v>24000</v>
      </c>
      <c r="P54" s="24">
        <v>26820</v>
      </c>
      <c r="Q54" s="52"/>
      <c r="R54" s="30"/>
    </row>
    <row r="55" spans="1:18" s="5" customFormat="1" x14ac:dyDescent="0.25">
      <c r="A55" s="15" t="s">
        <v>502</v>
      </c>
      <c r="B55" s="43"/>
      <c r="C55" s="15"/>
      <c r="D55" s="43"/>
      <c r="E55" s="43"/>
      <c r="F55" s="43"/>
      <c r="G55" s="43"/>
      <c r="H55" s="43"/>
      <c r="I55" s="43"/>
      <c r="J55" s="43"/>
      <c r="K55" s="43"/>
      <c r="M55" s="31"/>
      <c r="N55" s="33"/>
      <c r="O55" s="33"/>
      <c r="P55" s="33"/>
      <c r="R55" s="30"/>
    </row>
    <row r="56" spans="1:18" s="5" customFormat="1" x14ac:dyDescent="0.25">
      <c r="A56" s="15" t="s">
        <v>542</v>
      </c>
      <c r="B56" s="43"/>
      <c r="C56" s="15"/>
      <c r="D56" s="43"/>
      <c r="E56" s="43"/>
      <c r="F56" s="43"/>
      <c r="G56" s="43"/>
      <c r="H56" s="43"/>
      <c r="I56" s="43"/>
      <c r="J56" s="43"/>
      <c r="K56" s="43"/>
      <c r="M56" s="31"/>
      <c r="N56" s="33"/>
      <c r="O56" s="33"/>
      <c r="P56" s="33"/>
      <c r="R56" s="30"/>
    </row>
    <row r="57" spans="1:18" s="5" customFormat="1" x14ac:dyDescent="0.25">
      <c r="A57" s="15"/>
      <c r="B57" s="43"/>
      <c r="C57" s="15"/>
      <c r="D57" s="43"/>
      <c r="E57" s="43"/>
      <c r="F57" s="43"/>
      <c r="G57" s="43"/>
      <c r="H57" s="43"/>
      <c r="I57" s="43"/>
      <c r="J57" s="43"/>
      <c r="K57" s="43"/>
      <c r="M57" s="31"/>
      <c r="N57" s="33"/>
      <c r="O57" s="33"/>
      <c r="P57" s="33"/>
      <c r="R57" s="30"/>
    </row>
    <row r="58" spans="1:18" s="5" customFormat="1" x14ac:dyDescent="0.25">
      <c r="A58" s="15" t="s">
        <v>511</v>
      </c>
      <c r="B58" s="43"/>
      <c r="C58" s="15"/>
      <c r="D58" s="43"/>
      <c r="E58" s="43"/>
      <c r="F58" s="43"/>
      <c r="G58" s="43"/>
      <c r="H58" s="43"/>
      <c r="I58" s="43"/>
      <c r="J58" s="43"/>
      <c r="K58" s="43"/>
      <c r="M58" s="31"/>
      <c r="N58" s="33"/>
      <c r="O58" s="33"/>
      <c r="P58" s="33"/>
      <c r="R58" s="30"/>
    </row>
    <row r="59" spans="1:18" s="5" customFormat="1" ht="67.5" x14ac:dyDescent="0.25">
      <c r="A59" s="45" t="s">
        <v>147</v>
      </c>
      <c r="B59" s="45" t="s">
        <v>148</v>
      </c>
      <c r="C59" s="63" t="s">
        <v>149</v>
      </c>
      <c r="D59" s="46" t="s">
        <v>150</v>
      </c>
      <c r="E59" s="47" t="s">
        <v>455</v>
      </c>
      <c r="F59" s="48" t="s">
        <v>469</v>
      </c>
      <c r="G59" s="49" t="s">
        <v>470</v>
      </c>
      <c r="H59" s="48" t="s">
        <v>471</v>
      </c>
      <c r="I59" s="48" t="s">
        <v>472</v>
      </c>
      <c r="J59" s="48" t="s">
        <v>473</v>
      </c>
      <c r="K59" s="48" t="s">
        <v>474</v>
      </c>
      <c r="L59" s="48" t="s">
        <v>470</v>
      </c>
      <c r="M59" s="48" t="s">
        <v>475</v>
      </c>
      <c r="N59" s="48" t="s">
        <v>476</v>
      </c>
      <c r="O59" s="48" t="s">
        <v>477</v>
      </c>
      <c r="P59" s="48" t="s">
        <v>478</v>
      </c>
      <c r="R59" s="30"/>
    </row>
    <row r="60" spans="1:18" s="15" customFormat="1" ht="30" x14ac:dyDescent="0.25">
      <c r="A60" s="54" t="s">
        <v>264</v>
      </c>
      <c r="B60" s="54" t="s">
        <v>265</v>
      </c>
      <c r="C60" s="13" t="s">
        <v>193</v>
      </c>
      <c r="D60" s="54" t="s">
        <v>266</v>
      </c>
      <c r="E60" s="14">
        <v>1</v>
      </c>
      <c r="F60" s="32">
        <v>560</v>
      </c>
      <c r="G60" s="34">
        <v>0.08</v>
      </c>
      <c r="H60" s="32">
        <f t="shared" ref="H60:H65" si="6">F60*E60</f>
        <v>560</v>
      </c>
      <c r="I60" s="32">
        <f>H60*1.08</f>
        <v>604.80000000000007</v>
      </c>
      <c r="J60" s="14">
        <v>10</v>
      </c>
      <c r="K60" s="32">
        <v>150</v>
      </c>
      <c r="L60" s="34">
        <v>0.23</v>
      </c>
      <c r="M60" s="32">
        <f>K60*J60</f>
        <v>1500</v>
      </c>
      <c r="N60" s="55">
        <f>M60*1.23</f>
        <v>1845</v>
      </c>
      <c r="O60" s="55">
        <f>M60+H60</f>
        <v>2060</v>
      </c>
      <c r="P60" s="55">
        <f>N60+I60</f>
        <v>2449.8000000000002</v>
      </c>
      <c r="R60" s="62"/>
    </row>
    <row r="61" spans="1:18" s="15" customFormat="1" ht="30" x14ac:dyDescent="0.25">
      <c r="A61" s="54" t="s">
        <v>264</v>
      </c>
      <c r="B61" s="54" t="s">
        <v>267</v>
      </c>
      <c r="C61" s="13" t="s">
        <v>193</v>
      </c>
      <c r="D61" s="54" t="s">
        <v>266</v>
      </c>
      <c r="E61" s="14">
        <v>1</v>
      </c>
      <c r="F61" s="32">
        <v>560</v>
      </c>
      <c r="G61" s="34">
        <v>0.08</v>
      </c>
      <c r="H61" s="32">
        <f t="shared" si="6"/>
        <v>560</v>
      </c>
      <c r="I61" s="32">
        <f t="shared" ref="I61:I65" si="7">H61*1.08</f>
        <v>604.80000000000007</v>
      </c>
      <c r="J61" s="14">
        <v>10</v>
      </c>
      <c r="K61" s="32">
        <v>150</v>
      </c>
      <c r="L61" s="34">
        <v>0.23</v>
      </c>
      <c r="M61" s="32">
        <f t="shared" ref="M61:M65" si="8">K61*J61</f>
        <v>1500</v>
      </c>
      <c r="N61" s="55">
        <f t="shared" ref="N61:N65" si="9">M61*1.23</f>
        <v>1845</v>
      </c>
      <c r="O61" s="55">
        <f t="shared" ref="O61:O65" si="10">M61+H61</f>
        <v>2060</v>
      </c>
      <c r="P61" s="55">
        <f t="shared" ref="P61:P65" si="11">N61+I61</f>
        <v>2449.8000000000002</v>
      </c>
      <c r="R61" s="62"/>
    </row>
    <row r="62" spans="1:18" s="15" customFormat="1" ht="30" x14ac:dyDescent="0.25">
      <c r="A62" s="54" t="s">
        <v>264</v>
      </c>
      <c r="B62" s="54" t="s">
        <v>268</v>
      </c>
      <c r="C62" s="13" t="s">
        <v>193</v>
      </c>
      <c r="D62" s="54" t="s">
        <v>266</v>
      </c>
      <c r="E62" s="14">
        <v>1</v>
      </c>
      <c r="F62" s="32">
        <v>560</v>
      </c>
      <c r="G62" s="34">
        <v>0.08</v>
      </c>
      <c r="H62" s="32">
        <f t="shared" si="6"/>
        <v>560</v>
      </c>
      <c r="I62" s="32">
        <f t="shared" si="7"/>
        <v>604.80000000000007</v>
      </c>
      <c r="J62" s="14">
        <v>10</v>
      </c>
      <c r="K62" s="32">
        <v>150</v>
      </c>
      <c r="L62" s="34">
        <v>0.23</v>
      </c>
      <c r="M62" s="32">
        <f t="shared" si="8"/>
        <v>1500</v>
      </c>
      <c r="N62" s="55">
        <f t="shared" si="9"/>
        <v>1845</v>
      </c>
      <c r="O62" s="55">
        <f t="shared" si="10"/>
        <v>2060</v>
      </c>
      <c r="P62" s="55">
        <f t="shared" si="11"/>
        <v>2449.8000000000002</v>
      </c>
      <c r="R62" s="62"/>
    </row>
    <row r="63" spans="1:18" s="15" customFormat="1" ht="30" x14ac:dyDescent="0.25">
      <c r="A63" s="54" t="s">
        <v>264</v>
      </c>
      <c r="B63" s="54" t="s">
        <v>269</v>
      </c>
      <c r="C63" s="13" t="s">
        <v>193</v>
      </c>
      <c r="D63" s="54" t="s">
        <v>266</v>
      </c>
      <c r="E63" s="14">
        <v>1</v>
      </c>
      <c r="F63" s="32">
        <v>560</v>
      </c>
      <c r="G63" s="34">
        <v>0.08</v>
      </c>
      <c r="H63" s="32">
        <f t="shared" si="6"/>
        <v>560</v>
      </c>
      <c r="I63" s="32">
        <f t="shared" si="7"/>
        <v>604.80000000000007</v>
      </c>
      <c r="J63" s="14">
        <v>10</v>
      </c>
      <c r="K63" s="32">
        <v>150</v>
      </c>
      <c r="L63" s="34">
        <v>0.23</v>
      </c>
      <c r="M63" s="32">
        <f t="shared" si="8"/>
        <v>1500</v>
      </c>
      <c r="N63" s="55">
        <f t="shared" si="9"/>
        <v>1845</v>
      </c>
      <c r="O63" s="55">
        <f t="shared" si="10"/>
        <v>2060</v>
      </c>
      <c r="P63" s="55">
        <f t="shared" si="11"/>
        <v>2449.8000000000002</v>
      </c>
      <c r="R63" s="62"/>
    </row>
    <row r="64" spans="1:18" s="15" customFormat="1" ht="30" x14ac:dyDescent="0.25">
      <c r="A64" s="56" t="s">
        <v>270</v>
      </c>
      <c r="B64" s="56" t="s">
        <v>271</v>
      </c>
      <c r="C64" s="64" t="s">
        <v>219</v>
      </c>
      <c r="D64" s="56" t="s">
        <v>266</v>
      </c>
      <c r="E64" s="57">
        <v>1</v>
      </c>
      <c r="F64" s="58">
        <v>560</v>
      </c>
      <c r="G64" s="59">
        <v>0.08</v>
      </c>
      <c r="H64" s="58">
        <f t="shared" si="6"/>
        <v>560</v>
      </c>
      <c r="I64" s="58">
        <f t="shared" si="7"/>
        <v>604.80000000000007</v>
      </c>
      <c r="J64" s="57">
        <v>10</v>
      </c>
      <c r="K64" s="58">
        <v>150</v>
      </c>
      <c r="L64" s="59">
        <v>0.23</v>
      </c>
      <c r="M64" s="58">
        <f t="shared" si="8"/>
        <v>1500</v>
      </c>
      <c r="N64" s="60">
        <f t="shared" si="9"/>
        <v>1845</v>
      </c>
      <c r="O64" s="60">
        <f t="shared" si="10"/>
        <v>2060</v>
      </c>
      <c r="P64" s="60">
        <f t="shared" si="11"/>
        <v>2449.8000000000002</v>
      </c>
      <c r="R64" s="62"/>
    </row>
    <row r="65" spans="1:18" s="15" customFormat="1" ht="30" x14ac:dyDescent="0.25">
      <c r="A65" s="14" t="s">
        <v>496</v>
      </c>
      <c r="B65" s="61">
        <v>382</v>
      </c>
      <c r="C65" s="14" t="s">
        <v>497</v>
      </c>
      <c r="D65" s="56" t="s">
        <v>266</v>
      </c>
      <c r="E65" s="14">
        <v>1</v>
      </c>
      <c r="F65" s="32">
        <v>560</v>
      </c>
      <c r="G65" s="34">
        <v>0.08</v>
      </c>
      <c r="H65" s="32">
        <f t="shared" si="6"/>
        <v>560</v>
      </c>
      <c r="I65" s="32">
        <f t="shared" si="7"/>
        <v>604.80000000000007</v>
      </c>
      <c r="J65" s="14">
        <v>10</v>
      </c>
      <c r="K65" s="32">
        <v>150</v>
      </c>
      <c r="L65" s="59">
        <v>0.23</v>
      </c>
      <c r="M65" s="58">
        <f t="shared" si="8"/>
        <v>1500</v>
      </c>
      <c r="N65" s="60">
        <f t="shared" si="9"/>
        <v>1845</v>
      </c>
      <c r="O65" s="60">
        <f t="shared" si="10"/>
        <v>2060</v>
      </c>
      <c r="P65" s="60">
        <f t="shared" si="11"/>
        <v>2449.8000000000002</v>
      </c>
      <c r="R65" s="62"/>
    </row>
    <row r="66" spans="1:18" s="5" customFormat="1" x14ac:dyDescent="0.25">
      <c r="A66" s="67" t="s">
        <v>501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M66" s="31"/>
      <c r="N66" s="28" t="s">
        <v>489</v>
      </c>
      <c r="O66" s="28">
        <f>SUM(O60:O64)</f>
        <v>10300</v>
      </c>
      <c r="P66" s="28">
        <f>SUM(P60:P64)</f>
        <v>12249</v>
      </c>
      <c r="Q66" s="52"/>
      <c r="R66" s="30"/>
    </row>
    <row r="67" spans="1:18" s="5" customFormat="1" x14ac:dyDescent="0.25">
      <c r="A67" s="15" t="s">
        <v>502</v>
      </c>
      <c r="B67" s="43"/>
      <c r="C67" s="15"/>
      <c r="D67" s="43"/>
      <c r="E67" s="43"/>
      <c r="F67" s="43"/>
      <c r="G67" s="43"/>
      <c r="H67" s="43"/>
      <c r="I67" s="43"/>
      <c r="J67" s="43"/>
      <c r="K67" s="43"/>
      <c r="M67" s="30"/>
      <c r="N67" s="30"/>
      <c r="O67" s="30"/>
      <c r="P67" s="30"/>
      <c r="R67" s="30"/>
    </row>
    <row r="68" spans="1:18" s="5" customFormat="1" x14ac:dyDescent="0.25">
      <c r="A68" s="15"/>
      <c r="B68" s="43"/>
      <c r="C68" s="15"/>
      <c r="D68" s="43"/>
      <c r="E68" s="43"/>
      <c r="F68" s="43"/>
      <c r="G68" s="43"/>
      <c r="H68" s="43"/>
      <c r="I68" s="43"/>
      <c r="J68" s="43"/>
      <c r="K68" s="43"/>
      <c r="M68" s="30"/>
      <c r="N68" s="30"/>
      <c r="O68" s="30"/>
      <c r="P68" s="30"/>
      <c r="R68" s="30"/>
    </row>
    <row r="69" spans="1:18" s="5" customFormat="1" x14ac:dyDescent="0.25">
      <c r="A69" s="15"/>
      <c r="B69" s="43"/>
      <c r="C69" s="15"/>
      <c r="D69" s="43"/>
      <c r="E69" s="43"/>
      <c r="F69" s="43"/>
      <c r="G69" s="43"/>
      <c r="H69" s="43"/>
      <c r="I69" s="43"/>
      <c r="J69" s="43"/>
      <c r="K69" s="43"/>
      <c r="M69" s="30"/>
      <c r="N69" s="30"/>
      <c r="O69" s="30"/>
      <c r="P69" s="30"/>
      <c r="R69" s="30"/>
    </row>
    <row r="70" spans="1:18" s="5" customFormat="1" x14ac:dyDescent="0.25">
      <c r="A70" s="15"/>
      <c r="B70" s="43"/>
      <c r="C70" s="15"/>
      <c r="D70" s="43"/>
      <c r="E70" s="43"/>
      <c r="F70" s="43"/>
      <c r="G70" s="43"/>
      <c r="H70" s="43"/>
      <c r="I70" s="43"/>
      <c r="J70" s="43"/>
      <c r="K70" s="43"/>
      <c r="M70" s="30"/>
      <c r="N70" s="30"/>
      <c r="O70" s="30"/>
      <c r="P70" s="30"/>
      <c r="R70" s="30"/>
    </row>
    <row r="71" spans="1:18" s="5" customFormat="1" x14ac:dyDescent="0.25">
      <c r="A71" s="15"/>
      <c r="B71" s="43"/>
      <c r="C71" s="15"/>
      <c r="D71" s="43"/>
      <c r="E71" s="43"/>
      <c r="F71" s="43"/>
      <c r="G71" s="43"/>
      <c r="H71" s="43"/>
      <c r="I71" s="43"/>
      <c r="J71" s="43"/>
      <c r="K71" s="43"/>
      <c r="M71" s="30"/>
      <c r="N71" s="30"/>
      <c r="O71" s="30"/>
      <c r="P71" s="30"/>
      <c r="R71" s="30"/>
    </row>
    <row r="72" spans="1:18" s="5" customFormat="1" x14ac:dyDescent="0.25">
      <c r="A72" s="15" t="s">
        <v>512</v>
      </c>
      <c r="B72" s="43"/>
      <c r="C72" s="15"/>
      <c r="D72" s="43"/>
      <c r="E72" s="43"/>
      <c r="F72" s="43"/>
      <c r="G72" s="43"/>
      <c r="H72" s="43"/>
      <c r="I72" s="43"/>
      <c r="J72" s="43"/>
      <c r="K72" s="43"/>
      <c r="M72" s="30"/>
      <c r="N72" s="30"/>
      <c r="O72" s="30"/>
      <c r="P72" s="30"/>
      <c r="R72" s="30"/>
    </row>
    <row r="73" spans="1:18" s="5" customFormat="1" ht="67.5" x14ac:dyDescent="0.25">
      <c r="A73" s="45" t="s">
        <v>147</v>
      </c>
      <c r="B73" s="45" t="s">
        <v>148</v>
      </c>
      <c r="C73" s="63" t="s">
        <v>149</v>
      </c>
      <c r="D73" s="46" t="s">
        <v>150</v>
      </c>
      <c r="E73" s="47" t="s">
        <v>455</v>
      </c>
      <c r="F73" s="48" t="s">
        <v>469</v>
      </c>
      <c r="G73" s="49" t="s">
        <v>470</v>
      </c>
      <c r="H73" s="48" t="s">
        <v>471</v>
      </c>
      <c r="I73" s="48" t="s">
        <v>472</v>
      </c>
      <c r="J73" s="48" t="s">
        <v>473</v>
      </c>
      <c r="K73" s="48" t="s">
        <v>474</v>
      </c>
      <c r="L73" s="48" t="s">
        <v>470</v>
      </c>
      <c r="M73" s="48" t="s">
        <v>475</v>
      </c>
      <c r="N73" s="48" t="s">
        <v>476</v>
      </c>
      <c r="O73" s="48" t="s">
        <v>477</v>
      </c>
      <c r="P73" s="48" t="s">
        <v>478</v>
      </c>
      <c r="R73" s="30"/>
    </row>
    <row r="74" spans="1:18" s="5" customFormat="1" x14ac:dyDescent="0.25">
      <c r="A74" s="6" t="s">
        <v>186</v>
      </c>
      <c r="B74" s="6" t="s">
        <v>187</v>
      </c>
      <c r="C74" s="6" t="s">
        <v>188</v>
      </c>
      <c r="D74" s="9" t="s">
        <v>484</v>
      </c>
      <c r="E74" s="10">
        <v>1</v>
      </c>
      <c r="F74" s="25">
        <v>600</v>
      </c>
      <c r="G74" s="21">
        <v>0.08</v>
      </c>
      <c r="H74" s="25">
        <f>F74*E74</f>
        <v>600</v>
      </c>
      <c r="I74" s="25">
        <f>H74*1.23</f>
        <v>738</v>
      </c>
      <c r="J74" s="10">
        <v>8</v>
      </c>
      <c r="K74" s="25">
        <v>110</v>
      </c>
      <c r="L74" s="21">
        <v>0.23</v>
      </c>
      <c r="M74" s="25">
        <f>K74*J74</f>
        <v>880</v>
      </c>
      <c r="N74" s="25">
        <f>M74*1.23</f>
        <v>1082.4000000000001</v>
      </c>
      <c r="O74" s="25">
        <f>M74+H74</f>
        <v>1480</v>
      </c>
      <c r="P74" s="25">
        <f>O74*1.23</f>
        <v>1820.3999999999999</v>
      </c>
      <c r="R74" s="30"/>
    </row>
    <row r="75" spans="1:18" s="5" customFormat="1" x14ac:dyDescent="0.25">
      <c r="A75" s="67" t="s">
        <v>501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M75" s="30"/>
      <c r="N75" s="24" t="s">
        <v>489</v>
      </c>
      <c r="O75" s="24">
        <v>1480</v>
      </c>
      <c r="P75" s="24">
        <v>1820.3999999999999</v>
      </c>
      <c r="Q75" s="52"/>
      <c r="R75" s="30"/>
    </row>
    <row r="76" spans="1:18" s="5" customFormat="1" x14ac:dyDescent="0.25">
      <c r="A76" s="15" t="s">
        <v>502</v>
      </c>
      <c r="B76" s="43"/>
      <c r="C76" s="15"/>
      <c r="D76" s="43"/>
      <c r="E76" s="43"/>
      <c r="F76" s="43"/>
      <c r="G76" s="43"/>
      <c r="H76" s="43"/>
      <c r="I76" s="43"/>
      <c r="J76" s="43"/>
      <c r="K76" s="43"/>
      <c r="M76" s="30"/>
      <c r="N76" s="30"/>
      <c r="O76" s="30"/>
      <c r="P76" s="30"/>
      <c r="R76" s="30"/>
    </row>
    <row r="77" spans="1:18" s="5" customFormat="1" x14ac:dyDescent="0.25">
      <c r="A77" s="15"/>
      <c r="B77" s="43"/>
      <c r="C77" s="15"/>
      <c r="D77" s="43"/>
      <c r="E77" s="43"/>
      <c r="F77" s="43"/>
      <c r="G77" s="43"/>
      <c r="H77" s="43"/>
      <c r="I77" s="43"/>
      <c r="J77" s="43"/>
      <c r="K77" s="43"/>
      <c r="M77" s="30"/>
      <c r="N77" s="30"/>
      <c r="O77" s="30"/>
      <c r="P77" s="30"/>
      <c r="R77" s="30"/>
    </row>
    <row r="78" spans="1:18" s="5" customFormat="1" x14ac:dyDescent="0.25">
      <c r="A78" s="15"/>
      <c r="B78" s="43"/>
      <c r="C78" s="15"/>
      <c r="D78" s="43"/>
      <c r="E78" s="43"/>
      <c r="F78" s="43"/>
      <c r="G78" s="43"/>
      <c r="H78" s="43"/>
      <c r="I78" s="43"/>
      <c r="J78" s="43"/>
      <c r="K78" s="43"/>
      <c r="M78" s="30"/>
      <c r="N78" s="30"/>
      <c r="O78" s="30"/>
      <c r="P78" s="30"/>
      <c r="R78" s="30"/>
    </row>
    <row r="79" spans="1:18" s="5" customFormat="1" x14ac:dyDescent="0.25">
      <c r="A79" s="15"/>
      <c r="B79" s="43"/>
      <c r="C79" s="15"/>
      <c r="D79" s="43"/>
      <c r="E79" s="43"/>
      <c r="F79" s="43"/>
      <c r="G79" s="43"/>
      <c r="H79" s="43"/>
      <c r="I79" s="43"/>
      <c r="J79" s="43"/>
      <c r="K79" s="43"/>
      <c r="M79" s="30"/>
      <c r="N79" s="30"/>
      <c r="O79" s="30"/>
      <c r="P79" s="30"/>
      <c r="R79" s="30"/>
    </row>
    <row r="80" spans="1:18" s="5" customFormat="1" x14ac:dyDescent="0.25">
      <c r="A80" s="15" t="s">
        <v>513</v>
      </c>
      <c r="B80" s="43"/>
      <c r="C80" s="15"/>
      <c r="D80" s="43"/>
      <c r="E80" s="43"/>
      <c r="F80" s="43"/>
      <c r="G80" s="43"/>
      <c r="H80" s="43"/>
      <c r="I80" s="43"/>
      <c r="J80" s="43"/>
      <c r="K80" s="43"/>
      <c r="M80" s="30"/>
      <c r="N80" s="30"/>
      <c r="O80" s="30"/>
      <c r="P80" s="30"/>
      <c r="R80" s="30"/>
    </row>
    <row r="81" spans="1:18" s="5" customFormat="1" ht="67.5" x14ac:dyDescent="0.25">
      <c r="A81" s="45" t="s">
        <v>147</v>
      </c>
      <c r="B81" s="45" t="s">
        <v>148</v>
      </c>
      <c r="C81" s="63" t="s">
        <v>149</v>
      </c>
      <c r="D81" s="46" t="s">
        <v>150</v>
      </c>
      <c r="E81" s="47" t="s">
        <v>455</v>
      </c>
      <c r="F81" s="48" t="s">
        <v>469</v>
      </c>
      <c r="G81" s="49" t="s">
        <v>470</v>
      </c>
      <c r="H81" s="48" t="s">
        <v>471</v>
      </c>
      <c r="I81" s="48" t="s">
        <v>472</v>
      </c>
      <c r="J81" s="48" t="s">
        <v>473</v>
      </c>
      <c r="K81" s="48" t="s">
        <v>474</v>
      </c>
      <c r="L81" s="48" t="s">
        <v>470</v>
      </c>
      <c r="M81" s="48" t="s">
        <v>475</v>
      </c>
      <c r="N81" s="48" t="s">
        <v>476</v>
      </c>
      <c r="O81" s="48" t="s">
        <v>477</v>
      </c>
      <c r="P81" s="48" t="s">
        <v>478</v>
      </c>
      <c r="R81" s="30"/>
    </row>
    <row r="82" spans="1:18" s="5" customFormat="1" ht="26.25" x14ac:dyDescent="0.25">
      <c r="A82" s="7" t="s">
        <v>189</v>
      </c>
      <c r="B82" s="7" t="s">
        <v>190</v>
      </c>
      <c r="C82" s="7" t="s">
        <v>155</v>
      </c>
      <c r="D82" s="11" t="s">
        <v>541</v>
      </c>
      <c r="E82" s="10">
        <v>0</v>
      </c>
      <c r="F82" s="25"/>
      <c r="G82" s="10"/>
      <c r="H82" s="25"/>
      <c r="I82" s="25"/>
      <c r="J82" s="10">
        <v>10</v>
      </c>
      <c r="K82" s="25">
        <v>150</v>
      </c>
      <c r="L82" s="21">
        <v>0.23</v>
      </c>
      <c r="M82" s="25">
        <f>K82*J82</f>
        <v>1500</v>
      </c>
      <c r="N82" s="25">
        <f>M82*1.23</f>
        <v>1845</v>
      </c>
      <c r="O82" s="25">
        <f>M82+H82</f>
        <v>1500</v>
      </c>
      <c r="P82" s="25">
        <f>N82+I82</f>
        <v>1845</v>
      </c>
      <c r="R82" s="30"/>
    </row>
    <row r="83" spans="1:18" s="5" customFormat="1" ht="26.25" x14ac:dyDescent="0.25">
      <c r="A83" s="7" t="s">
        <v>191</v>
      </c>
      <c r="B83" s="7" t="s">
        <v>192</v>
      </c>
      <c r="C83" s="7" t="s">
        <v>193</v>
      </c>
      <c r="D83" s="11" t="s">
        <v>541</v>
      </c>
      <c r="E83" s="10">
        <v>0</v>
      </c>
      <c r="F83" s="25"/>
      <c r="G83" s="10"/>
      <c r="H83" s="25"/>
      <c r="I83" s="25"/>
      <c r="J83" s="10">
        <v>10</v>
      </c>
      <c r="K83" s="25">
        <v>150</v>
      </c>
      <c r="L83" s="21">
        <v>0.23</v>
      </c>
      <c r="M83" s="25">
        <f t="shared" ref="M83:M89" si="12">K83*J83</f>
        <v>1500</v>
      </c>
      <c r="N83" s="25">
        <f t="shared" ref="N83:N89" si="13">M83*1.23</f>
        <v>1845</v>
      </c>
      <c r="O83" s="25">
        <f t="shared" ref="O83:O89" si="14">M83+H83</f>
        <v>1500</v>
      </c>
      <c r="P83" s="25">
        <f t="shared" ref="P83:P89" si="15">N83+I83</f>
        <v>1845</v>
      </c>
      <c r="R83" s="30"/>
    </row>
    <row r="84" spans="1:18" s="5" customFormat="1" ht="26.25" x14ac:dyDescent="0.25">
      <c r="A84" s="7" t="s">
        <v>194</v>
      </c>
      <c r="B84" s="7" t="s">
        <v>195</v>
      </c>
      <c r="C84" s="7" t="s">
        <v>155</v>
      </c>
      <c r="D84" s="11" t="s">
        <v>541</v>
      </c>
      <c r="E84" s="10">
        <v>0</v>
      </c>
      <c r="F84" s="25"/>
      <c r="G84" s="10"/>
      <c r="H84" s="25"/>
      <c r="I84" s="25"/>
      <c r="J84" s="10">
        <v>10</v>
      </c>
      <c r="K84" s="25">
        <v>150</v>
      </c>
      <c r="L84" s="21">
        <v>0.23</v>
      </c>
      <c r="M84" s="25">
        <f t="shared" si="12"/>
        <v>1500</v>
      </c>
      <c r="N84" s="25">
        <f t="shared" si="13"/>
        <v>1845</v>
      </c>
      <c r="O84" s="25">
        <f t="shared" si="14"/>
        <v>1500</v>
      </c>
      <c r="P84" s="25">
        <f t="shared" si="15"/>
        <v>1845</v>
      </c>
      <c r="R84" s="30"/>
    </row>
    <row r="85" spans="1:18" s="5" customFormat="1" ht="26.25" x14ac:dyDescent="0.25">
      <c r="A85" s="7" t="s">
        <v>196</v>
      </c>
      <c r="B85" s="7" t="s">
        <v>197</v>
      </c>
      <c r="C85" s="7" t="s">
        <v>155</v>
      </c>
      <c r="D85" s="11" t="s">
        <v>541</v>
      </c>
      <c r="E85" s="10">
        <v>0</v>
      </c>
      <c r="F85" s="25"/>
      <c r="G85" s="10"/>
      <c r="H85" s="25"/>
      <c r="I85" s="25"/>
      <c r="J85" s="10">
        <v>10</v>
      </c>
      <c r="K85" s="25">
        <v>150</v>
      </c>
      <c r="L85" s="21">
        <v>0.23</v>
      </c>
      <c r="M85" s="25">
        <f t="shared" si="12"/>
        <v>1500</v>
      </c>
      <c r="N85" s="25">
        <f t="shared" si="13"/>
        <v>1845</v>
      </c>
      <c r="O85" s="25">
        <f t="shared" si="14"/>
        <v>1500</v>
      </c>
      <c r="P85" s="25">
        <f t="shared" si="15"/>
        <v>1845</v>
      </c>
      <c r="R85" s="30"/>
    </row>
    <row r="86" spans="1:18" s="5" customFormat="1" ht="51.75" x14ac:dyDescent="0.25">
      <c r="A86" s="7" t="s">
        <v>198</v>
      </c>
      <c r="B86" s="7" t="s">
        <v>199</v>
      </c>
      <c r="C86" s="7" t="s">
        <v>153</v>
      </c>
      <c r="D86" s="11" t="s">
        <v>541</v>
      </c>
      <c r="E86" s="10">
        <v>0</v>
      </c>
      <c r="F86" s="25"/>
      <c r="G86" s="10"/>
      <c r="H86" s="25"/>
      <c r="I86" s="25"/>
      <c r="J86" s="10">
        <v>10</v>
      </c>
      <c r="K86" s="25">
        <v>150</v>
      </c>
      <c r="L86" s="21">
        <v>0.23</v>
      </c>
      <c r="M86" s="25">
        <f t="shared" si="12"/>
        <v>1500</v>
      </c>
      <c r="N86" s="25">
        <f t="shared" si="13"/>
        <v>1845</v>
      </c>
      <c r="O86" s="25">
        <f t="shared" si="14"/>
        <v>1500</v>
      </c>
      <c r="P86" s="25">
        <f t="shared" si="15"/>
        <v>1845</v>
      </c>
      <c r="R86" s="30"/>
    </row>
    <row r="87" spans="1:18" s="5" customFormat="1" ht="51.75" x14ac:dyDescent="0.25">
      <c r="A87" s="7" t="s">
        <v>200</v>
      </c>
      <c r="B87" s="7" t="s">
        <v>201</v>
      </c>
      <c r="C87" s="7" t="s">
        <v>153</v>
      </c>
      <c r="D87" s="11" t="s">
        <v>541</v>
      </c>
      <c r="E87" s="10">
        <v>0</v>
      </c>
      <c r="F87" s="25"/>
      <c r="G87" s="10"/>
      <c r="H87" s="25"/>
      <c r="I87" s="25"/>
      <c r="J87" s="10">
        <v>10</v>
      </c>
      <c r="K87" s="25">
        <v>150</v>
      </c>
      <c r="L87" s="21">
        <v>0.23</v>
      </c>
      <c r="M87" s="25">
        <f t="shared" si="12"/>
        <v>1500</v>
      </c>
      <c r="N87" s="25">
        <f t="shared" si="13"/>
        <v>1845</v>
      </c>
      <c r="O87" s="25">
        <f t="shared" si="14"/>
        <v>1500</v>
      </c>
      <c r="P87" s="25">
        <f t="shared" si="15"/>
        <v>1845</v>
      </c>
      <c r="R87" s="30"/>
    </row>
    <row r="88" spans="1:18" s="5" customFormat="1" ht="51.75" x14ac:dyDescent="0.25">
      <c r="A88" s="7" t="s">
        <v>198</v>
      </c>
      <c r="B88" s="7" t="s">
        <v>202</v>
      </c>
      <c r="C88" s="7" t="s">
        <v>153</v>
      </c>
      <c r="D88" s="11" t="s">
        <v>541</v>
      </c>
      <c r="E88" s="10">
        <v>0</v>
      </c>
      <c r="F88" s="25"/>
      <c r="G88" s="10"/>
      <c r="H88" s="25"/>
      <c r="I88" s="25"/>
      <c r="J88" s="10">
        <v>10</v>
      </c>
      <c r="K88" s="25">
        <v>150</v>
      </c>
      <c r="L88" s="21">
        <v>0.23</v>
      </c>
      <c r="M88" s="25">
        <f t="shared" si="12"/>
        <v>1500</v>
      </c>
      <c r="N88" s="25">
        <f t="shared" si="13"/>
        <v>1845</v>
      </c>
      <c r="O88" s="25">
        <f t="shared" si="14"/>
        <v>1500</v>
      </c>
      <c r="P88" s="25">
        <f t="shared" si="15"/>
        <v>1845</v>
      </c>
      <c r="R88" s="30"/>
    </row>
    <row r="89" spans="1:18" s="5" customFormat="1" ht="51.75" x14ac:dyDescent="0.25">
      <c r="A89" s="7" t="s">
        <v>196</v>
      </c>
      <c r="B89" s="7" t="s">
        <v>205</v>
      </c>
      <c r="C89" s="7" t="s">
        <v>153</v>
      </c>
      <c r="D89" s="11" t="s">
        <v>183</v>
      </c>
      <c r="E89" s="10">
        <v>1</v>
      </c>
      <c r="F89" s="25">
        <v>2300</v>
      </c>
      <c r="G89" s="21">
        <v>0.23</v>
      </c>
      <c r="H89" s="25">
        <f>F89*E89</f>
        <v>2300</v>
      </c>
      <c r="I89" s="25">
        <f>H89*1.23</f>
        <v>2829</v>
      </c>
      <c r="J89" s="10">
        <v>10</v>
      </c>
      <c r="K89" s="25">
        <v>150</v>
      </c>
      <c r="L89" s="21">
        <v>0.23</v>
      </c>
      <c r="M89" s="25">
        <f t="shared" si="12"/>
        <v>1500</v>
      </c>
      <c r="N89" s="25">
        <f t="shared" si="13"/>
        <v>1845</v>
      </c>
      <c r="O89" s="25">
        <f t="shared" si="14"/>
        <v>3800</v>
      </c>
      <c r="P89" s="25">
        <f t="shared" si="15"/>
        <v>4674</v>
      </c>
      <c r="R89" s="30"/>
    </row>
    <row r="90" spans="1:18" x14ac:dyDescent="0.25">
      <c r="A90" s="12" t="s">
        <v>465</v>
      </c>
      <c r="N90" s="24" t="s">
        <v>489</v>
      </c>
      <c r="O90" s="24">
        <f>SUM(O82:O89)</f>
        <v>14300</v>
      </c>
      <c r="P90" s="24">
        <f>SUM(P82:P89)</f>
        <v>17589</v>
      </c>
      <c r="Q90" s="50"/>
      <c r="R90" s="29"/>
    </row>
    <row r="91" spans="1:18" x14ac:dyDescent="0.25">
      <c r="A91" s="67" t="s">
        <v>501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R91" s="29"/>
    </row>
    <row r="92" spans="1:18" s="5" customFormat="1" x14ac:dyDescent="0.25">
      <c r="A92" s="15" t="s">
        <v>502</v>
      </c>
      <c r="B92" s="43"/>
      <c r="C92" s="15"/>
      <c r="D92" s="43"/>
      <c r="E92" s="43"/>
      <c r="F92" s="43"/>
      <c r="G92" s="43"/>
      <c r="H92" s="43"/>
      <c r="I92" s="43"/>
      <c r="J92" s="43"/>
      <c r="K92" s="43"/>
      <c r="M92" s="30"/>
      <c r="N92" s="30"/>
      <c r="O92" s="30"/>
      <c r="P92" s="30"/>
      <c r="R92" s="30"/>
    </row>
    <row r="93" spans="1:18" s="5" customFormat="1" x14ac:dyDescent="0.25">
      <c r="A93" s="12"/>
      <c r="B93" s="12"/>
      <c r="C93" s="12"/>
      <c r="D93" s="12"/>
      <c r="F93" s="30"/>
      <c r="H93" s="30"/>
      <c r="I93" s="30"/>
      <c r="K93" s="30"/>
      <c r="M93" s="30"/>
      <c r="N93" s="30"/>
      <c r="O93" s="30"/>
      <c r="P93" s="30"/>
      <c r="R93" s="30"/>
    </row>
    <row r="94" spans="1:18" s="5" customFormat="1" x14ac:dyDescent="0.25">
      <c r="A94" s="12"/>
      <c r="B94" s="12"/>
      <c r="C94" s="12"/>
      <c r="D94" s="12"/>
      <c r="F94" s="30"/>
      <c r="H94" s="30"/>
      <c r="I94" s="30"/>
      <c r="K94" s="30"/>
      <c r="M94" s="30"/>
      <c r="N94" s="30"/>
      <c r="O94" s="30"/>
      <c r="P94" s="30"/>
      <c r="R94" s="30"/>
    </row>
    <row r="95" spans="1:18" s="5" customFormat="1" x14ac:dyDescent="0.25">
      <c r="A95" s="12"/>
      <c r="B95" s="12"/>
      <c r="C95" s="12"/>
      <c r="D95" s="12"/>
      <c r="F95" s="30"/>
      <c r="H95" s="30"/>
      <c r="I95" s="30"/>
      <c r="K95" s="30"/>
      <c r="M95" s="30"/>
      <c r="N95" s="30"/>
      <c r="O95" s="30"/>
      <c r="P95" s="30"/>
      <c r="R95" s="30"/>
    </row>
    <row r="96" spans="1:18" s="5" customFormat="1" x14ac:dyDescent="0.25">
      <c r="A96" s="12"/>
      <c r="B96" s="12"/>
      <c r="C96" s="12"/>
      <c r="D96" s="12"/>
      <c r="F96" s="30"/>
      <c r="H96" s="30"/>
      <c r="I96" s="30"/>
      <c r="K96" s="30"/>
      <c r="M96" s="30"/>
      <c r="N96" s="30"/>
      <c r="O96" s="30"/>
      <c r="P96" s="30"/>
      <c r="R96" s="30"/>
    </row>
    <row r="97" spans="1:18" s="5" customFormat="1" x14ac:dyDescent="0.25">
      <c r="A97" s="12" t="s">
        <v>514</v>
      </c>
      <c r="B97" s="12"/>
      <c r="C97" s="12"/>
      <c r="D97" s="12"/>
      <c r="F97" s="30"/>
      <c r="H97" s="30"/>
      <c r="I97" s="30"/>
      <c r="K97" s="30"/>
      <c r="M97" s="30"/>
      <c r="N97" s="30"/>
      <c r="O97" s="30"/>
      <c r="P97" s="30"/>
      <c r="R97" s="30"/>
    </row>
    <row r="98" spans="1:18" s="5" customFormat="1" ht="67.5" x14ac:dyDescent="0.25">
      <c r="A98" s="45" t="s">
        <v>147</v>
      </c>
      <c r="B98" s="45" t="s">
        <v>148</v>
      </c>
      <c r="C98" s="63" t="s">
        <v>149</v>
      </c>
      <c r="D98" s="46" t="s">
        <v>150</v>
      </c>
      <c r="E98" s="47" t="s">
        <v>455</v>
      </c>
      <c r="F98" s="48" t="s">
        <v>469</v>
      </c>
      <c r="G98" s="49" t="s">
        <v>470</v>
      </c>
      <c r="H98" s="48" t="s">
        <v>471</v>
      </c>
      <c r="I98" s="48" t="s">
        <v>472</v>
      </c>
      <c r="J98" s="48" t="s">
        <v>473</v>
      </c>
      <c r="K98" s="48" t="s">
        <v>474</v>
      </c>
      <c r="L98" s="48" t="s">
        <v>470</v>
      </c>
      <c r="M98" s="48" t="s">
        <v>475</v>
      </c>
      <c r="N98" s="48" t="s">
        <v>476</v>
      </c>
      <c r="O98" s="48" t="s">
        <v>477</v>
      </c>
      <c r="P98" s="48" t="s">
        <v>478</v>
      </c>
      <c r="R98" s="30"/>
    </row>
    <row r="99" spans="1:18" s="15" customFormat="1" ht="26.25" x14ac:dyDescent="0.25">
      <c r="A99" s="19" t="s">
        <v>479</v>
      </c>
      <c r="B99" s="19" t="s">
        <v>203</v>
      </c>
      <c r="C99" s="19" t="s">
        <v>204</v>
      </c>
      <c r="D99" s="66">
        <v>45680</v>
      </c>
      <c r="E99" s="14">
        <v>0</v>
      </c>
      <c r="F99" s="32">
        <v>0</v>
      </c>
      <c r="G99" s="14"/>
      <c r="H99" s="32">
        <v>0</v>
      </c>
      <c r="I99" s="32">
        <v>0</v>
      </c>
      <c r="J99" s="14">
        <v>15</v>
      </c>
      <c r="K99" s="32">
        <v>150</v>
      </c>
      <c r="L99" s="34">
        <v>0.23</v>
      </c>
      <c r="M99" s="32">
        <f>K99*J99</f>
        <v>2250</v>
      </c>
      <c r="N99" s="32">
        <f>M99*1.23</f>
        <v>2767.5</v>
      </c>
      <c r="O99" s="32">
        <f>M99+H99</f>
        <v>2250</v>
      </c>
      <c r="P99" s="32">
        <f>N99+I99</f>
        <v>2767.5</v>
      </c>
      <c r="R99" s="62"/>
    </row>
    <row r="100" spans="1:18" s="15" customFormat="1" ht="26.25" x14ac:dyDescent="0.25">
      <c r="A100" s="19" t="s">
        <v>206</v>
      </c>
      <c r="B100" s="19" t="s">
        <v>207</v>
      </c>
      <c r="C100" s="19" t="s">
        <v>155</v>
      </c>
      <c r="D100" s="20" t="s">
        <v>208</v>
      </c>
      <c r="E100" s="14">
        <v>1</v>
      </c>
      <c r="F100" s="32">
        <v>1400</v>
      </c>
      <c r="G100" s="34">
        <v>0.23</v>
      </c>
      <c r="H100" s="32">
        <f>F100*E100</f>
        <v>1400</v>
      </c>
      <c r="I100" s="32">
        <f>H100*1.23</f>
        <v>1722</v>
      </c>
      <c r="J100" s="14">
        <v>15</v>
      </c>
      <c r="K100" s="32">
        <v>150</v>
      </c>
      <c r="L100" s="34">
        <v>0.23</v>
      </c>
      <c r="M100" s="32">
        <f t="shared" ref="M100:M102" si="16">K100*J100</f>
        <v>2250</v>
      </c>
      <c r="N100" s="32">
        <f t="shared" ref="N100:N102" si="17">M100*1.23</f>
        <v>2767.5</v>
      </c>
      <c r="O100" s="32">
        <f t="shared" ref="O100:O102" si="18">M100+H100</f>
        <v>3650</v>
      </c>
      <c r="P100" s="32">
        <f t="shared" ref="P100:P102" si="19">N100+I100</f>
        <v>4489.5</v>
      </c>
      <c r="R100" s="62"/>
    </row>
    <row r="101" spans="1:18" s="15" customFormat="1" ht="51.75" x14ac:dyDescent="0.25">
      <c r="A101" s="19" t="s">
        <v>206</v>
      </c>
      <c r="B101" s="19" t="s">
        <v>209</v>
      </c>
      <c r="C101" s="19" t="s">
        <v>153</v>
      </c>
      <c r="D101" s="20" t="s">
        <v>210</v>
      </c>
      <c r="E101" s="14">
        <v>1</v>
      </c>
      <c r="F101" s="32">
        <v>1400</v>
      </c>
      <c r="G101" s="34">
        <v>0.23</v>
      </c>
      <c r="H101" s="32">
        <f>F101*E101</f>
        <v>1400</v>
      </c>
      <c r="I101" s="32">
        <f t="shared" ref="I101:I102" si="20">H101*1.23</f>
        <v>1722</v>
      </c>
      <c r="J101" s="14">
        <v>15</v>
      </c>
      <c r="K101" s="32">
        <v>150</v>
      </c>
      <c r="L101" s="34">
        <v>0.23</v>
      </c>
      <c r="M101" s="32">
        <f t="shared" si="16"/>
        <v>2250</v>
      </c>
      <c r="N101" s="32">
        <f t="shared" si="17"/>
        <v>2767.5</v>
      </c>
      <c r="O101" s="32">
        <f t="shared" si="18"/>
        <v>3650</v>
      </c>
      <c r="P101" s="32">
        <f t="shared" si="19"/>
        <v>4489.5</v>
      </c>
      <c r="R101" s="62"/>
    </row>
    <row r="102" spans="1:18" s="15" customFormat="1" x14ac:dyDescent="0.25">
      <c r="A102" s="19" t="s">
        <v>211</v>
      </c>
      <c r="B102" s="19" t="s">
        <v>212</v>
      </c>
      <c r="C102" s="19" t="s">
        <v>213</v>
      </c>
      <c r="D102" s="20" t="s">
        <v>214</v>
      </c>
      <c r="E102" s="14">
        <v>1</v>
      </c>
      <c r="F102" s="32">
        <v>1400</v>
      </c>
      <c r="G102" s="34">
        <v>0.23</v>
      </c>
      <c r="H102" s="32">
        <f>F102*E102</f>
        <v>1400</v>
      </c>
      <c r="I102" s="32">
        <f t="shared" si="20"/>
        <v>1722</v>
      </c>
      <c r="J102" s="14">
        <v>15</v>
      </c>
      <c r="K102" s="32">
        <v>150</v>
      </c>
      <c r="L102" s="34">
        <v>0.23</v>
      </c>
      <c r="M102" s="32">
        <f t="shared" si="16"/>
        <v>2250</v>
      </c>
      <c r="N102" s="32">
        <f t="shared" si="17"/>
        <v>2767.5</v>
      </c>
      <c r="O102" s="32">
        <f t="shared" si="18"/>
        <v>3650</v>
      </c>
      <c r="P102" s="32">
        <f t="shared" si="19"/>
        <v>4489.5</v>
      </c>
      <c r="R102" s="62"/>
    </row>
    <row r="103" spans="1:18" s="5" customFormat="1" x14ac:dyDescent="0.25">
      <c r="A103" s="12" t="s">
        <v>465</v>
      </c>
      <c r="B103" s="12"/>
      <c r="C103" s="12"/>
      <c r="D103" s="12"/>
      <c r="F103" s="30"/>
      <c r="H103" s="30"/>
      <c r="I103" s="30"/>
      <c r="K103" s="30"/>
      <c r="M103" s="30"/>
      <c r="N103" s="24" t="s">
        <v>489</v>
      </c>
      <c r="O103" s="24">
        <f>SUM(O99:O102)</f>
        <v>13200</v>
      </c>
      <c r="P103" s="24">
        <f>SUM(P99:P102)</f>
        <v>16236</v>
      </c>
      <c r="Q103" s="52"/>
      <c r="R103" s="30"/>
    </row>
    <row r="104" spans="1:18" s="5" customFormat="1" x14ac:dyDescent="0.25">
      <c r="A104" s="67" t="s">
        <v>501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M104" s="30"/>
      <c r="N104" s="30"/>
      <c r="O104" s="30"/>
      <c r="P104" s="30"/>
      <c r="R104" s="30"/>
    </row>
    <row r="105" spans="1:18" s="5" customFormat="1" x14ac:dyDescent="0.25">
      <c r="A105" s="15" t="s">
        <v>502</v>
      </c>
      <c r="B105" s="43"/>
      <c r="C105" s="15"/>
      <c r="D105" s="43"/>
      <c r="E105" s="43"/>
      <c r="F105" s="43"/>
      <c r="G105" s="43"/>
      <c r="H105" s="43"/>
      <c r="I105" s="43"/>
      <c r="J105" s="43"/>
      <c r="K105" s="43"/>
      <c r="M105" s="30"/>
      <c r="N105" s="30"/>
      <c r="O105" s="30"/>
      <c r="P105" s="30"/>
      <c r="R105" s="30"/>
    </row>
    <row r="106" spans="1:18" s="5" customFormat="1" x14ac:dyDescent="0.25">
      <c r="F106" s="30"/>
      <c r="H106" s="30"/>
      <c r="I106" s="30"/>
      <c r="K106" s="30"/>
      <c r="M106" s="30"/>
      <c r="N106" s="30"/>
      <c r="O106" s="30"/>
      <c r="P106" s="30"/>
      <c r="R106" s="30"/>
    </row>
    <row r="107" spans="1:18" s="5" customFormat="1" x14ac:dyDescent="0.25">
      <c r="A107" s="12"/>
      <c r="B107" s="12"/>
      <c r="C107" s="12"/>
      <c r="D107" s="12"/>
      <c r="F107" s="30"/>
      <c r="H107" s="30"/>
      <c r="I107" s="30"/>
      <c r="K107" s="30"/>
      <c r="M107" s="30"/>
      <c r="N107" s="30"/>
      <c r="O107" s="30"/>
      <c r="P107" s="30"/>
      <c r="R107" s="30"/>
    </row>
    <row r="108" spans="1:18" s="5" customFormat="1" x14ac:dyDescent="0.25">
      <c r="A108" s="12"/>
      <c r="B108" s="12"/>
      <c r="C108" s="12"/>
      <c r="D108" s="12"/>
      <c r="F108" s="30"/>
      <c r="H108" s="30"/>
      <c r="I108" s="30"/>
      <c r="K108" s="30"/>
      <c r="M108" s="30"/>
      <c r="N108" s="30"/>
      <c r="O108" s="30"/>
      <c r="P108" s="30"/>
      <c r="R108" s="30"/>
    </row>
    <row r="109" spans="1:18" s="5" customFormat="1" x14ac:dyDescent="0.25">
      <c r="A109" s="12"/>
      <c r="B109" s="12"/>
      <c r="C109" s="12"/>
      <c r="D109" s="12"/>
      <c r="F109" s="30"/>
      <c r="H109" s="30"/>
      <c r="I109" s="30"/>
      <c r="K109" s="30"/>
      <c r="M109" s="30"/>
      <c r="N109" s="30"/>
      <c r="O109" s="30"/>
      <c r="P109" s="30"/>
      <c r="R109" s="30"/>
    </row>
    <row r="110" spans="1:18" s="5" customFormat="1" x14ac:dyDescent="0.25">
      <c r="A110" s="12" t="s">
        <v>515</v>
      </c>
      <c r="B110" s="12"/>
      <c r="C110" s="12"/>
      <c r="D110" s="12"/>
      <c r="F110" s="30"/>
      <c r="H110" s="30"/>
      <c r="I110" s="30"/>
      <c r="K110" s="30"/>
      <c r="M110" s="30"/>
      <c r="N110" s="30"/>
      <c r="O110" s="30"/>
      <c r="P110" s="30"/>
      <c r="R110" s="30"/>
    </row>
    <row r="111" spans="1:18" s="5" customFormat="1" ht="67.5" x14ac:dyDescent="0.25">
      <c r="A111" s="45" t="s">
        <v>147</v>
      </c>
      <c r="B111" s="45" t="s">
        <v>148</v>
      </c>
      <c r="C111" s="63" t="s">
        <v>149</v>
      </c>
      <c r="D111" s="46" t="s">
        <v>150</v>
      </c>
      <c r="E111" s="47" t="s">
        <v>455</v>
      </c>
      <c r="F111" s="48" t="s">
        <v>469</v>
      </c>
      <c r="G111" s="49" t="s">
        <v>470</v>
      </c>
      <c r="H111" s="48" t="s">
        <v>471</v>
      </c>
      <c r="I111" s="48" t="s">
        <v>472</v>
      </c>
      <c r="J111" s="48" t="s">
        <v>473</v>
      </c>
      <c r="K111" s="48" t="s">
        <v>474</v>
      </c>
      <c r="L111" s="48" t="s">
        <v>470</v>
      </c>
      <c r="M111" s="48" t="s">
        <v>475</v>
      </c>
      <c r="N111" s="48" t="s">
        <v>476</v>
      </c>
      <c r="O111" s="48" t="s">
        <v>477</v>
      </c>
      <c r="P111" s="48" t="s">
        <v>478</v>
      </c>
      <c r="R111" s="30"/>
    </row>
    <row r="112" spans="1:18" s="5" customFormat="1" ht="30" x14ac:dyDescent="0.25">
      <c r="A112" s="6" t="s">
        <v>215</v>
      </c>
      <c r="B112" s="6" t="s">
        <v>216</v>
      </c>
      <c r="C112" s="6" t="s">
        <v>155</v>
      </c>
      <c r="D112" s="9" t="s">
        <v>484</v>
      </c>
      <c r="E112" s="10">
        <v>1</v>
      </c>
      <c r="F112" s="25">
        <v>46.3</v>
      </c>
      <c r="G112" s="21">
        <v>0.08</v>
      </c>
      <c r="H112" s="25">
        <f t="shared" ref="H112:H140" si="21">F112*E112</f>
        <v>46.3</v>
      </c>
      <c r="I112" s="25">
        <f>H112*1.08</f>
        <v>50.003999999999998</v>
      </c>
      <c r="J112" s="10">
        <v>0</v>
      </c>
      <c r="K112" s="25">
        <v>150</v>
      </c>
      <c r="L112" s="21">
        <v>0.23</v>
      </c>
      <c r="M112" s="25">
        <f>K112*J112</f>
        <v>0</v>
      </c>
      <c r="N112" s="25">
        <f>M112*1.023</f>
        <v>0</v>
      </c>
      <c r="O112" s="25">
        <f>M112+H112</f>
        <v>46.3</v>
      </c>
      <c r="P112" s="25">
        <f>O112*1.23</f>
        <v>56.948999999999998</v>
      </c>
      <c r="R112" s="30"/>
    </row>
    <row r="113" spans="1:18" s="5" customFormat="1" ht="30" x14ac:dyDescent="0.25">
      <c r="A113" s="6" t="s">
        <v>217</v>
      </c>
      <c r="B113" s="6" t="s">
        <v>218</v>
      </c>
      <c r="C113" s="6" t="s">
        <v>219</v>
      </c>
      <c r="D113" s="9" t="s">
        <v>484</v>
      </c>
      <c r="E113" s="10">
        <v>1</v>
      </c>
      <c r="F113" s="25">
        <v>46.3</v>
      </c>
      <c r="G113" s="21">
        <v>0.08</v>
      </c>
      <c r="H113" s="25">
        <f t="shared" si="21"/>
        <v>46.3</v>
      </c>
      <c r="I113" s="25">
        <f t="shared" ref="I113:I140" si="22">H113*1.08</f>
        <v>50.003999999999998</v>
      </c>
      <c r="J113" s="10">
        <v>0</v>
      </c>
      <c r="K113" s="25">
        <v>150</v>
      </c>
      <c r="L113" s="21">
        <v>0.23</v>
      </c>
      <c r="M113" s="25">
        <f t="shared" ref="M113:M140" si="23">K113*J113</f>
        <v>0</v>
      </c>
      <c r="N113" s="25">
        <f t="shared" ref="N113:N140" si="24">M113*1.023</f>
        <v>0</v>
      </c>
      <c r="O113" s="25">
        <f t="shared" ref="O113:O140" si="25">M113+H113</f>
        <v>46.3</v>
      </c>
      <c r="P113" s="25">
        <f t="shared" ref="P113:P140" si="26">O113*1.23</f>
        <v>56.948999999999998</v>
      </c>
      <c r="R113" s="30"/>
    </row>
    <row r="114" spans="1:18" s="5" customFormat="1" ht="30" x14ac:dyDescent="0.25">
      <c r="A114" s="6" t="s">
        <v>217</v>
      </c>
      <c r="B114" s="6" t="s">
        <v>220</v>
      </c>
      <c r="C114" s="6" t="s">
        <v>219</v>
      </c>
      <c r="D114" s="9" t="s">
        <v>484</v>
      </c>
      <c r="E114" s="10">
        <v>1</v>
      </c>
      <c r="F114" s="25">
        <v>46.3</v>
      </c>
      <c r="G114" s="21">
        <v>0.08</v>
      </c>
      <c r="H114" s="25">
        <f t="shared" si="21"/>
        <v>46.3</v>
      </c>
      <c r="I114" s="25">
        <f t="shared" si="22"/>
        <v>50.003999999999998</v>
      </c>
      <c r="J114" s="10">
        <v>0</v>
      </c>
      <c r="K114" s="25">
        <v>150</v>
      </c>
      <c r="L114" s="21">
        <v>0.23</v>
      </c>
      <c r="M114" s="25">
        <f t="shared" si="23"/>
        <v>0</v>
      </c>
      <c r="N114" s="25">
        <f t="shared" si="24"/>
        <v>0</v>
      </c>
      <c r="O114" s="25">
        <f t="shared" si="25"/>
        <v>46.3</v>
      </c>
      <c r="P114" s="25">
        <f t="shared" si="26"/>
        <v>56.948999999999998</v>
      </c>
      <c r="R114" s="30"/>
    </row>
    <row r="115" spans="1:18" s="5" customFormat="1" ht="30" x14ac:dyDescent="0.25">
      <c r="A115" s="6" t="s">
        <v>217</v>
      </c>
      <c r="B115" s="6" t="s">
        <v>221</v>
      </c>
      <c r="C115" s="6" t="s">
        <v>219</v>
      </c>
      <c r="D115" s="9" t="s">
        <v>484</v>
      </c>
      <c r="E115" s="10">
        <v>1</v>
      </c>
      <c r="F115" s="25">
        <v>46.3</v>
      </c>
      <c r="G115" s="21">
        <v>0.08</v>
      </c>
      <c r="H115" s="25">
        <f t="shared" si="21"/>
        <v>46.3</v>
      </c>
      <c r="I115" s="25">
        <f t="shared" si="22"/>
        <v>50.003999999999998</v>
      </c>
      <c r="J115" s="10">
        <v>0</v>
      </c>
      <c r="K115" s="25">
        <v>150</v>
      </c>
      <c r="L115" s="21">
        <v>0.23</v>
      </c>
      <c r="M115" s="25">
        <f t="shared" si="23"/>
        <v>0</v>
      </c>
      <c r="N115" s="25">
        <f t="shared" si="24"/>
        <v>0</v>
      </c>
      <c r="O115" s="25">
        <f t="shared" si="25"/>
        <v>46.3</v>
      </c>
      <c r="P115" s="25">
        <f t="shared" si="26"/>
        <v>56.948999999999998</v>
      </c>
      <c r="R115" s="30"/>
    </row>
    <row r="116" spans="1:18" s="5" customFormat="1" x14ac:dyDescent="0.25">
      <c r="A116" s="6" t="s">
        <v>215</v>
      </c>
      <c r="B116" s="6" t="s">
        <v>222</v>
      </c>
      <c r="C116" s="6" t="s">
        <v>213</v>
      </c>
      <c r="D116" s="9" t="s">
        <v>483</v>
      </c>
      <c r="E116" s="10">
        <v>1</v>
      </c>
      <c r="F116" s="25">
        <v>46.3</v>
      </c>
      <c r="G116" s="21">
        <v>0.08</v>
      </c>
      <c r="H116" s="25">
        <f t="shared" si="21"/>
        <v>46.3</v>
      </c>
      <c r="I116" s="25">
        <f t="shared" si="22"/>
        <v>50.003999999999998</v>
      </c>
      <c r="J116" s="10">
        <v>0</v>
      </c>
      <c r="K116" s="25">
        <v>150</v>
      </c>
      <c r="L116" s="21">
        <v>0.23</v>
      </c>
      <c r="M116" s="25">
        <f t="shared" si="23"/>
        <v>0</v>
      </c>
      <c r="N116" s="25">
        <f t="shared" si="24"/>
        <v>0</v>
      </c>
      <c r="O116" s="25">
        <f t="shared" si="25"/>
        <v>46.3</v>
      </c>
      <c r="P116" s="25">
        <f t="shared" si="26"/>
        <v>56.948999999999998</v>
      </c>
      <c r="R116" s="30"/>
    </row>
    <row r="117" spans="1:18" s="5" customFormat="1" x14ac:dyDescent="0.25">
      <c r="A117" s="6" t="s">
        <v>215</v>
      </c>
      <c r="B117" s="6" t="s">
        <v>223</v>
      </c>
      <c r="C117" s="6" t="s">
        <v>213</v>
      </c>
      <c r="D117" s="9" t="s">
        <v>483</v>
      </c>
      <c r="E117" s="10">
        <v>1</v>
      </c>
      <c r="F117" s="25">
        <v>46.3</v>
      </c>
      <c r="G117" s="21">
        <v>0.08</v>
      </c>
      <c r="H117" s="25">
        <f t="shared" si="21"/>
        <v>46.3</v>
      </c>
      <c r="I117" s="25">
        <f t="shared" si="22"/>
        <v>50.003999999999998</v>
      </c>
      <c r="J117" s="10">
        <v>0</v>
      </c>
      <c r="K117" s="25">
        <v>150</v>
      </c>
      <c r="L117" s="21">
        <v>0.23</v>
      </c>
      <c r="M117" s="25">
        <f t="shared" si="23"/>
        <v>0</v>
      </c>
      <c r="N117" s="25">
        <f t="shared" si="24"/>
        <v>0</v>
      </c>
      <c r="O117" s="25">
        <f t="shared" si="25"/>
        <v>46.3</v>
      </c>
      <c r="P117" s="25">
        <f t="shared" si="26"/>
        <v>56.948999999999998</v>
      </c>
      <c r="R117" s="30"/>
    </row>
    <row r="118" spans="1:18" s="5" customFormat="1" x14ac:dyDescent="0.25">
      <c r="A118" s="6" t="s">
        <v>215</v>
      </c>
      <c r="B118" s="6" t="s">
        <v>224</v>
      </c>
      <c r="C118" s="6" t="s">
        <v>213</v>
      </c>
      <c r="D118" s="9" t="s">
        <v>483</v>
      </c>
      <c r="E118" s="10">
        <v>1</v>
      </c>
      <c r="F118" s="25">
        <v>46.3</v>
      </c>
      <c r="G118" s="21">
        <v>0.08</v>
      </c>
      <c r="H118" s="25">
        <f t="shared" si="21"/>
        <v>46.3</v>
      </c>
      <c r="I118" s="25">
        <f t="shared" si="22"/>
        <v>50.003999999999998</v>
      </c>
      <c r="J118" s="10">
        <v>0</v>
      </c>
      <c r="K118" s="25">
        <v>150</v>
      </c>
      <c r="L118" s="21">
        <v>0.23</v>
      </c>
      <c r="M118" s="25">
        <f t="shared" si="23"/>
        <v>0</v>
      </c>
      <c r="N118" s="25">
        <f t="shared" si="24"/>
        <v>0</v>
      </c>
      <c r="O118" s="25">
        <f t="shared" si="25"/>
        <v>46.3</v>
      </c>
      <c r="P118" s="25">
        <f t="shared" si="26"/>
        <v>56.948999999999998</v>
      </c>
      <c r="R118" s="30"/>
    </row>
    <row r="119" spans="1:18" s="5" customFormat="1" x14ac:dyDescent="0.25">
      <c r="A119" s="6" t="s">
        <v>215</v>
      </c>
      <c r="B119" s="6" t="s">
        <v>225</v>
      </c>
      <c r="C119" s="6" t="s">
        <v>213</v>
      </c>
      <c r="D119" s="9" t="s">
        <v>483</v>
      </c>
      <c r="E119" s="10">
        <v>1</v>
      </c>
      <c r="F119" s="25">
        <v>46.3</v>
      </c>
      <c r="G119" s="21">
        <v>0.08</v>
      </c>
      <c r="H119" s="25">
        <f t="shared" si="21"/>
        <v>46.3</v>
      </c>
      <c r="I119" s="25">
        <f t="shared" si="22"/>
        <v>50.003999999999998</v>
      </c>
      <c r="J119" s="10">
        <v>0</v>
      </c>
      <c r="K119" s="25">
        <v>150</v>
      </c>
      <c r="L119" s="21">
        <v>0.23</v>
      </c>
      <c r="M119" s="25">
        <f t="shared" si="23"/>
        <v>0</v>
      </c>
      <c r="N119" s="25">
        <f t="shared" si="24"/>
        <v>0</v>
      </c>
      <c r="O119" s="25">
        <f t="shared" si="25"/>
        <v>46.3</v>
      </c>
      <c r="P119" s="25">
        <f t="shared" si="26"/>
        <v>56.948999999999998</v>
      </c>
      <c r="R119" s="30"/>
    </row>
    <row r="120" spans="1:18" s="5" customFormat="1" x14ac:dyDescent="0.25">
      <c r="A120" s="6" t="s">
        <v>215</v>
      </c>
      <c r="B120" s="6" t="s">
        <v>226</v>
      </c>
      <c r="C120" s="6" t="s">
        <v>213</v>
      </c>
      <c r="D120" s="9" t="s">
        <v>483</v>
      </c>
      <c r="E120" s="10">
        <v>1</v>
      </c>
      <c r="F120" s="25">
        <v>46.3</v>
      </c>
      <c r="G120" s="21">
        <v>0.08</v>
      </c>
      <c r="H120" s="25">
        <f t="shared" si="21"/>
        <v>46.3</v>
      </c>
      <c r="I120" s="25">
        <f t="shared" si="22"/>
        <v>50.003999999999998</v>
      </c>
      <c r="J120" s="10">
        <v>0</v>
      </c>
      <c r="K120" s="25">
        <v>150</v>
      </c>
      <c r="L120" s="21">
        <v>0.23</v>
      </c>
      <c r="M120" s="25">
        <f t="shared" si="23"/>
        <v>0</v>
      </c>
      <c r="N120" s="25">
        <f t="shared" si="24"/>
        <v>0</v>
      </c>
      <c r="O120" s="25">
        <f t="shared" si="25"/>
        <v>46.3</v>
      </c>
      <c r="P120" s="25">
        <f t="shared" si="26"/>
        <v>56.948999999999998</v>
      </c>
      <c r="R120" s="30"/>
    </row>
    <row r="121" spans="1:18" s="5" customFormat="1" x14ac:dyDescent="0.25">
      <c r="A121" s="6" t="s">
        <v>215</v>
      </c>
      <c r="B121" s="6" t="s">
        <v>227</v>
      </c>
      <c r="C121" s="6" t="s">
        <v>213</v>
      </c>
      <c r="D121" s="9" t="s">
        <v>483</v>
      </c>
      <c r="E121" s="10">
        <v>1</v>
      </c>
      <c r="F121" s="25">
        <v>46.3</v>
      </c>
      <c r="G121" s="21">
        <v>0.08</v>
      </c>
      <c r="H121" s="25">
        <f t="shared" si="21"/>
        <v>46.3</v>
      </c>
      <c r="I121" s="25">
        <f t="shared" si="22"/>
        <v>50.003999999999998</v>
      </c>
      <c r="J121" s="10">
        <v>0</v>
      </c>
      <c r="K121" s="25">
        <v>150</v>
      </c>
      <c r="L121" s="21">
        <v>0.23</v>
      </c>
      <c r="M121" s="25">
        <f t="shared" si="23"/>
        <v>0</v>
      </c>
      <c r="N121" s="25">
        <f t="shared" si="24"/>
        <v>0</v>
      </c>
      <c r="O121" s="25">
        <f t="shared" si="25"/>
        <v>46.3</v>
      </c>
      <c r="P121" s="25">
        <f t="shared" si="26"/>
        <v>56.948999999999998</v>
      </c>
      <c r="R121" s="30"/>
    </row>
    <row r="122" spans="1:18" s="5" customFormat="1" x14ac:dyDescent="0.25">
      <c r="A122" s="6" t="s">
        <v>215</v>
      </c>
      <c r="B122" s="6" t="s">
        <v>228</v>
      </c>
      <c r="C122" s="6" t="s">
        <v>213</v>
      </c>
      <c r="D122" s="9" t="s">
        <v>483</v>
      </c>
      <c r="E122" s="10">
        <v>1</v>
      </c>
      <c r="F122" s="25">
        <v>46.3</v>
      </c>
      <c r="G122" s="21">
        <v>0.08</v>
      </c>
      <c r="H122" s="25">
        <f t="shared" si="21"/>
        <v>46.3</v>
      </c>
      <c r="I122" s="25">
        <f t="shared" si="22"/>
        <v>50.003999999999998</v>
      </c>
      <c r="J122" s="10">
        <v>0</v>
      </c>
      <c r="K122" s="25">
        <v>150</v>
      </c>
      <c r="L122" s="21">
        <v>0.23</v>
      </c>
      <c r="M122" s="25">
        <f t="shared" si="23"/>
        <v>0</v>
      </c>
      <c r="N122" s="25">
        <f t="shared" si="24"/>
        <v>0</v>
      </c>
      <c r="O122" s="25">
        <f t="shared" si="25"/>
        <v>46.3</v>
      </c>
      <c r="P122" s="25">
        <f t="shared" si="26"/>
        <v>56.948999999999998</v>
      </c>
      <c r="R122" s="30"/>
    </row>
    <row r="123" spans="1:18" s="5" customFormat="1" x14ac:dyDescent="0.25">
      <c r="A123" s="6" t="s">
        <v>215</v>
      </c>
      <c r="B123" s="6" t="s">
        <v>229</v>
      </c>
      <c r="C123" s="6" t="s">
        <v>213</v>
      </c>
      <c r="D123" s="9" t="s">
        <v>483</v>
      </c>
      <c r="E123" s="10">
        <v>1</v>
      </c>
      <c r="F123" s="25">
        <v>46.3</v>
      </c>
      <c r="G123" s="21">
        <v>0.08</v>
      </c>
      <c r="H123" s="25">
        <f t="shared" si="21"/>
        <v>46.3</v>
      </c>
      <c r="I123" s="25">
        <f t="shared" si="22"/>
        <v>50.003999999999998</v>
      </c>
      <c r="J123" s="10">
        <v>0</v>
      </c>
      <c r="K123" s="25">
        <v>150</v>
      </c>
      <c r="L123" s="21">
        <v>0.23</v>
      </c>
      <c r="M123" s="25">
        <f t="shared" si="23"/>
        <v>0</v>
      </c>
      <c r="N123" s="25">
        <f t="shared" si="24"/>
        <v>0</v>
      </c>
      <c r="O123" s="25">
        <f t="shared" si="25"/>
        <v>46.3</v>
      </c>
      <c r="P123" s="25">
        <f t="shared" si="26"/>
        <v>56.948999999999998</v>
      </c>
      <c r="R123" s="30"/>
    </row>
    <row r="124" spans="1:18" s="5" customFormat="1" x14ac:dyDescent="0.25">
      <c r="A124" s="6" t="s">
        <v>215</v>
      </c>
      <c r="B124" s="6" t="s">
        <v>230</v>
      </c>
      <c r="C124" s="6" t="s">
        <v>213</v>
      </c>
      <c r="D124" s="9" t="s">
        <v>483</v>
      </c>
      <c r="E124" s="10">
        <v>1</v>
      </c>
      <c r="F124" s="25">
        <v>46.3</v>
      </c>
      <c r="G124" s="21">
        <v>0.08</v>
      </c>
      <c r="H124" s="25">
        <f t="shared" si="21"/>
        <v>46.3</v>
      </c>
      <c r="I124" s="25">
        <f t="shared" si="22"/>
        <v>50.003999999999998</v>
      </c>
      <c r="J124" s="10">
        <v>0</v>
      </c>
      <c r="K124" s="25">
        <v>150</v>
      </c>
      <c r="L124" s="21">
        <v>0.23</v>
      </c>
      <c r="M124" s="25">
        <f t="shared" si="23"/>
        <v>0</v>
      </c>
      <c r="N124" s="25">
        <f t="shared" si="24"/>
        <v>0</v>
      </c>
      <c r="O124" s="25">
        <f t="shared" si="25"/>
        <v>46.3</v>
      </c>
      <c r="P124" s="25">
        <f t="shared" si="26"/>
        <v>56.948999999999998</v>
      </c>
      <c r="R124" s="30"/>
    </row>
    <row r="125" spans="1:18" s="5" customFormat="1" x14ac:dyDescent="0.25">
      <c r="A125" s="6" t="s">
        <v>215</v>
      </c>
      <c r="B125" s="6" t="s">
        <v>231</v>
      </c>
      <c r="C125" s="6" t="s">
        <v>213</v>
      </c>
      <c r="D125" s="9" t="s">
        <v>483</v>
      </c>
      <c r="E125" s="10">
        <v>1</v>
      </c>
      <c r="F125" s="25">
        <v>46.3</v>
      </c>
      <c r="G125" s="21">
        <v>0.08</v>
      </c>
      <c r="H125" s="25">
        <f t="shared" si="21"/>
        <v>46.3</v>
      </c>
      <c r="I125" s="25">
        <f t="shared" si="22"/>
        <v>50.003999999999998</v>
      </c>
      <c r="J125" s="10">
        <v>0</v>
      </c>
      <c r="K125" s="25">
        <v>150</v>
      </c>
      <c r="L125" s="21">
        <v>0.23</v>
      </c>
      <c r="M125" s="25">
        <f t="shared" si="23"/>
        <v>0</v>
      </c>
      <c r="N125" s="25">
        <f t="shared" si="24"/>
        <v>0</v>
      </c>
      <c r="O125" s="25">
        <f t="shared" si="25"/>
        <v>46.3</v>
      </c>
      <c r="P125" s="25">
        <f t="shared" si="26"/>
        <v>56.948999999999998</v>
      </c>
      <c r="R125" s="30"/>
    </row>
    <row r="126" spans="1:18" s="5" customFormat="1" x14ac:dyDescent="0.25">
      <c r="A126" s="6" t="s">
        <v>215</v>
      </c>
      <c r="B126" s="6" t="s">
        <v>232</v>
      </c>
      <c r="C126" s="6" t="s">
        <v>161</v>
      </c>
      <c r="D126" s="9" t="s">
        <v>485</v>
      </c>
      <c r="E126" s="10">
        <v>1</v>
      </c>
      <c r="F126" s="25">
        <v>46.3</v>
      </c>
      <c r="G126" s="21">
        <v>0.08</v>
      </c>
      <c r="H126" s="25">
        <f t="shared" si="21"/>
        <v>46.3</v>
      </c>
      <c r="I126" s="25">
        <f t="shared" si="22"/>
        <v>50.003999999999998</v>
      </c>
      <c r="J126" s="10">
        <v>0</v>
      </c>
      <c r="K126" s="25">
        <v>150</v>
      </c>
      <c r="L126" s="21">
        <v>0.23</v>
      </c>
      <c r="M126" s="25">
        <f t="shared" si="23"/>
        <v>0</v>
      </c>
      <c r="N126" s="25">
        <f t="shared" si="24"/>
        <v>0</v>
      </c>
      <c r="O126" s="25">
        <f t="shared" si="25"/>
        <v>46.3</v>
      </c>
      <c r="P126" s="25">
        <f t="shared" si="26"/>
        <v>56.948999999999998</v>
      </c>
      <c r="R126" s="30"/>
    </row>
    <row r="127" spans="1:18" s="5" customFormat="1" ht="60" x14ac:dyDescent="0.25">
      <c r="A127" s="6" t="s">
        <v>215</v>
      </c>
      <c r="B127" s="6" t="s">
        <v>233</v>
      </c>
      <c r="C127" s="6" t="s">
        <v>153</v>
      </c>
      <c r="D127" s="9" t="s">
        <v>234</v>
      </c>
      <c r="E127" s="10">
        <v>1</v>
      </c>
      <c r="F127" s="25">
        <v>46.3</v>
      </c>
      <c r="G127" s="21">
        <v>0.08</v>
      </c>
      <c r="H127" s="25">
        <f t="shared" si="21"/>
        <v>46.3</v>
      </c>
      <c r="I127" s="25">
        <f t="shared" si="22"/>
        <v>50.003999999999998</v>
      </c>
      <c r="J127" s="10">
        <v>0</v>
      </c>
      <c r="K127" s="25">
        <v>150</v>
      </c>
      <c r="L127" s="21">
        <v>0.23</v>
      </c>
      <c r="M127" s="25">
        <f t="shared" si="23"/>
        <v>0</v>
      </c>
      <c r="N127" s="25">
        <f t="shared" si="24"/>
        <v>0</v>
      </c>
      <c r="O127" s="25">
        <f t="shared" si="25"/>
        <v>46.3</v>
      </c>
      <c r="P127" s="25">
        <f t="shared" si="26"/>
        <v>56.948999999999998</v>
      </c>
      <c r="R127" s="30"/>
    </row>
    <row r="128" spans="1:18" s="5" customFormat="1" ht="60" x14ac:dyDescent="0.25">
      <c r="A128" s="6" t="s">
        <v>215</v>
      </c>
      <c r="B128" s="6" t="s">
        <v>235</v>
      </c>
      <c r="C128" s="6" t="s">
        <v>153</v>
      </c>
      <c r="D128" s="9" t="s">
        <v>234</v>
      </c>
      <c r="E128" s="10">
        <v>1</v>
      </c>
      <c r="F128" s="25">
        <v>46.3</v>
      </c>
      <c r="G128" s="21">
        <v>0.08</v>
      </c>
      <c r="H128" s="25">
        <f t="shared" si="21"/>
        <v>46.3</v>
      </c>
      <c r="I128" s="25">
        <f t="shared" si="22"/>
        <v>50.003999999999998</v>
      </c>
      <c r="J128" s="10">
        <v>0</v>
      </c>
      <c r="K128" s="25">
        <v>150</v>
      </c>
      <c r="L128" s="21">
        <v>0.23</v>
      </c>
      <c r="M128" s="25">
        <f t="shared" si="23"/>
        <v>0</v>
      </c>
      <c r="N128" s="25">
        <f t="shared" si="24"/>
        <v>0</v>
      </c>
      <c r="O128" s="25">
        <f t="shared" si="25"/>
        <v>46.3</v>
      </c>
      <c r="P128" s="25">
        <f t="shared" si="26"/>
        <v>56.948999999999998</v>
      </c>
      <c r="R128" s="30"/>
    </row>
    <row r="129" spans="1:18" s="5" customFormat="1" ht="30" x14ac:dyDescent="0.25">
      <c r="A129" s="6" t="s">
        <v>215</v>
      </c>
      <c r="B129" s="6" t="s">
        <v>236</v>
      </c>
      <c r="C129" s="6" t="s">
        <v>193</v>
      </c>
      <c r="D129" s="9" t="s">
        <v>237</v>
      </c>
      <c r="E129" s="10">
        <v>1</v>
      </c>
      <c r="F129" s="25">
        <v>46.3</v>
      </c>
      <c r="G129" s="21">
        <v>0.08</v>
      </c>
      <c r="H129" s="25">
        <f t="shared" si="21"/>
        <v>46.3</v>
      </c>
      <c r="I129" s="25">
        <f t="shared" si="22"/>
        <v>50.003999999999998</v>
      </c>
      <c r="J129" s="10">
        <v>0</v>
      </c>
      <c r="K129" s="25">
        <v>150</v>
      </c>
      <c r="L129" s="21">
        <v>0.23</v>
      </c>
      <c r="M129" s="25">
        <f t="shared" si="23"/>
        <v>0</v>
      </c>
      <c r="N129" s="25">
        <f t="shared" si="24"/>
        <v>0</v>
      </c>
      <c r="O129" s="25">
        <f t="shared" si="25"/>
        <v>46.3</v>
      </c>
      <c r="P129" s="25">
        <f t="shared" si="26"/>
        <v>56.948999999999998</v>
      </c>
      <c r="R129" s="30"/>
    </row>
    <row r="130" spans="1:18" s="5" customFormat="1" ht="30" x14ac:dyDescent="0.25">
      <c r="A130" s="6" t="s">
        <v>238</v>
      </c>
      <c r="B130" s="6" t="s">
        <v>239</v>
      </c>
      <c r="C130" s="6" t="s">
        <v>155</v>
      </c>
      <c r="D130" s="9" t="s">
        <v>183</v>
      </c>
      <c r="E130" s="10">
        <v>1</v>
      </c>
      <c r="F130" s="25">
        <v>46.3</v>
      </c>
      <c r="G130" s="21">
        <v>0.08</v>
      </c>
      <c r="H130" s="25">
        <f t="shared" si="21"/>
        <v>46.3</v>
      </c>
      <c r="I130" s="25">
        <f t="shared" si="22"/>
        <v>50.003999999999998</v>
      </c>
      <c r="J130" s="10">
        <v>0</v>
      </c>
      <c r="K130" s="25">
        <v>150</v>
      </c>
      <c r="L130" s="21">
        <v>0.23</v>
      </c>
      <c r="M130" s="25">
        <f t="shared" si="23"/>
        <v>0</v>
      </c>
      <c r="N130" s="25">
        <f t="shared" si="24"/>
        <v>0</v>
      </c>
      <c r="O130" s="25">
        <f t="shared" si="25"/>
        <v>46.3</v>
      </c>
      <c r="P130" s="25">
        <f t="shared" si="26"/>
        <v>56.948999999999998</v>
      </c>
      <c r="R130" s="30"/>
    </row>
    <row r="131" spans="1:18" s="5" customFormat="1" ht="30" x14ac:dyDescent="0.25">
      <c r="A131" s="6" t="s">
        <v>238</v>
      </c>
      <c r="B131" s="6" t="s">
        <v>240</v>
      </c>
      <c r="C131" s="6" t="s">
        <v>155</v>
      </c>
      <c r="D131" s="9" t="s">
        <v>183</v>
      </c>
      <c r="E131" s="10">
        <v>1</v>
      </c>
      <c r="F131" s="25">
        <v>46.3</v>
      </c>
      <c r="G131" s="21">
        <v>0.08</v>
      </c>
      <c r="H131" s="25">
        <f t="shared" si="21"/>
        <v>46.3</v>
      </c>
      <c r="I131" s="25">
        <f t="shared" si="22"/>
        <v>50.003999999999998</v>
      </c>
      <c r="J131" s="10">
        <v>0</v>
      </c>
      <c r="K131" s="25">
        <v>150</v>
      </c>
      <c r="L131" s="21">
        <v>0.23</v>
      </c>
      <c r="M131" s="25">
        <f t="shared" si="23"/>
        <v>0</v>
      </c>
      <c r="N131" s="25">
        <f t="shared" si="24"/>
        <v>0</v>
      </c>
      <c r="O131" s="25">
        <f t="shared" si="25"/>
        <v>46.3</v>
      </c>
      <c r="P131" s="25">
        <f t="shared" si="26"/>
        <v>56.948999999999998</v>
      </c>
      <c r="R131" s="30"/>
    </row>
    <row r="132" spans="1:18" s="5" customFormat="1" ht="30" x14ac:dyDescent="0.25">
      <c r="A132" s="6" t="s">
        <v>241</v>
      </c>
      <c r="B132" s="6" t="s">
        <v>242</v>
      </c>
      <c r="C132" s="6" t="s">
        <v>219</v>
      </c>
      <c r="D132" s="9" t="s">
        <v>183</v>
      </c>
      <c r="E132" s="10">
        <v>1</v>
      </c>
      <c r="F132" s="25">
        <v>46.3</v>
      </c>
      <c r="G132" s="21">
        <v>0.08</v>
      </c>
      <c r="H132" s="25">
        <f t="shared" si="21"/>
        <v>46.3</v>
      </c>
      <c r="I132" s="25">
        <f t="shared" si="22"/>
        <v>50.003999999999998</v>
      </c>
      <c r="J132" s="10">
        <v>0</v>
      </c>
      <c r="K132" s="25">
        <v>150</v>
      </c>
      <c r="L132" s="21">
        <v>0.23</v>
      </c>
      <c r="M132" s="25">
        <f t="shared" si="23"/>
        <v>0</v>
      </c>
      <c r="N132" s="25">
        <f t="shared" si="24"/>
        <v>0</v>
      </c>
      <c r="O132" s="25">
        <f t="shared" si="25"/>
        <v>46.3</v>
      </c>
      <c r="P132" s="25">
        <f t="shared" si="26"/>
        <v>56.948999999999998</v>
      </c>
      <c r="R132" s="30"/>
    </row>
    <row r="133" spans="1:18" s="5" customFormat="1" ht="30" x14ac:dyDescent="0.25">
      <c r="A133" s="6" t="s">
        <v>215</v>
      </c>
      <c r="B133" s="6" t="s">
        <v>243</v>
      </c>
      <c r="C133" s="6" t="s">
        <v>155</v>
      </c>
      <c r="D133" s="9" t="s">
        <v>183</v>
      </c>
      <c r="E133" s="10">
        <v>1</v>
      </c>
      <c r="F133" s="25">
        <v>46.3</v>
      </c>
      <c r="G133" s="21">
        <v>0.08</v>
      </c>
      <c r="H133" s="25">
        <f t="shared" si="21"/>
        <v>46.3</v>
      </c>
      <c r="I133" s="25">
        <f t="shared" si="22"/>
        <v>50.003999999999998</v>
      </c>
      <c r="J133" s="10">
        <v>0</v>
      </c>
      <c r="K133" s="25">
        <v>150</v>
      </c>
      <c r="L133" s="21">
        <v>0.23</v>
      </c>
      <c r="M133" s="25">
        <f t="shared" si="23"/>
        <v>0</v>
      </c>
      <c r="N133" s="25">
        <f t="shared" si="24"/>
        <v>0</v>
      </c>
      <c r="O133" s="25">
        <f t="shared" si="25"/>
        <v>46.3</v>
      </c>
      <c r="P133" s="25">
        <f t="shared" si="26"/>
        <v>56.948999999999998</v>
      </c>
      <c r="R133" s="30"/>
    </row>
    <row r="134" spans="1:18" s="5" customFormat="1" ht="60" x14ac:dyDescent="0.25">
      <c r="A134" s="6" t="s">
        <v>215</v>
      </c>
      <c r="B134" s="6" t="s">
        <v>244</v>
      </c>
      <c r="C134" s="6" t="s">
        <v>153</v>
      </c>
      <c r="D134" s="9" t="s">
        <v>183</v>
      </c>
      <c r="E134" s="10">
        <v>1</v>
      </c>
      <c r="F134" s="25">
        <v>46.3</v>
      </c>
      <c r="G134" s="21">
        <v>0.08</v>
      </c>
      <c r="H134" s="25">
        <f t="shared" si="21"/>
        <v>46.3</v>
      </c>
      <c r="I134" s="25">
        <f t="shared" si="22"/>
        <v>50.003999999999998</v>
      </c>
      <c r="J134" s="10">
        <v>0</v>
      </c>
      <c r="K134" s="25">
        <v>150</v>
      </c>
      <c r="L134" s="21">
        <v>0.23</v>
      </c>
      <c r="M134" s="25">
        <f t="shared" si="23"/>
        <v>0</v>
      </c>
      <c r="N134" s="25">
        <f t="shared" si="24"/>
        <v>0</v>
      </c>
      <c r="O134" s="25">
        <f t="shared" si="25"/>
        <v>46.3</v>
      </c>
      <c r="P134" s="25">
        <f t="shared" si="26"/>
        <v>56.948999999999998</v>
      </c>
      <c r="R134" s="30"/>
    </row>
    <row r="135" spans="1:18" s="5" customFormat="1" ht="30" x14ac:dyDescent="0.25">
      <c r="A135" s="6" t="s">
        <v>215</v>
      </c>
      <c r="B135" s="6" t="s">
        <v>245</v>
      </c>
      <c r="C135" s="6" t="s">
        <v>155</v>
      </c>
      <c r="D135" s="9" t="s">
        <v>183</v>
      </c>
      <c r="E135" s="10">
        <v>1</v>
      </c>
      <c r="F135" s="25">
        <v>46.3</v>
      </c>
      <c r="G135" s="21">
        <v>0.08</v>
      </c>
      <c r="H135" s="25">
        <f t="shared" si="21"/>
        <v>46.3</v>
      </c>
      <c r="I135" s="25">
        <f t="shared" si="22"/>
        <v>50.003999999999998</v>
      </c>
      <c r="J135" s="10">
        <v>0</v>
      </c>
      <c r="K135" s="25">
        <v>150</v>
      </c>
      <c r="L135" s="21">
        <v>0.23</v>
      </c>
      <c r="M135" s="25">
        <f t="shared" si="23"/>
        <v>0</v>
      </c>
      <c r="N135" s="25">
        <f t="shared" si="24"/>
        <v>0</v>
      </c>
      <c r="O135" s="25">
        <f t="shared" si="25"/>
        <v>46.3</v>
      </c>
      <c r="P135" s="25">
        <f t="shared" si="26"/>
        <v>56.948999999999998</v>
      </c>
      <c r="R135" s="30"/>
    </row>
    <row r="136" spans="1:18" s="5" customFormat="1" ht="30" x14ac:dyDescent="0.25">
      <c r="A136" s="6" t="s">
        <v>215</v>
      </c>
      <c r="B136" s="6" t="s">
        <v>246</v>
      </c>
      <c r="C136" s="6" t="s">
        <v>155</v>
      </c>
      <c r="D136" s="9" t="s">
        <v>247</v>
      </c>
      <c r="E136" s="10">
        <v>1</v>
      </c>
      <c r="F136" s="25">
        <v>46.3</v>
      </c>
      <c r="G136" s="21">
        <v>0.08</v>
      </c>
      <c r="H136" s="25">
        <f t="shared" si="21"/>
        <v>46.3</v>
      </c>
      <c r="I136" s="25">
        <f t="shared" si="22"/>
        <v>50.003999999999998</v>
      </c>
      <c r="J136" s="10">
        <v>0</v>
      </c>
      <c r="K136" s="25">
        <v>150</v>
      </c>
      <c r="L136" s="21">
        <v>0.23</v>
      </c>
      <c r="M136" s="25">
        <f t="shared" si="23"/>
        <v>0</v>
      </c>
      <c r="N136" s="25">
        <f t="shared" si="24"/>
        <v>0</v>
      </c>
      <c r="O136" s="25">
        <f t="shared" si="25"/>
        <v>46.3</v>
      </c>
      <c r="P136" s="25">
        <f t="shared" si="26"/>
        <v>56.948999999999998</v>
      </c>
      <c r="R136" s="30"/>
    </row>
    <row r="137" spans="1:18" s="5" customFormat="1" ht="30" x14ac:dyDescent="0.25">
      <c r="A137" s="6" t="s">
        <v>248</v>
      </c>
      <c r="B137" s="6" t="s">
        <v>249</v>
      </c>
      <c r="C137" s="6" t="s">
        <v>155</v>
      </c>
      <c r="D137" s="9" t="s">
        <v>250</v>
      </c>
      <c r="E137" s="10">
        <v>1</v>
      </c>
      <c r="F137" s="25">
        <v>46.3</v>
      </c>
      <c r="G137" s="21">
        <v>0.08</v>
      </c>
      <c r="H137" s="25">
        <f t="shared" si="21"/>
        <v>46.3</v>
      </c>
      <c r="I137" s="25">
        <f t="shared" si="22"/>
        <v>50.003999999999998</v>
      </c>
      <c r="J137" s="10">
        <v>0</v>
      </c>
      <c r="K137" s="25">
        <v>150</v>
      </c>
      <c r="L137" s="21">
        <v>0.23</v>
      </c>
      <c r="M137" s="25">
        <f t="shared" si="23"/>
        <v>0</v>
      </c>
      <c r="N137" s="25">
        <f t="shared" si="24"/>
        <v>0</v>
      </c>
      <c r="O137" s="25">
        <f t="shared" si="25"/>
        <v>46.3</v>
      </c>
      <c r="P137" s="25">
        <f t="shared" si="26"/>
        <v>56.948999999999998</v>
      </c>
      <c r="R137" s="30"/>
    </row>
    <row r="138" spans="1:18" s="5" customFormat="1" ht="30" x14ac:dyDescent="0.25">
      <c r="A138" s="6" t="s">
        <v>251</v>
      </c>
      <c r="B138" s="6" t="s">
        <v>252</v>
      </c>
      <c r="C138" s="6" t="s">
        <v>164</v>
      </c>
      <c r="D138" s="9" t="s">
        <v>253</v>
      </c>
      <c r="E138" s="10">
        <v>1</v>
      </c>
      <c r="F138" s="25">
        <v>46.3</v>
      </c>
      <c r="G138" s="21">
        <v>0.08</v>
      </c>
      <c r="H138" s="25">
        <f t="shared" si="21"/>
        <v>46.3</v>
      </c>
      <c r="I138" s="25">
        <f t="shared" si="22"/>
        <v>50.003999999999998</v>
      </c>
      <c r="J138" s="10">
        <v>0</v>
      </c>
      <c r="K138" s="25">
        <v>150</v>
      </c>
      <c r="L138" s="21">
        <v>0.23</v>
      </c>
      <c r="M138" s="25">
        <f t="shared" si="23"/>
        <v>0</v>
      </c>
      <c r="N138" s="25">
        <f t="shared" si="24"/>
        <v>0</v>
      </c>
      <c r="O138" s="25">
        <f t="shared" si="25"/>
        <v>46.3</v>
      </c>
      <c r="P138" s="25">
        <f t="shared" si="26"/>
        <v>56.948999999999998</v>
      </c>
      <c r="R138" s="30"/>
    </row>
    <row r="139" spans="1:18" s="5" customFormat="1" x14ac:dyDescent="0.25">
      <c r="A139" s="6" t="s">
        <v>238</v>
      </c>
      <c r="B139" s="6" t="s">
        <v>254</v>
      </c>
      <c r="C139" s="6" t="s">
        <v>158</v>
      </c>
      <c r="D139" s="9" t="s">
        <v>208</v>
      </c>
      <c r="E139" s="10">
        <v>1</v>
      </c>
      <c r="F139" s="25">
        <v>46.3</v>
      </c>
      <c r="G139" s="21">
        <v>0.08</v>
      </c>
      <c r="H139" s="25">
        <f t="shared" si="21"/>
        <v>46.3</v>
      </c>
      <c r="I139" s="25">
        <f t="shared" si="22"/>
        <v>50.003999999999998</v>
      </c>
      <c r="J139" s="10">
        <v>0</v>
      </c>
      <c r="K139" s="25">
        <v>150</v>
      </c>
      <c r="L139" s="21">
        <v>0.23</v>
      </c>
      <c r="M139" s="25">
        <f t="shared" si="23"/>
        <v>0</v>
      </c>
      <c r="N139" s="25">
        <f t="shared" si="24"/>
        <v>0</v>
      </c>
      <c r="O139" s="25">
        <f t="shared" si="25"/>
        <v>46.3</v>
      </c>
      <c r="P139" s="25">
        <f t="shared" si="26"/>
        <v>56.948999999999998</v>
      </c>
      <c r="R139" s="30"/>
    </row>
    <row r="140" spans="1:18" s="5" customFormat="1" x14ac:dyDescent="0.25">
      <c r="A140" s="6" t="s">
        <v>238</v>
      </c>
      <c r="B140" s="6" t="s">
        <v>255</v>
      </c>
      <c r="C140" s="6" t="s">
        <v>158</v>
      </c>
      <c r="D140" s="9" t="s">
        <v>208</v>
      </c>
      <c r="E140" s="10">
        <v>1</v>
      </c>
      <c r="F140" s="25">
        <v>46.3</v>
      </c>
      <c r="G140" s="21">
        <v>0.08</v>
      </c>
      <c r="H140" s="25">
        <f t="shared" si="21"/>
        <v>46.3</v>
      </c>
      <c r="I140" s="25">
        <f t="shared" si="22"/>
        <v>50.003999999999998</v>
      </c>
      <c r="J140" s="10">
        <v>0</v>
      </c>
      <c r="K140" s="25">
        <v>150</v>
      </c>
      <c r="L140" s="21">
        <v>0.23</v>
      </c>
      <c r="M140" s="25">
        <f t="shared" si="23"/>
        <v>0</v>
      </c>
      <c r="N140" s="25">
        <f t="shared" si="24"/>
        <v>0</v>
      </c>
      <c r="O140" s="25">
        <f t="shared" si="25"/>
        <v>46.3</v>
      </c>
      <c r="P140" s="25">
        <f t="shared" si="26"/>
        <v>56.948999999999998</v>
      </c>
      <c r="R140" s="30"/>
    </row>
    <row r="141" spans="1:18" s="5" customFormat="1" x14ac:dyDescent="0.25">
      <c r="A141" s="67" t="s">
        <v>501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M141" s="69" t="s">
        <v>480</v>
      </c>
      <c r="N141" s="69"/>
      <c r="O141" s="25">
        <f>SUM(O112:O140)</f>
        <v>1342.6999999999994</v>
      </c>
      <c r="P141" s="25">
        <f>SUM(P112:P140)</f>
        <v>1651.5210000000004</v>
      </c>
      <c r="Q141" s="52"/>
      <c r="R141" s="30"/>
    </row>
    <row r="142" spans="1:18" s="5" customFormat="1" x14ac:dyDescent="0.25">
      <c r="A142" s="15" t="s">
        <v>502</v>
      </c>
      <c r="B142" s="43"/>
      <c r="C142" s="15"/>
      <c r="D142" s="43"/>
      <c r="E142" s="43"/>
      <c r="F142" s="43"/>
      <c r="G142" s="43"/>
      <c r="H142" s="43"/>
      <c r="I142" s="43"/>
      <c r="J142" s="43"/>
      <c r="K142" s="43"/>
      <c r="M142" s="30"/>
      <c r="N142" s="30"/>
      <c r="O142" s="30"/>
      <c r="P142" s="30"/>
      <c r="R142" s="30"/>
    </row>
    <row r="143" spans="1:18" s="5" customFormat="1" x14ac:dyDescent="0.25">
      <c r="A143" s="15"/>
      <c r="B143" s="43"/>
      <c r="C143" s="15"/>
      <c r="D143" s="43"/>
      <c r="E143" s="43"/>
      <c r="F143" s="43"/>
      <c r="G143" s="43"/>
      <c r="H143" s="43"/>
      <c r="I143" s="43"/>
      <c r="J143" s="43"/>
      <c r="K143" s="43"/>
      <c r="M143" s="30"/>
      <c r="N143" s="30"/>
      <c r="O143" s="30"/>
      <c r="P143" s="30"/>
      <c r="R143" s="30"/>
    </row>
    <row r="144" spans="1:18" s="5" customFormat="1" x14ac:dyDescent="0.25">
      <c r="A144" s="15"/>
      <c r="B144" s="43"/>
      <c r="C144" s="15"/>
      <c r="D144" s="43"/>
      <c r="E144" s="43"/>
      <c r="F144" s="43"/>
      <c r="G144" s="43"/>
      <c r="H144" s="43"/>
      <c r="I144" s="43"/>
      <c r="J144" s="43"/>
      <c r="K144" s="43"/>
      <c r="M144" s="30"/>
      <c r="N144" s="30"/>
      <c r="O144" s="30"/>
      <c r="P144" s="30"/>
      <c r="R144" s="30"/>
    </row>
    <row r="145" spans="1:19" s="5" customFormat="1" x14ac:dyDescent="0.25">
      <c r="A145" s="15"/>
      <c r="B145" s="43"/>
      <c r="C145" s="15"/>
      <c r="D145" s="43"/>
      <c r="E145" s="43"/>
      <c r="F145" s="43"/>
      <c r="G145" s="43"/>
      <c r="H145" s="43"/>
      <c r="I145" s="43"/>
      <c r="J145" s="43"/>
      <c r="K145" s="43"/>
      <c r="M145" s="30"/>
      <c r="N145" s="30"/>
      <c r="O145" s="30"/>
      <c r="P145" s="30"/>
      <c r="R145" s="30"/>
    </row>
    <row r="146" spans="1:19" s="5" customFormat="1" x14ac:dyDescent="0.25">
      <c r="A146" s="15"/>
      <c r="B146" s="43"/>
      <c r="C146" s="15"/>
      <c r="D146" s="43"/>
      <c r="E146" s="43"/>
      <c r="F146" s="43"/>
      <c r="G146" s="43"/>
      <c r="H146" s="43"/>
      <c r="I146" s="43"/>
      <c r="J146" s="43"/>
      <c r="K146" s="43"/>
      <c r="M146" s="30"/>
      <c r="N146" s="30"/>
      <c r="O146" s="30"/>
      <c r="P146" s="30"/>
      <c r="R146" s="30"/>
    </row>
    <row r="147" spans="1:19" s="5" customFormat="1" x14ac:dyDescent="0.25">
      <c r="A147" s="15"/>
      <c r="B147" s="43"/>
      <c r="C147" s="15"/>
      <c r="D147" s="43"/>
      <c r="E147" s="43"/>
      <c r="F147" s="43"/>
      <c r="G147" s="43"/>
      <c r="H147" s="43"/>
      <c r="I147" s="43"/>
      <c r="J147" s="43"/>
      <c r="K147" s="43"/>
      <c r="M147" s="30"/>
      <c r="N147" s="30"/>
      <c r="O147" s="30"/>
      <c r="P147" s="30"/>
      <c r="R147" s="30"/>
    </row>
    <row r="148" spans="1:19" s="5" customFormat="1" x14ac:dyDescent="0.25">
      <c r="A148" s="5" t="s">
        <v>516</v>
      </c>
      <c r="F148" s="30"/>
      <c r="H148" s="30"/>
      <c r="I148" s="30"/>
      <c r="K148" s="30"/>
      <c r="M148" s="30"/>
      <c r="N148" s="30"/>
      <c r="O148" s="30"/>
      <c r="P148" s="30"/>
      <c r="R148" s="30"/>
    </row>
    <row r="149" spans="1:19" s="5" customFormat="1" ht="67.5" x14ac:dyDescent="0.25">
      <c r="A149" s="45" t="s">
        <v>147</v>
      </c>
      <c r="B149" s="45" t="s">
        <v>148</v>
      </c>
      <c r="C149" s="63" t="s">
        <v>149</v>
      </c>
      <c r="D149" s="46" t="s">
        <v>150</v>
      </c>
      <c r="E149" s="47" t="s">
        <v>455</v>
      </c>
      <c r="F149" s="48" t="s">
        <v>469</v>
      </c>
      <c r="G149" s="49" t="s">
        <v>470</v>
      </c>
      <c r="H149" s="48" t="s">
        <v>471</v>
      </c>
      <c r="I149" s="48" t="s">
        <v>472</v>
      </c>
      <c r="J149" s="48" t="s">
        <v>473</v>
      </c>
      <c r="K149" s="48" t="s">
        <v>474</v>
      </c>
      <c r="L149" s="48" t="s">
        <v>470</v>
      </c>
      <c r="M149" s="48" t="s">
        <v>475</v>
      </c>
      <c r="N149" s="48" t="s">
        <v>476</v>
      </c>
      <c r="O149" s="48" t="s">
        <v>477</v>
      </c>
      <c r="P149" s="48" t="s">
        <v>478</v>
      </c>
      <c r="R149" s="30"/>
    </row>
    <row r="150" spans="1:19" s="5" customFormat="1" x14ac:dyDescent="0.25">
      <c r="A150" s="7" t="s">
        <v>258</v>
      </c>
      <c r="B150" s="7" t="s">
        <v>259</v>
      </c>
      <c r="C150" s="7" t="s">
        <v>161</v>
      </c>
      <c r="D150" s="11" t="s">
        <v>505</v>
      </c>
      <c r="E150" s="10">
        <v>2</v>
      </c>
      <c r="F150" s="25">
        <v>4300</v>
      </c>
      <c r="G150" s="21">
        <v>0.23</v>
      </c>
      <c r="H150" s="25">
        <f>F150*E150</f>
        <v>8600</v>
      </c>
      <c r="I150" s="25">
        <f>H150*1.23</f>
        <v>10578</v>
      </c>
      <c r="J150" s="10">
        <v>10</v>
      </c>
      <c r="K150" s="25">
        <v>238</v>
      </c>
      <c r="L150" s="21">
        <v>0.08</v>
      </c>
      <c r="M150" s="25">
        <f>K150*J150</f>
        <v>2380</v>
      </c>
      <c r="N150" s="25">
        <f>M150*1.08</f>
        <v>2570.4</v>
      </c>
      <c r="O150" s="25">
        <f>M150+H150</f>
        <v>10980</v>
      </c>
      <c r="P150" s="25">
        <f>N150+I150</f>
        <v>13148.4</v>
      </c>
      <c r="R150" s="30"/>
    </row>
    <row r="151" spans="1:19" s="5" customFormat="1" x14ac:dyDescent="0.25">
      <c r="A151" s="7" t="s">
        <v>258</v>
      </c>
      <c r="B151" s="7" t="s">
        <v>260</v>
      </c>
      <c r="C151" s="7" t="s">
        <v>161</v>
      </c>
      <c r="D151" s="11" t="s">
        <v>504</v>
      </c>
      <c r="E151" s="10">
        <v>1</v>
      </c>
      <c r="F151" s="25">
        <v>4300</v>
      </c>
      <c r="G151" s="21">
        <v>0.23</v>
      </c>
      <c r="H151" s="25">
        <f>F151*E151</f>
        <v>4300</v>
      </c>
      <c r="I151" s="25">
        <f t="shared" ref="I151:I153" si="27">H151*1.23</f>
        <v>5289</v>
      </c>
      <c r="J151" s="10">
        <v>10</v>
      </c>
      <c r="K151" s="25">
        <v>238</v>
      </c>
      <c r="L151" s="21">
        <v>0.08</v>
      </c>
      <c r="M151" s="25">
        <f t="shared" ref="M151:M153" si="28">K151*J151</f>
        <v>2380</v>
      </c>
      <c r="N151" s="25">
        <f t="shared" ref="N151:N153" si="29">M151*1.08</f>
        <v>2570.4</v>
      </c>
      <c r="O151" s="25">
        <f t="shared" ref="O151:O153" si="30">M151+H151</f>
        <v>6680</v>
      </c>
      <c r="P151" s="25">
        <f t="shared" ref="P151:P153" si="31">N151+I151</f>
        <v>7859.4</v>
      </c>
      <c r="R151" s="30"/>
    </row>
    <row r="152" spans="1:19" s="5" customFormat="1" x14ac:dyDescent="0.25">
      <c r="A152" s="7" t="s">
        <v>261</v>
      </c>
      <c r="B152" s="7" t="s">
        <v>407</v>
      </c>
      <c r="C152" s="7" t="s">
        <v>161</v>
      </c>
      <c r="D152" s="11" t="s">
        <v>504</v>
      </c>
      <c r="E152" s="10">
        <v>1</v>
      </c>
      <c r="F152" s="25">
        <v>4300</v>
      </c>
      <c r="G152" s="21">
        <v>0.23</v>
      </c>
      <c r="H152" s="25">
        <f>F152*E152</f>
        <v>4300</v>
      </c>
      <c r="I152" s="25">
        <f t="shared" si="27"/>
        <v>5289</v>
      </c>
      <c r="J152" s="10">
        <v>10</v>
      </c>
      <c r="K152" s="25">
        <v>238</v>
      </c>
      <c r="L152" s="21">
        <v>0.08</v>
      </c>
      <c r="M152" s="25">
        <f t="shared" si="28"/>
        <v>2380</v>
      </c>
      <c r="N152" s="25">
        <f t="shared" si="29"/>
        <v>2570.4</v>
      </c>
      <c r="O152" s="25">
        <f t="shared" si="30"/>
        <v>6680</v>
      </c>
      <c r="P152" s="25">
        <f t="shared" si="31"/>
        <v>7859.4</v>
      </c>
      <c r="R152" s="30"/>
    </row>
    <row r="153" spans="1:19" s="5" customFormat="1" x14ac:dyDescent="0.25">
      <c r="A153" s="7" t="s">
        <v>262</v>
      </c>
      <c r="B153" s="7" t="s">
        <v>263</v>
      </c>
      <c r="C153" s="7" t="s">
        <v>161</v>
      </c>
      <c r="D153" s="53" t="s">
        <v>506</v>
      </c>
      <c r="E153" s="10">
        <v>2</v>
      </c>
      <c r="F153" s="25">
        <v>4300</v>
      </c>
      <c r="G153" s="21">
        <v>0.23</v>
      </c>
      <c r="H153" s="25">
        <f>F153*E153</f>
        <v>8600</v>
      </c>
      <c r="I153" s="25">
        <f t="shared" si="27"/>
        <v>10578</v>
      </c>
      <c r="J153" s="10">
        <v>10</v>
      </c>
      <c r="K153" s="25">
        <v>238</v>
      </c>
      <c r="L153" s="21">
        <v>0.08</v>
      </c>
      <c r="M153" s="25">
        <f t="shared" si="28"/>
        <v>2380</v>
      </c>
      <c r="N153" s="25">
        <f t="shared" si="29"/>
        <v>2570.4</v>
      </c>
      <c r="O153" s="25">
        <f t="shared" si="30"/>
        <v>10980</v>
      </c>
      <c r="P153" s="25">
        <f t="shared" si="31"/>
        <v>13148.4</v>
      </c>
      <c r="R153" s="30"/>
    </row>
    <row r="154" spans="1:19" s="5" customFormat="1" ht="15" customHeight="1" x14ac:dyDescent="0.25">
      <c r="A154" s="67" t="s">
        <v>501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M154" s="69" t="s">
        <v>480</v>
      </c>
      <c r="N154" s="69"/>
      <c r="O154" s="25">
        <f>SUM(O150:O153)</f>
        <v>35320</v>
      </c>
      <c r="P154" s="25">
        <f>SUM(P150:P153)</f>
        <v>42015.6</v>
      </c>
      <c r="Q154" s="52"/>
      <c r="R154" s="30"/>
      <c r="S154" s="25"/>
    </row>
    <row r="155" spans="1:19" s="5" customFormat="1" x14ac:dyDescent="0.25">
      <c r="A155" s="15" t="s">
        <v>502</v>
      </c>
      <c r="B155" s="43"/>
      <c r="C155" s="15"/>
      <c r="D155" s="43"/>
      <c r="E155" s="43"/>
      <c r="F155" s="43"/>
      <c r="G155" s="43"/>
      <c r="H155" s="43"/>
      <c r="I155" s="43"/>
      <c r="J155" s="43"/>
      <c r="K155" s="43"/>
      <c r="M155" s="30"/>
      <c r="N155" s="30"/>
      <c r="O155" s="30"/>
      <c r="P155" s="30"/>
      <c r="R155" s="30"/>
    </row>
    <row r="156" spans="1:19" s="5" customFormat="1" x14ac:dyDescent="0.25">
      <c r="A156" s="5" t="s">
        <v>528</v>
      </c>
      <c r="F156" s="30"/>
      <c r="H156" s="30"/>
      <c r="I156" s="30"/>
      <c r="K156" s="30"/>
      <c r="M156" s="30"/>
      <c r="N156" s="30"/>
      <c r="O156" s="30"/>
      <c r="P156" s="30"/>
      <c r="R156" s="30"/>
    </row>
    <row r="157" spans="1:19" s="5" customFormat="1" ht="67.5" x14ac:dyDescent="0.25">
      <c r="A157" s="45" t="s">
        <v>147</v>
      </c>
      <c r="B157" s="45" t="s">
        <v>148</v>
      </c>
      <c r="C157" s="63" t="s">
        <v>149</v>
      </c>
      <c r="D157" s="46" t="s">
        <v>150</v>
      </c>
      <c r="E157" s="47" t="s">
        <v>455</v>
      </c>
      <c r="F157" s="48" t="s">
        <v>469</v>
      </c>
      <c r="G157" s="49" t="s">
        <v>470</v>
      </c>
      <c r="H157" s="48" t="s">
        <v>471</v>
      </c>
      <c r="I157" s="48" t="s">
        <v>472</v>
      </c>
      <c r="J157" s="48" t="s">
        <v>473</v>
      </c>
      <c r="K157" s="48" t="s">
        <v>474</v>
      </c>
      <c r="L157" s="48" t="s">
        <v>470</v>
      </c>
      <c r="M157" s="48" t="s">
        <v>475</v>
      </c>
      <c r="N157" s="48" t="s">
        <v>476</v>
      </c>
      <c r="O157" s="48" t="s">
        <v>477</v>
      </c>
      <c r="P157" s="48" t="s">
        <v>478</v>
      </c>
      <c r="R157" s="30"/>
    </row>
    <row r="158" spans="1:19" s="5" customFormat="1" ht="30" x14ac:dyDescent="0.25">
      <c r="A158" s="6" t="s">
        <v>272</v>
      </c>
      <c r="B158" s="6" t="s">
        <v>273</v>
      </c>
      <c r="C158" s="6" t="s">
        <v>155</v>
      </c>
      <c r="D158" s="9" t="s">
        <v>486</v>
      </c>
      <c r="E158" s="10">
        <v>1</v>
      </c>
      <c r="F158" s="25">
        <v>121.95</v>
      </c>
      <c r="G158" s="21">
        <v>0.23</v>
      </c>
      <c r="H158" s="25">
        <f>F158*1.23</f>
        <v>149.99850000000001</v>
      </c>
      <c r="I158" s="25">
        <f>H158*1.23</f>
        <v>184.498155</v>
      </c>
      <c r="J158" s="10">
        <v>3</v>
      </c>
      <c r="K158" s="25">
        <v>150</v>
      </c>
      <c r="L158" s="21">
        <v>0.23</v>
      </c>
      <c r="M158" s="25">
        <f>K158*J158</f>
        <v>450</v>
      </c>
      <c r="N158" s="25">
        <f>M158*1.23</f>
        <v>553.5</v>
      </c>
      <c r="O158" s="25">
        <f>M158+H158</f>
        <v>599.99850000000004</v>
      </c>
      <c r="P158" s="25">
        <f>N158+I158</f>
        <v>737.998155</v>
      </c>
      <c r="R158" s="30"/>
    </row>
    <row r="159" spans="1:19" s="5" customFormat="1" ht="30" x14ac:dyDescent="0.25">
      <c r="A159" s="6" t="s">
        <v>272</v>
      </c>
      <c r="B159" s="6" t="s">
        <v>274</v>
      </c>
      <c r="C159" s="6" t="s">
        <v>155</v>
      </c>
      <c r="D159" s="9" t="s">
        <v>486</v>
      </c>
      <c r="E159" s="10">
        <v>1</v>
      </c>
      <c r="F159" s="25">
        <v>121.95</v>
      </c>
      <c r="G159" s="21">
        <v>0.23</v>
      </c>
      <c r="H159" s="25">
        <f t="shared" ref="H159:H189" si="32">F159*1.23</f>
        <v>149.99850000000001</v>
      </c>
      <c r="I159" s="25">
        <f t="shared" ref="I159:I189" si="33">H159*1.23</f>
        <v>184.498155</v>
      </c>
      <c r="J159" s="10">
        <v>3</v>
      </c>
      <c r="K159" s="25">
        <v>150</v>
      </c>
      <c r="L159" s="21">
        <v>0.23</v>
      </c>
      <c r="M159" s="25">
        <f t="shared" ref="M159:M189" si="34">K159*J159</f>
        <v>450</v>
      </c>
      <c r="N159" s="25">
        <f t="shared" ref="N159:N189" si="35">M159*1.23</f>
        <v>553.5</v>
      </c>
      <c r="O159" s="25">
        <f t="shared" ref="O159:O189" si="36">M159+H159</f>
        <v>599.99850000000004</v>
      </c>
      <c r="P159" s="25">
        <f t="shared" ref="P159:P189" si="37">N159+I159</f>
        <v>737.998155</v>
      </c>
      <c r="R159" s="30"/>
    </row>
    <row r="160" spans="1:19" s="5" customFormat="1" ht="30" x14ac:dyDescent="0.25">
      <c r="A160" s="6" t="s">
        <v>272</v>
      </c>
      <c r="B160" s="6" t="s">
        <v>275</v>
      </c>
      <c r="C160" s="6" t="s">
        <v>155</v>
      </c>
      <c r="D160" s="9" t="s">
        <v>486</v>
      </c>
      <c r="E160" s="10">
        <v>1</v>
      </c>
      <c r="F160" s="25">
        <v>121.95</v>
      </c>
      <c r="G160" s="21">
        <v>0.23</v>
      </c>
      <c r="H160" s="25">
        <f t="shared" si="32"/>
        <v>149.99850000000001</v>
      </c>
      <c r="I160" s="25">
        <f t="shared" si="33"/>
        <v>184.498155</v>
      </c>
      <c r="J160" s="10">
        <v>3</v>
      </c>
      <c r="K160" s="25">
        <v>150</v>
      </c>
      <c r="L160" s="21">
        <v>0.23</v>
      </c>
      <c r="M160" s="25">
        <f t="shared" si="34"/>
        <v>450</v>
      </c>
      <c r="N160" s="25">
        <f t="shared" si="35"/>
        <v>553.5</v>
      </c>
      <c r="O160" s="25">
        <f t="shared" si="36"/>
        <v>599.99850000000004</v>
      </c>
      <c r="P160" s="25">
        <f t="shared" si="37"/>
        <v>737.998155</v>
      </c>
      <c r="R160" s="30"/>
    </row>
    <row r="161" spans="1:18" s="5" customFormat="1" ht="30" x14ac:dyDescent="0.25">
      <c r="A161" s="6" t="s">
        <v>272</v>
      </c>
      <c r="B161" s="6" t="s">
        <v>276</v>
      </c>
      <c r="C161" s="6" t="s">
        <v>155</v>
      </c>
      <c r="D161" s="9" t="s">
        <v>486</v>
      </c>
      <c r="E161" s="10">
        <v>1</v>
      </c>
      <c r="F161" s="25">
        <v>121.95</v>
      </c>
      <c r="G161" s="21">
        <v>0.23</v>
      </c>
      <c r="H161" s="25">
        <f t="shared" si="32"/>
        <v>149.99850000000001</v>
      </c>
      <c r="I161" s="25">
        <f t="shared" si="33"/>
        <v>184.498155</v>
      </c>
      <c r="J161" s="10">
        <v>3</v>
      </c>
      <c r="K161" s="25">
        <v>150</v>
      </c>
      <c r="L161" s="21">
        <v>0.23</v>
      </c>
      <c r="M161" s="25">
        <f t="shared" si="34"/>
        <v>450</v>
      </c>
      <c r="N161" s="25">
        <f t="shared" si="35"/>
        <v>553.5</v>
      </c>
      <c r="O161" s="25">
        <f t="shared" si="36"/>
        <v>599.99850000000004</v>
      </c>
      <c r="P161" s="25">
        <f t="shared" si="37"/>
        <v>737.998155</v>
      </c>
      <c r="R161" s="30"/>
    </row>
    <row r="162" spans="1:18" s="5" customFormat="1" ht="30" x14ac:dyDescent="0.25">
      <c r="A162" s="6" t="s">
        <v>277</v>
      </c>
      <c r="B162" s="6" t="s">
        <v>278</v>
      </c>
      <c r="C162" s="6" t="s">
        <v>155</v>
      </c>
      <c r="D162" s="9" t="s">
        <v>486</v>
      </c>
      <c r="E162" s="10">
        <v>1</v>
      </c>
      <c r="F162" s="25">
        <v>121.95</v>
      </c>
      <c r="G162" s="21">
        <v>0.23</v>
      </c>
      <c r="H162" s="25">
        <f t="shared" si="32"/>
        <v>149.99850000000001</v>
      </c>
      <c r="I162" s="25">
        <f t="shared" si="33"/>
        <v>184.498155</v>
      </c>
      <c r="J162" s="10">
        <v>3</v>
      </c>
      <c r="K162" s="25">
        <v>150</v>
      </c>
      <c r="L162" s="21">
        <v>0.23</v>
      </c>
      <c r="M162" s="25">
        <f t="shared" si="34"/>
        <v>450</v>
      </c>
      <c r="N162" s="25">
        <f t="shared" si="35"/>
        <v>553.5</v>
      </c>
      <c r="O162" s="25">
        <f t="shared" si="36"/>
        <v>599.99850000000004</v>
      </c>
      <c r="P162" s="25">
        <f t="shared" si="37"/>
        <v>737.998155</v>
      </c>
      <c r="R162" s="30"/>
    </row>
    <row r="163" spans="1:18" s="5" customFormat="1" ht="60" x14ac:dyDescent="0.25">
      <c r="A163" s="6" t="s">
        <v>279</v>
      </c>
      <c r="B163" s="6" t="s">
        <v>280</v>
      </c>
      <c r="C163" s="6" t="s">
        <v>153</v>
      </c>
      <c r="D163" s="9" t="s">
        <v>486</v>
      </c>
      <c r="E163" s="10">
        <v>1</v>
      </c>
      <c r="F163" s="25">
        <v>121.95</v>
      </c>
      <c r="G163" s="21">
        <v>0.23</v>
      </c>
      <c r="H163" s="25">
        <f t="shared" si="32"/>
        <v>149.99850000000001</v>
      </c>
      <c r="I163" s="25">
        <f t="shared" si="33"/>
        <v>184.498155</v>
      </c>
      <c r="J163" s="10">
        <v>3</v>
      </c>
      <c r="K163" s="25">
        <v>150</v>
      </c>
      <c r="L163" s="21">
        <v>0.23</v>
      </c>
      <c r="M163" s="25">
        <f t="shared" si="34"/>
        <v>450</v>
      </c>
      <c r="N163" s="25">
        <f t="shared" si="35"/>
        <v>553.5</v>
      </c>
      <c r="O163" s="25">
        <f t="shared" si="36"/>
        <v>599.99850000000004</v>
      </c>
      <c r="P163" s="25">
        <f t="shared" si="37"/>
        <v>737.998155</v>
      </c>
      <c r="R163" s="30"/>
    </row>
    <row r="164" spans="1:18" s="5" customFormat="1" ht="60" x14ac:dyDescent="0.25">
      <c r="A164" s="6" t="s">
        <v>272</v>
      </c>
      <c r="B164" s="6" t="s">
        <v>281</v>
      </c>
      <c r="C164" s="6" t="s">
        <v>153</v>
      </c>
      <c r="D164" s="9" t="s">
        <v>486</v>
      </c>
      <c r="E164" s="10">
        <v>1</v>
      </c>
      <c r="F164" s="25">
        <v>121.95</v>
      </c>
      <c r="G164" s="21">
        <v>0.23</v>
      </c>
      <c r="H164" s="25">
        <f t="shared" si="32"/>
        <v>149.99850000000001</v>
      </c>
      <c r="I164" s="25">
        <f t="shared" si="33"/>
        <v>184.498155</v>
      </c>
      <c r="J164" s="10">
        <v>3</v>
      </c>
      <c r="K164" s="25">
        <v>150</v>
      </c>
      <c r="L164" s="21">
        <v>0.23</v>
      </c>
      <c r="M164" s="25">
        <f t="shared" si="34"/>
        <v>450</v>
      </c>
      <c r="N164" s="25">
        <f t="shared" si="35"/>
        <v>553.5</v>
      </c>
      <c r="O164" s="25">
        <f t="shared" si="36"/>
        <v>599.99850000000004</v>
      </c>
      <c r="P164" s="25">
        <f t="shared" si="37"/>
        <v>737.998155</v>
      </c>
      <c r="R164" s="30"/>
    </row>
    <row r="165" spans="1:18" s="5" customFormat="1" ht="60" x14ac:dyDescent="0.25">
      <c r="A165" s="6" t="s">
        <v>272</v>
      </c>
      <c r="B165" s="6" t="s">
        <v>282</v>
      </c>
      <c r="C165" s="6" t="s">
        <v>153</v>
      </c>
      <c r="D165" s="9" t="s">
        <v>486</v>
      </c>
      <c r="E165" s="10">
        <v>1</v>
      </c>
      <c r="F165" s="25">
        <v>121.95</v>
      </c>
      <c r="G165" s="21">
        <v>0.23</v>
      </c>
      <c r="H165" s="25">
        <f t="shared" si="32"/>
        <v>149.99850000000001</v>
      </c>
      <c r="I165" s="25">
        <f t="shared" si="33"/>
        <v>184.498155</v>
      </c>
      <c r="J165" s="10">
        <v>3</v>
      </c>
      <c r="K165" s="25">
        <v>150</v>
      </c>
      <c r="L165" s="21">
        <v>0.23</v>
      </c>
      <c r="M165" s="25">
        <f t="shared" si="34"/>
        <v>450</v>
      </c>
      <c r="N165" s="25">
        <f t="shared" si="35"/>
        <v>553.5</v>
      </c>
      <c r="O165" s="25">
        <f t="shared" si="36"/>
        <v>599.99850000000004</v>
      </c>
      <c r="P165" s="25">
        <f t="shared" si="37"/>
        <v>737.998155</v>
      </c>
      <c r="R165" s="30"/>
    </row>
    <row r="166" spans="1:18" s="5" customFormat="1" ht="30" x14ac:dyDescent="0.25">
      <c r="A166" s="6" t="s">
        <v>283</v>
      </c>
      <c r="B166" s="6" t="s">
        <v>284</v>
      </c>
      <c r="C166" s="6" t="s">
        <v>193</v>
      </c>
      <c r="D166" s="9" t="s">
        <v>487</v>
      </c>
      <c r="E166" s="10">
        <v>1</v>
      </c>
      <c r="F166" s="25">
        <v>121.95</v>
      </c>
      <c r="G166" s="21">
        <v>0.23</v>
      </c>
      <c r="H166" s="25">
        <f t="shared" si="32"/>
        <v>149.99850000000001</v>
      </c>
      <c r="I166" s="25">
        <f t="shared" si="33"/>
        <v>184.498155</v>
      </c>
      <c r="J166" s="10">
        <v>3</v>
      </c>
      <c r="K166" s="25">
        <v>150</v>
      </c>
      <c r="L166" s="21">
        <v>0.23</v>
      </c>
      <c r="M166" s="25">
        <f t="shared" si="34"/>
        <v>450</v>
      </c>
      <c r="N166" s="25">
        <f t="shared" si="35"/>
        <v>553.5</v>
      </c>
      <c r="O166" s="25">
        <f t="shared" si="36"/>
        <v>599.99850000000004</v>
      </c>
      <c r="P166" s="25">
        <f t="shared" si="37"/>
        <v>737.998155</v>
      </c>
      <c r="R166" s="30"/>
    </row>
    <row r="167" spans="1:18" s="5" customFormat="1" ht="30" x14ac:dyDescent="0.25">
      <c r="A167" s="6" t="s">
        <v>285</v>
      </c>
      <c r="B167" s="6" t="s">
        <v>286</v>
      </c>
      <c r="C167" s="6" t="s">
        <v>193</v>
      </c>
      <c r="D167" s="9" t="s">
        <v>487</v>
      </c>
      <c r="E167" s="10">
        <v>1</v>
      </c>
      <c r="F167" s="25">
        <v>121.95</v>
      </c>
      <c r="G167" s="21">
        <v>0.23</v>
      </c>
      <c r="H167" s="25">
        <f t="shared" si="32"/>
        <v>149.99850000000001</v>
      </c>
      <c r="I167" s="25">
        <f t="shared" si="33"/>
        <v>184.498155</v>
      </c>
      <c r="J167" s="10">
        <v>3</v>
      </c>
      <c r="K167" s="25">
        <v>150</v>
      </c>
      <c r="L167" s="21">
        <v>0.23</v>
      </c>
      <c r="M167" s="25">
        <f t="shared" si="34"/>
        <v>450</v>
      </c>
      <c r="N167" s="25">
        <f t="shared" si="35"/>
        <v>553.5</v>
      </c>
      <c r="O167" s="25">
        <f t="shared" si="36"/>
        <v>599.99850000000004</v>
      </c>
      <c r="P167" s="25">
        <f t="shared" si="37"/>
        <v>737.998155</v>
      </c>
      <c r="R167" s="30"/>
    </row>
    <row r="168" spans="1:18" s="5" customFormat="1" ht="30" x14ac:dyDescent="0.25">
      <c r="A168" s="6" t="s">
        <v>287</v>
      </c>
      <c r="B168" s="6" t="s">
        <v>288</v>
      </c>
      <c r="C168" s="6" t="s">
        <v>219</v>
      </c>
      <c r="D168" s="9" t="s">
        <v>487</v>
      </c>
      <c r="E168" s="10">
        <v>1</v>
      </c>
      <c r="F168" s="25">
        <v>121.95</v>
      </c>
      <c r="G168" s="21">
        <v>0.23</v>
      </c>
      <c r="H168" s="25">
        <f t="shared" si="32"/>
        <v>149.99850000000001</v>
      </c>
      <c r="I168" s="25">
        <f t="shared" si="33"/>
        <v>184.498155</v>
      </c>
      <c r="J168" s="10">
        <v>3</v>
      </c>
      <c r="K168" s="25">
        <v>150</v>
      </c>
      <c r="L168" s="21">
        <v>0.23</v>
      </c>
      <c r="M168" s="25">
        <f t="shared" si="34"/>
        <v>450</v>
      </c>
      <c r="N168" s="25">
        <f t="shared" si="35"/>
        <v>553.5</v>
      </c>
      <c r="O168" s="25">
        <f t="shared" si="36"/>
        <v>599.99850000000004</v>
      </c>
      <c r="P168" s="25">
        <f t="shared" si="37"/>
        <v>737.998155</v>
      </c>
      <c r="R168" s="30"/>
    </row>
    <row r="169" spans="1:18" s="5" customFormat="1" ht="30" x14ac:dyDescent="0.25">
      <c r="A169" s="6" t="s">
        <v>287</v>
      </c>
      <c r="B169" s="6" t="s">
        <v>289</v>
      </c>
      <c r="C169" s="6" t="s">
        <v>219</v>
      </c>
      <c r="D169" s="9" t="s">
        <v>487</v>
      </c>
      <c r="E169" s="10">
        <v>1</v>
      </c>
      <c r="F169" s="25">
        <v>121.95</v>
      </c>
      <c r="G169" s="21">
        <v>0.23</v>
      </c>
      <c r="H169" s="25">
        <f t="shared" si="32"/>
        <v>149.99850000000001</v>
      </c>
      <c r="I169" s="25">
        <f t="shared" si="33"/>
        <v>184.498155</v>
      </c>
      <c r="J169" s="10">
        <v>3</v>
      </c>
      <c r="K169" s="25">
        <v>150</v>
      </c>
      <c r="L169" s="21">
        <v>0.23</v>
      </c>
      <c r="M169" s="25">
        <f t="shared" si="34"/>
        <v>450</v>
      </c>
      <c r="N169" s="25">
        <f t="shared" si="35"/>
        <v>553.5</v>
      </c>
      <c r="O169" s="25">
        <f t="shared" si="36"/>
        <v>599.99850000000004</v>
      </c>
      <c r="P169" s="25">
        <f t="shared" si="37"/>
        <v>737.998155</v>
      </c>
      <c r="R169" s="30"/>
    </row>
    <row r="170" spans="1:18" s="5" customFormat="1" ht="30" x14ac:dyDescent="0.25">
      <c r="A170" s="6" t="s">
        <v>287</v>
      </c>
      <c r="B170" s="6" t="s">
        <v>290</v>
      </c>
      <c r="C170" s="6" t="s">
        <v>219</v>
      </c>
      <c r="D170" s="9" t="s">
        <v>487</v>
      </c>
      <c r="E170" s="10">
        <v>1</v>
      </c>
      <c r="F170" s="25">
        <v>121.95</v>
      </c>
      <c r="G170" s="21">
        <v>0.23</v>
      </c>
      <c r="H170" s="25">
        <f t="shared" si="32"/>
        <v>149.99850000000001</v>
      </c>
      <c r="I170" s="25">
        <f t="shared" si="33"/>
        <v>184.498155</v>
      </c>
      <c r="J170" s="10">
        <v>3</v>
      </c>
      <c r="K170" s="25">
        <v>150</v>
      </c>
      <c r="L170" s="21">
        <v>0.23</v>
      </c>
      <c r="M170" s="25">
        <f t="shared" si="34"/>
        <v>450</v>
      </c>
      <c r="N170" s="25">
        <f t="shared" si="35"/>
        <v>553.5</v>
      </c>
      <c r="O170" s="25">
        <f t="shared" si="36"/>
        <v>599.99850000000004</v>
      </c>
      <c r="P170" s="25">
        <f t="shared" si="37"/>
        <v>737.998155</v>
      </c>
      <c r="R170" s="30"/>
    </row>
    <row r="171" spans="1:18" s="5" customFormat="1" ht="30" x14ac:dyDescent="0.25">
      <c r="A171" s="6" t="s">
        <v>287</v>
      </c>
      <c r="B171" s="6" t="s">
        <v>291</v>
      </c>
      <c r="C171" s="6" t="s">
        <v>219</v>
      </c>
      <c r="D171" s="9" t="s">
        <v>487</v>
      </c>
      <c r="E171" s="10">
        <v>1</v>
      </c>
      <c r="F171" s="25">
        <v>121.95</v>
      </c>
      <c r="G171" s="21">
        <v>0.23</v>
      </c>
      <c r="H171" s="25">
        <f t="shared" si="32"/>
        <v>149.99850000000001</v>
      </c>
      <c r="I171" s="25">
        <f t="shared" si="33"/>
        <v>184.498155</v>
      </c>
      <c r="J171" s="10">
        <v>3</v>
      </c>
      <c r="K171" s="25">
        <v>150</v>
      </c>
      <c r="L171" s="21">
        <v>0.23</v>
      </c>
      <c r="M171" s="25">
        <f t="shared" si="34"/>
        <v>450</v>
      </c>
      <c r="N171" s="25">
        <f t="shared" si="35"/>
        <v>553.5</v>
      </c>
      <c r="O171" s="25">
        <f t="shared" si="36"/>
        <v>599.99850000000004</v>
      </c>
      <c r="P171" s="25">
        <f t="shared" si="37"/>
        <v>737.998155</v>
      </c>
      <c r="R171" s="30"/>
    </row>
    <row r="172" spans="1:18" s="5" customFormat="1" ht="30" x14ac:dyDescent="0.25">
      <c r="A172" s="6" t="s">
        <v>292</v>
      </c>
      <c r="B172" s="6" t="s">
        <v>293</v>
      </c>
      <c r="C172" s="6" t="s">
        <v>219</v>
      </c>
      <c r="D172" s="9" t="s">
        <v>487</v>
      </c>
      <c r="E172" s="10">
        <v>1</v>
      </c>
      <c r="F172" s="25">
        <v>121.95</v>
      </c>
      <c r="G172" s="21">
        <v>0.23</v>
      </c>
      <c r="H172" s="25">
        <f t="shared" si="32"/>
        <v>149.99850000000001</v>
      </c>
      <c r="I172" s="25">
        <f t="shared" si="33"/>
        <v>184.498155</v>
      </c>
      <c r="J172" s="10">
        <v>3</v>
      </c>
      <c r="K172" s="25">
        <v>150</v>
      </c>
      <c r="L172" s="21">
        <v>0.23</v>
      </c>
      <c r="M172" s="25">
        <f t="shared" si="34"/>
        <v>450</v>
      </c>
      <c r="N172" s="25">
        <f t="shared" si="35"/>
        <v>553.5</v>
      </c>
      <c r="O172" s="25">
        <f t="shared" si="36"/>
        <v>599.99850000000004</v>
      </c>
      <c r="P172" s="25">
        <f t="shared" si="37"/>
        <v>737.998155</v>
      </c>
      <c r="R172" s="30"/>
    </row>
    <row r="173" spans="1:18" s="5" customFormat="1" ht="30" x14ac:dyDescent="0.25">
      <c r="A173" s="6" t="s">
        <v>294</v>
      </c>
      <c r="B173" s="6" t="s">
        <v>295</v>
      </c>
      <c r="C173" s="6" t="s">
        <v>219</v>
      </c>
      <c r="D173" s="9" t="s">
        <v>487</v>
      </c>
      <c r="E173" s="10">
        <v>1</v>
      </c>
      <c r="F173" s="25">
        <v>121.95</v>
      </c>
      <c r="G173" s="21">
        <v>0.23</v>
      </c>
      <c r="H173" s="25">
        <f t="shared" si="32"/>
        <v>149.99850000000001</v>
      </c>
      <c r="I173" s="25">
        <f t="shared" si="33"/>
        <v>184.498155</v>
      </c>
      <c r="J173" s="10">
        <v>3</v>
      </c>
      <c r="K173" s="25">
        <v>150</v>
      </c>
      <c r="L173" s="21">
        <v>0.23</v>
      </c>
      <c r="M173" s="25">
        <f t="shared" si="34"/>
        <v>450</v>
      </c>
      <c r="N173" s="25">
        <f t="shared" si="35"/>
        <v>553.5</v>
      </c>
      <c r="O173" s="25">
        <f t="shared" si="36"/>
        <v>599.99850000000004</v>
      </c>
      <c r="P173" s="25">
        <f t="shared" si="37"/>
        <v>737.998155</v>
      </c>
      <c r="R173" s="30"/>
    </row>
    <row r="174" spans="1:18" s="5" customFormat="1" ht="30" x14ac:dyDescent="0.25">
      <c r="A174" s="6" t="s">
        <v>296</v>
      </c>
      <c r="B174" s="6" t="s">
        <v>297</v>
      </c>
      <c r="C174" s="6" t="s">
        <v>219</v>
      </c>
      <c r="D174" s="9" t="s">
        <v>487</v>
      </c>
      <c r="E174" s="10">
        <v>1</v>
      </c>
      <c r="F174" s="25">
        <v>121.95</v>
      </c>
      <c r="G174" s="21">
        <v>0.23</v>
      </c>
      <c r="H174" s="25">
        <f t="shared" si="32"/>
        <v>149.99850000000001</v>
      </c>
      <c r="I174" s="25">
        <f t="shared" si="33"/>
        <v>184.498155</v>
      </c>
      <c r="J174" s="10">
        <v>3</v>
      </c>
      <c r="K174" s="25">
        <v>150</v>
      </c>
      <c r="L174" s="21">
        <v>0.23</v>
      </c>
      <c r="M174" s="25">
        <f t="shared" si="34"/>
        <v>450</v>
      </c>
      <c r="N174" s="25">
        <f t="shared" si="35"/>
        <v>553.5</v>
      </c>
      <c r="O174" s="25">
        <f t="shared" si="36"/>
        <v>599.99850000000004</v>
      </c>
      <c r="P174" s="25">
        <f t="shared" si="37"/>
        <v>737.998155</v>
      </c>
      <c r="R174" s="30"/>
    </row>
    <row r="175" spans="1:18" s="5" customFormat="1" ht="30" x14ac:dyDescent="0.25">
      <c r="A175" s="6" t="s">
        <v>294</v>
      </c>
      <c r="B175" s="6" t="s">
        <v>298</v>
      </c>
      <c r="C175" s="6" t="s">
        <v>219</v>
      </c>
      <c r="D175" s="9" t="s">
        <v>487</v>
      </c>
      <c r="E175" s="10">
        <v>1</v>
      </c>
      <c r="F175" s="25">
        <v>121.95</v>
      </c>
      <c r="G175" s="21">
        <v>0.23</v>
      </c>
      <c r="H175" s="25">
        <f t="shared" si="32"/>
        <v>149.99850000000001</v>
      </c>
      <c r="I175" s="25">
        <f t="shared" si="33"/>
        <v>184.498155</v>
      </c>
      <c r="J175" s="10">
        <v>3</v>
      </c>
      <c r="K175" s="25">
        <v>150</v>
      </c>
      <c r="L175" s="21">
        <v>0.23</v>
      </c>
      <c r="M175" s="25">
        <f t="shared" si="34"/>
        <v>450</v>
      </c>
      <c r="N175" s="25">
        <f t="shared" si="35"/>
        <v>553.5</v>
      </c>
      <c r="O175" s="25">
        <f t="shared" si="36"/>
        <v>599.99850000000004</v>
      </c>
      <c r="P175" s="25">
        <f t="shared" si="37"/>
        <v>737.998155</v>
      </c>
      <c r="R175" s="30"/>
    </row>
    <row r="176" spans="1:18" s="5" customFormat="1" ht="30" x14ac:dyDescent="0.25">
      <c r="A176" s="6" t="s">
        <v>299</v>
      </c>
      <c r="B176" s="6" t="s">
        <v>300</v>
      </c>
      <c r="C176" s="6" t="s">
        <v>219</v>
      </c>
      <c r="D176" s="9" t="s">
        <v>487</v>
      </c>
      <c r="E176" s="10">
        <v>1</v>
      </c>
      <c r="F176" s="25">
        <v>121.95</v>
      </c>
      <c r="G176" s="21">
        <v>0.23</v>
      </c>
      <c r="H176" s="25">
        <f t="shared" si="32"/>
        <v>149.99850000000001</v>
      </c>
      <c r="I176" s="25">
        <f t="shared" si="33"/>
        <v>184.498155</v>
      </c>
      <c r="J176" s="10">
        <v>3</v>
      </c>
      <c r="K176" s="25">
        <v>150</v>
      </c>
      <c r="L176" s="21">
        <v>0.23</v>
      </c>
      <c r="M176" s="25">
        <f t="shared" si="34"/>
        <v>450</v>
      </c>
      <c r="N176" s="25">
        <f t="shared" si="35"/>
        <v>553.5</v>
      </c>
      <c r="O176" s="25">
        <f t="shared" si="36"/>
        <v>599.99850000000004</v>
      </c>
      <c r="P176" s="25">
        <f t="shared" si="37"/>
        <v>737.998155</v>
      </c>
      <c r="R176" s="30"/>
    </row>
    <row r="177" spans="1:18" s="5" customFormat="1" ht="60" x14ac:dyDescent="0.25">
      <c r="A177" s="6" t="s">
        <v>285</v>
      </c>
      <c r="B177" s="6" t="s">
        <v>301</v>
      </c>
      <c r="C177" s="6" t="s">
        <v>153</v>
      </c>
      <c r="D177" s="9" t="s">
        <v>488</v>
      </c>
      <c r="E177" s="10">
        <v>1</v>
      </c>
      <c r="F177" s="25">
        <v>121.95</v>
      </c>
      <c r="G177" s="21">
        <v>0.23</v>
      </c>
      <c r="H177" s="25">
        <f t="shared" si="32"/>
        <v>149.99850000000001</v>
      </c>
      <c r="I177" s="25">
        <f t="shared" si="33"/>
        <v>184.498155</v>
      </c>
      <c r="J177" s="10">
        <v>3</v>
      </c>
      <c r="K177" s="25">
        <v>150</v>
      </c>
      <c r="L177" s="21">
        <v>0.23</v>
      </c>
      <c r="M177" s="25">
        <f t="shared" si="34"/>
        <v>450</v>
      </c>
      <c r="N177" s="25">
        <f t="shared" si="35"/>
        <v>553.5</v>
      </c>
      <c r="O177" s="25">
        <f t="shared" si="36"/>
        <v>599.99850000000004</v>
      </c>
      <c r="P177" s="25">
        <f t="shared" si="37"/>
        <v>737.998155</v>
      </c>
      <c r="R177" s="30"/>
    </row>
    <row r="178" spans="1:18" s="5" customFormat="1" ht="60" x14ac:dyDescent="0.25">
      <c r="A178" s="6" t="s">
        <v>285</v>
      </c>
      <c r="B178" s="6" t="s">
        <v>302</v>
      </c>
      <c r="C178" s="6" t="s">
        <v>153</v>
      </c>
      <c r="D178" s="9" t="s">
        <v>303</v>
      </c>
      <c r="E178" s="10">
        <v>2</v>
      </c>
      <c r="F178" s="25">
        <v>121.95</v>
      </c>
      <c r="G178" s="21">
        <v>0.23</v>
      </c>
      <c r="H178" s="25">
        <f t="shared" si="32"/>
        <v>149.99850000000001</v>
      </c>
      <c r="I178" s="25">
        <f t="shared" si="33"/>
        <v>184.498155</v>
      </c>
      <c r="J178" s="10">
        <v>3</v>
      </c>
      <c r="K178" s="25">
        <v>150</v>
      </c>
      <c r="L178" s="21">
        <v>0.23</v>
      </c>
      <c r="M178" s="25">
        <f t="shared" si="34"/>
        <v>450</v>
      </c>
      <c r="N178" s="25">
        <f t="shared" si="35"/>
        <v>553.5</v>
      </c>
      <c r="O178" s="25">
        <f t="shared" si="36"/>
        <v>599.99850000000004</v>
      </c>
      <c r="P178" s="25">
        <f t="shared" si="37"/>
        <v>737.998155</v>
      </c>
      <c r="R178" s="30"/>
    </row>
    <row r="179" spans="1:18" s="5" customFormat="1" ht="60" x14ac:dyDescent="0.25">
      <c r="A179" s="6" t="s">
        <v>304</v>
      </c>
      <c r="B179" s="6" t="s">
        <v>305</v>
      </c>
      <c r="C179" s="6" t="s">
        <v>153</v>
      </c>
      <c r="D179" s="9" t="s">
        <v>306</v>
      </c>
      <c r="E179" s="10">
        <v>1</v>
      </c>
      <c r="F179" s="25">
        <v>121.95</v>
      </c>
      <c r="G179" s="21">
        <v>0.23</v>
      </c>
      <c r="H179" s="25">
        <f t="shared" si="32"/>
        <v>149.99850000000001</v>
      </c>
      <c r="I179" s="25">
        <f t="shared" si="33"/>
        <v>184.498155</v>
      </c>
      <c r="J179" s="10">
        <v>3</v>
      </c>
      <c r="K179" s="25">
        <v>150</v>
      </c>
      <c r="L179" s="21">
        <v>0.23</v>
      </c>
      <c r="M179" s="25">
        <f t="shared" si="34"/>
        <v>450</v>
      </c>
      <c r="N179" s="25">
        <f t="shared" si="35"/>
        <v>553.5</v>
      </c>
      <c r="O179" s="25">
        <f t="shared" si="36"/>
        <v>599.99850000000004</v>
      </c>
      <c r="P179" s="25">
        <f t="shared" si="37"/>
        <v>737.998155</v>
      </c>
      <c r="R179" s="30"/>
    </row>
    <row r="180" spans="1:18" s="5" customFormat="1" ht="60" x14ac:dyDescent="0.25">
      <c r="A180" s="6" t="s">
        <v>304</v>
      </c>
      <c r="B180" s="6" t="s">
        <v>307</v>
      </c>
      <c r="C180" s="6" t="s">
        <v>153</v>
      </c>
      <c r="D180" s="9" t="s">
        <v>306</v>
      </c>
      <c r="E180" s="10">
        <v>1</v>
      </c>
      <c r="F180" s="25">
        <v>121.95</v>
      </c>
      <c r="G180" s="21">
        <v>0.23</v>
      </c>
      <c r="H180" s="25">
        <f t="shared" si="32"/>
        <v>149.99850000000001</v>
      </c>
      <c r="I180" s="25">
        <f t="shared" si="33"/>
        <v>184.498155</v>
      </c>
      <c r="J180" s="10">
        <v>3</v>
      </c>
      <c r="K180" s="25">
        <v>150</v>
      </c>
      <c r="L180" s="21">
        <v>0.23</v>
      </c>
      <c r="M180" s="25">
        <f t="shared" si="34"/>
        <v>450</v>
      </c>
      <c r="N180" s="25">
        <f t="shared" si="35"/>
        <v>553.5</v>
      </c>
      <c r="O180" s="25">
        <f t="shared" si="36"/>
        <v>599.99850000000004</v>
      </c>
      <c r="P180" s="25">
        <f t="shared" si="37"/>
        <v>737.998155</v>
      </c>
      <c r="R180" s="30"/>
    </row>
    <row r="181" spans="1:18" s="5" customFormat="1" ht="60" x14ac:dyDescent="0.25">
      <c r="A181" s="6" t="s">
        <v>304</v>
      </c>
      <c r="B181" s="6" t="s">
        <v>308</v>
      </c>
      <c r="C181" s="6" t="s">
        <v>153</v>
      </c>
      <c r="D181" s="9" t="s">
        <v>306</v>
      </c>
      <c r="E181" s="10">
        <v>1</v>
      </c>
      <c r="F181" s="25">
        <v>121.95</v>
      </c>
      <c r="G181" s="21">
        <v>0.23</v>
      </c>
      <c r="H181" s="25">
        <f t="shared" si="32"/>
        <v>149.99850000000001</v>
      </c>
      <c r="I181" s="25">
        <f t="shared" si="33"/>
        <v>184.498155</v>
      </c>
      <c r="J181" s="10">
        <v>3</v>
      </c>
      <c r="K181" s="25">
        <v>150</v>
      </c>
      <c r="L181" s="21">
        <v>0.23</v>
      </c>
      <c r="M181" s="25">
        <f t="shared" si="34"/>
        <v>450</v>
      </c>
      <c r="N181" s="25">
        <f t="shared" si="35"/>
        <v>553.5</v>
      </c>
      <c r="O181" s="25">
        <f t="shared" si="36"/>
        <v>599.99850000000004</v>
      </c>
      <c r="P181" s="25">
        <f t="shared" si="37"/>
        <v>737.998155</v>
      </c>
      <c r="R181" s="30"/>
    </row>
    <row r="182" spans="1:18" s="5" customFormat="1" ht="60" x14ac:dyDescent="0.25">
      <c r="A182" s="6" t="s">
        <v>304</v>
      </c>
      <c r="B182" s="6" t="s">
        <v>309</v>
      </c>
      <c r="C182" s="6" t="s">
        <v>153</v>
      </c>
      <c r="D182" s="9" t="s">
        <v>306</v>
      </c>
      <c r="E182" s="10">
        <v>1</v>
      </c>
      <c r="F182" s="25">
        <v>121.95</v>
      </c>
      <c r="G182" s="21">
        <v>0.23</v>
      </c>
      <c r="H182" s="25">
        <f t="shared" si="32"/>
        <v>149.99850000000001</v>
      </c>
      <c r="I182" s="25">
        <f t="shared" si="33"/>
        <v>184.498155</v>
      </c>
      <c r="J182" s="10">
        <v>3</v>
      </c>
      <c r="K182" s="25">
        <v>150</v>
      </c>
      <c r="L182" s="21">
        <v>0.23</v>
      </c>
      <c r="M182" s="25">
        <f t="shared" si="34"/>
        <v>450</v>
      </c>
      <c r="N182" s="25">
        <f t="shared" si="35"/>
        <v>553.5</v>
      </c>
      <c r="O182" s="25">
        <f t="shared" si="36"/>
        <v>599.99850000000004</v>
      </c>
      <c r="P182" s="25">
        <f t="shared" si="37"/>
        <v>737.998155</v>
      </c>
      <c r="R182" s="30"/>
    </row>
    <row r="183" spans="1:18" s="5" customFormat="1" ht="60" x14ac:dyDescent="0.25">
      <c r="A183" s="6" t="s">
        <v>304</v>
      </c>
      <c r="B183" s="6" t="s">
        <v>310</v>
      </c>
      <c r="C183" s="6" t="s">
        <v>153</v>
      </c>
      <c r="D183" s="9" t="s">
        <v>306</v>
      </c>
      <c r="E183" s="10">
        <v>1</v>
      </c>
      <c r="F183" s="25">
        <v>121.95</v>
      </c>
      <c r="G183" s="21">
        <v>0.23</v>
      </c>
      <c r="H183" s="25">
        <f t="shared" si="32"/>
        <v>149.99850000000001</v>
      </c>
      <c r="I183" s="25">
        <f t="shared" si="33"/>
        <v>184.498155</v>
      </c>
      <c r="J183" s="10">
        <v>3</v>
      </c>
      <c r="K183" s="25">
        <v>150</v>
      </c>
      <c r="L183" s="21">
        <v>0.23</v>
      </c>
      <c r="M183" s="25">
        <f t="shared" si="34"/>
        <v>450</v>
      </c>
      <c r="N183" s="25">
        <f t="shared" si="35"/>
        <v>553.5</v>
      </c>
      <c r="O183" s="25">
        <f t="shared" si="36"/>
        <v>599.99850000000004</v>
      </c>
      <c r="P183" s="25">
        <f t="shared" si="37"/>
        <v>737.998155</v>
      </c>
      <c r="R183" s="30"/>
    </row>
    <row r="184" spans="1:18" s="5" customFormat="1" ht="60" x14ac:dyDescent="0.25">
      <c r="A184" s="6" t="s">
        <v>311</v>
      </c>
      <c r="B184" s="6" t="s">
        <v>312</v>
      </c>
      <c r="C184" s="6" t="s">
        <v>153</v>
      </c>
      <c r="D184" s="9" t="s">
        <v>313</v>
      </c>
      <c r="E184" s="10">
        <v>1</v>
      </c>
      <c r="F184" s="25">
        <v>121.95</v>
      </c>
      <c r="G184" s="21">
        <v>0.23</v>
      </c>
      <c r="H184" s="25">
        <f t="shared" si="32"/>
        <v>149.99850000000001</v>
      </c>
      <c r="I184" s="25">
        <f t="shared" si="33"/>
        <v>184.498155</v>
      </c>
      <c r="J184" s="10">
        <v>3</v>
      </c>
      <c r="K184" s="25">
        <v>150</v>
      </c>
      <c r="L184" s="21">
        <v>0.23</v>
      </c>
      <c r="M184" s="25">
        <f t="shared" si="34"/>
        <v>450</v>
      </c>
      <c r="N184" s="25">
        <f t="shared" si="35"/>
        <v>553.5</v>
      </c>
      <c r="O184" s="25">
        <f t="shared" si="36"/>
        <v>599.99850000000004</v>
      </c>
      <c r="P184" s="25">
        <f t="shared" si="37"/>
        <v>737.998155</v>
      </c>
      <c r="R184" s="30"/>
    </row>
    <row r="185" spans="1:18" s="5" customFormat="1" ht="60" x14ac:dyDescent="0.25">
      <c r="A185" s="6" t="s">
        <v>311</v>
      </c>
      <c r="B185" s="6" t="s">
        <v>314</v>
      </c>
      <c r="C185" s="6" t="s">
        <v>153</v>
      </c>
      <c r="D185" s="9" t="s">
        <v>315</v>
      </c>
      <c r="E185" s="10">
        <v>1</v>
      </c>
      <c r="F185" s="25">
        <v>121.95</v>
      </c>
      <c r="G185" s="21">
        <v>0.23</v>
      </c>
      <c r="H185" s="25">
        <f t="shared" si="32"/>
        <v>149.99850000000001</v>
      </c>
      <c r="I185" s="25">
        <f t="shared" si="33"/>
        <v>184.498155</v>
      </c>
      <c r="J185" s="10">
        <v>3</v>
      </c>
      <c r="K185" s="25">
        <v>150</v>
      </c>
      <c r="L185" s="21">
        <v>0.23</v>
      </c>
      <c r="M185" s="25">
        <f t="shared" si="34"/>
        <v>450</v>
      </c>
      <c r="N185" s="25">
        <f t="shared" si="35"/>
        <v>553.5</v>
      </c>
      <c r="O185" s="25">
        <f t="shared" si="36"/>
        <v>599.99850000000004</v>
      </c>
      <c r="P185" s="25">
        <f t="shared" si="37"/>
        <v>737.998155</v>
      </c>
      <c r="R185" s="30"/>
    </row>
    <row r="186" spans="1:18" s="5" customFormat="1" ht="30" x14ac:dyDescent="0.25">
      <c r="A186" s="6" t="s">
        <v>272</v>
      </c>
      <c r="B186" s="6" t="s">
        <v>316</v>
      </c>
      <c r="C186" s="6" t="s">
        <v>155</v>
      </c>
      <c r="D186" s="9" t="s">
        <v>315</v>
      </c>
      <c r="E186" s="10">
        <v>1</v>
      </c>
      <c r="F186" s="25">
        <v>121.95</v>
      </c>
      <c r="G186" s="21">
        <v>0.23</v>
      </c>
      <c r="H186" s="25">
        <f t="shared" si="32"/>
        <v>149.99850000000001</v>
      </c>
      <c r="I186" s="25">
        <f t="shared" si="33"/>
        <v>184.498155</v>
      </c>
      <c r="J186" s="10">
        <v>3</v>
      </c>
      <c r="K186" s="25">
        <v>150</v>
      </c>
      <c r="L186" s="21">
        <v>0.23</v>
      </c>
      <c r="M186" s="25">
        <f t="shared" si="34"/>
        <v>450</v>
      </c>
      <c r="N186" s="25">
        <f t="shared" si="35"/>
        <v>553.5</v>
      </c>
      <c r="O186" s="25">
        <f t="shared" si="36"/>
        <v>599.99850000000004</v>
      </c>
      <c r="P186" s="25">
        <f t="shared" si="37"/>
        <v>737.998155</v>
      </c>
      <c r="R186" s="30"/>
    </row>
    <row r="187" spans="1:18" s="5" customFormat="1" ht="30" x14ac:dyDescent="0.25">
      <c r="A187" s="6" t="s">
        <v>272</v>
      </c>
      <c r="B187" s="6" t="s">
        <v>317</v>
      </c>
      <c r="C187" s="6" t="s">
        <v>155</v>
      </c>
      <c r="D187" s="9" t="s">
        <v>315</v>
      </c>
      <c r="E187" s="10">
        <v>1</v>
      </c>
      <c r="F187" s="25">
        <v>121.95</v>
      </c>
      <c r="G187" s="21">
        <v>0.23</v>
      </c>
      <c r="H187" s="25">
        <f t="shared" si="32"/>
        <v>149.99850000000001</v>
      </c>
      <c r="I187" s="25">
        <f t="shared" si="33"/>
        <v>184.498155</v>
      </c>
      <c r="J187" s="10">
        <v>3</v>
      </c>
      <c r="K187" s="25">
        <v>150</v>
      </c>
      <c r="L187" s="21">
        <v>0.23</v>
      </c>
      <c r="M187" s="25">
        <f t="shared" si="34"/>
        <v>450</v>
      </c>
      <c r="N187" s="25">
        <f t="shared" si="35"/>
        <v>553.5</v>
      </c>
      <c r="O187" s="25">
        <f t="shared" si="36"/>
        <v>599.99850000000004</v>
      </c>
      <c r="P187" s="25">
        <f t="shared" si="37"/>
        <v>737.998155</v>
      </c>
      <c r="R187" s="30"/>
    </row>
    <row r="188" spans="1:18" s="5" customFormat="1" ht="30" x14ac:dyDescent="0.25">
      <c r="A188" s="6" t="s">
        <v>311</v>
      </c>
      <c r="B188" s="6" t="s">
        <v>318</v>
      </c>
      <c r="C188" s="6" t="s">
        <v>219</v>
      </c>
      <c r="D188" s="9" t="s">
        <v>319</v>
      </c>
      <c r="E188" s="10">
        <v>1</v>
      </c>
      <c r="F188" s="25">
        <v>121.95</v>
      </c>
      <c r="G188" s="21">
        <v>0.23</v>
      </c>
      <c r="H188" s="25">
        <f t="shared" si="32"/>
        <v>149.99850000000001</v>
      </c>
      <c r="I188" s="25">
        <f t="shared" si="33"/>
        <v>184.498155</v>
      </c>
      <c r="J188" s="10">
        <v>3</v>
      </c>
      <c r="K188" s="25">
        <v>150</v>
      </c>
      <c r="L188" s="21">
        <v>0.23</v>
      </c>
      <c r="M188" s="25">
        <f t="shared" si="34"/>
        <v>450</v>
      </c>
      <c r="N188" s="25">
        <f t="shared" si="35"/>
        <v>553.5</v>
      </c>
      <c r="O188" s="25">
        <f t="shared" si="36"/>
        <v>599.99850000000004</v>
      </c>
      <c r="P188" s="25">
        <f t="shared" si="37"/>
        <v>737.998155</v>
      </c>
      <c r="R188" s="30"/>
    </row>
    <row r="189" spans="1:18" s="5" customFormat="1" ht="30" x14ac:dyDescent="0.25">
      <c r="A189" s="6" t="s">
        <v>311</v>
      </c>
      <c r="B189" s="6" t="s">
        <v>320</v>
      </c>
      <c r="C189" s="6" t="s">
        <v>219</v>
      </c>
      <c r="D189" s="9" t="s">
        <v>319</v>
      </c>
      <c r="E189" s="10">
        <v>1</v>
      </c>
      <c r="F189" s="25">
        <v>121.95</v>
      </c>
      <c r="G189" s="21">
        <v>0.23</v>
      </c>
      <c r="H189" s="25">
        <f t="shared" si="32"/>
        <v>149.99850000000001</v>
      </c>
      <c r="I189" s="25">
        <f t="shared" si="33"/>
        <v>184.498155</v>
      </c>
      <c r="J189" s="10">
        <v>3</v>
      </c>
      <c r="K189" s="25">
        <v>150</v>
      </c>
      <c r="L189" s="21">
        <v>0.23</v>
      </c>
      <c r="M189" s="25">
        <f t="shared" si="34"/>
        <v>450</v>
      </c>
      <c r="N189" s="25">
        <f t="shared" si="35"/>
        <v>553.5</v>
      </c>
      <c r="O189" s="25">
        <f t="shared" si="36"/>
        <v>599.99850000000004</v>
      </c>
      <c r="P189" s="25">
        <f t="shared" si="37"/>
        <v>737.998155</v>
      </c>
      <c r="R189" s="30"/>
    </row>
    <row r="190" spans="1:18" s="5" customFormat="1" x14ac:dyDescent="0.25">
      <c r="A190" s="67" t="s">
        <v>501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M190" s="69" t="s">
        <v>480</v>
      </c>
      <c r="N190" s="69"/>
      <c r="O190" s="25">
        <f>SUM(O158:O189)</f>
        <v>19199.952000000001</v>
      </c>
      <c r="P190" s="25">
        <f>SUM(P158:P189)</f>
        <v>23615.940960000004</v>
      </c>
      <c r="Q190" s="52"/>
      <c r="R190" s="30"/>
    </row>
    <row r="191" spans="1:18" s="5" customFormat="1" x14ac:dyDescent="0.25">
      <c r="A191" s="15" t="s">
        <v>502</v>
      </c>
      <c r="B191" s="43"/>
      <c r="C191" s="15"/>
      <c r="D191" s="43"/>
      <c r="E191" s="43"/>
      <c r="F191" s="43"/>
      <c r="G191" s="43"/>
      <c r="H191" s="43"/>
      <c r="I191" s="43"/>
      <c r="J191" s="43"/>
      <c r="K191" s="43"/>
      <c r="M191" s="30"/>
      <c r="N191" s="30"/>
      <c r="O191" s="30"/>
      <c r="P191" s="30"/>
      <c r="R191" s="30"/>
    </row>
    <row r="192" spans="1:18" s="5" customFormat="1" x14ac:dyDescent="0.25">
      <c r="A192" s="15"/>
      <c r="B192" s="43"/>
      <c r="C192" s="15"/>
      <c r="D192" s="43"/>
      <c r="E192" s="43"/>
      <c r="F192" s="43"/>
      <c r="G192" s="43"/>
      <c r="H192" s="43"/>
      <c r="I192" s="43"/>
      <c r="J192" s="43"/>
      <c r="K192" s="43"/>
      <c r="M192" s="30"/>
      <c r="N192" s="30"/>
      <c r="O192" s="30"/>
      <c r="P192" s="30"/>
      <c r="R192" s="30"/>
    </row>
    <row r="193" spans="1:18" s="5" customFormat="1" x14ac:dyDescent="0.25">
      <c r="A193" s="15"/>
      <c r="B193" s="43"/>
      <c r="C193" s="15"/>
      <c r="D193" s="43"/>
      <c r="E193" s="43"/>
      <c r="F193" s="43"/>
      <c r="G193" s="43"/>
      <c r="H193" s="43"/>
      <c r="I193" s="43"/>
      <c r="J193" s="43"/>
      <c r="K193" s="43"/>
      <c r="M193" s="30"/>
      <c r="N193" s="30"/>
      <c r="O193" s="30"/>
      <c r="P193" s="30"/>
      <c r="R193" s="30"/>
    </row>
    <row r="194" spans="1:18" s="5" customFormat="1" x14ac:dyDescent="0.25">
      <c r="A194" s="15"/>
      <c r="B194" s="43"/>
      <c r="C194" s="15"/>
      <c r="D194" s="43"/>
      <c r="E194" s="43"/>
      <c r="F194" s="43"/>
      <c r="G194" s="43"/>
      <c r="H194" s="43"/>
      <c r="I194" s="43"/>
      <c r="J194" s="43"/>
      <c r="K194" s="43"/>
      <c r="M194" s="30"/>
      <c r="N194" s="30"/>
      <c r="O194" s="30"/>
      <c r="P194" s="30"/>
      <c r="R194" s="30"/>
    </row>
    <row r="195" spans="1:18" s="5" customFormat="1" x14ac:dyDescent="0.25">
      <c r="A195" s="15"/>
      <c r="B195" s="43"/>
      <c r="C195" s="15"/>
      <c r="D195" s="43"/>
      <c r="E195" s="43"/>
      <c r="F195" s="43"/>
      <c r="G195" s="43"/>
      <c r="H195" s="43"/>
      <c r="I195" s="43"/>
      <c r="J195" s="43"/>
      <c r="K195" s="43"/>
      <c r="M195" s="30"/>
      <c r="N195" s="30"/>
      <c r="O195" s="30"/>
      <c r="P195" s="30"/>
      <c r="R195" s="30"/>
    </row>
    <row r="196" spans="1:18" s="5" customFormat="1" x14ac:dyDescent="0.25">
      <c r="A196" s="15"/>
      <c r="B196" s="43"/>
      <c r="C196" s="15"/>
      <c r="D196" s="43"/>
      <c r="E196" s="43"/>
      <c r="F196" s="43"/>
      <c r="G196" s="43"/>
      <c r="H196" s="43"/>
      <c r="I196" s="43"/>
      <c r="J196" s="43"/>
      <c r="K196" s="43"/>
      <c r="M196" s="30"/>
      <c r="N196" s="30"/>
      <c r="O196" s="30"/>
      <c r="P196" s="30"/>
      <c r="R196" s="30"/>
    </row>
    <row r="197" spans="1:18" s="5" customFormat="1" x14ac:dyDescent="0.25">
      <c r="A197" s="15" t="s">
        <v>517</v>
      </c>
      <c r="B197" s="43"/>
      <c r="C197" s="15"/>
      <c r="D197" s="43"/>
      <c r="E197" s="43"/>
      <c r="F197" s="43"/>
      <c r="G197" s="43"/>
      <c r="H197" s="43"/>
      <c r="I197" s="43"/>
      <c r="J197" s="43"/>
      <c r="K197" s="43"/>
      <c r="M197" s="30"/>
      <c r="N197" s="30"/>
      <c r="O197" s="30"/>
      <c r="P197" s="30"/>
      <c r="R197" s="30"/>
    </row>
    <row r="198" spans="1:18" s="5" customFormat="1" ht="67.5" x14ac:dyDescent="0.25">
      <c r="A198" s="45" t="s">
        <v>147</v>
      </c>
      <c r="B198" s="45" t="s">
        <v>148</v>
      </c>
      <c r="C198" s="63" t="s">
        <v>149</v>
      </c>
      <c r="D198" s="46" t="s">
        <v>150</v>
      </c>
      <c r="E198" s="47" t="s">
        <v>455</v>
      </c>
      <c r="F198" s="48" t="s">
        <v>469</v>
      </c>
      <c r="G198" s="49" t="s">
        <v>470</v>
      </c>
      <c r="H198" s="48" t="s">
        <v>471</v>
      </c>
      <c r="I198" s="48" t="s">
        <v>472</v>
      </c>
      <c r="J198" s="48" t="s">
        <v>473</v>
      </c>
      <c r="K198" s="48" t="s">
        <v>474</v>
      </c>
      <c r="L198" s="48" t="s">
        <v>470</v>
      </c>
      <c r="M198" s="48" t="s">
        <v>475</v>
      </c>
      <c r="N198" s="48" t="s">
        <v>476</v>
      </c>
      <c r="O198" s="48" t="s">
        <v>477</v>
      </c>
      <c r="P198" s="48" t="s">
        <v>478</v>
      </c>
      <c r="R198" s="30"/>
    </row>
    <row r="199" spans="1:18" s="5" customFormat="1" x14ac:dyDescent="0.25">
      <c r="A199" s="7" t="s">
        <v>322</v>
      </c>
      <c r="B199" s="7" t="s">
        <v>323</v>
      </c>
      <c r="C199" s="7" t="s">
        <v>213</v>
      </c>
      <c r="D199" s="11" t="s">
        <v>486</v>
      </c>
      <c r="E199" s="10">
        <v>1</v>
      </c>
      <c r="F199" s="25">
        <v>900</v>
      </c>
      <c r="G199" s="21">
        <v>0.08</v>
      </c>
      <c r="H199" s="25">
        <f>F199*E199</f>
        <v>900</v>
      </c>
      <c r="I199" s="25">
        <f>H199*1.08</f>
        <v>972.00000000000011</v>
      </c>
      <c r="J199" s="10">
        <v>6</v>
      </c>
      <c r="K199" s="25">
        <v>150</v>
      </c>
      <c r="L199" s="21">
        <v>0.23</v>
      </c>
      <c r="M199" s="25">
        <f>K199*J199</f>
        <v>900</v>
      </c>
      <c r="N199" s="25">
        <f>M199*1.23</f>
        <v>1107</v>
      </c>
      <c r="O199" s="25">
        <f>M199+H199</f>
        <v>1800</v>
      </c>
      <c r="P199" s="25">
        <f>N199+I199</f>
        <v>2079</v>
      </c>
      <c r="R199" s="30"/>
    </row>
    <row r="200" spans="1:18" s="5" customFormat="1" x14ac:dyDescent="0.25">
      <c r="A200" s="7" t="s">
        <v>324</v>
      </c>
      <c r="B200" s="7" t="s">
        <v>325</v>
      </c>
      <c r="C200" s="7" t="s">
        <v>161</v>
      </c>
      <c r="D200" s="11" t="s">
        <v>486</v>
      </c>
      <c r="E200" s="10">
        <v>1</v>
      </c>
      <c r="F200" s="25">
        <v>900</v>
      </c>
      <c r="G200" s="21">
        <v>0.08</v>
      </c>
      <c r="H200" s="25">
        <f>F200*E200</f>
        <v>900</v>
      </c>
      <c r="I200" s="25">
        <f t="shared" ref="I200:I203" si="38">H200*1.08</f>
        <v>972.00000000000011</v>
      </c>
      <c r="J200" s="10">
        <v>6</v>
      </c>
      <c r="K200" s="25">
        <v>150</v>
      </c>
      <c r="L200" s="21">
        <v>0.23</v>
      </c>
      <c r="M200" s="25">
        <f t="shared" ref="M200:M203" si="39">K200*J200</f>
        <v>900</v>
      </c>
      <c r="N200" s="25">
        <f t="shared" ref="N200:N203" si="40">M200*1.23</f>
        <v>1107</v>
      </c>
      <c r="O200" s="25">
        <f t="shared" ref="O200:O203" si="41">M200+H200</f>
        <v>1800</v>
      </c>
      <c r="P200" s="25">
        <f t="shared" ref="P200:P203" si="42">N200+I200</f>
        <v>2079</v>
      </c>
      <c r="R200" s="30"/>
    </row>
    <row r="201" spans="1:18" s="5" customFormat="1" ht="26.25" x14ac:dyDescent="0.25">
      <c r="A201" s="7" t="s">
        <v>326</v>
      </c>
      <c r="B201" s="7" t="s">
        <v>327</v>
      </c>
      <c r="C201" s="7" t="s">
        <v>155</v>
      </c>
      <c r="D201" s="11" t="s">
        <v>486</v>
      </c>
      <c r="E201" s="10">
        <v>1</v>
      </c>
      <c r="F201" s="25">
        <v>900</v>
      </c>
      <c r="G201" s="21">
        <v>0.08</v>
      </c>
      <c r="H201" s="25">
        <f>F201*E201</f>
        <v>900</v>
      </c>
      <c r="I201" s="25">
        <f t="shared" si="38"/>
        <v>972.00000000000011</v>
      </c>
      <c r="J201" s="10">
        <v>6</v>
      </c>
      <c r="K201" s="25">
        <v>150</v>
      </c>
      <c r="L201" s="21">
        <v>0.23</v>
      </c>
      <c r="M201" s="25">
        <f t="shared" si="39"/>
        <v>900</v>
      </c>
      <c r="N201" s="25">
        <f t="shared" si="40"/>
        <v>1107</v>
      </c>
      <c r="O201" s="25">
        <f t="shared" si="41"/>
        <v>1800</v>
      </c>
      <c r="P201" s="25">
        <f t="shared" si="42"/>
        <v>2079</v>
      </c>
      <c r="R201" s="30"/>
    </row>
    <row r="202" spans="1:18" s="5" customFormat="1" ht="26.25" x14ac:dyDescent="0.25">
      <c r="A202" s="7" t="s">
        <v>328</v>
      </c>
      <c r="B202" s="7" t="s">
        <v>329</v>
      </c>
      <c r="C202" s="7" t="s">
        <v>155</v>
      </c>
      <c r="D202" s="11" t="s">
        <v>537</v>
      </c>
      <c r="E202" s="10">
        <v>1</v>
      </c>
      <c r="F202" s="25">
        <v>900</v>
      </c>
      <c r="G202" s="21">
        <v>0.08</v>
      </c>
      <c r="H202" s="25">
        <f>F202*E202</f>
        <v>900</v>
      </c>
      <c r="I202" s="25">
        <f t="shared" si="38"/>
        <v>972.00000000000011</v>
      </c>
      <c r="J202" s="10">
        <v>6</v>
      </c>
      <c r="K202" s="25">
        <v>150</v>
      </c>
      <c r="L202" s="21">
        <v>0.23</v>
      </c>
      <c r="M202" s="25">
        <f t="shared" si="39"/>
        <v>900</v>
      </c>
      <c r="N202" s="25">
        <f t="shared" si="40"/>
        <v>1107</v>
      </c>
      <c r="O202" s="25">
        <f t="shared" si="41"/>
        <v>1800</v>
      </c>
      <c r="P202" s="25">
        <f t="shared" si="42"/>
        <v>2079</v>
      </c>
      <c r="R202" s="30"/>
    </row>
    <row r="203" spans="1:18" s="5" customFormat="1" ht="26.25" x14ac:dyDescent="0.25">
      <c r="A203" s="7" t="s">
        <v>330</v>
      </c>
      <c r="B203" s="7" t="s">
        <v>331</v>
      </c>
      <c r="C203" s="7" t="s">
        <v>164</v>
      </c>
      <c r="D203" s="11" t="s">
        <v>321</v>
      </c>
      <c r="E203" s="10">
        <v>2</v>
      </c>
      <c r="F203" s="25">
        <v>900</v>
      </c>
      <c r="G203" s="21">
        <v>0.08</v>
      </c>
      <c r="H203" s="25">
        <f>F203*E203</f>
        <v>1800</v>
      </c>
      <c r="I203" s="25">
        <f t="shared" si="38"/>
        <v>1944.0000000000002</v>
      </c>
      <c r="J203" s="10">
        <v>6</v>
      </c>
      <c r="K203" s="25">
        <v>150</v>
      </c>
      <c r="L203" s="21">
        <v>0.23</v>
      </c>
      <c r="M203" s="25">
        <f t="shared" si="39"/>
        <v>900</v>
      </c>
      <c r="N203" s="25">
        <f t="shared" si="40"/>
        <v>1107</v>
      </c>
      <c r="O203" s="25">
        <f t="shared" si="41"/>
        <v>2700</v>
      </c>
      <c r="P203" s="25">
        <f t="shared" si="42"/>
        <v>3051</v>
      </c>
      <c r="R203" s="30"/>
    </row>
    <row r="204" spans="1:18" s="5" customFormat="1" x14ac:dyDescent="0.25">
      <c r="A204" s="67" t="s">
        <v>501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M204" s="69" t="s">
        <v>480</v>
      </c>
      <c r="N204" s="69"/>
      <c r="O204" s="25">
        <f>SUM(O199:O203)</f>
        <v>9900</v>
      </c>
      <c r="P204" s="25">
        <f>SUM(P199:P203)</f>
        <v>11367</v>
      </c>
      <c r="Q204" s="52"/>
      <c r="R204" s="30"/>
    </row>
    <row r="205" spans="1:18" s="5" customFormat="1" x14ac:dyDescent="0.25">
      <c r="A205" s="15" t="s">
        <v>502</v>
      </c>
      <c r="B205" s="43"/>
      <c r="C205" s="15"/>
      <c r="D205" s="43"/>
      <c r="E205" s="43"/>
      <c r="F205" s="43"/>
      <c r="G205" s="43"/>
      <c r="H205" s="43"/>
      <c r="I205" s="43"/>
      <c r="J205" s="43"/>
      <c r="K205" s="43"/>
      <c r="M205" s="30"/>
      <c r="N205" s="30"/>
      <c r="O205" s="30"/>
      <c r="P205" s="30"/>
      <c r="R205" s="30"/>
    </row>
    <row r="206" spans="1:18" s="5" customFormat="1" x14ac:dyDescent="0.25">
      <c r="A206" s="15"/>
      <c r="B206" s="43"/>
      <c r="C206" s="15"/>
      <c r="D206" s="43"/>
      <c r="E206" s="43"/>
      <c r="F206" s="43"/>
      <c r="G206" s="43"/>
      <c r="H206" s="43"/>
      <c r="I206" s="43"/>
      <c r="J206" s="43"/>
      <c r="K206" s="43"/>
      <c r="M206" s="30"/>
      <c r="N206" s="30"/>
      <c r="O206" s="30"/>
      <c r="P206" s="30"/>
      <c r="R206" s="30"/>
    </row>
    <row r="207" spans="1:18" s="5" customFormat="1" x14ac:dyDescent="0.25">
      <c r="A207" s="15"/>
      <c r="B207" s="43"/>
      <c r="C207" s="15"/>
      <c r="D207" s="43"/>
      <c r="E207" s="43"/>
      <c r="F207" s="43"/>
      <c r="G207" s="43"/>
      <c r="H207" s="43"/>
      <c r="I207" s="43"/>
      <c r="J207" s="43"/>
      <c r="K207" s="43"/>
      <c r="M207" s="30"/>
      <c r="N207" s="30"/>
      <c r="O207" s="30"/>
      <c r="P207" s="30"/>
      <c r="R207" s="30"/>
    </row>
    <row r="208" spans="1:18" s="5" customFormat="1" x14ac:dyDescent="0.25">
      <c r="A208" s="15"/>
      <c r="B208" s="43"/>
      <c r="C208" s="15"/>
      <c r="D208" s="43"/>
      <c r="E208" s="43"/>
      <c r="F208" s="43"/>
      <c r="G208" s="43"/>
      <c r="H208" s="43"/>
      <c r="I208" s="43"/>
      <c r="J208" s="43"/>
      <c r="K208" s="43"/>
      <c r="M208" s="30"/>
      <c r="N208" s="30"/>
      <c r="O208" s="30"/>
      <c r="P208" s="30"/>
      <c r="R208" s="30"/>
    </row>
    <row r="209" spans="1:18" s="5" customFormat="1" x14ac:dyDescent="0.25">
      <c r="A209" s="15" t="s">
        <v>518</v>
      </c>
      <c r="B209" s="43"/>
      <c r="C209" s="15"/>
      <c r="D209" s="43"/>
      <c r="E209" s="43"/>
      <c r="F209" s="43"/>
      <c r="G209" s="43"/>
      <c r="H209" s="43"/>
      <c r="I209" s="43"/>
      <c r="J209" s="43"/>
      <c r="K209" s="43"/>
      <c r="M209" s="30"/>
      <c r="N209" s="30"/>
      <c r="O209" s="30"/>
      <c r="P209" s="30"/>
      <c r="R209" s="30"/>
    </row>
    <row r="210" spans="1:18" s="5" customFormat="1" ht="67.5" x14ac:dyDescent="0.25">
      <c r="A210" s="45" t="s">
        <v>147</v>
      </c>
      <c r="B210" s="45" t="s">
        <v>148</v>
      </c>
      <c r="C210" s="63" t="s">
        <v>149</v>
      </c>
      <c r="D210" s="46" t="s">
        <v>150</v>
      </c>
      <c r="E210" s="47" t="s">
        <v>455</v>
      </c>
      <c r="F210" s="48" t="s">
        <v>469</v>
      </c>
      <c r="G210" s="49" t="s">
        <v>470</v>
      </c>
      <c r="H210" s="48" t="s">
        <v>471</v>
      </c>
      <c r="I210" s="48" t="s">
        <v>472</v>
      </c>
      <c r="J210" s="48" t="s">
        <v>473</v>
      </c>
      <c r="K210" s="48" t="s">
        <v>474</v>
      </c>
      <c r="L210" s="48" t="s">
        <v>470</v>
      </c>
      <c r="M210" s="48" t="s">
        <v>475</v>
      </c>
      <c r="N210" s="48" t="s">
        <v>476</v>
      </c>
      <c r="O210" s="48" t="s">
        <v>477</v>
      </c>
      <c r="P210" s="48" t="s">
        <v>478</v>
      </c>
      <c r="R210" s="30"/>
    </row>
    <row r="211" spans="1:18" s="5" customFormat="1" ht="30" x14ac:dyDescent="0.25">
      <c r="A211" s="6" t="s">
        <v>332</v>
      </c>
      <c r="B211" s="6" t="s">
        <v>333</v>
      </c>
      <c r="C211" s="6" t="s">
        <v>182</v>
      </c>
      <c r="D211" s="9" t="s">
        <v>486</v>
      </c>
      <c r="E211" s="10">
        <v>1</v>
      </c>
      <c r="F211" s="25">
        <v>300</v>
      </c>
      <c r="G211" s="21">
        <v>0.23</v>
      </c>
      <c r="H211" s="25">
        <f>F211*E211</f>
        <v>300</v>
      </c>
      <c r="I211" s="25">
        <f>H211*1.23</f>
        <v>369</v>
      </c>
      <c r="J211" s="10">
        <v>5</v>
      </c>
      <c r="K211" s="25">
        <v>150</v>
      </c>
      <c r="L211" s="21">
        <v>0.23</v>
      </c>
      <c r="M211" s="25">
        <f>K211*J211</f>
        <v>750</v>
      </c>
      <c r="N211" s="25">
        <f>M211*1.23</f>
        <v>922.5</v>
      </c>
      <c r="O211" s="25">
        <f>M211+H211</f>
        <v>1050</v>
      </c>
      <c r="P211" s="25">
        <f>N211+I211</f>
        <v>1291.5</v>
      </c>
      <c r="R211" s="30"/>
    </row>
    <row r="212" spans="1:18" s="5" customFormat="1" ht="30" x14ac:dyDescent="0.25">
      <c r="A212" s="6" t="s">
        <v>334</v>
      </c>
      <c r="B212" s="6" t="s">
        <v>335</v>
      </c>
      <c r="C212" s="6" t="s">
        <v>155</v>
      </c>
      <c r="D212" s="9" t="s">
        <v>486</v>
      </c>
      <c r="E212" s="10">
        <v>1</v>
      </c>
      <c r="F212" s="25">
        <v>300</v>
      </c>
      <c r="G212" s="21">
        <v>0.23</v>
      </c>
      <c r="H212" s="25">
        <f t="shared" ref="H212:H227" si="43">F212*E212</f>
        <v>300</v>
      </c>
      <c r="I212" s="25">
        <f t="shared" ref="I212:I227" si="44">H212*1.23</f>
        <v>369</v>
      </c>
      <c r="J212" s="10">
        <v>5</v>
      </c>
      <c r="K212" s="25">
        <v>150</v>
      </c>
      <c r="L212" s="21">
        <v>0.23</v>
      </c>
      <c r="M212" s="25">
        <f t="shared" ref="M212:M227" si="45">K212*J212</f>
        <v>750</v>
      </c>
      <c r="N212" s="25">
        <f t="shared" ref="N212:N227" si="46">M212*1.23</f>
        <v>922.5</v>
      </c>
      <c r="O212" s="25">
        <f t="shared" ref="O212:O227" si="47">M212+H212</f>
        <v>1050</v>
      </c>
      <c r="P212" s="25">
        <f t="shared" ref="P212:P227" si="48">N212+I212</f>
        <v>1291.5</v>
      </c>
      <c r="R212" s="30"/>
    </row>
    <row r="213" spans="1:18" s="5" customFormat="1" ht="30" x14ac:dyDescent="0.25">
      <c r="A213" s="6" t="s">
        <v>336</v>
      </c>
      <c r="B213" s="6" t="s">
        <v>337</v>
      </c>
      <c r="C213" s="6" t="s">
        <v>155</v>
      </c>
      <c r="D213" s="9" t="s">
        <v>486</v>
      </c>
      <c r="E213" s="10">
        <v>1</v>
      </c>
      <c r="F213" s="25">
        <v>300</v>
      </c>
      <c r="G213" s="21">
        <v>0.23</v>
      </c>
      <c r="H213" s="25">
        <f t="shared" si="43"/>
        <v>300</v>
      </c>
      <c r="I213" s="25">
        <f t="shared" si="44"/>
        <v>369</v>
      </c>
      <c r="J213" s="10">
        <v>5</v>
      </c>
      <c r="K213" s="25">
        <v>150</v>
      </c>
      <c r="L213" s="21">
        <v>0.23</v>
      </c>
      <c r="M213" s="25">
        <f t="shared" si="45"/>
        <v>750</v>
      </c>
      <c r="N213" s="25">
        <f t="shared" si="46"/>
        <v>922.5</v>
      </c>
      <c r="O213" s="25">
        <f t="shared" si="47"/>
        <v>1050</v>
      </c>
      <c r="P213" s="25">
        <f t="shared" si="48"/>
        <v>1291.5</v>
      </c>
      <c r="R213" s="30"/>
    </row>
    <row r="214" spans="1:18" s="5" customFormat="1" ht="60" x14ac:dyDescent="0.25">
      <c r="A214" s="6" t="s">
        <v>338</v>
      </c>
      <c r="B214" s="6" t="s">
        <v>339</v>
      </c>
      <c r="C214" s="6" t="s">
        <v>153</v>
      </c>
      <c r="D214" s="9" t="s">
        <v>486</v>
      </c>
      <c r="E214" s="10">
        <v>1</v>
      </c>
      <c r="F214" s="25">
        <v>300</v>
      </c>
      <c r="G214" s="21">
        <v>0.23</v>
      </c>
      <c r="H214" s="25">
        <f t="shared" si="43"/>
        <v>300</v>
      </c>
      <c r="I214" s="25">
        <f t="shared" si="44"/>
        <v>369</v>
      </c>
      <c r="J214" s="10">
        <v>5</v>
      </c>
      <c r="K214" s="25">
        <v>150</v>
      </c>
      <c r="L214" s="21">
        <v>0.23</v>
      </c>
      <c r="M214" s="25">
        <f t="shared" si="45"/>
        <v>750</v>
      </c>
      <c r="N214" s="25">
        <f t="shared" si="46"/>
        <v>922.5</v>
      </c>
      <c r="O214" s="25">
        <f t="shared" si="47"/>
        <v>1050</v>
      </c>
      <c r="P214" s="25">
        <f t="shared" si="48"/>
        <v>1291.5</v>
      </c>
      <c r="R214" s="30"/>
    </row>
    <row r="215" spans="1:18" s="5" customFormat="1" ht="30" x14ac:dyDescent="0.25">
      <c r="A215" s="6" t="s">
        <v>340</v>
      </c>
      <c r="B215" s="6" t="s">
        <v>341</v>
      </c>
      <c r="C215" s="6" t="s">
        <v>155</v>
      </c>
      <c r="D215" s="9" t="s">
        <v>537</v>
      </c>
      <c r="E215" s="10">
        <v>1</v>
      </c>
      <c r="F215" s="25">
        <v>300</v>
      </c>
      <c r="G215" s="21">
        <v>0.23</v>
      </c>
      <c r="H215" s="25">
        <f t="shared" si="43"/>
        <v>300</v>
      </c>
      <c r="I215" s="25">
        <f t="shared" si="44"/>
        <v>369</v>
      </c>
      <c r="J215" s="10">
        <v>5</v>
      </c>
      <c r="K215" s="25">
        <v>150</v>
      </c>
      <c r="L215" s="21">
        <v>0.23</v>
      </c>
      <c r="M215" s="25">
        <f t="shared" si="45"/>
        <v>750</v>
      </c>
      <c r="N215" s="25">
        <f t="shared" si="46"/>
        <v>922.5</v>
      </c>
      <c r="O215" s="25">
        <f t="shared" si="47"/>
        <v>1050</v>
      </c>
      <c r="P215" s="25">
        <f t="shared" si="48"/>
        <v>1291.5</v>
      </c>
      <c r="R215" s="30"/>
    </row>
    <row r="216" spans="1:18" s="5" customFormat="1" ht="30" x14ac:dyDescent="0.25">
      <c r="A216" s="6" t="s">
        <v>342</v>
      </c>
      <c r="B216" s="6" t="s">
        <v>343</v>
      </c>
      <c r="C216" s="6" t="s">
        <v>193</v>
      </c>
      <c r="D216" s="9" t="s">
        <v>487</v>
      </c>
      <c r="E216" s="10">
        <v>1</v>
      </c>
      <c r="F216" s="25">
        <v>300</v>
      </c>
      <c r="G216" s="21">
        <v>0.23</v>
      </c>
      <c r="H216" s="25">
        <f t="shared" si="43"/>
        <v>300</v>
      </c>
      <c r="I216" s="25">
        <f t="shared" si="44"/>
        <v>369</v>
      </c>
      <c r="J216" s="10">
        <v>5</v>
      </c>
      <c r="K216" s="25">
        <v>150</v>
      </c>
      <c r="L216" s="21">
        <v>0.23</v>
      </c>
      <c r="M216" s="25">
        <f t="shared" si="45"/>
        <v>750</v>
      </c>
      <c r="N216" s="25">
        <f t="shared" si="46"/>
        <v>922.5</v>
      </c>
      <c r="O216" s="25">
        <f t="shared" si="47"/>
        <v>1050</v>
      </c>
      <c r="P216" s="25">
        <f t="shared" si="48"/>
        <v>1291.5</v>
      </c>
      <c r="R216" s="30"/>
    </row>
    <row r="217" spans="1:18" s="5" customFormat="1" ht="30" x14ac:dyDescent="0.25">
      <c r="A217" s="6" t="s">
        <v>344</v>
      </c>
      <c r="B217" s="6" t="s">
        <v>345</v>
      </c>
      <c r="C217" s="6" t="s">
        <v>219</v>
      </c>
      <c r="D217" s="9" t="s">
        <v>487</v>
      </c>
      <c r="E217" s="10">
        <v>1</v>
      </c>
      <c r="F217" s="25">
        <v>300</v>
      </c>
      <c r="G217" s="21">
        <v>0.23</v>
      </c>
      <c r="H217" s="25">
        <f t="shared" si="43"/>
        <v>300</v>
      </c>
      <c r="I217" s="25">
        <f t="shared" si="44"/>
        <v>369</v>
      </c>
      <c r="J217" s="10">
        <v>5</v>
      </c>
      <c r="K217" s="25">
        <v>150</v>
      </c>
      <c r="L217" s="21">
        <v>0.23</v>
      </c>
      <c r="M217" s="25">
        <f t="shared" si="45"/>
        <v>750</v>
      </c>
      <c r="N217" s="25">
        <f t="shared" si="46"/>
        <v>922.5</v>
      </c>
      <c r="O217" s="25">
        <f t="shared" si="47"/>
        <v>1050</v>
      </c>
      <c r="P217" s="25">
        <f t="shared" si="48"/>
        <v>1291.5</v>
      </c>
      <c r="R217" s="30"/>
    </row>
    <row r="218" spans="1:18" s="5" customFormat="1" ht="30" x14ac:dyDescent="0.25">
      <c r="A218" s="6" t="s">
        <v>346</v>
      </c>
      <c r="B218" s="6" t="s">
        <v>347</v>
      </c>
      <c r="C218" s="6" t="s">
        <v>155</v>
      </c>
      <c r="D218" s="9" t="s">
        <v>538</v>
      </c>
      <c r="E218" s="10">
        <v>1</v>
      </c>
      <c r="F218" s="25">
        <v>300</v>
      </c>
      <c r="G218" s="21">
        <v>0.23</v>
      </c>
      <c r="H218" s="25">
        <f t="shared" si="43"/>
        <v>300</v>
      </c>
      <c r="I218" s="25">
        <f t="shared" si="44"/>
        <v>369</v>
      </c>
      <c r="J218" s="10">
        <v>5</v>
      </c>
      <c r="K218" s="25">
        <v>150</v>
      </c>
      <c r="L218" s="21">
        <v>0.23</v>
      </c>
      <c r="M218" s="25">
        <f t="shared" si="45"/>
        <v>750</v>
      </c>
      <c r="N218" s="25">
        <f t="shared" si="46"/>
        <v>922.5</v>
      </c>
      <c r="O218" s="25">
        <f t="shared" si="47"/>
        <v>1050</v>
      </c>
      <c r="P218" s="25">
        <f t="shared" si="48"/>
        <v>1291.5</v>
      </c>
      <c r="R218" s="30"/>
    </row>
    <row r="219" spans="1:18" s="5" customFormat="1" ht="30" x14ac:dyDescent="0.25">
      <c r="A219" s="6" t="s">
        <v>348</v>
      </c>
      <c r="B219" s="6" t="s">
        <v>349</v>
      </c>
      <c r="C219" s="6" t="s">
        <v>164</v>
      </c>
      <c r="D219" s="9" t="s">
        <v>321</v>
      </c>
      <c r="E219" s="10">
        <v>2</v>
      </c>
      <c r="F219" s="25">
        <v>300</v>
      </c>
      <c r="G219" s="21">
        <v>0.23</v>
      </c>
      <c r="H219" s="25">
        <f t="shared" si="43"/>
        <v>600</v>
      </c>
      <c r="I219" s="25">
        <f t="shared" si="44"/>
        <v>738</v>
      </c>
      <c r="J219" s="10">
        <v>5</v>
      </c>
      <c r="K219" s="25">
        <v>150</v>
      </c>
      <c r="L219" s="21">
        <v>0.23</v>
      </c>
      <c r="M219" s="25">
        <f t="shared" si="45"/>
        <v>750</v>
      </c>
      <c r="N219" s="25">
        <f t="shared" si="46"/>
        <v>922.5</v>
      </c>
      <c r="O219" s="25">
        <f t="shared" si="47"/>
        <v>1350</v>
      </c>
      <c r="P219" s="25">
        <f t="shared" si="48"/>
        <v>1660.5</v>
      </c>
      <c r="R219" s="30"/>
    </row>
    <row r="220" spans="1:18" s="5" customFormat="1" ht="30" x14ac:dyDescent="0.25">
      <c r="A220" s="6" t="s">
        <v>350</v>
      </c>
      <c r="B220" s="6" t="s">
        <v>351</v>
      </c>
      <c r="C220" s="6" t="s">
        <v>164</v>
      </c>
      <c r="D220" s="9" t="s">
        <v>321</v>
      </c>
      <c r="E220" s="10">
        <v>2</v>
      </c>
      <c r="F220" s="25">
        <v>300</v>
      </c>
      <c r="G220" s="21">
        <v>0.23</v>
      </c>
      <c r="H220" s="25">
        <f t="shared" si="43"/>
        <v>600</v>
      </c>
      <c r="I220" s="25">
        <f t="shared" si="44"/>
        <v>738</v>
      </c>
      <c r="J220" s="10">
        <v>5</v>
      </c>
      <c r="K220" s="25">
        <v>150</v>
      </c>
      <c r="L220" s="21">
        <v>0.23</v>
      </c>
      <c r="M220" s="25">
        <f t="shared" si="45"/>
        <v>750</v>
      </c>
      <c r="N220" s="25">
        <f t="shared" si="46"/>
        <v>922.5</v>
      </c>
      <c r="O220" s="25">
        <f t="shared" si="47"/>
        <v>1350</v>
      </c>
      <c r="P220" s="25">
        <f t="shared" si="48"/>
        <v>1660.5</v>
      </c>
      <c r="R220" s="30"/>
    </row>
    <row r="221" spans="1:18" s="5" customFormat="1" ht="30" x14ac:dyDescent="0.25">
      <c r="A221" s="6" t="s">
        <v>352</v>
      </c>
      <c r="B221" s="6" t="s">
        <v>353</v>
      </c>
      <c r="C221" s="6" t="s">
        <v>155</v>
      </c>
      <c r="D221" s="9" t="s">
        <v>354</v>
      </c>
      <c r="E221" s="10">
        <v>1</v>
      </c>
      <c r="F221" s="25">
        <v>300</v>
      </c>
      <c r="G221" s="21">
        <v>0.23</v>
      </c>
      <c r="H221" s="25">
        <f t="shared" si="43"/>
        <v>300</v>
      </c>
      <c r="I221" s="25">
        <f t="shared" si="44"/>
        <v>369</v>
      </c>
      <c r="J221" s="10">
        <v>5</v>
      </c>
      <c r="K221" s="25">
        <v>150</v>
      </c>
      <c r="L221" s="21">
        <v>0.23</v>
      </c>
      <c r="M221" s="25">
        <f t="shared" si="45"/>
        <v>750</v>
      </c>
      <c r="N221" s="25">
        <f t="shared" si="46"/>
        <v>922.5</v>
      </c>
      <c r="O221" s="25">
        <f t="shared" si="47"/>
        <v>1050</v>
      </c>
      <c r="P221" s="25">
        <f t="shared" si="48"/>
        <v>1291.5</v>
      </c>
      <c r="R221" s="30"/>
    </row>
    <row r="222" spans="1:18" s="5" customFormat="1" ht="30" x14ac:dyDescent="0.25">
      <c r="A222" s="6" t="s">
        <v>352</v>
      </c>
      <c r="B222" s="6" t="s">
        <v>355</v>
      </c>
      <c r="C222" s="6" t="s">
        <v>155</v>
      </c>
      <c r="D222" s="9" t="s">
        <v>354</v>
      </c>
      <c r="E222" s="10">
        <v>1</v>
      </c>
      <c r="F222" s="25">
        <v>300</v>
      </c>
      <c r="G222" s="21">
        <v>0.23</v>
      </c>
      <c r="H222" s="25">
        <f t="shared" si="43"/>
        <v>300</v>
      </c>
      <c r="I222" s="25">
        <f t="shared" si="44"/>
        <v>369</v>
      </c>
      <c r="J222" s="10">
        <v>5</v>
      </c>
      <c r="K222" s="25">
        <v>150</v>
      </c>
      <c r="L222" s="21">
        <v>0.23</v>
      </c>
      <c r="M222" s="25">
        <f t="shared" si="45"/>
        <v>750</v>
      </c>
      <c r="N222" s="25">
        <f t="shared" si="46"/>
        <v>922.5</v>
      </c>
      <c r="O222" s="25">
        <f t="shared" si="47"/>
        <v>1050</v>
      </c>
      <c r="P222" s="25">
        <f t="shared" si="48"/>
        <v>1291.5</v>
      </c>
      <c r="R222" s="30"/>
    </row>
    <row r="223" spans="1:18" s="5" customFormat="1" ht="30" x14ac:dyDescent="0.25">
      <c r="A223" s="6" t="s">
        <v>352</v>
      </c>
      <c r="B223" s="6" t="s">
        <v>356</v>
      </c>
      <c r="C223" s="6" t="s">
        <v>155</v>
      </c>
      <c r="D223" s="9" t="s">
        <v>354</v>
      </c>
      <c r="E223" s="10">
        <v>1</v>
      </c>
      <c r="F223" s="25">
        <v>300</v>
      </c>
      <c r="G223" s="21">
        <v>0.23</v>
      </c>
      <c r="H223" s="25">
        <f t="shared" si="43"/>
        <v>300</v>
      </c>
      <c r="I223" s="25">
        <f t="shared" si="44"/>
        <v>369</v>
      </c>
      <c r="J223" s="10">
        <v>5</v>
      </c>
      <c r="K223" s="25">
        <v>150</v>
      </c>
      <c r="L223" s="21">
        <v>0.23</v>
      </c>
      <c r="M223" s="25">
        <f t="shared" si="45"/>
        <v>750</v>
      </c>
      <c r="N223" s="25">
        <f t="shared" si="46"/>
        <v>922.5</v>
      </c>
      <c r="O223" s="25">
        <f t="shared" si="47"/>
        <v>1050</v>
      </c>
      <c r="P223" s="25">
        <f t="shared" si="48"/>
        <v>1291.5</v>
      </c>
      <c r="R223" s="30"/>
    </row>
    <row r="224" spans="1:18" s="5" customFormat="1" ht="30" x14ac:dyDescent="0.25">
      <c r="A224" s="6" t="s">
        <v>352</v>
      </c>
      <c r="B224" s="6" t="s">
        <v>357</v>
      </c>
      <c r="C224" s="6" t="s">
        <v>155</v>
      </c>
      <c r="D224" s="9" t="s">
        <v>354</v>
      </c>
      <c r="E224" s="10">
        <v>1</v>
      </c>
      <c r="F224" s="25">
        <v>300</v>
      </c>
      <c r="G224" s="21">
        <v>0.23</v>
      </c>
      <c r="H224" s="25">
        <f t="shared" si="43"/>
        <v>300</v>
      </c>
      <c r="I224" s="25">
        <f t="shared" si="44"/>
        <v>369</v>
      </c>
      <c r="J224" s="10">
        <v>5</v>
      </c>
      <c r="K224" s="25">
        <v>150</v>
      </c>
      <c r="L224" s="21">
        <v>0.23</v>
      </c>
      <c r="M224" s="25">
        <f t="shared" si="45"/>
        <v>750</v>
      </c>
      <c r="N224" s="25">
        <f t="shared" si="46"/>
        <v>922.5</v>
      </c>
      <c r="O224" s="25">
        <f t="shared" si="47"/>
        <v>1050</v>
      </c>
      <c r="P224" s="25">
        <f t="shared" si="48"/>
        <v>1291.5</v>
      </c>
      <c r="R224" s="30"/>
    </row>
    <row r="225" spans="1:18" s="5" customFormat="1" x14ac:dyDescent="0.25">
      <c r="A225" s="6" t="s">
        <v>358</v>
      </c>
      <c r="B225" s="6" t="s">
        <v>359</v>
      </c>
      <c r="C225" s="6" t="s">
        <v>161</v>
      </c>
      <c r="D225" s="9" t="s">
        <v>306</v>
      </c>
      <c r="E225" s="10">
        <v>1</v>
      </c>
      <c r="F225" s="25">
        <v>300</v>
      </c>
      <c r="G225" s="21">
        <v>0.23</v>
      </c>
      <c r="H225" s="25">
        <f t="shared" si="43"/>
        <v>300</v>
      </c>
      <c r="I225" s="25">
        <f t="shared" si="44"/>
        <v>369</v>
      </c>
      <c r="J225" s="10">
        <v>5</v>
      </c>
      <c r="K225" s="25">
        <v>150</v>
      </c>
      <c r="L225" s="21">
        <v>0.23</v>
      </c>
      <c r="M225" s="25">
        <f t="shared" si="45"/>
        <v>750</v>
      </c>
      <c r="N225" s="25">
        <f t="shared" si="46"/>
        <v>922.5</v>
      </c>
      <c r="O225" s="25">
        <f t="shared" si="47"/>
        <v>1050</v>
      </c>
      <c r="P225" s="25">
        <f t="shared" si="48"/>
        <v>1291.5</v>
      </c>
      <c r="R225" s="30"/>
    </row>
    <row r="226" spans="1:18" s="5" customFormat="1" ht="30" x14ac:dyDescent="0.25">
      <c r="A226" s="6" t="s">
        <v>360</v>
      </c>
      <c r="B226" s="6" t="s">
        <v>361</v>
      </c>
      <c r="C226" s="6" t="s">
        <v>219</v>
      </c>
      <c r="D226" s="9" t="s">
        <v>257</v>
      </c>
      <c r="E226" s="10">
        <v>1</v>
      </c>
      <c r="F226" s="25">
        <v>300</v>
      </c>
      <c r="G226" s="21">
        <v>0.23</v>
      </c>
      <c r="H226" s="25">
        <f t="shared" si="43"/>
        <v>300</v>
      </c>
      <c r="I226" s="25">
        <f t="shared" si="44"/>
        <v>369</v>
      </c>
      <c r="J226" s="10">
        <v>5</v>
      </c>
      <c r="K226" s="25">
        <v>150</v>
      </c>
      <c r="L226" s="21">
        <v>0.23</v>
      </c>
      <c r="M226" s="25">
        <f t="shared" si="45"/>
        <v>750</v>
      </c>
      <c r="N226" s="25">
        <f t="shared" si="46"/>
        <v>922.5</v>
      </c>
      <c r="O226" s="25">
        <f t="shared" si="47"/>
        <v>1050</v>
      </c>
      <c r="P226" s="25">
        <f t="shared" si="48"/>
        <v>1291.5</v>
      </c>
      <c r="R226" s="30"/>
    </row>
    <row r="227" spans="1:18" s="5" customFormat="1" x14ac:dyDescent="0.25">
      <c r="A227" s="6" t="s">
        <v>340</v>
      </c>
      <c r="B227" s="6" t="s">
        <v>362</v>
      </c>
      <c r="C227" s="6" t="s">
        <v>213</v>
      </c>
      <c r="D227" s="9" t="s">
        <v>363</v>
      </c>
      <c r="E227" s="10">
        <v>1</v>
      </c>
      <c r="F227" s="25">
        <v>300</v>
      </c>
      <c r="G227" s="21">
        <v>0.23</v>
      </c>
      <c r="H227" s="25">
        <f t="shared" si="43"/>
        <v>300</v>
      </c>
      <c r="I227" s="25">
        <f t="shared" si="44"/>
        <v>369</v>
      </c>
      <c r="J227" s="10">
        <v>5</v>
      </c>
      <c r="K227" s="25">
        <v>150</v>
      </c>
      <c r="L227" s="21">
        <v>0.23</v>
      </c>
      <c r="M227" s="25">
        <f t="shared" si="45"/>
        <v>750</v>
      </c>
      <c r="N227" s="25">
        <f t="shared" si="46"/>
        <v>922.5</v>
      </c>
      <c r="O227" s="25">
        <f t="shared" si="47"/>
        <v>1050</v>
      </c>
      <c r="P227" s="25">
        <f t="shared" si="48"/>
        <v>1291.5</v>
      </c>
      <c r="R227" s="30"/>
    </row>
    <row r="228" spans="1:18" s="5" customFormat="1" x14ac:dyDescent="0.25">
      <c r="A228" s="67" t="s">
        <v>501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M228" s="69" t="s">
        <v>480</v>
      </c>
      <c r="N228" s="69"/>
      <c r="O228" s="25">
        <f>SUM(O211:O227)</f>
        <v>18450</v>
      </c>
      <c r="P228" s="25">
        <f>SUM(P211:P227)</f>
        <v>22693.5</v>
      </c>
      <c r="Q228" s="52"/>
      <c r="R228" s="30"/>
    </row>
    <row r="229" spans="1:18" s="5" customFormat="1" x14ac:dyDescent="0.25">
      <c r="A229" s="15" t="s">
        <v>502</v>
      </c>
      <c r="B229" s="43"/>
      <c r="C229" s="15"/>
      <c r="D229" s="43"/>
      <c r="E229" s="43"/>
      <c r="F229" s="43"/>
      <c r="G229" s="43"/>
      <c r="H229" s="43"/>
      <c r="I229" s="43"/>
      <c r="J229" s="43"/>
      <c r="K229" s="43"/>
      <c r="M229" s="30"/>
      <c r="N229" s="30"/>
      <c r="O229" s="30"/>
      <c r="P229" s="30"/>
      <c r="R229" s="30"/>
    </row>
    <row r="230" spans="1:18" s="5" customFormat="1" x14ac:dyDescent="0.25">
      <c r="A230" s="15"/>
      <c r="B230" s="43"/>
      <c r="C230" s="15"/>
      <c r="D230" s="43"/>
      <c r="E230" s="43"/>
      <c r="F230" s="43"/>
      <c r="G230" s="43"/>
      <c r="H230" s="43"/>
      <c r="I230" s="43"/>
      <c r="J230" s="43"/>
      <c r="K230" s="43"/>
      <c r="M230" s="30"/>
      <c r="N230" s="30"/>
      <c r="O230" s="30"/>
      <c r="P230" s="30"/>
      <c r="R230" s="30"/>
    </row>
    <row r="231" spans="1:18" s="5" customFormat="1" x14ac:dyDescent="0.25">
      <c r="A231" s="15"/>
      <c r="B231" s="43"/>
      <c r="C231" s="15"/>
      <c r="D231" s="43"/>
      <c r="E231" s="43"/>
      <c r="F231" s="43"/>
      <c r="G231" s="43"/>
      <c r="H231" s="43"/>
      <c r="I231" s="43"/>
      <c r="J231" s="43"/>
      <c r="K231" s="43"/>
      <c r="M231" s="30"/>
      <c r="N231" s="30"/>
      <c r="O231" s="30"/>
      <c r="P231" s="30"/>
      <c r="R231" s="30"/>
    </row>
    <row r="232" spans="1:18" s="5" customFormat="1" x14ac:dyDescent="0.25">
      <c r="A232" s="15"/>
      <c r="B232" s="43"/>
      <c r="C232" s="15"/>
      <c r="D232" s="43"/>
      <c r="E232" s="43"/>
      <c r="F232" s="43"/>
      <c r="G232" s="43"/>
      <c r="H232" s="43"/>
      <c r="I232" s="43"/>
      <c r="J232" s="43"/>
      <c r="K232" s="43"/>
      <c r="M232" s="30"/>
      <c r="N232" s="30"/>
      <c r="O232" s="30"/>
      <c r="P232" s="30"/>
      <c r="R232" s="30"/>
    </row>
    <row r="233" spans="1:18" s="5" customFormat="1" x14ac:dyDescent="0.25">
      <c r="A233" s="15" t="s">
        <v>529</v>
      </c>
      <c r="B233" s="43"/>
      <c r="C233" s="15"/>
      <c r="D233" s="43"/>
      <c r="E233" s="43"/>
      <c r="F233" s="43"/>
      <c r="G233" s="43"/>
      <c r="H233" s="43"/>
      <c r="I233" s="43"/>
      <c r="J233" s="43"/>
      <c r="K233" s="43"/>
      <c r="M233" s="30"/>
      <c r="N233" s="30"/>
      <c r="O233" s="30"/>
      <c r="P233" s="30"/>
      <c r="R233" s="30"/>
    </row>
    <row r="234" spans="1:18" s="5" customFormat="1" ht="67.5" x14ac:dyDescent="0.25">
      <c r="A234" s="45" t="s">
        <v>147</v>
      </c>
      <c r="B234" s="45" t="s">
        <v>148</v>
      </c>
      <c r="C234" s="63" t="s">
        <v>149</v>
      </c>
      <c r="D234" s="46" t="s">
        <v>150</v>
      </c>
      <c r="E234" s="47" t="s">
        <v>455</v>
      </c>
      <c r="F234" s="48" t="s">
        <v>469</v>
      </c>
      <c r="G234" s="49" t="s">
        <v>470</v>
      </c>
      <c r="H234" s="48" t="s">
        <v>471</v>
      </c>
      <c r="I234" s="48" t="s">
        <v>472</v>
      </c>
      <c r="J234" s="48" t="s">
        <v>473</v>
      </c>
      <c r="K234" s="48" t="s">
        <v>474</v>
      </c>
      <c r="L234" s="48" t="s">
        <v>470</v>
      </c>
      <c r="M234" s="48" t="s">
        <v>475</v>
      </c>
      <c r="N234" s="48" t="s">
        <v>476</v>
      </c>
      <c r="O234" s="48" t="s">
        <v>477</v>
      </c>
      <c r="P234" s="48" t="s">
        <v>478</v>
      </c>
      <c r="R234" s="30"/>
    </row>
    <row r="235" spans="1:18" s="5" customFormat="1" ht="30" x14ac:dyDescent="0.25">
      <c r="A235" s="6" t="s">
        <v>364</v>
      </c>
      <c r="B235" s="6" t="s">
        <v>365</v>
      </c>
      <c r="C235" s="6" t="s">
        <v>193</v>
      </c>
      <c r="D235" s="9" t="s">
        <v>366</v>
      </c>
      <c r="E235" s="10">
        <v>1</v>
      </c>
      <c r="F235" s="25">
        <v>250</v>
      </c>
      <c r="G235" s="21">
        <v>0.23</v>
      </c>
      <c r="H235" s="25">
        <f>F235*1.23</f>
        <v>307.5</v>
      </c>
      <c r="I235" s="25">
        <f>H235*1.23</f>
        <v>378.22500000000002</v>
      </c>
      <c r="J235" s="10">
        <v>2</v>
      </c>
      <c r="K235" s="25">
        <v>150</v>
      </c>
      <c r="L235" s="21">
        <v>0.23</v>
      </c>
      <c r="M235" s="25">
        <f>K235*J235</f>
        <v>300</v>
      </c>
      <c r="N235" s="25">
        <f>M235*1.23</f>
        <v>369</v>
      </c>
      <c r="O235" s="25">
        <f>M235+H235</f>
        <v>607.5</v>
      </c>
      <c r="P235" s="25">
        <f>N235+I235</f>
        <v>747.22500000000002</v>
      </c>
      <c r="R235" s="30"/>
    </row>
    <row r="236" spans="1:18" s="5" customFormat="1" ht="30" x14ac:dyDescent="0.25">
      <c r="A236" s="6" t="s">
        <v>364</v>
      </c>
      <c r="B236" s="6" t="s">
        <v>367</v>
      </c>
      <c r="C236" s="6" t="s">
        <v>193</v>
      </c>
      <c r="D236" s="9" t="s">
        <v>366</v>
      </c>
      <c r="E236" s="10">
        <v>1</v>
      </c>
      <c r="F236" s="25">
        <v>250</v>
      </c>
      <c r="G236" s="21">
        <v>0.23</v>
      </c>
      <c r="H236" s="25">
        <f t="shared" ref="H236:H247" si="49">F236*1.23</f>
        <v>307.5</v>
      </c>
      <c r="I236" s="25">
        <f t="shared" ref="I236:I247" si="50">H236*1.23</f>
        <v>378.22500000000002</v>
      </c>
      <c r="J236" s="10">
        <v>2</v>
      </c>
      <c r="K236" s="25">
        <v>150</v>
      </c>
      <c r="L236" s="21">
        <v>0.23</v>
      </c>
      <c r="M236" s="25">
        <f t="shared" ref="M236:M247" si="51">K236*J236</f>
        <v>300</v>
      </c>
      <c r="N236" s="25">
        <f t="shared" ref="N236:N247" si="52">M236*1.23</f>
        <v>369</v>
      </c>
      <c r="O236" s="25">
        <f t="shared" ref="O236:O247" si="53">M236+H236</f>
        <v>607.5</v>
      </c>
      <c r="P236" s="25">
        <f t="shared" ref="P236:P247" si="54">N236+I236</f>
        <v>747.22500000000002</v>
      </c>
      <c r="R236" s="30"/>
    </row>
    <row r="237" spans="1:18" s="5" customFormat="1" ht="30" x14ac:dyDescent="0.25">
      <c r="A237" s="6" t="s">
        <v>368</v>
      </c>
      <c r="B237" s="6" t="s">
        <v>369</v>
      </c>
      <c r="C237" s="6" t="s">
        <v>193</v>
      </c>
      <c r="D237" s="9" t="s">
        <v>543</v>
      </c>
      <c r="E237" s="10">
        <v>1</v>
      </c>
      <c r="F237" s="25">
        <v>250</v>
      </c>
      <c r="G237" s="21">
        <v>0.23</v>
      </c>
      <c r="H237" s="25">
        <f t="shared" si="49"/>
        <v>307.5</v>
      </c>
      <c r="I237" s="25">
        <f t="shared" si="50"/>
        <v>378.22500000000002</v>
      </c>
      <c r="J237" s="10">
        <v>2</v>
      </c>
      <c r="K237" s="25">
        <v>150</v>
      </c>
      <c r="L237" s="21">
        <v>0.23</v>
      </c>
      <c r="M237" s="25">
        <f t="shared" si="51"/>
        <v>300</v>
      </c>
      <c r="N237" s="25">
        <f t="shared" si="52"/>
        <v>369</v>
      </c>
      <c r="O237" s="25">
        <f t="shared" si="53"/>
        <v>607.5</v>
      </c>
      <c r="P237" s="25">
        <f t="shared" si="54"/>
        <v>747.22500000000002</v>
      </c>
      <c r="R237" s="30"/>
    </row>
    <row r="238" spans="1:18" s="5" customFormat="1" ht="30" x14ac:dyDescent="0.25">
      <c r="A238" s="6" t="s">
        <v>370</v>
      </c>
      <c r="B238" s="6" t="s">
        <v>371</v>
      </c>
      <c r="C238" s="6" t="s">
        <v>219</v>
      </c>
      <c r="D238" s="9" t="s">
        <v>544</v>
      </c>
      <c r="E238" s="10">
        <v>1</v>
      </c>
      <c r="F238" s="25">
        <v>250</v>
      </c>
      <c r="G238" s="21">
        <v>0.23</v>
      </c>
      <c r="H238" s="25">
        <f t="shared" si="49"/>
        <v>307.5</v>
      </c>
      <c r="I238" s="25">
        <f t="shared" si="50"/>
        <v>378.22500000000002</v>
      </c>
      <c r="J238" s="10">
        <v>2</v>
      </c>
      <c r="K238" s="25">
        <v>150</v>
      </c>
      <c r="L238" s="21">
        <v>0.23</v>
      </c>
      <c r="M238" s="25">
        <f t="shared" si="51"/>
        <v>300</v>
      </c>
      <c r="N238" s="25">
        <f t="shared" si="52"/>
        <v>369</v>
      </c>
      <c r="O238" s="25">
        <f t="shared" si="53"/>
        <v>607.5</v>
      </c>
      <c r="P238" s="25">
        <f t="shared" si="54"/>
        <v>747.22500000000002</v>
      </c>
      <c r="R238" s="30"/>
    </row>
    <row r="239" spans="1:18" s="5" customFormat="1" ht="60" x14ac:dyDescent="0.25">
      <c r="A239" s="6" t="s">
        <v>370</v>
      </c>
      <c r="B239" s="6" t="s">
        <v>372</v>
      </c>
      <c r="C239" s="6" t="s">
        <v>153</v>
      </c>
      <c r="D239" s="9" t="s">
        <v>545</v>
      </c>
      <c r="E239" s="10">
        <v>1</v>
      </c>
      <c r="F239" s="25">
        <v>250</v>
      </c>
      <c r="G239" s="21">
        <v>0.23</v>
      </c>
      <c r="H239" s="25">
        <f t="shared" si="49"/>
        <v>307.5</v>
      </c>
      <c r="I239" s="25">
        <f t="shared" si="50"/>
        <v>378.22500000000002</v>
      </c>
      <c r="J239" s="10">
        <v>2</v>
      </c>
      <c r="K239" s="25">
        <v>150</v>
      </c>
      <c r="L239" s="21">
        <v>0.23</v>
      </c>
      <c r="M239" s="25">
        <f t="shared" si="51"/>
        <v>300</v>
      </c>
      <c r="N239" s="25">
        <f t="shared" si="52"/>
        <v>369</v>
      </c>
      <c r="O239" s="25">
        <f t="shared" si="53"/>
        <v>607.5</v>
      </c>
      <c r="P239" s="25">
        <f t="shared" si="54"/>
        <v>747.22500000000002</v>
      </c>
      <c r="R239" s="30"/>
    </row>
    <row r="240" spans="1:18" s="5" customFormat="1" ht="60" x14ac:dyDescent="0.25">
      <c r="A240" s="6" t="s">
        <v>373</v>
      </c>
      <c r="B240" s="6" t="s">
        <v>374</v>
      </c>
      <c r="C240" s="6" t="s">
        <v>153</v>
      </c>
      <c r="D240" s="9" t="s">
        <v>546</v>
      </c>
      <c r="E240" s="10">
        <v>1</v>
      </c>
      <c r="F240" s="25">
        <v>250</v>
      </c>
      <c r="G240" s="21">
        <v>0.23</v>
      </c>
      <c r="H240" s="25">
        <f t="shared" si="49"/>
        <v>307.5</v>
      </c>
      <c r="I240" s="25">
        <f t="shared" si="50"/>
        <v>378.22500000000002</v>
      </c>
      <c r="J240" s="10">
        <v>2</v>
      </c>
      <c r="K240" s="25">
        <v>150</v>
      </c>
      <c r="L240" s="21">
        <v>0.23</v>
      </c>
      <c r="M240" s="25">
        <f t="shared" si="51"/>
        <v>300</v>
      </c>
      <c r="N240" s="25">
        <f t="shared" si="52"/>
        <v>369</v>
      </c>
      <c r="O240" s="25">
        <f t="shared" si="53"/>
        <v>607.5</v>
      </c>
      <c r="P240" s="25">
        <f t="shared" si="54"/>
        <v>747.22500000000002</v>
      </c>
      <c r="R240" s="30"/>
    </row>
    <row r="241" spans="1:18" s="5" customFormat="1" ht="30" x14ac:dyDescent="0.25">
      <c r="A241" s="6" t="s">
        <v>375</v>
      </c>
      <c r="B241" s="6" t="s">
        <v>376</v>
      </c>
      <c r="C241" s="6" t="s">
        <v>155</v>
      </c>
      <c r="D241" s="9" t="s">
        <v>546</v>
      </c>
      <c r="E241" s="10">
        <v>1</v>
      </c>
      <c r="F241" s="25">
        <v>250</v>
      </c>
      <c r="G241" s="21">
        <v>0.23</v>
      </c>
      <c r="H241" s="25">
        <f t="shared" si="49"/>
        <v>307.5</v>
      </c>
      <c r="I241" s="25">
        <f t="shared" si="50"/>
        <v>378.22500000000002</v>
      </c>
      <c r="J241" s="10">
        <v>2</v>
      </c>
      <c r="K241" s="25">
        <v>150</v>
      </c>
      <c r="L241" s="21">
        <v>0.23</v>
      </c>
      <c r="M241" s="25">
        <f t="shared" si="51"/>
        <v>300</v>
      </c>
      <c r="N241" s="25">
        <f t="shared" si="52"/>
        <v>369</v>
      </c>
      <c r="O241" s="25">
        <f t="shared" si="53"/>
        <v>607.5</v>
      </c>
      <c r="P241" s="25">
        <f t="shared" si="54"/>
        <v>747.22500000000002</v>
      </c>
      <c r="R241" s="30"/>
    </row>
    <row r="242" spans="1:18" s="5" customFormat="1" ht="30" x14ac:dyDescent="0.25">
      <c r="A242" s="6" t="s">
        <v>377</v>
      </c>
      <c r="B242" s="6" t="s">
        <v>378</v>
      </c>
      <c r="C242" s="6" t="s">
        <v>164</v>
      </c>
      <c r="D242" s="9" t="s">
        <v>547</v>
      </c>
      <c r="E242" s="10">
        <v>1</v>
      </c>
      <c r="F242" s="25">
        <v>250</v>
      </c>
      <c r="G242" s="21">
        <v>0.23</v>
      </c>
      <c r="H242" s="25">
        <f t="shared" si="49"/>
        <v>307.5</v>
      </c>
      <c r="I242" s="25">
        <f t="shared" si="50"/>
        <v>378.22500000000002</v>
      </c>
      <c r="J242" s="10">
        <v>2</v>
      </c>
      <c r="K242" s="25">
        <v>150</v>
      </c>
      <c r="L242" s="21">
        <v>0.23</v>
      </c>
      <c r="M242" s="25">
        <f t="shared" si="51"/>
        <v>300</v>
      </c>
      <c r="N242" s="25">
        <f t="shared" si="52"/>
        <v>369</v>
      </c>
      <c r="O242" s="25">
        <f t="shared" si="53"/>
        <v>607.5</v>
      </c>
      <c r="P242" s="25">
        <f t="shared" si="54"/>
        <v>747.22500000000002</v>
      </c>
      <c r="R242" s="30"/>
    </row>
    <row r="243" spans="1:18" s="5" customFormat="1" ht="30" x14ac:dyDescent="0.25">
      <c r="A243" s="6" t="s">
        <v>379</v>
      </c>
      <c r="B243" s="6" t="s">
        <v>380</v>
      </c>
      <c r="C243" s="6" t="s">
        <v>213</v>
      </c>
      <c r="D243" s="9" t="s">
        <v>548</v>
      </c>
      <c r="E243" s="10">
        <v>1</v>
      </c>
      <c r="F243" s="25">
        <v>250</v>
      </c>
      <c r="G243" s="21">
        <v>0.23</v>
      </c>
      <c r="H243" s="25">
        <f t="shared" si="49"/>
        <v>307.5</v>
      </c>
      <c r="I243" s="25">
        <f t="shared" si="50"/>
        <v>378.22500000000002</v>
      </c>
      <c r="J243" s="10">
        <v>2</v>
      </c>
      <c r="K243" s="25">
        <v>150</v>
      </c>
      <c r="L243" s="21">
        <v>0.23</v>
      </c>
      <c r="M243" s="25">
        <f t="shared" si="51"/>
        <v>300</v>
      </c>
      <c r="N243" s="25">
        <f t="shared" si="52"/>
        <v>369</v>
      </c>
      <c r="O243" s="25">
        <f t="shared" si="53"/>
        <v>607.5</v>
      </c>
      <c r="P243" s="25">
        <f t="shared" si="54"/>
        <v>747.22500000000002</v>
      </c>
      <c r="R243" s="30"/>
    </row>
    <row r="244" spans="1:18" s="5" customFormat="1" ht="30" x14ac:dyDescent="0.25">
      <c r="A244" s="6" t="s">
        <v>381</v>
      </c>
      <c r="B244" s="6" t="s">
        <v>382</v>
      </c>
      <c r="C244" s="6" t="s">
        <v>164</v>
      </c>
      <c r="D244" s="9" t="s">
        <v>549</v>
      </c>
      <c r="E244" s="10">
        <v>1</v>
      </c>
      <c r="F244" s="25">
        <v>250</v>
      </c>
      <c r="G244" s="21">
        <v>0.23</v>
      </c>
      <c r="H244" s="25">
        <f t="shared" si="49"/>
        <v>307.5</v>
      </c>
      <c r="I244" s="25">
        <f t="shared" si="50"/>
        <v>378.22500000000002</v>
      </c>
      <c r="J244" s="10">
        <v>2</v>
      </c>
      <c r="K244" s="25">
        <v>150</v>
      </c>
      <c r="L244" s="21">
        <v>0.23</v>
      </c>
      <c r="M244" s="25">
        <f t="shared" si="51"/>
        <v>300</v>
      </c>
      <c r="N244" s="25">
        <f t="shared" si="52"/>
        <v>369</v>
      </c>
      <c r="O244" s="25">
        <f t="shared" si="53"/>
        <v>607.5</v>
      </c>
      <c r="P244" s="25">
        <f t="shared" si="54"/>
        <v>747.22500000000002</v>
      </c>
      <c r="R244" s="30"/>
    </row>
    <row r="245" spans="1:18" s="5" customFormat="1" x14ac:dyDescent="0.25">
      <c r="A245" s="6" t="s">
        <v>383</v>
      </c>
      <c r="B245" s="6" t="s">
        <v>384</v>
      </c>
      <c r="C245" s="6" t="s">
        <v>213</v>
      </c>
      <c r="D245" s="9" t="s">
        <v>549</v>
      </c>
      <c r="E245" s="10">
        <v>1</v>
      </c>
      <c r="F245" s="25">
        <v>250</v>
      </c>
      <c r="G245" s="21">
        <v>0.23</v>
      </c>
      <c r="H245" s="25">
        <f t="shared" si="49"/>
        <v>307.5</v>
      </c>
      <c r="I245" s="25">
        <f t="shared" si="50"/>
        <v>378.22500000000002</v>
      </c>
      <c r="J245" s="10">
        <v>2</v>
      </c>
      <c r="K245" s="25">
        <v>150</v>
      </c>
      <c r="L245" s="21">
        <v>0.23</v>
      </c>
      <c r="M245" s="25">
        <f t="shared" si="51"/>
        <v>300</v>
      </c>
      <c r="N245" s="25">
        <f t="shared" si="52"/>
        <v>369</v>
      </c>
      <c r="O245" s="25">
        <f t="shared" si="53"/>
        <v>607.5</v>
      </c>
      <c r="P245" s="25">
        <f t="shared" si="54"/>
        <v>747.22500000000002</v>
      </c>
      <c r="R245" s="30"/>
    </row>
    <row r="246" spans="1:18" s="5" customFormat="1" ht="30" x14ac:dyDescent="0.25">
      <c r="A246" s="6" t="s">
        <v>375</v>
      </c>
      <c r="B246" s="6" t="s">
        <v>385</v>
      </c>
      <c r="C246" s="6" t="s">
        <v>164</v>
      </c>
      <c r="D246" s="9" t="s">
        <v>549</v>
      </c>
      <c r="E246" s="10">
        <v>1</v>
      </c>
      <c r="F246" s="25">
        <v>250</v>
      </c>
      <c r="G246" s="21">
        <v>0.23</v>
      </c>
      <c r="H246" s="25">
        <f t="shared" si="49"/>
        <v>307.5</v>
      </c>
      <c r="I246" s="25">
        <f t="shared" si="50"/>
        <v>378.22500000000002</v>
      </c>
      <c r="J246" s="10">
        <v>2</v>
      </c>
      <c r="K246" s="25">
        <v>150</v>
      </c>
      <c r="L246" s="21">
        <v>0.23</v>
      </c>
      <c r="M246" s="25">
        <f t="shared" si="51"/>
        <v>300</v>
      </c>
      <c r="N246" s="25">
        <f t="shared" si="52"/>
        <v>369</v>
      </c>
      <c r="O246" s="25">
        <f t="shared" si="53"/>
        <v>607.5</v>
      </c>
      <c r="P246" s="25">
        <f t="shared" si="54"/>
        <v>747.22500000000002</v>
      </c>
      <c r="R246" s="30"/>
    </row>
    <row r="247" spans="1:18" s="5" customFormat="1" ht="30" x14ac:dyDescent="0.25">
      <c r="A247" s="6" t="s">
        <v>375</v>
      </c>
      <c r="B247" s="6" t="s">
        <v>386</v>
      </c>
      <c r="C247" s="6" t="s">
        <v>219</v>
      </c>
      <c r="D247" s="9" t="s">
        <v>549</v>
      </c>
      <c r="E247" s="10">
        <v>1</v>
      </c>
      <c r="F247" s="25">
        <v>250</v>
      </c>
      <c r="G247" s="21">
        <v>0.23</v>
      </c>
      <c r="H247" s="25">
        <f t="shared" si="49"/>
        <v>307.5</v>
      </c>
      <c r="I247" s="25">
        <f t="shared" si="50"/>
        <v>378.22500000000002</v>
      </c>
      <c r="J247" s="10">
        <v>2</v>
      </c>
      <c r="K247" s="25">
        <v>150</v>
      </c>
      <c r="L247" s="21">
        <v>0.23</v>
      </c>
      <c r="M247" s="25">
        <f t="shared" si="51"/>
        <v>300</v>
      </c>
      <c r="N247" s="25">
        <f t="shared" si="52"/>
        <v>369</v>
      </c>
      <c r="O247" s="25">
        <f t="shared" si="53"/>
        <v>607.5</v>
      </c>
      <c r="P247" s="25">
        <f t="shared" si="54"/>
        <v>747.22500000000002</v>
      </c>
      <c r="R247" s="30"/>
    </row>
    <row r="248" spans="1:18" s="5" customFormat="1" x14ac:dyDescent="0.25">
      <c r="A248" s="67" t="s">
        <v>501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M248" s="69" t="s">
        <v>480</v>
      </c>
      <c r="N248" s="69"/>
      <c r="O248" s="25">
        <f>SUM(O235:O247)</f>
        <v>7897.5</v>
      </c>
      <c r="P248" s="25">
        <f>SUM(P235:P247)</f>
        <v>9713.9250000000029</v>
      </c>
      <c r="Q248" s="52"/>
      <c r="R248" s="30"/>
    </row>
    <row r="249" spans="1:18" s="5" customFormat="1" x14ac:dyDescent="0.25">
      <c r="A249" s="15" t="s">
        <v>502</v>
      </c>
      <c r="B249" s="43"/>
      <c r="C249" s="15"/>
      <c r="D249" s="43"/>
      <c r="E249" s="43"/>
      <c r="F249" s="43"/>
      <c r="G249" s="43"/>
      <c r="H249" s="43"/>
      <c r="I249" s="43"/>
      <c r="J249" s="43"/>
      <c r="K249" s="43"/>
      <c r="M249" s="31"/>
      <c r="N249" s="31"/>
      <c r="O249" s="31"/>
      <c r="P249" s="31"/>
      <c r="R249" s="30"/>
    </row>
    <row r="250" spans="1:18" s="5" customFormat="1" x14ac:dyDescent="0.25">
      <c r="F250" s="30">
        <v>3900</v>
      </c>
      <c r="H250" s="30"/>
      <c r="I250" s="30"/>
      <c r="K250" s="30"/>
      <c r="M250" s="30"/>
      <c r="N250" s="30"/>
      <c r="O250" s="30"/>
      <c r="P250" s="30"/>
      <c r="R250" s="30"/>
    </row>
    <row r="251" spans="1:18" s="5" customFormat="1" x14ac:dyDescent="0.25">
      <c r="A251" s="15"/>
      <c r="B251" s="43"/>
      <c r="C251" s="15"/>
      <c r="D251" s="43"/>
      <c r="E251" s="43"/>
      <c r="F251" s="43"/>
      <c r="G251" s="43"/>
      <c r="H251" s="43"/>
      <c r="I251" s="43"/>
      <c r="J251" s="43"/>
      <c r="K251" s="43"/>
      <c r="M251" s="30"/>
      <c r="N251" s="30"/>
      <c r="O251" s="30"/>
      <c r="P251" s="30"/>
      <c r="R251" s="30"/>
    </row>
    <row r="252" spans="1:18" s="5" customFormat="1" x14ac:dyDescent="0.25">
      <c r="A252" s="15"/>
      <c r="B252" s="43"/>
      <c r="C252" s="15"/>
      <c r="D252" s="43"/>
      <c r="E252" s="43"/>
      <c r="F252" s="43"/>
      <c r="G252" s="43"/>
      <c r="H252" s="43"/>
      <c r="I252" s="43"/>
      <c r="J252" s="43"/>
      <c r="K252" s="43"/>
      <c r="M252" s="30"/>
      <c r="N252" s="30"/>
      <c r="O252" s="30"/>
      <c r="P252" s="30"/>
      <c r="R252" s="30"/>
    </row>
    <row r="253" spans="1:18" s="5" customFormat="1" x14ac:dyDescent="0.25">
      <c r="A253" s="15"/>
      <c r="B253" s="43"/>
      <c r="C253" s="15"/>
      <c r="D253" s="43"/>
      <c r="E253" s="43"/>
      <c r="F253" s="43"/>
      <c r="G253" s="43"/>
      <c r="H253" s="43"/>
      <c r="I253" s="43"/>
      <c r="J253" s="43"/>
      <c r="K253" s="43"/>
      <c r="M253" s="30"/>
      <c r="N253" s="30"/>
      <c r="O253" s="30"/>
      <c r="P253" s="30"/>
      <c r="R253" s="30"/>
    </row>
    <row r="254" spans="1:18" s="5" customFormat="1" x14ac:dyDescent="0.25">
      <c r="A254" s="5" t="s">
        <v>519</v>
      </c>
      <c r="F254" s="30">
        <v>1500</v>
      </c>
      <c r="H254" s="30"/>
      <c r="I254" s="30"/>
      <c r="K254" s="30"/>
      <c r="M254" s="30"/>
      <c r="N254" s="30"/>
      <c r="O254" s="30"/>
      <c r="P254" s="30"/>
      <c r="R254" s="30"/>
    </row>
    <row r="255" spans="1:18" s="5" customFormat="1" ht="67.5" x14ac:dyDescent="0.25">
      <c r="A255" s="45" t="s">
        <v>147</v>
      </c>
      <c r="B255" s="45" t="s">
        <v>148</v>
      </c>
      <c r="C255" s="63" t="s">
        <v>149</v>
      </c>
      <c r="D255" s="46" t="s">
        <v>150</v>
      </c>
      <c r="E255" s="47" t="s">
        <v>455</v>
      </c>
      <c r="F255" s="48" t="s">
        <v>469</v>
      </c>
      <c r="G255" s="49" t="s">
        <v>470</v>
      </c>
      <c r="H255" s="48" t="s">
        <v>471</v>
      </c>
      <c r="I255" s="48" t="s">
        <v>472</v>
      </c>
      <c r="J255" s="48" t="s">
        <v>473</v>
      </c>
      <c r="K255" s="48" t="s">
        <v>474</v>
      </c>
      <c r="L255" s="48" t="s">
        <v>470</v>
      </c>
      <c r="M255" s="48" t="s">
        <v>475</v>
      </c>
      <c r="N255" s="48" t="s">
        <v>476</v>
      </c>
      <c r="O255" s="48" t="s">
        <v>477</v>
      </c>
      <c r="P255" s="48" t="s">
        <v>478</v>
      </c>
      <c r="R255" s="30"/>
    </row>
    <row r="256" spans="1:18" s="5" customFormat="1" ht="26.25" x14ac:dyDescent="0.25">
      <c r="A256" s="7" t="s">
        <v>387</v>
      </c>
      <c r="B256" s="7" t="s">
        <v>388</v>
      </c>
      <c r="C256" s="7" t="s">
        <v>161</v>
      </c>
      <c r="D256" s="11" t="s">
        <v>319</v>
      </c>
      <c r="E256" s="10">
        <v>1</v>
      </c>
      <c r="F256" s="25">
        <v>4629.63</v>
      </c>
      <c r="G256" s="21">
        <v>0.08</v>
      </c>
      <c r="H256" s="25">
        <f>F256*E256</f>
        <v>4629.63</v>
      </c>
      <c r="I256" s="25">
        <f>H256*1.08</f>
        <v>5000.0004000000008</v>
      </c>
      <c r="J256" s="10">
        <v>30</v>
      </c>
      <c r="K256" s="25">
        <v>100</v>
      </c>
      <c r="L256" s="21">
        <v>0.08</v>
      </c>
      <c r="M256" s="25">
        <f>K256*J256</f>
        <v>3000</v>
      </c>
      <c r="N256" s="25">
        <f>M256*1.08</f>
        <v>3240</v>
      </c>
      <c r="O256" s="25">
        <f>M256+H256</f>
        <v>7629.63</v>
      </c>
      <c r="P256" s="25">
        <f>I256+N256</f>
        <v>8240.0004000000008</v>
      </c>
      <c r="R256" s="30"/>
    </row>
    <row r="257" spans="1:18" s="5" customFormat="1" x14ac:dyDescent="0.25">
      <c r="A257" s="7" t="s">
        <v>389</v>
      </c>
      <c r="B257" s="7" t="s">
        <v>390</v>
      </c>
      <c r="C257" s="7" t="s">
        <v>158</v>
      </c>
      <c r="D257" s="11" t="s">
        <v>391</v>
      </c>
      <c r="E257" s="10">
        <v>1</v>
      </c>
      <c r="F257" s="25">
        <v>300</v>
      </c>
      <c r="G257" s="21">
        <v>0.08</v>
      </c>
      <c r="H257" s="25">
        <f>F257*E257</f>
        <v>300</v>
      </c>
      <c r="I257" s="25">
        <f t="shared" ref="I257:I259" si="55">H257*1.08</f>
        <v>324</v>
      </c>
      <c r="J257" s="10">
        <v>30</v>
      </c>
      <c r="K257" s="25">
        <v>100</v>
      </c>
      <c r="L257" s="21">
        <v>0.08</v>
      </c>
      <c r="M257" s="25">
        <f t="shared" ref="M257:M259" si="56">K257*J257</f>
        <v>3000</v>
      </c>
      <c r="N257" s="25">
        <f t="shared" ref="N257:N259" si="57">M257*1.08</f>
        <v>3240</v>
      </c>
      <c r="O257" s="25">
        <f t="shared" ref="O257:O259" si="58">M257+H257</f>
        <v>3300</v>
      </c>
      <c r="P257" s="25">
        <f t="shared" ref="P257:P259" si="59">I257+N257</f>
        <v>3564</v>
      </c>
      <c r="R257" s="30"/>
    </row>
    <row r="258" spans="1:18" s="5" customFormat="1" x14ac:dyDescent="0.25">
      <c r="A258" s="7" t="s">
        <v>389</v>
      </c>
      <c r="B258" s="7" t="s">
        <v>392</v>
      </c>
      <c r="C258" s="7" t="s">
        <v>158</v>
      </c>
      <c r="D258" s="11" t="s">
        <v>391</v>
      </c>
      <c r="E258" s="10">
        <v>1</v>
      </c>
      <c r="F258" s="25">
        <v>300</v>
      </c>
      <c r="G258" s="21">
        <v>0.08</v>
      </c>
      <c r="H258" s="25">
        <f>F258*E258</f>
        <v>300</v>
      </c>
      <c r="I258" s="25">
        <f t="shared" si="55"/>
        <v>324</v>
      </c>
      <c r="J258" s="10">
        <v>30</v>
      </c>
      <c r="K258" s="25">
        <v>100</v>
      </c>
      <c r="L258" s="21">
        <v>0.08</v>
      </c>
      <c r="M258" s="25">
        <f t="shared" si="56"/>
        <v>3000</v>
      </c>
      <c r="N258" s="25">
        <f t="shared" si="57"/>
        <v>3240</v>
      </c>
      <c r="O258" s="25">
        <f t="shared" si="58"/>
        <v>3300</v>
      </c>
      <c r="P258" s="25">
        <f t="shared" si="59"/>
        <v>3564</v>
      </c>
      <c r="R258" s="30"/>
    </row>
    <row r="259" spans="1:18" s="5" customFormat="1" x14ac:dyDescent="0.25">
      <c r="A259" s="7" t="s">
        <v>393</v>
      </c>
      <c r="B259" s="7" t="s">
        <v>394</v>
      </c>
      <c r="C259" s="7" t="s">
        <v>158</v>
      </c>
      <c r="D259" s="11" t="s">
        <v>391</v>
      </c>
      <c r="E259" s="10">
        <v>1</v>
      </c>
      <c r="F259" s="25">
        <v>300</v>
      </c>
      <c r="G259" s="21">
        <v>0.08</v>
      </c>
      <c r="H259" s="25">
        <f>F259*E259</f>
        <v>300</v>
      </c>
      <c r="I259" s="25">
        <f t="shared" si="55"/>
        <v>324</v>
      </c>
      <c r="J259" s="10">
        <v>30</v>
      </c>
      <c r="K259" s="25">
        <v>100</v>
      </c>
      <c r="L259" s="21">
        <v>0.08</v>
      </c>
      <c r="M259" s="25">
        <f t="shared" si="56"/>
        <v>3000</v>
      </c>
      <c r="N259" s="25">
        <f t="shared" si="57"/>
        <v>3240</v>
      </c>
      <c r="O259" s="25">
        <f t="shared" si="58"/>
        <v>3300</v>
      </c>
      <c r="P259" s="25">
        <f t="shared" si="59"/>
        <v>3564</v>
      </c>
      <c r="R259" s="30"/>
    </row>
    <row r="260" spans="1:18" s="5" customFormat="1" x14ac:dyDescent="0.25">
      <c r="A260" s="67" t="s">
        <v>501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M260" s="69" t="s">
        <v>480</v>
      </c>
      <c r="N260" s="69"/>
      <c r="O260" s="25">
        <f>SUM(O256:O259)</f>
        <v>17529.63</v>
      </c>
      <c r="P260" s="25">
        <f>SUM(P256:P259)</f>
        <v>18932.000400000001</v>
      </c>
      <c r="Q260" s="52"/>
      <c r="R260" s="30"/>
    </row>
    <row r="261" spans="1:18" s="5" customFormat="1" x14ac:dyDescent="0.25">
      <c r="A261" s="15" t="s">
        <v>502</v>
      </c>
      <c r="B261" s="43"/>
      <c r="C261" s="15"/>
      <c r="D261" s="43"/>
      <c r="E261" s="43"/>
      <c r="F261" s="43"/>
      <c r="G261" s="43"/>
      <c r="H261" s="43"/>
      <c r="I261" s="43"/>
      <c r="J261" s="43"/>
      <c r="K261" s="43"/>
      <c r="M261" s="30"/>
      <c r="N261" s="30"/>
      <c r="O261" s="30"/>
      <c r="P261" s="30"/>
      <c r="R261" s="30"/>
    </row>
    <row r="262" spans="1:18" s="5" customFormat="1" x14ac:dyDescent="0.25">
      <c r="A262" s="15"/>
      <c r="B262" s="43"/>
      <c r="C262" s="15"/>
      <c r="D262" s="43"/>
      <c r="E262" s="43"/>
      <c r="F262" s="43"/>
      <c r="G262" s="43"/>
      <c r="H262" s="43"/>
      <c r="I262" s="43"/>
      <c r="J262" s="43"/>
      <c r="K262" s="43"/>
      <c r="M262" s="30"/>
      <c r="N262" s="30"/>
      <c r="O262" s="30"/>
      <c r="P262" s="30"/>
      <c r="R262" s="30"/>
    </row>
    <row r="263" spans="1:18" s="5" customFormat="1" x14ac:dyDescent="0.25">
      <c r="A263" s="15"/>
      <c r="B263" s="43"/>
      <c r="C263" s="15"/>
      <c r="D263" s="43"/>
      <c r="E263" s="43"/>
      <c r="F263" s="43"/>
      <c r="G263" s="43"/>
      <c r="H263" s="43"/>
      <c r="I263" s="43"/>
      <c r="J263" s="43"/>
      <c r="K263" s="43"/>
      <c r="M263" s="30"/>
      <c r="N263" s="30"/>
      <c r="O263" s="30"/>
      <c r="P263" s="30"/>
      <c r="R263" s="30"/>
    </row>
    <row r="264" spans="1:18" s="5" customFormat="1" x14ac:dyDescent="0.25">
      <c r="A264" s="15"/>
      <c r="B264" s="43"/>
      <c r="C264" s="15"/>
      <c r="D264" s="43"/>
      <c r="E264" s="43"/>
      <c r="F264" s="43"/>
      <c r="G264" s="43"/>
      <c r="H264" s="43"/>
      <c r="I264" s="43"/>
      <c r="J264" s="43"/>
      <c r="K264" s="43"/>
      <c r="M264" s="30"/>
      <c r="N264" s="30"/>
      <c r="O264" s="30"/>
      <c r="P264" s="30"/>
      <c r="R264" s="30"/>
    </row>
    <row r="265" spans="1:18" s="5" customFormat="1" x14ac:dyDescent="0.25">
      <c r="A265" s="15" t="s">
        <v>520</v>
      </c>
      <c r="B265" s="43"/>
      <c r="C265" s="15"/>
      <c r="D265" s="43"/>
      <c r="E265" s="43"/>
      <c r="F265" s="43"/>
      <c r="G265" s="43"/>
      <c r="H265" s="43"/>
      <c r="I265" s="43"/>
      <c r="J265" s="43"/>
      <c r="K265" s="43"/>
      <c r="M265" s="30"/>
      <c r="N265" s="30"/>
      <c r="O265" s="30"/>
      <c r="P265" s="30"/>
      <c r="R265" s="30"/>
    </row>
    <row r="266" spans="1:18" s="5" customFormat="1" ht="67.5" x14ac:dyDescent="0.25">
      <c r="A266" s="45" t="s">
        <v>147</v>
      </c>
      <c r="B266" s="45" t="s">
        <v>148</v>
      </c>
      <c r="C266" s="63" t="s">
        <v>149</v>
      </c>
      <c r="D266" s="46" t="s">
        <v>150</v>
      </c>
      <c r="E266" s="47" t="s">
        <v>455</v>
      </c>
      <c r="F266" s="48" t="s">
        <v>469</v>
      </c>
      <c r="G266" s="49" t="s">
        <v>470</v>
      </c>
      <c r="H266" s="48" t="s">
        <v>471</v>
      </c>
      <c r="I266" s="48" t="s">
        <v>472</v>
      </c>
      <c r="J266" s="48" t="s">
        <v>473</v>
      </c>
      <c r="K266" s="48" t="s">
        <v>474</v>
      </c>
      <c r="L266" s="48" t="s">
        <v>470</v>
      </c>
      <c r="M266" s="48" t="s">
        <v>475</v>
      </c>
      <c r="N266" s="48" t="s">
        <v>476</v>
      </c>
      <c r="O266" s="48" t="s">
        <v>477</v>
      </c>
      <c r="P266" s="48" t="s">
        <v>478</v>
      </c>
      <c r="R266" s="30"/>
    </row>
    <row r="267" spans="1:18" s="5" customFormat="1" x14ac:dyDescent="0.25">
      <c r="A267" s="7" t="s">
        <v>395</v>
      </c>
      <c r="B267" s="7" t="s">
        <v>396</v>
      </c>
      <c r="C267" s="7" t="s">
        <v>188</v>
      </c>
      <c r="D267" s="11" t="s">
        <v>485</v>
      </c>
      <c r="E267" s="10">
        <v>1</v>
      </c>
      <c r="F267" s="25">
        <v>40.65</v>
      </c>
      <c r="G267" s="21">
        <v>0.23</v>
      </c>
      <c r="H267" s="25">
        <f t="shared" ref="H267:H276" si="60">E267*F267</f>
        <v>40.65</v>
      </c>
      <c r="I267" s="25">
        <f>H267*1.23</f>
        <v>49.999499999999998</v>
      </c>
      <c r="J267" s="10">
        <v>1</v>
      </c>
      <c r="K267" s="25">
        <v>50</v>
      </c>
      <c r="L267" s="21">
        <v>0.23</v>
      </c>
      <c r="M267" s="25">
        <f>K267*J267</f>
        <v>50</v>
      </c>
      <c r="N267" s="25">
        <f>M267*1.08</f>
        <v>54</v>
      </c>
      <c r="O267" s="25">
        <f>M267+H267</f>
        <v>90.65</v>
      </c>
      <c r="P267" s="25">
        <f>N267+I267</f>
        <v>103.9995</v>
      </c>
      <c r="R267" s="30"/>
    </row>
    <row r="268" spans="1:18" s="5" customFormat="1" x14ac:dyDescent="0.25">
      <c r="A268" s="7" t="s">
        <v>395</v>
      </c>
      <c r="B268" s="7" t="s">
        <v>397</v>
      </c>
      <c r="C268" s="7" t="s">
        <v>188</v>
      </c>
      <c r="D268" s="11" t="s">
        <v>485</v>
      </c>
      <c r="E268" s="10">
        <v>1</v>
      </c>
      <c r="F268" s="25">
        <v>40.65</v>
      </c>
      <c r="G268" s="21">
        <v>0.23</v>
      </c>
      <c r="H268" s="25">
        <f t="shared" si="60"/>
        <v>40.65</v>
      </c>
      <c r="I268" s="25">
        <f t="shared" ref="I268:I276" si="61">H268*1.23</f>
        <v>49.999499999999998</v>
      </c>
      <c r="J268" s="10">
        <v>1</v>
      </c>
      <c r="K268" s="25">
        <v>50</v>
      </c>
      <c r="L268" s="21">
        <v>0.23</v>
      </c>
      <c r="M268" s="25">
        <f t="shared" ref="M268:M276" si="62">K268*J268</f>
        <v>50</v>
      </c>
      <c r="N268" s="25">
        <f t="shared" ref="N268:N276" si="63">M268*1.08</f>
        <v>54</v>
      </c>
      <c r="O268" s="25">
        <f t="shared" ref="O268:O276" si="64">M268+H268</f>
        <v>90.65</v>
      </c>
      <c r="P268" s="25">
        <f t="shared" ref="P268:P276" si="65">N268+I268</f>
        <v>103.9995</v>
      </c>
      <c r="R268" s="30"/>
    </row>
    <row r="269" spans="1:18" s="5" customFormat="1" x14ac:dyDescent="0.25">
      <c r="A269" s="7" t="s">
        <v>395</v>
      </c>
      <c r="B269" s="7" t="s">
        <v>398</v>
      </c>
      <c r="C269" s="7" t="s">
        <v>188</v>
      </c>
      <c r="D269" s="11" t="s">
        <v>485</v>
      </c>
      <c r="E269" s="10">
        <v>1</v>
      </c>
      <c r="F269" s="25">
        <v>40.65</v>
      </c>
      <c r="G269" s="21">
        <v>0.23</v>
      </c>
      <c r="H269" s="25">
        <f t="shared" si="60"/>
        <v>40.65</v>
      </c>
      <c r="I269" s="25">
        <f t="shared" si="61"/>
        <v>49.999499999999998</v>
      </c>
      <c r="J269" s="10">
        <v>1</v>
      </c>
      <c r="K269" s="25">
        <v>50</v>
      </c>
      <c r="L269" s="21">
        <v>0.23</v>
      </c>
      <c r="M269" s="25">
        <f t="shared" si="62"/>
        <v>50</v>
      </c>
      <c r="N269" s="25">
        <f t="shared" si="63"/>
        <v>54</v>
      </c>
      <c r="O269" s="25">
        <f t="shared" si="64"/>
        <v>90.65</v>
      </c>
      <c r="P269" s="25">
        <f t="shared" si="65"/>
        <v>103.9995</v>
      </c>
      <c r="R269" s="30"/>
    </row>
    <row r="270" spans="1:18" s="5" customFormat="1" x14ac:dyDescent="0.25">
      <c r="A270" s="7" t="s">
        <v>395</v>
      </c>
      <c r="B270" s="7" t="s">
        <v>399</v>
      </c>
      <c r="C270" s="7" t="s">
        <v>188</v>
      </c>
      <c r="D270" s="11" t="s">
        <v>485</v>
      </c>
      <c r="E270" s="10">
        <v>1</v>
      </c>
      <c r="F270" s="25">
        <v>40.65</v>
      </c>
      <c r="G270" s="21">
        <v>0.23</v>
      </c>
      <c r="H270" s="25">
        <f t="shared" si="60"/>
        <v>40.65</v>
      </c>
      <c r="I270" s="25">
        <f t="shared" si="61"/>
        <v>49.999499999999998</v>
      </c>
      <c r="J270" s="10">
        <v>1</v>
      </c>
      <c r="K270" s="25">
        <v>50</v>
      </c>
      <c r="L270" s="21">
        <v>0.23</v>
      </c>
      <c r="M270" s="25">
        <f t="shared" si="62"/>
        <v>50</v>
      </c>
      <c r="N270" s="25">
        <f t="shared" si="63"/>
        <v>54</v>
      </c>
      <c r="O270" s="25">
        <f t="shared" si="64"/>
        <v>90.65</v>
      </c>
      <c r="P270" s="25">
        <f t="shared" si="65"/>
        <v>103.9995</v>
      </c>
      <c r="R270" s="30"/>
    </row>
    <row r="271" spans="1:18" s="5" customFormat="1" x14ac:dyDescent="0.25">
      <c r="A271" s="7" t="s">
        <v>395</v>
      </c>
      <c r="B271" s="7" t="s">
        <v>400</v>
      </c>
      <c r="C271" s="7" t="s">
        <v>188</v>
      </c>
      <c r="D271" s="11" t="s">
        <v>485</v>
      </c>
      <c r="E271" s="10">
        <v>1</v>
      </c>
      <c r="F271" s="25">
        <v>40.65</v>
      </c>
      <c r="G271" s="21">
        <v>0.23</v>
      </c>
      <c r="H271" s="25">
        <f t="shared" si="60"/>
        <v>40.65</v>
      </c>
      <c r="I271" s="25">
        <f t="shared" si="61"/>
        <v>49.999499999999998</v>
      </c>
      <c r="J271" s="10">
        <v>1</v>
      </c>
      <c r="K271" s="25">
        <v>50</v>
      </c>
      <c r="L271" s="21">
        <v>0.23</v>
      </c>
      <c r="M271" s="25">
        <f t="shared" si="62"/>
        <v>50</v>
      </c>
      <c r="N271" s="25">
        <f t="shared" si="63"/>
        <v>54</v>
      </c>
      <c r="O271" s="25">
        <f t="shared" si="64"/>
        <v>90.65</v>
      </c>
      <c r="P271" s="25">
        <f t="shared" si="65"/>
        <v>103.9995</v>
      </c>
      <c r="R271" s="30"/>
    </row>
    <row r="272" spans="1:18" s="5" customFormat="1" x14ac:dyDescent="0.25">
      <c r="A272" s="7" t="s">
        <v>395</v>
      </c>
      <c r="B272" s="7" t="s">
        <v>401</v>
      </c>
      <c r="C272" s="7" t="s">
        <v>188</v>
      </c>
      <c r="D272" s="11" t="s">
        <v>485</v>
      </c>
      <c r="E272" s="10">
        <v>1</v>
      </c>
      <c r="F272" s="25">
        <v>40.65</v>
      </c>
      <c r="G272" s="21">
        <v>0.23</v>
      </c>
      <c r="H272" s="25">
        <f t="shared" si="60"/>
        <v>40.65</v>
      </c>
      <c r="I272" s="25">
        <f t="shared" si="61"/>
        <v>49.999499999999998</v>
      </c>
      <c r="J272" s="10">
        <v>1</v>
      </c>
      <c r="K272" s="25">
        <v>50</v>
      </c>
      <c r="L272" s="21">
        <v>0.23</v>
      </c>
      <c r="M272" s="25">
        <f t="shared" si="62"/>
        <v>50</v>
      </c>
      <c r="N272" s="25">
        <f t="shared" si="63"/>
        <v>54</v>
      </c>
      <c r="O272" s="25">
        <f t="shared" si="64"/>
        <v>90.65</v>
      </c>
      <c r="P272" s="25">
        <f t="shared" si="65"/>
        <v>103.9995</v>
      </c>
      <c r="R272" s="30"/>
    </row>
    <row r="273" spans="1:18" s="5" customFormat="1" x14ac:dyDescent="0.25">
      <c r="A273" s="7" t="s">
        <v>395</v>
      </c>
      <c r="B273" s="7" t="s">
        <v>402</v>
      </c>
      <c r="C273" s="7" t="s">
        <v>188</v>
      </c>
      <c r="D273" s="11" t="s">
        <v>485</v>
      </c>
      <c r="E273" s="10">
        <v>1</v>
      </c>
      <c r="F273" s="25">
        <v>40.65</v>
      </c>
      <c r="G273" s="21">
        <v>0.23</v>
      </c>
      <c r="H273" s="25">
        <f t="shared" si="60"/>
        <v>40.65</v>
      </c>
      <c r="I273" s="25">
        <f t="shared" si="61"/>
        <v>49.999499999999998</v>
      </c>
      <c r="J273" s="10">
        <v>1</v>
      </c>
      <c r="K273" s="25">
        <v>50</v>
      </c>
      <c r="L273" s="21">
        <v>0.23</v>
      </c>
      <c r="M273" s="25">
        <f t="shared" si="62"/>
        <v>50</v>
      </c>
      <c r="N273" s="25">
        <f t="shared" si="63"/>
        <v>54</v>
      </c>
      <c r="O273" s="25">
        <f t="shared" si="64"/>
        <v>90.65</v>
      </c>
      <c r="P273" s="25">
        <f t="shared" si="65"/>
        <v>103.9995</v>
      </c>
      <c r="R273" s="30"/>
    </row>
    <row r="274" spans="1:18" s="5" customFormat="1" x14ac:dyDescent="0.25">
      <c r="A274" s="7" t="s">
        <v>395</v>
      </c>
      <c r="B274" s="7" t="s">
        <v>403</v>
      </c>
      <c r="C274" s="7" t="s">
        <v>188</v>
      </c>
      <c r="D274" s="11" t="s">
        <v>485</v>
      </c>
      <c r="E274" s="10">
        <v>1</v>
      </c>
      <c r="F274" s="25">
        <v>40.65</v>
      </c>
      <c r="G274" s="21">
        <v>0.23</v>
      </c>
      <c r="H274" s="25">
        <f t="shared" si="60"/>
        <v>40.65</v>
      </c>
      <c r="I274" s="25">
        <f t="shared" si="61"/>
        <v>49.999499999999998</v>
      </c>
      <c r="J274" s="10">
        <v>1</v>
      </c>
      <c r="K274" s="25">
        <v>50</v>
      </c>
      <c r="L274" s="21">
        <v>0.23</v>
      </c>
      <c r="M274" s="25">
        <f t="shared" si="62"/>
        <v>50</v>
      </c>
      <c r="N274" s="25">
        <f t="shared" si="63"/>
        <v>54</v>
      </c>
      <c r="O274" s="25">
        <f t="shared" si="64"/>
        <v>90.65</v>
      </c>
      <c r="P274" s="25">
        <f t="shared" si="65"/>
        <v>103.9995</v>
      </c>
      <c r="R274" s="30"/>
    </row>
    <row r="275" spans="1:18" s="5" customFormat="1" x14ac:dyDescent="0.25">
      <c r="A275" s="37" t="s">
        <v>395</v>
      </c>
      <c r="B275" s="37" t="s">
        <v>404</v>
      </c>
      <c r="C275" s="37" t="s">
        <v>161</v>
      </c>
      <c r="D275" s="38" t="s">
        <v>539</v>
      </c>
      <c r="E275" s="10">
        <v>1</v>
      </c>
      <c r="F275" s="26">
        <v>40.65</v>
      </c>
      <c r="G275" s="27">
        <v>0.23</v>
      </c>
      <c r="H275" s="25">
        <f t="shared" si="60"/>
        <v>40.65</v>
      </c>
      <c r="I275" s="25">
        <f t="shared" si="61"/>
        <v>49.999499999999998</v>
      </c>
      <c r="J275" s="10">
        <v>1</v>
      </c>
      <c r="K275" s="25">
        <v>50</v>
      </c>
      <c r="L275" s="21">
        <v>0.23</v>
      </c>
      <c r="M275" s="25">
        <f t="shared" si="62"/>
        <v>50</v>
      </c>
      <c r="N275" s="25">
        <f t="shared" si="63"/>
        <v>54</v>
      </c>
      <c r="O275" s="25">
        <f t="shared" si="64"/>
        <v>90.65</v>
      </c>
      <c r="P275" s="25">
        <f t="shared" si="65"/>
        <v>103.9995</v>
      </c>
      <c r="R275" s="30"/>
    </row>
    <row r="276" spans="1:18" s="5" customFormat="1" x14ac:dyDescent="0.25">
      <c r="A276" s="16" t="s">
        <v>395</v>
      </c>
      <c r="B276" s="16"/>
      <c r="C276" s="16" t="s">
        <v>500</v>
      </c>
      <c r="D276" s="16" t="s">
        <v>539</v>
      </c>
      <c r="E276" s="10">
        <v>1</v>
      </c>
      <c r="F276" s="25">
        <v>40.65</v>
      </c>
      <c r="G276" s="21">
        <v>0.23</v>
      </c>
      <c r="H276" s="25">
        <f t="shared" si="60"/>
        <v>40.65</v>
      </c>
      <c r="I276" s="25">
        <f t="shared" si="61"/>
        <v>49.999499999999998</v>
      </c>
      <c r="J276" s="10">
        <v>1</v>
      </c>
      <c r="K276" s="25">
        <v>50</v>
      </c>
      <c r="L276" s="21">
        <v>0.23</v>
      </c>
      <c r="M276" s="25">
        <f t="shared" si="62"/>
        <v>50</v>
      </c>
      <c r="N276" s="25">
        <f t="shared" si="63"/>
        <v>54</v>
      </c>
      <c r="O276" s="25">
        <f t="shared" si="64"/>
        <v>90.65</v>
      </c>
      <c r="P276" s="25">
        <f t="shared" si="65"/>
        <v>103.9995</v>
      </c>
      <c r="R276" s="30"/>
    </row>
    <row r="277" spans="1:18" s="5" customFormat="1" x14ac:dyDescent="0.25">
      <c r="A277" s="67" t="s">
        <v>501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M277" s="70" t="s">
        <v>480</v>
      </c>
      <c r="N277" s="70"/>
      <c r="O277" s="39">
        <f>SUM(O267:O276)</f>
        <v>906.49999999999989</v>
      </c>
      <c r="P277" s="39">
        <f>SUM(P267:P276)</f>
        <v>1039.9949999999999</v>
      </c>
      <c r="Q277" s="52"/>
      <c r="R277" s="30"/>
    </row>
    <row r="278" spans="1:18" s="5" customFormat="1" x14ac:dyDescent="0.25">
      <c r="A278" s="15" t="s">
        <v>502</v>
      </c>
      <c r="B278" s="43"/>
      <c r="C278" s="15"/>
      <c r="D278" s="43"/>
      <c r="E278" s="43"/>
      <c r="F278" s="43"/>
      <c r="G278" s="43"/>
      <c r="H278" s="43"/>
      <c r="I278" s="43"/>
      <c r="J278" s="43"/>
      <c r="K278" s="43"/>
      <c r="M278" s="30"/>
      <c r="N278" s="30"/>
      <c r="O278" s="30"/>
      <c r="P278" s="30"/>
      <c r="R278" s="30"/>
    </row>
    <row r="279" spans="1:18" s="5" customFormat="1" x14ac:dyDescent="0.25">
      <c r="A279" s="15"/>
      <c r="B279" s="43"/>
      <c r="C279" s="15"/>
      <c r="D279" s="43"/>
      <c r="E279" s="43"/>
      <c r="F279" s="43"/>
      <c r="G279" s="43"/>
      <c r="H279" s="43"/>
      <c r="I279" s="43"/>
      <c r="J279" s="43"/>
      <c r="K279" s="43"/>
      <c r="M279" s="30"/>
      <c r="N279" s="30"/>
      <c r="O279" s="30"/>
      <c r="P279" s="30"/>
      <c r="R279" s="30"/>
    </row>
    <row r="280" spans="1:18" s="5" customFormat="1" x14ac:dyDescent="0.25">
      <c r="A280" s="15"/>
      <c r="B280" s="43"/>
      <c r="C280" s="15"/>
      <c r="D280" s="43"/>
      <c r="E280" s="43"/>
      <c r="F280" s="43"/>
      <c r="G280" s="43"/>
      <c r="H280" s="43"/>
      <c r="I280" s="43"/>
      <c r="J280" s="43"/>
      <c r="K280" s="43"/>
      <c r="M280" s="30"/>
      <c r="N280" s="30"/>
      <c r="O280" s="30"/>
      <c r="P280" s="30"/>
      <c r="R280" s="30"/>
    </row>
    <row r="281" spans="1:18" s="5" customFormat="1" x14ac:dyDescent="0.25">
      <c r="A281" s="15"/>
      <c r="B281" s="43"/>
      <c r="C281" s="15"/>
      <c r="D281" s="43"/>
      <c r="E281" s="43"/>
      <c r="F281" s="43"/>
      <c r="G281" s="43"/>
      <c r="H281" s="43"/>
      <c r="I281" s="43"/>
      <c r="J281" s="43"/>
      <c r="K281" s="43"/>
      <c r="M281" s="30"/>
      <c r="N281" s="30"/>
      <c r="O281" s="30"/>
      <c r="P281" s="30"/>
      <c r="R281" s="30"/>
    </row>
    <row r="282" spans="1:18" s="5" customFormat="1" x14ac:dyDescent="0.25">
      <c r="A282" s="15" t="s">
        <v>521</v>
      </c>
      <c r="B282" s="43"/>
      <c r="C282" s="15"/>
      <c r="D282" s="43"/>
      <c r="E282" s="43"/>
      <c r="F282" s="43"/>
      <c r="G282" s="43"/>
      <c r="H282" s="43"/>
      <c r="I282" s="43"/>
      <c r="J282" s="43"/>
      <c r="K282" s="43"/>
      <c r="M282" s="30"/>
      <c r="N282" s="30"/>
      <c r="O282" s="30"/>
      <c r="P282" s="30"/>
      <c r="R282" s="30"/>
    </row>
    <row r="283" spans="1:18" s="5" customFormat="1" ht="67.5" x14ac:dyDescent="0.25">
      <c r="A283" s="45" t="s">
        <v>147</v>
      </c>
      <c r="B283" s="45" t="s">
        <v>148</v>
      </c>
      <c r="C283" s="63" t="s">
        <v>149</v>
      </c>
      <c r="D283" s="46" t="s">
        <v>150</v>
      </c>
      <c r="E283" s="47" t="s">
        <v>455</v>
      </c>
      <c r="F283" s="48" t="s">
        <v>469</v>
      </c>
      <c r="G283" s="49" t="s">
        <v>470</v>
      </c>
      <c r="H283" s="48" t="s">
        <v>471</v>
      </c>
      <c r="I283" s="48" t="s">
        <v>472</v>
      </c>
      <c r="J283" s="48" t="s">
        <v>473</v>
      </c>
      <c r="K283" s="48" t="s">
        <v>474</v>
      </c>
      <c r="L283" s="48" t="s">
        <v>470</v>
      </c>
      <c r="M283" s="48" t="s">
        <v>475</v>
      </c>
      <c r="N283" s="48" t="s">
        <v>476</v>
      </c>
      <c r="O283" s="48" t="s">
        <v>477</v>
      </c>
      <c r="P283" s="48" t="s">
        <v>478</v>
      </c>
      <c r="R283" s="30"/>
    </row>
    <row r="284" spans="1:18" s="5" customFormat="1" x14ac:dyDescent="0.25">
      <c r="A284" s="17" t="s">
        <v>466</v>
      </c>
      <c r="B284" s="18" t="s">
        <v>467</v>
      </c>
      <c r="C284" s="16" t="s">
        <v>468</v>
      </c>
      <c r="D284" s="16" t="s">
        <v>167</v>
      </c>
      <c r="E284" s="10">
        <v>1</v>
      </c>
      <c r="F284" s="25">
        <v>40.65</v>
      </c>
      <c r="G284" s="21">
        <v>0.23</v>
      </c>
      <c r="H284" s="25">
        <f>F284*E284</f>
        <v>40.65</v>
      </c>
      <c r="I284" s="25">
        <f>H284*1.23</f>
        <v>49.999499999999998</v>
      </c>
      <c r="J284" s="10">
        <v>2</v>
      </c>
      <c r="K284" s="25">
        <v>150</v>
      </c>
      <c r="L284" s="21">
        <v>0.23</v>
      </c>
      <c r="M284" s="25">
        <f>K284*J284</f>
        <v>300</v>
      </c>
      <c r="N284" s="25">
        <f>M284*1.23</f>
        <v>369</v>
      </c>
      <c r="O284" s="25">
        <f t="shared" ref="O284" si="66">M284+H284</f>
        <v>340.65</v>
      </c>
      <c r="P284" s="25">
        <f t="shared" ref="P284" si="67">N284+I284</f>
        <v>418.99950000000001</v>
      </c>
      <c r="R284" s="30"/>
    </row>
    <row r="285" spans="1:18" s="5" customFormat="1" x14ac:dyDescent="0.25">
      <c r="A285" s="67" t="s">
        <v>501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M285" s="69" t="s">
        <v>480</v>
      </c>
      <c r="N285" s="69"/>
      <c r="O285" s="25">
        <v>340.65</v>
      </c>
      <c r="P285" s="25">
        <v>418.99950000000001</v>
      </c>
      <c r="Q285" s="52"/>
      <c r="R285" s="30"/>
    </row>
    <row r="286" spans="1:18" s="5" customFormat="1" x14ac:dyDescent="0.25">
      <c r="A286" s="15" t="s">
        <v>502</v>
      </c>
      <c r="B286" s="43"/>
      <c r="C286" s="15"/>
      <c r="D286" s="43"/>
      <c r="E286" s="43"/>
      <c r="F286" s="43"/>
      <c r="G286" s="43"/>
      <c r="H286" s="43"/>
      <c r="I286" s="43"/>
      <c r="J286" s="43"/>
      <c r="K286" s="43"/>
      <c r="M286" s="30"/>
      <c r="N286" s="30"/>
      <c r="O286" s="30"/>
      <c r="P286" s="30"/>
      <c r="R286" s="30"/>
    </row>
    <row r="287" spans="1:18" s="5" customFormat="1" x14ac:dyDescent="0.25">
      <c r="A287" s="15"/>
      <c r="B287" s="43"/>
      <c r="C287" s="15"/>
      <c r="D287" s="43"/>
      <c r="E287" s="43"/>
      <c r="F287" s="43"/>
      <c r="G287" s="43"/>
      <c r="H287" s="43"/>
      <c r="I287" s="43"/>
      <c r="J287" s="43"/>
      <c r="K287" s="43"/>
      <c r="M287" s="30"/>
      <c r="N287" s="30"/>
      <c r="O287" s="30"/>
      <c r="P287" s="30"/>
      <c r="R287" s="30"/>
    </row>
    <row r="288" spans="1:18" s="5" customFormat="1" x14ac:dyDescent="0.25">
      <c r="A288" s="15"/>
      <c r="B288" s="43"/>
      <c r="C288" s="15"/>
      <c r="D288" s="43"/>
      <c r="E288" s="43"/>
      <c r="F288" s="43"/>
      <c r="G288" s="43"/>
      <c r="H288" s="43"/>
      <c r="I288" s="43"/>
      <c r="J288" s="43"/>
      <c r="K288" s="43"/>
      <c r="M288" s="30"/>
      <c r="N288" s="30"/>
      <c r="O288" s="30"/>
      <c r="P288" s="30"/>
      <c r="R288" s="30"/>
    </row>
    <row r="289" spans="1:18" s="5" customFormat="1" x14ac:dyDescent="0.25">
      <c r="A289" s="15"/>
      <c r="B289" s="43"/>
      <c r="C289" s="15"/>
      <c r="D289" s="43"/>
      <c r="E289" s="43"/>
      <c r="F289" s="43"/>
      <c r="G289" s="43"/>
      <c r="H289" s="43"/>
      <c r="I289" s="43"/>
      <c r="J289" s="43"/>
      <c r="K289" s="43"/>
      <c r="M289" s="30"/>
      <c r="N289" s="30"/>
      <c r="O289" s="30"/>
      <c r="P289" s="30"/>
      <c r="R289" s="30"/>
    </row>
    <row r="290" spans="1:18" s="5" customFormat="1" x14ac:dyDescent="0.25">
      <c r="A290" s="5" t="s">
        <v>530</v>
      </c>
      <c r="F290" s="30"/>
      <c r="H290" s="30"/>
      <c r="I290" s="30"/>
      <c r="K290" s="30"/>
      <c r="M290" s="30"/>
      <c r="N290" s="30"/>
      <c r="O290" s="30"/>
      <c r="P290" s="30"/>
      <c r="R290" s="30"/>
    </row>
    <row r="291" spans="1:18" s="5" customFormat="1" ht="67.5" x14ac:dyDescent="0.25">
      <c r="A291" s="45" t="s">
        <v>147</v>
      </c>
      <c r="B291" s="45" t="s">
        <v>148</v>
      </c>
      <c r="C291" s="63" t="s">
        <v>149</v>
      </c>
      <c r="D291" s="46" t="s">
        <v>150</v>
      </c>
      <c r="E291" s="47" t="s">
        <v>455</v>
      </c>
      <c r="F291" s="48" t="s">
        <v>469</v>
      </c>
      <c r="G291" s="49" t="s">
        <v>470</v>
      </c>
      <c r="H291" s="48" t="s">
        <v>471</v>
      </c>
      <c r="I291" s="48" t="s">
        <v>472</v>
      </c>
      <c r="J291" s="48" t="s">
        <v>473</v>
      </c>
      <c r="K291" s="48" t="s">
        <v>474</v>
      </c>
      <c r="L291" s="48" t="s">
        <v>470</v>
      </c>
      <c r="M291" s="48" t="s">
        <v>475</v>
      </c>
      <c r="N291" s="48" t="s">
        <v>476</v>
      </c>
      <c r="O291" s="48" t="s">
        <v>477</v>
      </c>
      <c r="P291" s="48" t="s">
        <v>478</v>
      </c>
      <c r="R291" s="30"/>
    </row>
    <row r="292" spans="1:18" s="5" customFormat="1" x14ac:dyDescent="0.25">
      <c r="A292" s="6" t="s">
        <v>409</v>
      </c>
      <c r="B292" s="6" t="s">
        <v>410</v>
      </c>
      <c r="C292" s="6" t="s">
        <v>411</v>
      </c>
      <c r="D292" s="9" t="s">
        <v>412</v>
      </c>
      <c r="E292" s="10">
        <v>1</v>
      </c>
      <c r="F292" s="25">
        <v>2000</v>
      </c>
      <c r="G292" s="21">
        <v>0.23</v>
      </c>
      <c r="H292" s="25">
        <f t="shared" ref="H292:H300" si="68">F292*E292</f>
        <v>2000</v>
      </c>
      <c r="I292" s="25">
        <f>H292*1.23</f>
        <v>2460</v>
      </c>
      <c r="J292" s="10">
        <v>20</v>
      </c>
      <c r="K292" s="25">
        <v>150</v>
      </c>
      <c r="L292" s="21">
        <v>0.23</v>
      </c>
      <c r="M292" s="25">
        <f>K292*J292</f>
        <v>3000</v>
      </c>
      <c r="N292" s="25">
        <f>M292*1.23</f>
        <v>3690</v>
      </c>
      <c r="O292" s="25">
        <f>M292+H292</f>
        <v>5000</v>
      </c>
      <c r="P292" s="25">
        <f>N292+I292</f>
        <v>6150</v>
      </c>
      <c r="R292" s="30"/>
    </row>
    <row r="293" spans="1:18" s="5" customFormat="1" x14ac:dyDescent="0.25">
      <c r="A293" s="6" t="s">
        <v>413</v>
      </c>
      <c r="B293" s="6" t="s">
        <v>414</v>
      </c>
      <c r="C293" s="6" t="s">
        <v>411</v>
      </c>
      <c r="D293" s="9" t="s">
        <v>412</v>
      </c>
      <c r="E293" s="10">
        <v>1</v>
      </c>
      <c r="F293" s="25">
        <v>2000</v>
      </c>
      <c r="G293" s="21">
        <v>0.23</v>
      </c>
      <c r="H293" s="25">
        <f t="shared" si="68"/>
        <v>2000</v>
      </c>
      <c r="I293" s="25">
        <f t="shared" ref="I293:I300" si="69">H293*1.23</f>
        <v>2460</v>
      </c>
      <c r="J293" s="10">
        <v>20</v>
      </c>
      <c r="K293" s="25">
        <v>150</v>
      </c>
      <c r="L293" s="21">
        <v>0.23</v>
      </c>
      <c r="M293" s="25">
        <f t="shared" ref="M293:M300" si="70">K293*J293</f>
        <v>3000</v>
      </c>
      <c r="N293" s="25">
        <f t="shared" ref="N293:N300" si="71">M293*1.23</f>
        <v>3690</v>
      </c>
      <c r="O293" s="25">
        <f t="shared" ref="O293:O300" si="72">M293+H293</f>
        <v>5000</v>
      </c>
      <c r="P293" s="25">
        <f t="shared" ref="P293:P300" si="73">N293+I293</f>
        <v>6150</v>
      </c>
      <c r="R293" s="30"/>
    </row>
    <row r="294" spans="1:18" s="5" customFormat="1" x14ac:dyDescent="0.25">
      <c r="A294" s="6" t="s">
        <v>415</v>
      </c>
      <c r="B294" s="6" t="s">
        <v>416</v>
      </c>
      <c r="C294" s="6" t="s">
        <v>411</v>
      </c>
      <c r="D294" s="9" t="s">
        <v>412</v>
      </c>
      <c r="E294" s="10">
        <v>1</v>
      </c>
      <c r="F294" s="25">
        <v>2000</v>
      </c>
      <c r="G294" s="21">
        <v>0.23</v>
      </c>
      <c r="H294" s="25">
        <f t="shared" si="68"/>
        <v>2000</v>
      </c>
      <c r="I294" s="25">
        <f t="shared" si="69"/>
        <v>2460</v>
      </c>
      <c r="J294" s="10">
        <v>5</v>
      </c>
      <c r="K294" s="25">
        <v>150</v>
      </c>
      <c r="L294" s="21">
        <v>0.23</v>
      </c>
      <c r="M294" s="25">
        <f t="shared" si="70"/>
        <v>750</v>
      </c>
      <c r="N294" s="25">
        <f t="shared" si="71"/>
        <v>922.5</v>
      </c>
      <c r="O294" s="25">
        <f t="shared" si="72"/>
        <v>2750</v>
      </c>
      <c r="P294" s="25">
        <f t="shared" si="73"/>
        <v>3382.5</v>
      </c>
      <c r="R294" s="30"/>
    </row>
    <row r="295" spans="1:18" s="5" customFormat="1" x14ac:dyDescent="0.25">
      <c r="A295" s="6" t="s">
        <v>417</v>
      </c>
      <c r="B295" s="6" t="s">
        <v>418</v>
      </c>
      <c r="C295" s="6" t="s">
        <v>411</v>
      </c>
      <c r="D295" s="9" t="s">
        <v>412</v>
      </c>
      <c r="E295" s="10">
        <v>1</v>
      </c>
      <c r="F295" s="25">
        <v>2000</v>
      </c>
      <c r="G295" s="21">
        <v>0.23</v>
      </c>
      <c r="H295" s="25">
        <f t="shared" si="68"/>
        <v>2000</v>
      </c>
      <c r="I295" s="25">
        <f t="shared" si="69"/>
        <v>2460</v>
      </c>
      <c r="J295" s="10">
        <v>5</v>
      </c>
      <c r="K295" s="25">
        <v>150</v>
      </c>
      <c r="L295" s="21">
        <v>0.23</v>
      </c>
      <c r="M295" s="25">
        <f t="shared" si="70"/>
        <v>750</v>
      </c>
      <c r="N295" s="25">
        <f t="shared" si="71"/>
        <v>922.5</v>
      </c>
      <c r="O295" s="25">
        <f t="shared" si="72"/>
        <v>2750</v>
      </c>
      <c r="P295" s="25">
        <f t="shared" si="73"/>
        <v>3382.5</v>
      </c>
      <c r="R295" s="30"/>
    </row>
    <row r="296" spans="1:18" s="5" customFormat="1" ht="30" x14ac:dyDescent="0.25">
      <c r="A296" s="6" t="s">
        <v>419</v>
      </c>
      <c r="B296" s="6" t="s">
        <v>420</v>
      </c>
      <c r="C296" s="6" t="s">
        <v>411</v>
      </c>
      <c r="D296" s="9" t="s">
        <v>412</v>
      </c>
      <c r="E296" s="10">
        <v>1</v>
      </c>
      <c r="F296" s="25">
        <v>2000</v>
      </c>
      <c r="G296" s="21">
        <v>0.23</v>
      </c>
      <c r="H296" s="25">
        <f t="shared" si="68"/>
        <v>2000</v>
      </c>
      <c r="I296" s="25">
        <f t="shared" si="69"/>
        <v>2460</v>
      </c>
      <c r="J296" s="10">
        <v>20</v>
      </c>
      <c r="K296" s="25">
        <v>150</v>
      </c>
      <c r="L296" s="21">
        <v>0.23</v>
      </c>
      <c r="M296" s="25">
        <f t="shared" si="70"/>
        <v>3000</v>
      </c>
      <c r="N296" s="25">
        <f t="shared" si="71"/>
        <v>3690</v>
      </c>
      <c r="O296" s="25">
        <f t="shared" si="72"/>
        <v>5000</v>
      </c>
      <c r="P296" s="25">
        <f t="shared" si="73"/>
        <v>6150</v>
      </c>
      <c r="R296" s="30"/>
    </row>
    <row r="297" spans="1:18" s="5" customFormat="1" ht="30" x14ac:dyDescent="0.25">
      <c r="A297" s="6" t="s">
        <v>419</v>
      </c>
      <c r="B297" s="6" t="s">
        <v>421</v>
      </c>
      <c r="C297" s="6" t="s">
        <v>411</v>
      </c>
      <c r="D297" s="9" t="s">
        <v>412</v>
      </c>
      <c r="E297" s="10">
        <v>1</v>
      </c>
      <c r="F297" s="25">
        <v>2000</v>
      </c>
      <c r="G297" s="21">
        <v>0.23</v>
      </c>
      <c r="H297" s="25">
        <f t="shared" si="68"/>
        <v>2000</v>
      </c>
      <c r="I297" s="25">
        <f t="shared" si="69"/>
        <v>2460</v>
      </c>
      <c r="J297" s="10">
        <v>20</v>
      </c>
      <c r="K297" s="25">
        <v>150</v>
      </c>
      <c r="L297" s="21">
        <v>0.23</v>
      </c>
      <c r="M297" s="25">
        <f t="shared" si="70"/>
        <v>3000</v>
      </c>
      <c r="N297" s="25">
        <f t="shared" si="71"/>
        <v>3690</v>
      </c>
      <c r="O297" s="25">
        <f t="shared" si="72"/>
        <v>5000</v>
      </c>
      <c r="P297" s="25">
        <f t="shared" si="73"/>
        <v>6150</v>
      </c>
      <c r="R297" s="30"/>
    </row>
    <row r="298" spans="1:18" s="5" customFormat="1" ht="30" x14ac:dyDescent="0.25">
      <c r="A298" s="6" t="s">
        <v>422</v>
      </c>
      <c r="B298" s="6" t="s">
        <v>423</v>
      </c>
      <c r="C298" s="6" t="s">
        <v>411</v>
      </c>
      <c r="D298" s="9" t="s">
        <v>412</v>
      </c>
      <c r="E298" s="10">
        <v>1</v>
      </c>
      <c r="F298" s="25">
        <v>2000</v>
      </c>
      <c r="G298" s="21">
        <v>0.23</v>
      </c>
      <c r="H298" s="25">
        <f t="shared" si="68"/>
        <v>2000</v>
      </c>
      <c r="I298" s="25">
        <f t="shared" si="69"/>
        <v>2460</v>
      </c>
      <c r="J298" s="10">
        <v>20</v>
      </c>
      <c r="K298" s="25">
        <v>150</v>
      </c>
      <c r="L298" s="21">
        <v>0.23</v>
      </c>
      <c r="M298" s="25">
        <f t="shared" si="70"/>
        <v>3000</v>
      </c>
      <c r="N298" s="25">
        <f t="shared" si="71"/>
        <v>3690</v>
      </c>
      <c r="O298" s="25">
        <f t="shared" si="72"/>
        <v>5000</v>
      </c>
      <c r="P298" s="25">
        <f t="shared" si="73"/>
        <v>6150</v>
      </c>
      <c r="R298" s="30"/>
    </row>
    <row r="299" spans="1:18" s="5" customFormat="1" x14ac:dyDescent="0.25">
      <c r="A299" s="6" t="s">
        <v>424</v>
      </c>
      <c r="B299" s="6" t="s">
        <v>425</v>
      </c>
      <c r="C299" s="6" t="s">
        <v>411</v>
      </c>
      <c r="D299" s="9" t="s">
        <v>412</v>
      </c>
      <c r="E299" s="10">
        <v>1</v>
      </c>
      <c r="F299" s="25">
        <v>2000</v>
      </c>
      <c r="G299" s="21">
        <v>0.23</v>
      </c>
      <c r="H299" s="25">
        <f t="shared" si="68"/>
        <v>2000</v>
      </c>
      <c r="I299" s="25">
        <f t="shared" si="69"/>
        <v>2460</v>
      </c>
      <c r="J299" s="10">
        <v>5</v>
      </c>
      <c r="K299" s="25">
        <v>150</v>
      </c>
      <c r="L299" s="21">
        <v>0.23</v>
      </c>
      <c r="M299" s="25">
        <f t="shared" si="70"/>
        <v>750</v>
      </c>
      <c r="N299" s="25">
        <f t="shared" si="71"/>
        <v>922.5</v>
      </c>
      <c r="O299" s="25">
        <f t="shared" si="72"/>
        <v>2750</v>
      </c>
      <c r="P299" s="25">
        <f t="shared" si="73"/>
        <v>3382.5</v>
      </c>
      <c r="R299" s="30"/>
    </row>
    <row r="300" spans="1:18" s="5" customFormat="1" x14ac:dyDescent="0.25">
      <c r="A300" s="6" t="s">
        <v>424</v>
      </c>
      <c r="B300" s="6" t="s">
        <v>426</v>
      </c>
      <c r="C300" s="6" t="s">
        <v>411</v>
      </c>
      <c r="D300" s="9" t="s">
        <v>412</v>
      </c>
      <c r="E300" s="10">
        <v>1</v>
      </c>
      <c r="F300" s="25">
        <v>2000</v>
      </c>
      <c r="G300" s="21">
        <v>0.23</v>
      </c>
      <c r="H300" s="25">
        <f t="shared" si="68"/>
        <v>2000</v>
      </c>
      <c r="I300" s="25">
        <f t="shared" si="69"/>
        <v>2460</v>
      </c>
      <c r="J300" s="10">
        <v>5</v>
      </c>
      <c r="K300" s="25">
        <v>150</v>
      </c>
      <c r="L300" s="21">
        <v>0.23</v>
      </c>
      <c r="M300" s="25">
        <f t="shared" si="70"/>
        <v>750</v>
      </c>
      <c r="N300" s="25">
        <f t="shared" si="71"/>
        <v>922.5</v>
      </c>
      <c r="O300" s="25">
        <f t="shared" si="72"/>
        <v>2750</v>
      </c>
      <c r="P300" s="25">
        <f t="shared" si="73"/>
        <v>3382.5</v>
      </c>
      <c r="R300" s="30"/>
    </row>
    <row r="301" spans="1:18" s="5" customFormat="1" x14ac:dyDescent="0.25">
      <c r="A301" s="67" t="s">
        <v>501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M301" s="30"/>
      <c r="N301" s="30"/>
      <c r="O301" s="30">
        <f>SUM(O292:O300)</f>
        <v>36000</v>
      </c>
      <c r="P301" s="30">
        <f>SUM(P292:P300)</f>
        <v>44280</v>
      </c>
      <c r="Q301" s="52"/>
      <c r="R301" s="30"/>
    </row>
    <row r="302" spans="1:18" s="5" customFormat="1" x14ac:dyDescent="0.25">
      <c r="A302" s="15" t="s">
        <v>502</v>
      </c>
      <c r="B302" s="43"/>
      <c r="C302" s="15"/>
      <c r="D302" s="43"/>
      <c r="E302" s="43"/>
      <c r="F302" s="43"/>
      <c r="G302" s="43"/>
      <c r="H302" s="43"/>
      <c r="I302" s="43"/>
      <c r="J302" s="43"/>
      <c r="K302" s="43"/>
      <c r="M302" s="30"/>
      <c r="N302" s="30"/>
      <c r="O302" s="30"/>
      <c r="P302" s="30"/>
      <c r="R302" s="30"/>
    </row>
    <row r="303" spans="1:18" s="5" customFormat="1" x14ac:dyDescent="0.25">
      <c r="A303" s="15"/>
      <c r="B303" s="43"/>
      <c r="C303" s="15"/>
      <c r="D303" s="43"/>
      <c r="E303" s="43"/>
      <c r="F303" s="43"/>
      <c r="G303" s="43"/>
      <c r="H303" s="43"/>
      <c r="I303" s="43"/>
      <c r="J303" s="43"/>
      <c r="K303" s="43"/>
      <c r="M303" s="30"/>
      <c r="N303" s="30"/>
      <c r="O303" s="30"/>
      <c r="P303" s="30"/>
      <c r="R303" s="30"/>
    </row>
    <row r="304" spans="1:18" s="5" customFormat="1" x14ac:dyDescent="0.25">
      <c r="A304" s="15"/>
      <c r="B304" s="43"/>
      <c r="C304" s="15"/>
      <c r="D304" s="43"/>
      <c r="E304" s="43"/>
      <c r="F304" s="43"/>
      <c r="G304" s="43"/>
      <c r="H304" s="43"/>
      <c r="I304" s="43"/>
      <c r="J304" s="43"/>
      <c r="K304" s="43"/>
      <c r="M304" s="30"/>
      <c r="N304" s="30"/>
      <c r="O304" s="30"/>
      <c r="P304" s="30"/>
      <c r="R304" s="30"/>
    </row>
    <row r="305" spans="1:18" s="5" customFormat="1" x14ac:dyDescent="0.25">
      <c r="A305" s="15"/>
      <c r="B305" s="43"/>
      <c r="C305" s="15"/>
      <c r="D305" s="43"/>
      <c r="E305" s="43"/>
      <c r="F305" s="43"/>
      <c r="G305" s="43"/>
      <c r="H305" s="43"/>
      <c r="I305" s="43"/>
      <c r="J305" s="43"/>
      <c r="K305" s="43"/>
      <c r="M305" s="30"/>
      <c r="N305" s="30"/>
      <c r="O305" s="30"/>
      <c r="P305" s="30"/>
      <c r="R305" s="30"/>
    </row>
    <row r="306" spans="1:18" s="5" customFormat="1" x14ac:dyDescent="0.25">
      <c r="A306" s="15"/>
      <c r="B306" s="43"/>
      <c r="C306" s="15"/>
      <c r="D306" s="43"/>
      <c r="E306" s="43"/>
      <c r="F306" s="43"/>
      <c r="G306" s="43"/>
      <c r="H306" s="43"/>
      <c r="I306" s="43"/>
      <c r="J306" s="43"/>
      <c r="K306" s="43"/>
      <c r="M306" s="30"/>
      <c r="N306" s="30"/>
      <c r="O306" s="30"/>
      <c r="P306" s="30"/>
      <c r="R306" s="30"/>
    </row>
    <row r="307" spans="1:18" s="5" customFormat="1" x14ac:dyDescent="0.25">
      <c r="A307" s="5" t="s">
        <v>522</v>
      </c>
      <c r="F307" s="30"/>
      <c r="H307" s="30"/>
      <c r="I307" s="30"/>
      <c r="K307" s="30"/>
      <c r="M307" s="30"/>
      <c r="N307" s="30"/>
      <c r="O307" s="30"/>
      <c r="P307" s="30"/>
      <c r="R307" s="30"/>
    </row>
    <row r="308" spans="1:18" s="5" customFormat="1" ht="67.5" x14ac:dyDescent="0.25">
      <c r="A308" s="45" t="s">
        <v>147</v>
      </c>
      <c r="B308" s="45" t="s">
        <v>148</v>
      </c>
      <c r="C308" s="63" t="s">
        <v>149</v>
      </c>
      <c r="D308" s="46" t="s">
        <v>150</v>
      </c>
      <c r="E308" s="47" t="s">
        <v>455</v>
      </c>
      <c r="F308" s="48" t="s">
        <v>469</v>
      </c>
      <c r="G308" s="49" t="s">
        <v>470</v>
      </c>
      <c r="H308" s="48" t="s">
        <v>471</v>
      </c>
      <c r="I308" s="48" t="s">
        <v>472</v>
      </c>
      <c r="J308" s="48" t="s">
        <v>473</v>
      </c>
      <c r="K308" s="48" t="s">
        <v>474</v>
      </c>
      <c r="L308" s="48" t="s">
        <v>470</v>
      </c>
      <c r="M308" s="48" t="s">
        <v>475</v>
      </c>
      <c r="N308" s="48" t="s">
        <v>476</v>
      </c>
      <c r="O308" s="48" t="s">
        <v>477</v>
      </c>
      <c r="P308" s="48" t="s">
        <v>478</v>
      </c>
      <c r="R308" s="30"/>
    </row>
    <row r="309" spans="1:18" s="5" customFormat="1" x14ac:dyDescent="0.25">
      <c r="A309" s="7" t="s">
        <v>427</v>
      </c>
      <c r="B309" s="7" t="s">
        <v>428</v>
      </c>
      <c r="C309" s="7" t="s">
        <v>188</v>
      </c>
      <c r="D309" s="11" t="s">
        <v>266</v>
      </c>
      <c r="E309" s="10">
        <v>1</v>
      </c>
      <c r="F309" s="25">
        <v>1400</v>
      </c>
      <c r="G309" s="21">
        <v>0.23</v>
      </c>
      <c r="H309" s="25">
        <f>F309*E309</f>
        <v>1400</v>
      </c>
      <c r="I309" s="25">
        <f>H309*1.23</f>
        <v>1722</v>
      </c>
      <c r="J309" s="10">
        <v>10</v>
      </c>
      <c r="K309" s="25">
        <v>250</v>
      </c>
      <c r="L309" s="21">
        <v>0.23</v>
      </c>
      <c r="M309" s="25">
        <f>K309*J309</f>
        <v>2500</v>
      </c>
      <c r="N309" s="25">
        <f>M309*1.23</f>
        <v>3075</v>
      </c>
      <c r="O309" s="25">
        <f>M309+H309</f>
        <v>3900</v>
      </c>
      <c r="P309" s="25">
        <f>N309+I309</f>
        <v>4797</v>
      </c>
      <c r="R309" s="30"/>
    </row>
    <row r="310" spans="1:18" s="5" customFormat="1" x14ac:dyDescent="0.25">
      <c r="A310" s="7" t="s">
        <v>429</v>
      </c>
      <c r="B310" s="7" t="s">
        <v>430</v>
      </c>
      <c r="C310" s="7" t="s">
        <v>188</v>
      </c>
      <c r="D310" s="11" t="s">
        <v>266</v>
      </c>
      <c r="E310" s="10">
        <v>1</v>
      </c>
      <c r="F310" s="25">
        <v>1400</v>
      </c>
      <c r="G310" s="21">
        <v>0.23</v>
      </c>
      <c r="H310" s="25">
        <f>F310*E310</f>
        <v>1400</v>
      </c>
      <c r="I310" s="25">
        <f>H310*1.23</f>
        <v>1722</v>
      </c>
      <c r="J310" s="10">
        <v>10</v>
      </c>
      <c r="K310" s="25">
        <v>250</v>
      </c>
      <c r="L310" s="21">
        <v>0.23</v>
      </c>
      <c r="M310" s="25">
        <f>K310*J310</f>
        <v>2500</v>
      </c>
      <c r="N310" s="25">
        <f>M310*1.23</f>
        <v>3075</v>
      </c>
      <c r="O310" s="25">
        <f>M310+H310</f>
        <v>3900</v>
      </c>
      <c r="P310" s="25">
        <f>N310+I310</f>
        <v>4797</v>
      </c>
      <c r="R310" s="30"/>
    </row>
    <row r="311" spans="1:18" s="5" customFormat="1" x14ac:dyDescent="0.25">
      <c r="A311" s="67" t="s">
        <v>501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M311" s="31"/>
      <c r="N311" s="25" t="s">
        <v>489</v>
      </c>
      <c r="O311" s="25">
        <f>SUM(O309:O310)</f>
        <v>7800</v>
      </c>
      <c r="P311" s="25">
        <f>SUM(P309:P310)</f>
        <v>9594</v>
      </c>
      <c r="Q311" s="52"/>
      <c r="R311" s="30"/>
    </row>
    <row r="312" spans="1:18" s="5" customFormat="1" x14ac:dyDescent="0.25">
      <c r="A312" s="15" t="s">
        <v>502</v>
      </c>
      <c r="B312" s="43"/>
      <c r="C312" s="15"/>
      <c r="D312" s="43"/>
      <c r="E312" s="43"/>
      <c r="F312" s="43"/>
      <c r="G312" s="43"/>
      <c r="H312" s="43"/>
      <c r="I312" s="43"/>
      <c r="J312" s="43"/>
      <c r="K312" s="43"/>
      <c r="M312" s="31"/>
      <c r="N312" s="31"/>
      <c r="O312" s="31"/>
      <c r="P312" s="31"/>
      <c r="R312" s="30"/>
    </row>
    <row r="313" spans="1:18" s="5" customFormat="1" x14ac:dyDescent="0.25">
      <c r="A313" s="15"/>
      <c r="B313" s="43"/>
      <c r="C313" s="15"/>
      <c r="D313" s="43"/>
      <c r="E313" s="43"/>
      <c r="F313" s="43"/>
      <c r="G313" s="43"/>
      <c r="H313" s="43"/>
      <c r="I313" s="43"/>
      <c r="J313" s="43"/>
      <c r="K313" s="43"/>
      <c r="M313" s="30"/>
      <c r="N313" s="30"/>
      <c r="O313" s="30"/>
      <c r="P313" s="30"/>
      <c r="R313" s="30"/>
    </row>
    <row r="314" spans="1:18" s="5" customFormat="1" x14ac:dyDescent="0.25">
      <c r="A314" s="15"/>
      <c r="B314" s="43"/>
      <c r="C314" s="15"/>
      <c r="D314" s="43"/>
      <c r="E314" s="43"/>
      <c r="F314" s="43"/>
      <c r="G314" s="43"/>
      <c r="H314" s="43"/>
      <c r="I314" s="43"/>
      <c r="J314" s="43"/>
      <c r="K314" s="43"/>
      <c r="M314" s="30"/>
      <c r="N314" s="30"/>
      <c r="O314" s="30"/>
      <c r="P314" s="30"/>
      <c r="R314" s="30"/>
    </row>
    <row r="315" spans="1:18" s="5" customFormat="1" x14ac:dyDescent="0.25">
      <c r="A315" s="5" t="s">
        <v>523</v>
      </c>
      <c r="F315" s="30"/>
      <c r="H315" s="30"/>
      <c r="I315" s="30"/>
      <c r="K315" s="30"/>
      <c r="M315" s="30"/>
      <c r="N315" s="30"/>
      <c r="O315" s="30"/>
      <c r="P315" s="30"/>
      <c r="R315" s="30"/>
    </row>
    <row r="316" spans="1:18" s="5" customFormat="1" ht="67.5" x14ac:dyDescent="0.25">
      <c r="A316" s="45" t="s">
        <v>147</v>
      </c>
      <c r="B316" s="45" t="s">
        <v>148</v>
      </c>
      <c r="C316" s="63" t="s">
        <v>149</v>
      </c>
      <c r="D316" s="46" t="s">
        <v>150</v>
      </c>
      <c r="E316" s="47" t="s">
        <v>455</v>
      </c>
      <c r="F316" s="48" t="s">
        <v>469</v>
      </c>
      <c r="G316" s="49" t="s">
        <v>470</v>
      </c>
      <c r="H316" s="48" t="s">
        <v>471</v>
      </c>
      <c r="I316" s="48" t="s">
        <v>472</v>
      </c>
      <c r="J316" s="48" t="s">
        <v>473</v>
      </c>
      <c r="K316" s="48" t="s">
        <v>474</v>
      </c>
      <c r="L316" s="48" t="s">
        <v>470</v>
      </c>
      <c r="M316" s="48" t="s">
        <v>475</v>
      </c>
      <c r="N316" s="48" t="s">
        <v>476</v>
      </c>
      <c r="O316" s="48" t="s">
        <v>477</v>
      </c>
      <c r="P316" s="48" t="s">
        <v>478</v>
      </c>
      <c r="R316" s="30"/>
    </row>
    <row r="317" spans="1:18" s="5" customFormat="1" x14ac:dyDescent="0.25">
      <c r="A317" s="7" t="s">
        <v>431</v>
      </c>
      <c r="B317" s="7" t="s">
        <v>432</v>
      </c>
      <c r="C317" s="7" t="s">
        <v>213</v>
      </c>
      <c r="D317" s="11" t="s">
        <v>433</v>
      </c>
      <c r="E317" s="10">
        <v>1</v>
      </c>
      <c r="F317" s="25">
        <v>81.3</v>
      </c>
      <c r="G317" s="21">
        <v>0.23</v>
      </c>
      <c r="H317" s="25">
        <f>F317*1.23</f>
        <v>99.998999999999995</v>
      </c>
      <c r="I317" s="25">
        <f t="shared" ref="I317:I318" si="74">H317*1.23</f>
        <v>122.99876999999999</v>
      </c>
      <c r="J317" s="10">
        <v>2</v>
      </c>
      <c r="K317" s="25">
        <v>150</v>
      </c>
      <c r="L317" s="21">
        <v>0.23</v>
      </c>
      <c r="M317" s="25">
        <f>K317*J317</f>
        <v>300</v>
      </c>
      <c r="N317" s="25">
        <f t="shared" ref="N317:N318" si="75">M317*1.23</f>
        <v>369</v>
      </c>
      <c r="O317" s="25">
        <f t="shared" ref="O317:O318" si="76">M317+H317</f>
        <v>399.99900000000002</v>
      </c>
      <c r="P317" s="25">
        <f t="shared" ref="P317:P318" si="77">N317+I317</f>
        <v>491.99876999999998</v>
      </c>
      <c r="R317" s="30"/>
    </row>
    <row r="318" spans="1:18" s="5" customFormat="1" x14ac:dyDescent="0.25">
      <c r="A318" s="7" t="s">
        <v>434</v>
      </c>
      <c r="B318" s="7" t="s">
        <v>408</v>
      </c>
      <c r="C318" s="7" t="s">
        <v>161</v>
      </c>
      <c r="D318" s="11" t="s">
        <v>405</v>
      </c>
      <c r="E318" s="10">
        <v>1</v>
      </c>
      <c r="F318" s="25">
        <v>81.3</v>
      </c>
      <c r="G318" s="21">
        <v>0.23</v>
      </c>
      <c r="H318" s="25">
        <f>F318*1.23</f>
        <v>99.998999999999995</v>
      </c>
      <c r="I318" s="25">
        <f t="shared" si="74"/>
        <v>122.99876999999999</v>
      </c>
      <c r="J318" s="10">
        <v>2</v>
      </c>
      <c r="K318" s="25">
        <v>150</v>
      </c>
      <c r="L318" s="21">
        <v>0.23</v>
      </c>
      <c r="M318" s="40">
        <f t="shared" ref="M318" si="78">K318*J318</f>
        <v>300</v>
      </c>
      <c r="N318" s="25">
        <f t="shared" si="75"/>
        <v>369</v>
      </c>
      <c r="O318" s="25">
        <f t="shared" si="76"/>
        <v>399.99900000000002</v>
      </c>
      <c r="P318" s="25">
        <f t="shared" si="77"/>
        <v>491.99876999999998</v>
      </c>
      <c r="R318" s="30"/>
    </row>
    <row r="319" spans="1:18" s="5" customFormat="1" x14ac:dyDescent="0.25">
      <c r="A319" s="67" t="s">
        <v>501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M319" s="30"/>
      <c r="N319" s="25" t="s">
        <v>489</v>
      </c>
      <c r="O319" s="25">
        <f>SUM(O317:O318)</f>
        <v>799.99800000000005</v>
      </c>
      <c r="P319" s="25">
        <f>SUM(P317:P318)</f>
        <v>983.99753999999996</v>
      </c>
      <c r="Q319" s="52"/>
      <c r="R319" s="30"/>
    </row>
    <row r="320" spans="1:18" s="5" customFormat="1" x14ac:dyDescent="0.25">
      <c r="A320" s="15" t="s">
        <v>502</v>
      </c>
      <c r="B320" s="43"/>
      <c r="C320" s="15"/>
      <c r="D320" s="43"/>
      <c r="E320" s="43"/>
      <c r="F320" s="43"/>
      <c r="G320" s="43"/>
      <c r="H320" s="43"/>
      <c r="I320" s="43"/>
      <c r="J320" s="43"/>
      <c r="K320" s="43"/>
      <c r="M320" s="30"/>
      <c r="N320" s="30"/>
      <c r="O320" s="30"/>
      <c r="P320" s="30"/>
      <c r="R320" s="30"/>
    </row>
    <row r="321" spans="1:18" s="5" customFormat="1" x14ac:dyDescent="0.25">
      <c r="A321" s="15"/>
      <c r="B321" s="43"/>
      <c r="C321" s="15"/>
      <c r="D321" s="43"/>
      <c r="E321" s="43"/>
      <c r="F321" s="43"/>
      <c r="G321" s="43"/>
      <c r="H321" s="43"/>
      <c r="I321" s="43"/>
      <c r="J321" s="43"/>
      <c r="K321" s="43"/>
      <c r="M321" s="30"/>
      <c r="N321" s="30"/>
      <c r="O321" s="30"/>
      <c r="P321" s="30"/>
      <c r="R321" s="30"/>
    </row>
    <row r="322" spans="1:18" s="5" customFormat="1" x14ac:dyDescent="0.25">
      <c r="A322" s="15"/>
      <c r="B322" s="43"/>
      <c r="C322" s="15"/>
      <c r="D322" s="43"/>
      <c r="E322" s="43"/>
      <c r="F322" s="43"/>
      <c r="G322" s="43"/>
      <c r="H322" s="43"/>
      <c r="I322" s="43"/>
      <c r="J322" s="43"/>
      <c r="K322" s="43"/>
      <c r="M322" s="30"/>
      <c r="N322" s="30"/>
      <c r="O322" s="30"/>
      <c r="P322" s="30"/>
      <c r="R322" s="30"/>
    </row>
    <row r="323" spans="1:18" s="5" customFormat="1" x14ac:dyDescent="0.25">
      <c r="A323" s="15"/>
      <c r="B323" s="43"/>
      <c r="C323" s="15"/>
      <c r="D323" s="43"/>
      <c r="E323" s="43"/>
      <c r="F323" s="43"/>
      <c r="G323" s="43"/>
      <c r="H323" s="43"/>
      <c r="I323" s="43"/>
      <c r="J323" s="43"/>
      <c r="K323" s="43"/>
      <c r="M323" s="30"/>
      <c r="N323" s="30"/>
      <c r="O323" s="30"/>
      <c r="P323" s="30"/>
      <c r="R323" s="30"/>
    </row>
    <row r="324" spans="1:18" s="5" customFormat="1" x14ac:dyDescent="0.25">
      <c r="A324" s="15"/>
      <c r="B324" s="43"/>
      <c r="C324" s="15"/>
      <c r="D324" s="43"/>
      <c r="E324" s="43"/>
      <c r="F324" s="43"/>
      <c r="G324" s="43"/>
      <c r="H324" s="43"/>
      <c r="I324" s="43"/>
      <c r="J324" s="43"/>
      <c r="K324" s="43"/>
      <c r="M324" s="30"/>
      <c r="N324" s="30"/>
      <c r="O324" s="30"/>
      <c r="P324" s="30"/>
      <c r="R324" s="30"/>
    </row>
    <row r="325" spans="1:18" s="5" customFormat="1" x14ac:dyDescent="0.25">
      <c r="A325" s="5" t="s">
        <v>524</v>
      </c>
      <c r="F325" s="30"/>
      <c r="H325" s="30"/>
      <c r="I325" s="30"/>
      <c r="K325" s="30"/>
      <c r="M325" s="30"/>
      <c r="N325" s="30"/>
      <c r="O325" s="30"/>
      <c r="P325" s="30"/>
      <c r="R325" s="30"/>
    </row>
    <row r="326" spans="1:18" s="5" customFormat="1" ht="67.5" x14ac:dyDescent="0.25">
      <c r="A326" s="45" t="s">
        <v>147</v>
      </c>
      <c r="B326" s="45" t="s">
        <v>148</v>
      </c>
      <c r="C326" s="63" t="s">
        <v>149</v>
      </c>
      <c r="D326" s="46" t="s">
        <v>150</v>
      </c>
      <c r="E326" s="47" t="s">
        <v>455</v>
      </c>
      <c r="F326" s="48" t="s">
        <v>469</v>
      </c>
      <c r="G326" s="49" t="s">
        <v>470</v>
      </c>
      <c r="H326" s="48" t="s">
        <v>471</v>
      </c>
      <c r="I326" s="48" t="s">
        <v>472</v>
      </c>
      <c r="J326" s="48" t="s">
        <v>473</v>
      </c>
      <c r="K326" s="48" t="s">
        <v>474</v>
      </c>
      <c r="L326" s="48" t="s">
        <v>470</v>
      </c>
      <c r="M326" s="48" t="s">
        <v>475</v>
      </c>
      <c r="N326" s="48" t="s">
        <v>476</v>
      </c>
      <c r="O326" s="48" t="s">
        <v>477</v>
      </c>
      <c r="P326" s="48" t="s">
        <v>478</v>
      </c>
      <c r="R326" s="30"/>
    </row>
    <row r="327" spans="1:18" s="5" customFormat="1" ht="39" x14ac:dyDescent="0.25">
      <c r="A327" s="7" t="s">
        <v>435</v>
      </c>
      <c r="B327" s="7" t="s">
        <v>436</v>
      </c>
      <c r="C327" s="7" t="s">
        <v>406</v>
      </c>
      <c r="D327" s="11" t="s">
        <v>437</v>
      </c>
      <c r="E327" s="10">
        <v>1</v>
      </c>
      <c r="F327" s="25">
        <v>4200</v>
      </c>
      <c r="G327" s="21">
        <v>0.23</v>
      </c>
      <c r="H327" s="25">
        <f>F327*E327</f>
        <v>4200</v>
      </c>
      <c r="I327" s="25">
        <f>H327*1.23</f>
        <v>5166</v>
      </c>
      <c r="J327" s="10">
        <v>20</v>
      </c>
      <c r="K327" s="25">
        <v>150</v>
      </c>
      <c r="L327" s="21">
        <v>0.23</v>
      </c>
      <c r="M327" s="25">
        <f>K327*J327</f>
        <v>3000</v>
      </c>
      <c r="N327" s="25">
        <f>M327*1.23</f>
        <v>3690</v>
      </c>
      <c r="O327" s="25">
        <f>M327+H327</f>
        <v>7200</v>
      </c>
      <c r="P327" s="25">
        <f>N327+I327</f>
        <v>8856</v>
      </c>
      <c r="R327" s="30"/>
    </row>
    <row r="328" spans="1:18" s="5" customFormat="1" ht="39" x14ac:dyDescent="0.25">
      <c r="A328" s="7" t="s">
        <v>438</v>
      </c>
      <c r="B328" s="7" t="s">
        <v>439</v>
      </c>
      <c r="C328" s="7" t="s">
        <v>406</v>
      </c>
      <c r="D328" s="11" t="s">
        <v>440</v>
      </c>
      <c r="E328" s="10">
        <v>1</v>
      </c>
      <c r="F328" s="25">
        <v>4200</v>
      </c>
      <c r="G328" s="21">
        <v>0.23</v>
      </c>
      <c r="H328" s="25">
        <f>F328*E328</f>
        <v>4200</v>
      </c>
      <c r="I328" s="25">
        <f>H328*1.23</f>
        <v>5166</v>
      </c>
      <c r="J328" s="10">
        <v>20</v>
      </c>
      <c r="K328" s="25">
        <v>150</v>
      </c>
      <c r="L328" s="21">
        <v>0.23</v>
      </c>
      <c r="M328" s="25">
        <f t="shared" ref="M328:M329" si="79">K328*J328</f>
        <v>3000</v>
      </c>
      <c r="N328" s="25">
        <f t="shared" ref="N328:N329" si="80">M328*1.23</f>
        <v>3690</v>
      </c>
      <c r="O328" s="25">
        <f t="shared" ref="O328:O329" si="81">M328+H328</f>
        <v>7200</v>
      </c>
      <c r="P328" s="25">
        <f t="shared" ref="P328:P329" si="82">N328+I328</f>
        <v>8856</v>
      </c>
      <c r="R328" s="30"/>
    </row>
    <row r="329" spans="1:18" s="5" customFormat="1" ht="26.25" x14ac:dyDescent="0.25">
      <c r="A329" s="7" t="s">
        <v>441</v>
      </c>
      <c r="B329" s="7" t="s">
        <v>442</v>
      </c>
      <c r="C329" s="7" t="s">
        <v>158</v>
      </c>
      <c r="D329" s="11" t="s">
        <v>443</v>
      </c>
      <c r="E329" s="10">
        <v>1</v>
      </c>
      <c r="F329" s="25">
        <v>4200</v>
      </c>
      <c r="G329" s="21">
        <v>0.23</v>
      </c>
      <c r="H329" s="25">
        <f>F329*E329</f>
        <v>4200</v>
      </c>
      <c r="I329" s="25">
        <f>H329*1.23</f>
        <v>5166</v>
      </c>
      <c r="J329" s="10">
        <v>20</v>
      </c>
      <c r="K329" s="25">
        <v>150</v>
      </c>
      <c r="L329" s="21">
        <v>0.23</v>
      </c>
      <c r="M329" s="25">
        <f t="shared" si="79"/>
        <v>3000</v>
      </c>
      <c r="N329" s="25">
        <f t="shared" si="80"/>
        <v>3690</v>
      </c>
      <c r="O329" s="25">
        <f t="shared" si="81"/>
        <v>7200</v>
      </c>
      <c r="P329" s="25">
        <f t="shared" si="82"/>
        <v>8856</v>
      </c>
      <c r="R329" s="30"/>
    </row>
    <row r="330" spans="1:18" s="5" customFormat="1" x14ac:dyDescent="0.25">
      <c r="A330" s="67" t="s">
        <v>501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M330" s="30"/>
      <c r="N330" s="30"/>
      <c r="O330" s="30">
        <f>SUM(O327:O329)</f>
        <v>21600</v>
      </c>
      <c r="P330" s="30">
        <f>SUM(P327:P329)</f>
        <v>26568</v>
      </c>
      <c r="Q330" s="52"/>
      <c r="R330" s="30"/>
    </row>
    <row r="331" spans="1:18" s="5" customFormat="1" x14ac:dyDescent="0.25">
      <c r="A331" s="15" t="s">
        <v>502</v>
      </c>
      <c r="B331" s="43"/>
      <c r="C331" s="15"/>
      <c r="D331" s="43"/>
      <c r="E331" s="43"/>
      <c r="F331" s="43"/>
      <c r="G331" s="43"/>
      <c r="H331" s="43"/>
      <c r="I331" s="43"/>
      <c r="J331" s="43"/>
      <c r="K331" s="43"/>
      <c r="M331" s="30"/>
      <c r="N331" s="30"/>
      <c r="O331" s="30"/>
      <c r="P331" s="30"/>
      <c r="R331" s="30"/>
    </row>
    <row r="332" spans="1:18" s="5" customFormat="1" x14ac:dyDescent="0.25">
      <c r="A332" s="15"/>
      <c r="B332" s="43"/>
      <c r="C332" s="15"/>
      <c r="D332" s="43"/>
      <c r="E332" s="43"/>
      <c r="F332" s="43"/>
      <c r="G332" s="43"/>
      <c r="H332" s="43"/>
      <c r="I332" s="43"/>
      <c r="J332" s="43"/>
      <c r="K332" s="43"/>
      <c r="M332" s="30"/>
      <c r="N332" s="30"/>
      <c r="O332" s="30"/>
      <c r="P332" s="30"/>
      <c r="R332" s="30"/>
    </row>
    <row r="333" spans="1:18" s="5" customFormat="1" x14ac:dyDescent="0.25">
      <c r="A333" s="15"/>
      <c r="B333" s="43"/>
      <c r="C333" s="15"/>
      <c r="D333" s="43"/>
      <c r="E333" s="43"/>
      <c r="F333" s="43"/>
      <c r="G333" s="43"/>
      <c r="H333" s="43"/>
      <c r="I333" s="43"/>
      <c r="J333" s="43"/>
      <c r="K333" s="43"/>
      <c r="M333" s="30"/>
      <c r="N333" s="30"/>
      <c r="O333" s="30"/>
      <c r="P333" s="30"/>
      <c r="R333" s="30"/>
    </row>
    <row r="334" spans="1:18" s="5" customFormat="1" x14ac:dyDescent="0.25">
      <c r="A334" s="15"/>
      <c r="B334" s="43"/>
      <c r="C334" s="15"/>
      <c r="D334" s="43"/>
      <c r="E334" s="43"/>
      <c r="F334" s="43"/>
      <c r="G334" s="43"/>
      <c r="H334" s="43"/>
      <c r="I334" s="43"/>
      <c r="J334" s="43"/>
      <c r="K334" s="43"/>
      <c r="M334" s="30"/>
      <c r="N334" s="30"/>
      <c r="O334" s="30"/>
      <c r="P334" s="30"/>
      <c r="R334" s="30"/>
    </row>
    <row r="335" spans="1:18" s="5" customFormat="1" x14ac:dyDescent="0.25">
      <c r="A335" s="5" t="s">
        <v>531</v>
      </c>
      <c r="F335" s="30"/>
      <c r="H335" s="30"/>
      <c r="I335" s="30"/>
      <c r="K335" s="30"/>
      <c r="M335" s="30"/>
      <c r="N335" s="30"/>
      <c r="O335" s="30"/>
      <c r="P335" s="30"/>
      <c r="R335" s="30"/>
    </row>
    <row r="336" spans="1:18" s="5" customFormat="1" ht="67.5" x14ac:dyDescent="0.25">
      <c r="A336" s="45" t="s">
        <v>147</v>
      </c>
      <c r="B336" s="45" t="s">
        <v>148</v>
      </c>
      <c r="C336" s="63" t="s">
        <v>149</v>
      </c>
      <c r="D336" s="46" t="s">
        <v>150</v>
      </c>
      <c r="E336" s="47" t="s">
        <v>455</v>
      </c>
      <c r="F336" s="48" t="s">
        <v>469</v>
      </c>
      <c r="G336" s="49" t="s">
        <v>470</v>
      </c>
      <c r="H336" s="48" t="s">
        <v>471</v>
      </c>
      <c r="I336" s="48" t="s">
        <v>472</v>
      </c>
      <c r="J336" s="48" t="s">
        <v>473</v>
      </c>
      <c r="K336" s="48" t="s">
        <v>474</v>
      </c>
      <c r="L336" s="48" t="s">
        <v>470</v>
      </c>
      <c r="M336" s="48" t="s">
        <v>475</v>
      </c>
      <c r="N336" s="48" t="s">
        <v>476</v>
      </c>
      <c r="O336" s="48" t="s">
        <v>477</v>
      </c>
      <c r="P336" s="48" t="s">
        <v>478</v>
      </c>
      <c r="R336" s="30"/>
    </row>
    <row r="337" spans="1:18" s="5" customFormat="1" x14ac:dyDescent="0.25">
      <c r="A337" s="7" t="s">
        <v>503</v>
      </c>
      <c r="B337" s="7" t="s">
        <v>444</v>
      </c>
      <c r="C337" s="7" t="s">
        <v>445</v>
      </c>
      <c r="D337" s="11" t="s">
        <v>446</v>
      </c>
      <c r="E337" s="10">
        <v>1</v>
      </c>
      <c r="F337" s="25">
        <v>8000</v>
      </c>
      <c r="G337" s="21">
        <v>0.23</v>
      </c>
      <c r="H337" s="25">
        <f>F337*E337</f>
        <v>8000</v>
      </c>
      <c r="I337" s="25">
        <f>H337*1.23</f>
        <v>9840</v>
      </c>
      <c r="J337" s="10">
        <v>10</v>
      </c>
      <c r="K337" s="25">
        <v>150</v>
      </c>
      <c r="L337" s="21">
        <v>0.23</v>
      </c>
      <c r="M337" s="25">
        <f>K337*J337</f>
        <v>1500</v>
      </c>
      <c r="N337" s="25">
        <f>M337*1.23</f>
        <v>1845</v>
      </c>
      <c r="O337" s="25">
        <f>M337+H337</f>
        <v>9500</v>
      </c>
      <c r="P337" s="25">
        <f>I337+N337</f>
        <v>11685</v>
      </c>
      <c r="R337" s="30"/>
    </row>
    <row r="338" spans="1:18" s="5" customFormat="1" x14ac:dyDescent="0.25">
      <c r="A338" s="7" t="s">
        <v>447</v>
      </c>
      <c r="B338" s="7" t="s">
        <v>448</v>
      </c>
      <c r="C338" s="7" t="s">
        <v>449</v>
      </c>
      <c r="D338" s="11" t="s">
        <v>391</v>
      </c>
      <c r="E338" s="10">
        <v>1</v>
      </c>
      <c r="F338" s="25">
        <v>3000</v>
      </c>
      <c r="G338" s="21">
        <v>0.23</v>
      </c>
      <c r="H338" s="25">
        <f>F338*E338</f>
        <v>3000</v>
      </c>
      <c r="I338" s="25">
        <f>H338*1.23</f>
        <v>3690</v>
      </c>
      <c r="J338" s="10">
        <v>10</v>
      </c>
      <c r="K338" s="25">
        <v>150</v>
      </c>
      <c r="L338" s="21">
        <v>0.23</v>
      </c>
      <c r="M338" s="25">
        <f>K338*J338</f>
        <v>1500</v>
      </c>
      <c r="N338" s="25">
        <f>M338*1.23</f>
        <v>1845</v>
      </c>
      <c r="O338" s="25">
        <f>M338+H338</f>
        <v>4500</v>
      </c>
      <c r="P338" s="25">
        <f>I338+N338</f>
        <v>5535</v>
      </c>
      <c r="R338" s="30"/>
    </row>
    <row r="339" spans="1:18" s="43" customFormat="1" ht="60" x14ac:dyDescent="0.25">
      <c r="A339" s="15" t="s">
        <v>501</v>
      </c>
      <c r="C339" s="15"/>
      <c r="M339" s="42"/>
      <c r="O339" s="51">
        <f>SUM(O337:O338)</f>
        <v>14000</v>
      </c>
      <c r="P339" s="51">
        <f>SUM(P337:P338)</f>
        <v>17220</v>
      </c>
      <c r="Q339" s="51"/>
      <c r="R339" s="42"/>
    </row>
    <row r="340" spans="1:18" s="43" customFormat="1" x14ac:dyDescent="0.25">
      <c r="A340" s="15" t="s">
        <v>502</v>
      </c>
      <c r="B340" s="15"/>
      <c r="C340" s="15"/>
      <c r="M340" s="42"/>
      <c r="R340" s="42"/>
    </row>
    <row r="341" spans="1:18" s="43" customFormat="1" x14ac:dyDescent="0.25">
      <c r="A341" s="41"/>
      <c r="B341" s="15"/>
      <c r="C341" s="15"/>
      <c r="M341" s="42"/>
      <c r="R341" s="42"/>
    </row>
    <row r="342" spans="1:18" s="43" customFormat="1" x14ac:dyDescent="0.25">
      <c r="A342" s="41"/>
      <c r="B342" s="15"/>
      <c r="C342" s="15"/>
      <c r="M342" s="42"/>
      <c r="R342" s="42"/>
    </row>
    <row r="343" spans="1:18" s="43" customFormat="1" x14ac:dyDescent="0.25">
      <c r="A343" s="41"/>
      <c r="B343" s="15"/>
      <c r="C343" s="15"/>
      <c r="M343" s="42"/>
      <c r="R343" s="42"/>
    </row>
    <row r="344" spans="1:18" s="43" customFormat="1" x14ac:dyDescent="0.25">
      <c r="A344" s="41" t="s">
        <v>532</v>
      </c>
      <c r="B344" s="15"/>
      <c r="C344" s="15"/>
      <c r="M344" s="42"/>
      <c r="R344" s="42"/>
    </row>
    <row r="345" spans="1:18" s="5" customFormat="1" ht="67.5" x14ac:dyDescent="0.25">
      <c r="A345" s="45" t="s">
        <v>147</v>
      </c>
      <c r="B345" s="45" t="s">
        <v>148</v>
      </c>
      <c r="C345" s="63" t="s">
        <v>149</v>
      </c>
      <c r="D345" s="46" t="s">
        <v>150</v>
      </c>
      <c r="E345" s="47" t="s">
        <v>455</v>
      </c>
      <c r="F345" s="48" t="s">
        <v>469</v>
      </c>
      <c r="G345" s="49" t="s">
        <v>470</v>
      </c>
      <c r="H345" s="48" t="s">
        <v>471</v>
      </c>
      <c r="I345" s="48" t="s">
        <v>472</v>
      </c>
      <c r="J345" s="48" t="s">
        <v>473</v>
      </c>
      <c r="K345" s="48" t="s">
        <v>474</v>
      </c>
      <c r="L345" s="48" t="s">
        <v>470</v>
      </c>
      <c r="M345" s="48" t="s">
        <v>475</v>
      </c>
      <c r="N345" s="48" t="s">
        <v>476</v>
      </c>
      <c r="O345" s="48" t="s">
        <v>477</v>
      </c>
      <c r="P345" s="48" t="s">
        <v>478</v>
      </c>
      <c r="R345" s="30"/>
    </row>
    <row r="346" spans="1:18" s="5" customFormat="1" ht="26.25" x14ac:dyDescent="0.25">
      <c r="A346" s="16" t="s">
        <v>450</v>
      </c>
      <c r="B346" s="16" t="s">
        <v>451</v>
      </c>
      <c r="C346" s="16" t="s">
        <v>406</v>
      </c>
      <c r="D346" s="16" t="s">
        <v>452</v>
      </c>
      <c r="E346" s="10">
        <v>1</v>
      </c>
      <c r="F346" s="25">
        <f>10000</f>
        <v>10000</v>
      </c>
      <c r="G346" s="21">
        <v>0.23</v>
      </c>
      <c r="H346" s="25">
        <f>F346*E346</f>
        <v>10000</v>
      </c>
      <c r="I346" s="25">
        <f>H346*1.23</f>
        <v>12300</v>
      </c>
      <c r="J346" s="10">
        <v>20</v>
      </c>
      <c r="K346" s="25">
        <v>200</v>
      </c>
      <c r="L346" s="21">
        <v>0.23</v>
      </c>
      <c r="M346" s="25">
        <f>K346*J346</f>
        <v>4000</v>
      </c>
      <c r="N346" s="25">
        <f>M346*1.23</f>
        <v>4920</v>
      </c>
      <c r="O346" s="25">
        <f>M346+H346</f>
        <v>14000</v>
      </c>
      <c r="P346" s="25">
        <f>N346+I346</f>
        <v>17220</v>
      </c>
      <c r="Q346" s="52"/>
      <c r="R346" s="30"/>
    </row>
    <row r="347" spans="1:18" s="43" customFormat="1" ht="60" x14ac:dyDescent="0.25">
      <c r="A347" s="44" t="s">
        <v>501</v>
      </c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M347" s="42"/>
      <c r="R347" s="42"/>
    </row>
    <row r="348" spans="1:18" s="43" customFormat="1" x14ac:dyDescent="0.25">
      <c r="A348" s="15" t="s">
        <v>502</v>
      </c>
      <c r="C348" s="15"/>
      <c r="M348" s="42"/>
      <c r="R348" s="42"/>
    </row>
    <row r="349" spans="1:18" s="43" customFormat="1" x14ac:dyDescent="0.25">
      <c r="A349" s="41"/>
      <c r="B349" s="15"/>
      <c r="C349" s="15"/>
      <c r="M349" s="42"/>
      <c r="R349" s="42"/>
    </row>
    <row r="350" spans="1:18" s="43" customFormat="1" x14ac:dyDescent="0.25">
      <c r="A350" s="41"/>
      <c r="B350" s="15"/>
      <c r="C350" s="15"/>
      <c r="M350" s="42"/>
      <c r="R350" s="42"/>
    </row>
    <row r="351" spans="1:18" s="43" customFormat="1" x14ac:dyDescent="0.25">
      <c r="A351" s="41"/>
      <c r="B351" s="15"/>
      <c r="C351" s="15"/>
      <c r="M351" s="42"/>
      <c r="R351" s="42"/>
    </row>
    <row r="352" spans="1:18" x14ac:dyDescent="0.25">
      <c r="A352" t="s">
        <v>533</v>
      </c>
      <c r="F352"/>
      <c r="H352"/>
      <c r="I352"/>
      <c r="K352"/>
      <c r="M352"/>
      <c r="N352"/>
      <c r="O352"/>
      <c r="P352"/>
      <c r="R352" s="29"/>
    </row>
    <row r="353" spans="1:18" s="5" customFormat="1" ht="67.5" x14ac:dyDescent="0.25">
      <c r="A353" s="45" t="s">
        <v>147</v>
      </c>
      <c r="B353" s="45" t="s">
        <v>148</v>
      </c>
      <c r="C353" s="63" t="s">
        <v>149</v>
      </c>
      <c r="D353" s="46" t="s">
        <v>150</v>
      </c>
      <c r="E353" s="47" t="s">
        <v>455</v>
      </c>
      <c r="F353" s="48" t="s">
        <v>469</v>
      </c>
      <c r="G353" s="49" t="s">
        <v>470</v>
      </c>
      <c r="H353" s="48" t="s">
        <v>471</v>
      </c>
      <c r="I353" s="48" t="s">
        <v>472</v>
      </c>
      <c r="J353" s="48" t="s">
        <v>473</v>
      </c>
      <c r="K353" s="48" t="s">
        <v>474</v>
      </c>
      <c r="L353" s="48" t="s">
        <v>470</v>
      </c>
      <c r="M353" s="48" t="s">
        <v>475</v>
      </c>
      <c r="N353" s="48" t="s">
        <v>476</v>
      </c>
      <c r="O353" s="48" t="s">
        <v>477</v>
      </c>
      <c r="P353" s="48" t="s">
        <v>478</v>
      </c>
      <c r="R353" s="30"/>
    </row>
    <row r="354" spans="1:18" s="5" customFormat="1" ht="26.25" x14ac:dyDescent="0.25">
      <c r="A354" s="7" t="s">
        <v>453</v>
      </c>
      <c r="B354" s="7" t="s">
        <v>498</v>
      </c>
      <c r="C354" s="7" t="s">
        <v>406</v>
      </c>
      <c r="D354" s="11" t="s">
        <v>454</v>
      </c>
      <c r="E354" s="10">
        <v>2</v>
      </c>
      <c r="F354" s="25">
        <v>3000</v>
      </c>
      <c r="G354" s="21">
        <v>0.23</v>
      </c>
      <c r="H354" s="25">
        <f>F354*E354</f>
        <v>6000</v>
      </c>
      <c r="I354" s="25">
        <f>H354*1.23</f>
        <v>7380</v>
      </c>
      <c r="J354" s="10">
        <v>20</v>
      </c>
      <c r="K354" s="25">
        <v>330</v>
      </c>
      <c r="L354" s="21">
        <v>0.08</v>
      </c>
      <c r="M354" s="25">
        <f>K354*J354</f>
        <v>6600</v>
      </c>
      <c r="N354" s="25">
        <f>M354*1.08</f>
        <v>7128.0000000000009</v>
      </c>
      <c r="O354" s="25">
        <f>H354+M354</f>
        <v>12600</v>
      </c>
      <c r="P354" s="25">
        <f>N354+I354</f>
        <v>14508</v>
      </c>
      <c r="R354" s="30"/>
    </row>
    <row r="355" spans="1:18" s="5" customFormat="1" ht="60" x14ac:dyDescent="0.25">
      <c r="A355" s="15" t="s">
        <v>501</v>
      </c>
      <c r="B355" s="12"/>
      <c r="C355" s="12"/>
      <c r="D355" s="12"/>
      <c r="F355" s="31"/>
      <c r="H355" s="31"/>
      <c r="I355" s="31"/>
      <c r="K355" s="31"/>
      <c r="M355" s="31"/>
      <c r="N355" s="36" t="s">
        <v>499</v>
      </c>
      <c r="O355" s="25">
        <v>9600</v>
      </c>
      <c r="P355" s="25">
        <v>10818</v>
      </c>
      <c r="Q355" s="52"/>
      <c r="R355" s="30"/>
    </row>
    <row r="356" spans="1:18" s="43" customFormat="1" x14ac:dyDescent="0.25">
      <c r="A356" s="15" t="s">
        <v>502</v>
      </c>
      <c r="B356" s="6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42"/>
      <c r="R356" s="42"/>
    </row>
    <row r="357" spans="1:18" s="43" customFormat="1" x14ac:dyDescent="0.25">
      <c r="A357" s="15"/>
      <c r="B357" s="15"/>
      <c r="C357" s="15"/>
      <c r="M357" s="42"/>
      <c r="R357" s="42"/>
    </row>
    <row r="358" spans="1:18" s="43" customFormat="1" x14ac:dyDescent="0.25">
      <c r="A358" s="15"/>
      <c r="B358" s="15"/>
      <c r="C358" s="15"/>
      <c r="M358" s="42"/>
      <c r="R358" s="42"/>
    </row>
    <row r="359" spans="1:18" s="43" customFormat="1" x14ac:dyDescent="0.25">
      <c r="A359" s="41"/>
      <c r="B359" s="15"/>
      <c r="C359" s="15"/>
      <c r="M359" s="42"/>
      <c r="R359" s="42"/>
    </row>
    <row r="360" spans="1:18" s="5" customFormat="1" x14ac:dyDescent="0.25">
      <c r="A360" s="5" t="s">
        <v>534</v>
      </c>
      <c r="F360" s="30"/>
      <c r="H360" s="30"/>
      <c r="I360" s="30"/>
      <c r="K360" s="30"/>
      <c r="M360" s="30"/>
      <c r="N360" s="30"/>
      <c r="O360" s="30"/>
      <c r="P360" s="30"/>
      <c r="R360" s="30"/>
    </row>
    <row r="361" spans="1:18" ht="67.5" x14ac:dyDescent="0.25">
      <c r="A361" s="45" t="s">
        <v>147</v>
      </c>
      <c r="B361" s="45" t="s">
        <v>148</v>
      </c>
      <c r="C361" s="63" t="s">
        <v>149</v>
      </c>
      <c r="D361" s="46" t="s">
        <v>150</v>
      </c>
      <c r="E361" s="47" t="s">
        <v>455</v>
      </c>
      <c r="F361" s="48" t="s">
        <v>469</v>
      </c>
      <c r="G361" s="49" t="s">
        <v>470</v>
      </c>
      <c r="H361" s="48" t="s">
        <v>471</v>
      </c>
      <c r="I361" s="48" t="s">
        <v>472</v>
      </c>
      <c r="J361" s="48" t="s">
        <v>473</v>
      </c>
      <c r="K361" s="48" t="s">
        <v>474</v>
      </c>
      <c r="L361" s="48" t="s">
        <v>470</v>
      </c>
      <c r="M361" s="48" t="s">
        <v>475</v>
      </c>
      <c r="N361" s="48" t="s">
        <v>476</v>
      </c>
      <c r="O361" s="48" t="s">
        <v>477</v>
      </c>
      <c r="P361" s="48" t="s">
        <v>478</v>
      </c>
      <c r="R361" s="29"/>
    </row>
    <row r="362" spans="1:18" ht="51.75" x14ac:dyDescent="0.25">
      <c r="A362" s="35" t="s">
        <v>535</v>
      </c>
      <c r="B362" s="35" t="s">
        <v>457</v>
      </c>
      <c r="C362" s="16" t="s">
        <v>153</v>
      </c>
      <c r="D362" s="1" t="s">
        <v>183</v>
      </c>
      <c r="E362" s="1">
        <v>1</v>
      </c>
      <c r="F362" s="24">
        <v>350</v>
      </c>
      <c r="G362" s="22">
        <v>0.23</v>
      </c>
      <c r="H362" s="24">
        <v>300</v>
      </c>
      <c r="I362" s="24">
        <f>H362*1.23</f>
        <v>369</v>
      </c>
      <c r="J362" s="1">
        <v>5</v>
      </c>
      <c r="K362" s="24">
        <v>250</v>
      </c>
      <c r="L362" s="22">
        <v>0.23</v>
      </c>
      <c r="M362" s="24">
        <f>K362*J362</f>
        <v>1250</v>
      </c>
      <c r="N362" s="24">
        <f>M362*1.23</f>
        <v>1537.5</v>
      </c>
      <c r="O362" s="24">
        <f>M362+H362</f>
        <v>1550</v>
      </c>
      <c r="P362" s="24">
        <f>N362+I362</f>
        <v>1906.5</v>
      </c>
      <c r="R362" s="29"/>
    </row>
    <row r="363" spans="1:18" x14ac:dyDescent="0.25">
      <c r="A363" s="35" t="s">
        <v>456</v>
      </c>
      <c r="B363" s="35" t="s">
        <v>458</v>
      </c>
      <c r="C363" s="16" t="s">
        <v>158</v>
      </c>
      <c r="D363" s="1" t="s">
        <v>460</v>
      </c>
      <c r="E363" s="1">
        <v>1</v>
      </c>
      <c r="F363" s="24">
        <v>350</v>
      </c>
      <c r="G363" s="22">
        <v>0.23</v>
      </c>
      <c r="H363" s="24">
        <f>F363*E363</f>
        <v>350</v>
      </c>
      <c r="I363" s="24">
        <f t="shared" ref="I363:I366" si="83">H363*1.23</f>
        <v>430.5</v>
      </c>
      <c r="J363" s="1">
        <v>5</v>
      </c>
      <c r="K363" s="24">
        <v>250</v>
      </c>
      <c r="L363" s="22">
        <v>0.23</v>
      </c>
      <c r="M363" s="24">
        <f t="shared" ref="M363:M366" si="84">K363*J363</f>
        <v>1250</v>
      </c>
      <c r="N363" s="24">
        <f t="shared" ref="N363:N366" si="85">M363*1.23</f>
        <v>1537.5</v>
      </c>
      <c r="O363" s="24">
        <f t="shared" ref="O363:O366" si="86">M363+H363</f>
        <v>1600</v>
      </c>
      <c r="P363" s="24">
        <f t="shared" ref="P363:P366" si="87">N363+I363</f>
        <v>1968</v>
      </c>
      <c r="R363" s="29"/>
    </row>
    <row r="364" spans="1:18" ht="26.25" x14ac:dyDescent="0.25">
      <c r="A364" s="35" t="s">
        <v>456</v>
      </c>
      <c r="B364" s="35" t="s">
        <v>459</v>
      </c>
      <c r="C364" s="16" t="s">
        <v>193</v>
      </c>
      <c r="D364" s="1" t="s">
        <v>461</v>
      </c>
      <c r="E364" s="1">
        <v>1</v>
      </c>
      <c r="F364" s="24">
        <v>350</v>
      </c>
      <c r="G364" s="22">
        <v>0.23</v>
      </c>
      <c r="H364" s="24">
        <f>F364*E364</f>
        <v>350</v>
      </c>
      <c r="I364" s="24">
        <f t="shared" si="83"/>
        <v>430.5</v>
      </c>
      <c r="J364" s="1">
        <v>5</v>
      </c>
      <c r="K364" s="24">
        <v>250</v>
      </c>
      <c r="L364" s="22">
        <v>0.23</v>
      </c>
      <c r="M364" s="24">
        <f t="shared" si="84"/>
        <v>1250</v>
      </c>
      <c r="N364" s="24">
        <f t="shared" si="85"/>
        <v>1537.5</v>
      </c>
      <c r="O364" s="24">
        <f t="shared" si="86"/>
        <v>1600</v>
      </c>
      <c r="P364" s="24">
        <f t="shared" si="87"/>
        <v>1968</v>
      </c>
      <c r="R364" s="29"/>
    </row>
    <row r="365" spans="1:18" x14ac:dyDescent="0.25">
      <c r="A365" s="35" t="s">
        <v>456</v>
      </c>
      <c r="B365" s="35" t="s">
        <v>463</v>
      </c>
      <c r="C365" s="16" t="s">
        <v>462</v>
      </c>
      <c r="D365" s="3" t="s">
        <v>490</v>
      </c>
      <c r="E365" s="1">
        <v>1</v>
      </c>
      <c r="F365" s="24">
        <v>350</v>
      </c>
      <c r="G365" s="22">
        <v>0.23</v>
      </c>
      <c r="H365" s="24">
        <f>F365*E365</f>
        <v>350</v>
      </c>
      <c r="I365" s="24">
        <f t="shared" si="83"/>
        <v>430.5</v>
      </c>
      <c r="J365" s="1">
        <v>5</v>
      </c>
      <c r="K365" s="24">
        <v>250</v>
      </c>
      <c r="L365" s="22">
        <v>0.23</v>
      </c>
      <c r="M365" s="24">
        <f t="shared" si="84"/>
        <v>1250</v>
      </c>
      <c r="N365" s="24">
        <f t="shared" si="85"/>
        <v>1537.5</v>
      </c>
      <c r="O365" s="24">
        <f t="shared" si="86"/>
        <v>1600</v>
      </c>
      <c r="P365" s="24">
        <f t="shared" si="87"/>
        <v>1968</v>
      </c>
      <c r="R365" s="29"/>
    </row>
    <row r="366" spans="1:18" x14ac:dyDescent="0.25">
      <c r="A366" s="35" t="s">
        <v>456</v>
      </c>
      <c r="B366" s="35" t="s">
        <v>464</v>
      </c>
      <c r="C366" s="16" t="s">
        <v>462</v>
      </c>
      <c r="D366" s="3" t="s">
        <v>490</v>
      </c>
      <c r="E366" s="1">
        <v>1</v>
      </c>
      <c r="F366" s="24">
        <v>350</v>
      </c>
      <c r="G366" s="22">
        <v>0.23</v>
      </c>
      <c r="H366" s="24">
        <f>F366*E366</f>
        <v>350</v>
      </c>
      <c r="I366" s="24">
        <f t="shared" si="83"/>
        <v>430.5</v>
      </c>
      <c r="J366" s="1">
        <v>5</v>
      </c>
      <c r="K366" s="24">
        <v>250</v>
      </c>
      <c r="L366" s="22">
        <v>0.23</v>
      </c>
      <c r="M366" s="24">
        <f t="shared" si="84"/>
        <v>1250</v>
      </c>
      <c r="N366" s="24">
        <f t="shared" si="85"/>
        <v>1537.5</v>
      </c>
      <c r="O366" s="24">
        <f t="shared" si="86"/>
        <v>1600</v>
      </c>
      <c r="P366" s="24">
        <f t="shared" si="87"/>
        <v>1968</v>
      </c>
      <c r="R366" s="29"/>
    </row>
    <row r="367" spans="1:18" s="43" customFormat="1" ht="60" x14ac:dyDescent="0.25">
      <c r="A367" s="15" t="s">
        <v>501</v>
      </c>
      <c r="C367" s="15"/>
      <c r="M367" s="42"/>
      <c r="O367" s="51">
        <f>SUM(O362:O366)</f>
        <v>7950</v>
      </c>
      <c r="P367" s="51">
        <f>SUM(P362:P366)</f>
        <v>9778.5</v>
      </c>
      <c r="Q367" s="51"/>
      <c r="R367" s="42"/>
    </row>
    <row r="368" spans="1:18" s="43" customFormat="1" x14ac:dyDescent="0.25">
      <c r="A368" s="15" t="s">
        <v>502</v>
      </c>
      <c r="C368" s="15"/>
      <c r="M368" s="42"/>
      <c r="R368" s="42"/>
    </row>
    <row r="369" spans="1:18" s="43" customFormat="1" x14ac:dyDescent="0.25">
      <c r="A369" s="41"/>
      <c r="B369" s="15"/>
      <c r="C369" s="15"/>
      <c r="M369" s="42"/>
      <c r="R369" s="42"/>
    </row>
    <row r="370" spans="1:18" s="43" customFormat="1" x14ac:dyDescent="0.25">
      <c r="A370" s="41"/>
      <c r="B370" s="15"/>
      <c r="C370" s="15"/>
      <c r="M370" s="42"/>
      <c r="R370" s="42"/>
    </row>
    <row r="371" spans="1:18" s="43" customFormat="1" x14ac:dyDescent="0.25">
      <c r="A371" s="41"/>
      <c r="B371" s="15"/>
      <c r="C371" s="15"/>
      <c r="M371" s="42"/>
      <c r="R371" s="42"/>
    </row>
    <row r="372" spans="1:18" s="43" customFormat="1" x14ac:dyDescent="0.25">
      <c r="A372" s="41" t="s">
        <v>536</v>
      </c>
      <c r="B372" s="15"/>
      <c r="C372" s="15"/>
      <c r="M372" s="42"/>
      <c r="R372" s="42"/>
    </row>
    <row r="373" spans="1:18" ht="67.5" x14ac:dyDescent="0.25">
      <c r="A373" s="45" t="s">
        <v>147</v>
      </c>
      <c r="B373" s="45" t="s">
        <v>148</v>
      </c>
      <c r="C373" s="63" t="s">
        <v>149</v>
      </c>
      <c r="D373" s="46" t="s">
        <v>150</v>
      </c>
      <c r="E373" s="47" t="s">
        <v>455</v>
      </c>
      <c r="F373" s="48" t="s">
        <v>469</v>
      </c>
      <c r="G373" s="49" t="s">
        <v>470</v>
      </c>
      <c r="H373" s="48" t="s">
        <v>471</v>
      </c>
      <c r="I373" s="48" t="s">
        <v>472</v>
      </c>
      <c r="J373" s="48" t="s">
        <v>473</v>
      </c>
      <c r="K373" s="48" t="s">
        <v>474</v>
      </c>
      <c r="L373" s="48" t="s">
        <v>470</v>
      </c>
      <c r="M373" s="48" t="s">
        <v>475</v>
      </c>
      <c r="N373" s="48" t="s">
        <v>476</v>
      </c>
      <c r="O373" s="48" t="s">
        <v>477</v>
      </c>
      <c r="P373" s="48" t="s">
        <v>478</v>
      </c>
      <c r="R373" s="29"/>
    </row>
    <row r="374" spans="1:18" x14ac:dyDescent="0.25">
      <c r="A374" s="1" t="s">
        <v>482</v>
      </c>
      <c r="B374" s="1" t="s">
        <v>481</v>
      </c>
      <c r="C374" s="65" t="s">
        <v>256</v>
      </c>
      <c r="D374" s="3">
        <v>45350</v>
      </c>
      <c r="E374" s="1">
        <v>1</v>
      </c>
      <c r="F374" s="24">
        <v>3200</v>
      </c>
      <c r="G374" s="22">
        <v>0.23</v>
      </c>
      <c r="H374" s="24">
        <f>F374*E374</f>
        <v>3200</v>
      </c>
      <c r="I374" s="24">
        <f>H374*1.23</f>
        <v>3936</v>
      </c>
      <c r="J374" s="1">
        <v>10</v>
      </c>
      <c r="K374" s="24">
        <v>150</v>
      </c>
      <c r="L374" s="22">
        <v>0.23</v>
      </c>
      <c r="M374" s="24">
        <f>K374*J374</f>
        <v>1500</v>
      </c>
      <c r="N374" s="24">
        <f>M374*1.23</f>
        <v>1845</v>
      </c>
      <c r="O374" s="24">
        <f>M374+H374</f>
        <v>4700</v>
      </c>
      <c r="P374" s="24">
        <f>N374+I374</f>
        <v>5781</v>
      </c>
      <c r="Q374" s="50"/>
      <c r="R374" s="29"/>
    </row>
    <row r="375" spans="1:18" s="43" customFormat="1" x14ac:dyDescent="0.25">
      <c r="A375" s="41"/>
      <c r="C375" s="15"/>
      <c r="M375" s="42"/>
      <c r="R375" s="42"/>
    </row>
    <row r="376" spans="1:18" s="43" customFormat="1" x14ac:dyDescent="0.25">
      <c r="A376" s="67" t="s">
        <v>501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M376" s="42"/>
      <c r="R376" s="42"/>
    </row>
    <row r="377" spans="1:18" x14ac:dyDescent="0.25">
      <c r="A377" s="15" t="s">
        <v>502</v>
      </c>
      <c r="B377" s="43"/>
      <c r="C377" s="15"/>
      <c r="D377" s="43"/>
      <c r="E377" s="43"/>
      <c r="F377" s="43"/>
      <c r="G377" s="43"/>
      <c r="H377" s="43"/>
      <c r="I377" s="43"/>
      <c r="J377" s="43"/>
      <c r="K377" s="43"/>
      <c r="R377" s="29"/>
    </row>
    <row r="378" spans="1:18" x14ac:dyDescent="0.25">
      <c r="R378" s="29"/>
    </row>
    <row r="379" spans="1:18" x14ac:dyDescent="0.25">
      <c r="A379" t="s">
        <v>525</v>
      </c>
      <c r="R379" s="29"/>
    </row>
    <row r="380" spans="1:18" ht="67.5" x14ac:dyDescent="0.25">
      <c r="A380" s="45" t="s">
        <v>147</v>
      </c>
      <c r="B380" s="45" t="s">
        <v>148</v>
      </c>
      <c r="C380" s="63" t="s">
        <v>149</v>
      </c>
      <c r="D380" s="46" t="s">
        <v>150</v>
      </c>
      <c r="E380" s="47" t="s">
        <v>455</v>
      </c>
      <c r="F380" s="48" t="s">
        <v>469</v>
      </c>
      <c r="G380" s="49" t="s">
        <v>470</v>
      </c>
      <c r="H380" s="48" t="s">
        <v>471</v>
      </c>
      <c r="I380" s="48" t="s">
        <v>472</v>
      </c>
      <c r="J380" s="48" t="s">
        <v>473</v>
      </c>
      <c r="K380" s="48" t="s">
        <v>474</v>
      </c>
      <c r="L380" s="48" t="s">
        <v>470</v>
      </c>
      <c r="M380" s="48" t="s">
        <v>475</v>
      </c>
      <c r="N380" s="48" t="s">
        <v>476</v>
      </c>
      <c r="O380" s="48" t="s">
        <v>477</v>
      </c>
      <c r="P380" s="48" t="s">
        <v>478</v>
      </c>
      <c r="R380" s="29"/>
    </row>
    <row r="381" spans="1:18" ht="26.25" x14ac:dyDescent="0.25">
      <c r="A381" s="7" t="s">
        <v>162</v>
      </c>
      <c r="B381" s="7" t="s">
        <v>163</v>
      </c>
      <c r="C381" s="7" t="s">
        <v>164</v>
      </c>
      <c r="D381" s="11" t="s">
        <v>540</v>
      </c>
      <c r="E381" s="10">
        <v>2</v>
      </c>
      <c r="F381" s="25">
        <v>2000</v>
      </c>
      <c r="G381" s="21">
        <v>0.08</v>
      </c>
      <c r="H381" s="25">
        <f t="shared" ref="H381" si="88">F381*E381</f>
        <v>4000</v>
      </c>
      <c r="I381" s="25">
        <f>H381*1.08</f>
        <v>4320</v>
      </c>
      <c r="J381" s="10">
        <v>8</v>
      </c>
      <c r="K381" s="25">
        <v>150</v>
      </c>
      <c r="L381" s="21">
        <v>0.23</v>
      </c>
      <c r="M381" s="25">
        <f>K381*J381</f>
        <v>1200</v>
      </c>
      <c r="N381" s="25">
        <f>M381*1.23</f>
        <v>1476</v>
      </c>
      <c r="O381" s="25">
        <f>M381+H381</f>
        <v>5200</v>
      </c>
      <c r="P381" s="25">
        <f>N381+I381</f>
        <v>5796</v>
      </c>
      <c r="Q381" s="50"/>
      <c r="R381" s="29"/>
    </row>
    <row r="382" spans="1:18" x14ac:dyDescent="0.25">
      <c r="A382" t="s">
        <v>550</v>
      </c>
      <c r="R382" s="29"/>
    </row>
    <row r="383" spans="1:18" x14ac:dyDescent="0.25">
      <c r="R383" s="29"/>
    </row>
    <row r="384" spans="1:18" x14ac:dyDescent="0.25">
      <c r="R384" s="29"/>
    </row>
    <row r="1048209" spans="17:17" x14ac:dyDescent="0.25">
      <c r="Q1048209">
        <f>SUM(Q313)</f>
        <v>0</v>
      </c>
    </row>
  </sheetData>
  <mergeCells count="33">
    <mergeCell ref="M141:N141"/>
    <mergeCell ref="M154:N154"/>
    <mergeCell ref="M248:N248"/>
    <mergeCell ref="M260:N260"/>
    <mergeCell ref="M277:N277"/>
    <mergeCell ref="M285:N285"/>
    <mergeCell ref="M190:N190"/>
    <mergeCell ref="M204:N204"/>
    <mergeCell ref="M228:N228"/>
    <mergeCell ref="A330:K330"/>
    <mergeCell ref="A319:K319"/>
    <mergeCell ref="A260:K260"/>
    <mergeCell ref="A248:K248"/>
    <mergeCell ref="A376:K376"/>
    <mergeCell ref="B356:L356"/>
    <mergeCell ref="A311:K311"/>
    <mergeCell ref="A285:K285"/>
    <mergeCell ref="A277:K277"/>
    <mergeCell ref="A301:K301"/>
    <mergeCell ref="A141:K141"/>
    <mergeCell ref="A104:K104"/>
    <mergeCell ref="A91:K91"/>
    <mergeCell ref="A26:K26"/>
    <mergeCell ref="A228:K228"/>
    <mergeCell ref="A204:K204"/>
    <mergeCell ref="A190:K190"/>
    <mergeCell ref="A154:K154"/>
    <mergeCell ref="A18:K18"/>
    <mergeCell ref="A10:K10"/>
    <mergeCell ref="A75:K75"/>
    <mergeCell ref="A66:K66"/>
    <mergeCell ref="A54:K54"/>
    <mergeCell ref="A44:K4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Abako</dc:creator>
  <cp:lastModifiedBy>Marta Kin-Malesza</cp:lastModifiedBy>
  <cp:lastPrinted>2023-02-24T07:22:57Z</cp:lastPrinted>
  <dcterms:created xsi:type="dcterms:W3CDTF">2022-04-15T10:01:45Z</dcterms:created>
  <dcterms:modified xsi:type="dcterms:W3CDTF">2023-03-23T12:24:51Z</dcterms:modified>
</cp:coreProperties>
</file>