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ZETARGI\2022 PRZETARGI\26. Konserwacja oświetlenia z dostawą energii\ZAŁĄCZNIKI\"/>
    </mc:Choice>
  </mc:AlternateContent>
  <xr:revisionPtr revIDLastSave="0" documentId="13_ncr:1_{83AEA0E7-90A0-4E8C-8F9A-C156C875719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Załacznik Taryfy zbiorcz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4" l="1"/>
  <c r="F17" i="4"/>
  <c r="F15" i="4"/>
  <c r="F14" i="4"/>
  <c r="F13" i="4"/>
  <c r="F12" i="4"/>
  <c r="F11" i="4"/>
  <c r="I15" i="4" l="1"/>
  <c r="E13" i="4"/>
  <c r="I13" i="4" l="1"/>
  <c r="E14" i="4"/>
  <c r="I14" i="4" s="1"/>
  <c r="E18" i="4"/>
  <c r="I18" i="4" s="1"/>
  <c r="E12" i="4"/>
  <c r="I12" i="4" s="1"/>
  <c r="E11" i="4"/>
  <c r="I11" i="4" s="1"/>
  <c r="E16" i="4"/>
  <c r="I16" i="4" s="1"/>
  <c r="E17" i="4" l="1"/>
  <c r="I17" i="4" s="1"/>
</calcChain>
</file>

<file path=xl/sharedStrings.xml><?xml version="1.0" encoding="utf-8"?>
<sst xmlns="http://schemas.openxmlformats.org/spreadsheetml/2006/main" count="43" uniqueCount="41">
  <si>
    <t>DYSTRYBUCJA</t>
  </si>
  <si>
    <t>1.</t>
  </si>
  <si>
    <t>Opis - składniki opłat</t>
  </si>
  <si>
    <t>pieczątka wykonawcy</t>
  </si>
  <si>
    <t>Miejsce poboru energii</t>
  </si>
  <si>
    <t>składnik zmienny stawki sieciowej +stawka jakościowa [zł/kWh]</t>
  </si>
  <si>
    <t>opłata abonamentowa [zł/m-c]</t>
  </si>
  <si>
    <t>taryfa dzienna</t>
  </si>
  <si>
    <t xml:space="preserve">taryfa nocna </t>
  </si>
  <si>
    <t>Strefy doby</t>
  </si>
  <si>
    <t>cena energii elektrycznej
 (z opłatami handlowymi) [zł/kWh]</t>
  </si>
  <si>
    <t>Grupa Taryfowa C12w</t>
  </si>
  <si>
    <t>składnik stały stawki sieciowej [zł/kWm-c]</t>
  </si>
  <si>
    <t>opłata przejściowa [zł/kWm-c]</t>
  </si>
  <si>
    <t>Ilość w okresie zamówienia</t>
  </si>
  <si>
    <t xml:space="preserve">FORMULARZ CENOWY 
(na dostawę i przesył energii elektrycznej, dla urządzeń oświetlenia placów i ulic w okresie zamówienia.) </t>
  </si>
  <si>
    <t xml:space="preserve">Wartość brutto
[zł]
</t>
  </si>
  <si>
    <t>Ogółem sprzedaż i dystrybucja zł</t>
  </si>
  <si>
    <t>Sprzedaż na lata 01.01.2022 - 31.12.2022</t>
  </si>
  <si>
    <t>Opłata OZE [zł/kWh]</t>
  </si>
  <si>
    <t>Opłata kogeneracyjna [zł/kWh]</t>
  </si>
  <si>
    <t>Opłata mocowa [zł/kWh]</t>
  </si>
  <si>
    <t>Własność majątku</t>
  </si>
  <si>
    <t>UMiG Sztum</t>
  </si>
  <si>
    <t>UMIiG Sztum oraz EOŚ</t>
  </si>
  <si>
    <t>I. Kalkulacja kosztów energii</t>
  </si>
  <si>
    <t>II. Kalkulacja kosztów konserwacji oświetlenia</t>
  </si>
  <si>
    <t>Ogółem koszt konserwacji zł</t>
  </si>
  <si>
    <t>Ogółem koszt usługi zł</t>
  </si>
  <si>
    <t>III. Kalkulacja kosztów SUMA</t>
  </si>
  <si>
    <t>Oświetlenie</t>
  </si>
  <si>
    <t>Cena jednostkowa netto
[zł]</t>
  </si>
  <si>
    <t>Cena jednostkowa brutto
[zł]</t>
  </si>
  <si>
    <t xml:space="preserve">Wartość netto
[zł]
</t>
  </si>
  <si>
    <t>Wartość rocznie brutto [zł]</t>
  </si>
  <si>
    <t>Wartośc rocznie netto [zł]</t>
  </si>
  <si>
    <t>Cena brutto za oprawę [zł]</t>
  </si>
  <si>
    <t>Cena netto za oprawę [zł]</t>
  </si>
  <si>
    <t>Sztuk opraw</t>
  </si>
  <si>
    <t>L.p</t>
  </si>
  <si>
    <t>Załącznik nr 4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</si>
</sst>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"/>
    <numFmt numFmtId="165" formatCode="#,##0.0000"/>
    <numFmt numFmtId="166" formatCode="#,##0.000000"/>
    <numFmt numFmtId="167" formatCode="#,##0.0000000"/>
    <numFmt numFmtId="168" formatCode="#,##0.00000"/>
    <numFmt numFmtId="169" formatCode="#,##0.000"/>
    <numFmt numFmtId="170" formatCode="#,##0.00000000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i/>
      <sz val="8"/>
      <name val="Arial CE"/>
      <charset val="238"/>
    </font>
    <font>
      <b/>
      <sz val="10"/>
      <color rgb="FFFF0000"/>
      <name val="Arial CE"/>
      <charset val="238"/>
    </font>
    <font>
      <b/>
      <sz val="18"/>
      <name val="Arial CE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3" fontId="0" fillId="0" borderId="5" xfId="0" applyNumberFormat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4" fontId="0" fillId="0" borderId="0" xfId="0" applyNumberFormat="1" applyBorder="1"/>
    <xf numFmtId="4" fontId="5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164" fontId="0" fillId="0" borderId="19" xfId="0" applyNumberFormat="1" applyBorder="1" applyAlignment="1">
      <alignment horizontal="center" vertical="center"/>
    </xf>
    <xf numFmtId="167" fontId="5" fillId="0" borderId="18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168" fontId="5" fillId="0" borderId="8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3" fillId="0" borderId="0" xfId="0" applyFont="1" applyBorder="1" applyAlignment="1"/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8" fillId="0" borderId="9" xfId="0" applyNumberFormat="1" applyFont="1" applyBorder="1"/>
    <xf numFmtId="0" fontId="0" fillId="0" borderId="5" xfId="0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168" fontId="5" fillId="0" borderId="5" xfId="0" applyNumberFormat="1" applyFont="1" applyBorder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169" fontId="0" fillId="0" borderId="19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8" fontId="0" fillId="0" borderId="19" xfId="0" applyNumberFormat="1" applyBorder="1" applyAlignment="1">
      <alignment horizontal="center" vertical="center"/>
    </xf>
    <xf numFmtId="166" fontId="0" fillId="0" borderId="19" xfId="0" applyNumberFormat="1" applyBorder="1" applyAlignment="1">
      <alignment horizontal="center" vertical="center"/>
    </xf>
    <xf numFmtId="170" fontId="0" fillId="0" borderId="19" xfId="0" applyNumberForma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/>
    </xf>
    <xf numFmtId="4" fontId="8" fillId="0" borderId="0" xfId="0" applyNumberFormat="1" applyFont="1" applyBorder="1"/>
    <xf numFmtId="0" fontId="4" fillId="0" borderId="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/>
    </xf>
    <xf numFmtId="4" fontId="8" fillId="0" borderId="22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5" xfId="0" applyFont="1" applyBorder="1"/>
    <xf numFmtId="0" fontId="3" fillId="0" borderId="16" xfId="0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topLeftCell="A16" workbookViewId="0">
      <selection activeCell="A5" sqref="A5:I5"/>
    </sheetView>
  </sheetViews>
  <sheetFormatPr defaultRowHeight="12.75" x14ac:dyDescent="0.2"/>
  <cols>
    <col min="1" max="1" width="8.7109375" customWidth="1"/>
    <col min="2" max="2" width="14.85546875" customWidth="1"/>
    <col min="3" max="3" width="36.5703125" customWidth="1"/>
    <col min="4" max="4" width="14.140625" customWidth="1"/>
    <col min="5" max="5" width="17.5703125" customWidth="1"/>
    <col min="6" max="7" width="13.5703125" customWidth="1"/>
    <col min="8" max="8" width="11.85546875" customWidth="1"/>
    <col min="9" max="9" width="11.28515625" customWidth="1"/>
    <col min="11" max="11" width="10.140625" bestFit="1" customWidth="1"/>
  </cols>
  <sheetData>
    <row r="1" spans="1:9" x14ac:dyDescent="0.2">
      <c r="B1" s="92"/>
      <c r="C1" s="93"/>
      <c r="G1" s="9" t="s">
        <v>40</v>
      </c>
      <c r="H1" s="9"/>
    </row>
    <row r="2" spans="1:9" x14ac:dyDescent="0.2">
      <c r="B2" s="92"/>
      <c r="C2" s="93"/>
      <c r="G2" s="9"/>
      <c r="H2" s="9"/>
    </row>
    <row r="3" spans="1:9" x14ac:dyDescent="0.2">
      <c r="B3" t="s">
        <v>3</v>
      </c>
    </row>
    <row r="4" spans="1:9" ht="51" customHeight="1" x14ac:dyDescent="0.2">
      <c r="B4" s="80" t="s">
        <v>15</v>
      </c>
      <c r="C4" s="80"/>
      <c r="D4" s="80"/>
      <c r="E4" s="80"/>
      <c r="F4" s="80"/>
      <c r="G4" s="80"/>
      <c r="H4" s="39"/>
    </row>
    <row r="5" spans="1:9" ht="32.25" customHeight="1" thickBot="1" x14ac:dyDescent="0.4">
      <c r="A5" s="76" t="s">
        <v>25</v>
      </c>
      <c r="B5" s="76"/>
      <c r="C5" s="76"/>
      <c r="D5" s="76"/>
      <c r="E5" s="76"/>
      <c r="F5" s="76"/>
      <c r="G5" s="76"/>
      <c r="H5" s="76"/>
      <c r="I5" s="76"/>
    </row>
    <row r="6" spans="1:9" ht="64.5" customHeight="1" thickBot="1" x14ac:dyDescent="0.25">
      <c r="A6" s="40" t="s">
        <v>4</v>
      </c>
      <c r="B6" s="40"/>
      <c r="C6" s="40" t="s">
        <v>2</v>
      </c>
      <c r="D6" s="40" t="s">
        <v>9</v>
      </c>
      <c r="E6" s="61" t="s">
        <v>14</v>
      </c>
      <c r="F6" s="59" t="s">
        <v>31</v>
      </c>
      <c r="G6" s="58" t="s">
        <v>32</v>
      </c>
      <c r="H6" s="61" t="s">
        <v>33</v>
      </c>
      <c r="I6" s="40" t="s">
        <v>16</v>
      </c>
    </row>
    <row r="7" spans="1:9" ht="12" customHeight="1" thickBot="1" x14ac:dyDescent="0.25">
      <c r="A7" s="11" t="s">
        <v>1</v>
      </c>
      <c r="B7" s="10">
        <v>2</v>
      </c>
      <c r="C7" s="2">
        <v>3</v>
      </c>
      <c r="D7" s="1">
        <v>4</v>
      </c>
      <c r="E7" s="3">
        <v>5</v>
      </c>
      <c r="F7" s="4">
        <v>6</v>
      </c>
      <c r="G7" s="3">
        <v>7</v>
      </c>
      <c r="H7" s="57">
        <v>8</v>
      </c>
      <c r="I7" s="57">
        <v>9</v>
      </c>
    </row>
    <row r="8" spans="1:9" ht="19.5" customHeight="1" thickBot="1" x14ac:dyDescent="0.25">
      <c r="A8" s="62" t="s">
        <v>11</v>
      </c>
      <c r="B8" s="63"/>
      <c r="C8" s="63"/>
      <c r="D8" s="63"/>
      <c r="E8" s="63"/>
      <c r="F8" s="63"/>
      <c r="G8" s="63"/>
      <c r="H8" s="63"/>
      <c r="I8" s="64"/>
    </row>
    <row r="9" spans="1:9" ht="36.75" customHeight="1" thickBot="1" x14ac:dyDescent="0.25">
      <c r="A9" s="89" t="s">
        <v>30</v>
      </c>
      <c r="B9" s="86" t="s">
        <v>18</v>
      </c>
      <c r="C9" s="81" t="s">
        <v>10</v>
      </c>
      <c r="D9" s="16" t="s">
        <v>7</v>
      </c>
      <c r="E9" s="17">
        <v>74674</v>
      </c>
      <c r="F9" s="32"/>
      <c r="G9" s="53"/>
      <c r="H9" s="53"/>
      <c r="I9" s="27"/>
    </row>
    <row r="10" spans="1:9" ht="34.5" customHeight="1" thickBot="1" x14ac:dyDescent="0.25">
      <c r="A10" s="90"/>
      <c r="B10" s="87"/>
      <c r="C10" s="88"/>
      <c r="D10" s="14" t="s">
        <v>8</v>
      </c>
      <c r="E10" s="15">
        <v>249966</v>
      </c>
      <c r="F10" s="32"/>
      <c r="G10" s="53"/>
      <c r="H10" s="53"/>
      <c r="I10" s="27"/>
    </row>
    <row r="11" spans="1:9" ht="15" customHeight="1" x14ac:dyDescent="0.2">
      <c r="A11" s="90"/>
      <c r="B11" s="83" t="s">
        <v>0</v>
      </c>
      <c r="C11" s="81" t="s">
        <v>5</v>
      </c>
      <c r="D11" s="5" t="s">
        <v>7</v>
      </c>
      <c r="E11" s="60">
        <f>E9</f>
        <v>74674</v>
      </c>
      <c r="F11" s="46">
        <f>(0.0102+0.3794)</f>
        <v>0.3896</v>
      </c>
      <c r="G11" s="46"/>
      <c r="H11" s="46"/>
      <c r="I11" s="47">
        <f>ROUND(E11*G11,2)</f>
        <v>0</v>
      </c>
    </row>
    <row r="12" spans="1:9" ht="15" customHeight="1" x14ac:dyDescent="0.2">
      <c r="A12" s="90"/>
      <c r="B12" s="84"/>
      <c r="C12" s="82"/>
      <c r="D12" s="14" t="s">
        <v>8</v>
      </c>
      <c r="E12" s="43">
        <f>E10</f>
        <v>249966</v>
      </c>
      <c r="F12" s="48">
        <f>(0.0102+0.038)</f>
        <v>4.82E-2</v>
      </c>
      <c r="G12" s="48"/>
      <c r="H12" s="48"/>
      <c r="I12" s="30">
        <f t="shared" ref="I12:I18" si="0">ROUND(E12*F12,2)</f>
        <v>12048.36</v>
      </c>
    </row>
    <row r="13" spans="1:9" ht="15" customHeight="1" x14ac:dyDescent="0.2">
      <c r="A13" s="90"/>
      <c r="B13" s="84"/>
      <c r="C13" s="13" t="s">
        <v>12</v>
      </c>
      <c r="D13" s="6"/>
      <c r="E13" s="43">
        <f>480* 12</f>
        <v>5760</v>
      </c>
      <c r="F13" s="49">
        <f>4.84</f>
        <v>4.84</v>
      </c>
      <c r="G13" s="49"/>
      <c r="H13" s="49"/>
      <c r="I13" s="30">
        <f t="shared" si="0"/>
        <v>27878.400000000001</v>
      </c>
    </row>
    <row r="14" spans="1:9" ht="15" customHeight="1" x14ac:dyDescent="0.2">
      <c r="A14" s="90"/>
      <c r="B14" s="84"/>
      <c r="C14" s="13" t="s">
        <v>13</v>
      </c>
      <c r="D14" s="6"/>
      <c r="E14" s="43">
        <f>E13</f>
        <v>5760</v>
      </c>
      <c r="F14" s="50">
        <f>0.08</f>
        <v>0.08</v>
      </c>
      <c r="G14" s="50"/>
      <c r="H14" s="50"/>
      <c r="I14" s="30">
        <f t="shared" si="0"/>
        <v>460.8</v>
      </c>
    </row>
    <row r="15" spans="1:9" ht="15" customHeight="1" x14ac:dyDescent="0.2">
      <c r="A15" s="90"/>
      <c r="B15" s="84"/>
      <c r="C15" s="29" t="s">
        <v>19</v>
      </c>
      <c r="D15" s="28"/>
      <c r="E15" s="43">
        <v>324640</v>
      </c>
      <c r="F15" s="51">
        <f>2.2/1000</f>
        <v>2.2000000000000001E-3</v>
      </c>
      <c r="G15" s="51"/>
      <c r="H15" s="51"/>
      <c r="I15" s="30">
        <f t="shared" si="0"/>
        <v>714.21</v>
      </c>
    </row>
    <row r="16" spans="1:9" ht="15" customHeight="1" x14ac:dyDescent="0.2">
      <c r="A16" s="90"/>
      <c r="B16" s="84"/>
      <c r="C16" s="29" t="s">
        <v>20</v>
      </c>
      <c r="D16" s="28"/>
      <c r="E16" s="43">
        <f>E15</f>
        <v>324640</v>
      </c>
      <c r="F16" s="50">
        <v>0</v>
      </c>
      <c r="G16" s="50"/>
      <c r="H16" s="50"/>
      <c r="I16" s="30">
        <f t="shared" si="0"/>
        <v>0</v>
      </c>
    </row>
    <row r="17" spans="1:10" ht="15" customHeight="1" x14ac:dyDescent="0.2">
      <c r="A17" s="90"/>
      <c r="B17" s="84"/>
      <c r="C17" s="29" t="s">
        <v>21</v>
      </c>
      <c r="D17" s="28"/>
      <c r="E17" s="43">
        <f>E11</f>
        <v>74674</v>
      </c>
      <c r="F17" s="52">
        <f>0.1023</f>
        <v>0.1023</v>
      </c>
      <c r="G17" s="52"/>
      <c r="H17" s="52"/>
      <c r="I17" s="30">
        <f t="shared" si="0"/>
        <v>7639.15</v>
      </c>
    </row>
    <row r="18" spans="1:10" ht="15" customHeight="1" thickBot="1" x14ac:dyDescent="0.25">
      <c r="A18" s="91"/>
      <c r="B18" s="85"/>
      <c r="C18" s="7" t="s">
        <v>6</v>
      </c>
      <c r="D18" s="8"/>
      <c r="E18" s="44">
        <f>111*12</f>
        <v>1332</v>
      </c>
      <c r="F18" s="45">
        <f>3.99</f>
        <v>3.99</v>
      </c>
      <c r="G18" s="45"/>
      <c r="H18" s="45"/>
      <c r="I18" s="12">
        <f t="shared" si="0"/>
        <v>5314.68</v>
      </c>
    </row>
    <row r="19" spans="1:10" ht="24" customHeight="1" thickBot="1" x14ac:dyDescent="0.3">
      <c r="A19" s="77" t="s">
        <v>17</v>
      </c>
      <c r="B19" s="78"/>
      <c r="C19" s="78"/>
      <c r="D19" s="78"/>
      <c r="E19" s="78"/>
      <c r="F19" s="78"/>
      <c r="G19" s="78"/>
      <c r="H19" s="79"/>
      <c r="I19" s="41"/>
    </row>
    <row r="20" spans="1:10" x14ac:dyDescent="0.2">
      <c r="A20" s="18"/>
      <c r="B20" s="18"/>
      <c r="C20" s="18"/>
      <c r="D20" s="18"/>
      <c r="E20" s="18"/>
      <c r="F20" s="18"/>
      <c r="G20" s="18"/>
      <c r="H20" s="18"/>
    </row>
    <row r="21" spans="1:10" ht="12.75" customHeight="1" x14ac:dyDescent="0.2">
      <c r="A21" s="18"/>
      <c r="B21" s="35"/>
      <c r="C21" s="35"/>
      <c r="D21" s="35"/>
      <c r="E21" s="35"/>
      <c r="F21" s="35"/>
      <c r="G21" s="35"/>
      <c r="H21" s="35"/>
    </row>
    <row r="22" spans="1:10" x14ac:dyDescent="0.2">
      <c r="A22" s="18"/>
      <c r="B22" s="35"/>
      <c r="C22" s="36"/>
      <c r="D22" s="36"/>
      <c r="E22" s="36"/>
      <c r="F22" s="36"/>
      <c r="G22" s="36"/>
      <c r="H22" s="36"/>
    </row>
    <row r="23" spans="1:10" ht="24" thickBot="1" x14ac:dyDescent="0.4">
      <c r="A23" s="76" t="s">
        <v>26</v>
      </c>
      <c r="B23" s="76"/>
      <c r="C23" s="76"/>
      <c r="D23" s="76"/>
      <c r="E23" s="76"/>
      <c r="F23" s="76"/>
      <c r="G23" s="76"/>
      <c r="H23" s="76"/>
      <c r="I23" s="76"/>
    </row>
    <row r="24" spans="1:10" ht="57.75" customHeight="1" x14ac:dyDescent="0.2">
      <c r="A24" s="40" t="s">
        <v>39</v>
      </c>
      <c r="B24" s="40" t="s">
        <v>22</v>
      </c>
      <c r="C24" s="40" t="s">
        <v>38</v>
      </c>
      <c r="D24" s="40" t="s">
        <v>37</v>
      </c>
      <c r="E24" s="40" t="s">
        <v>36</v>
      </c>
      <c r="F24" s="65" t="s">
        <v>35</v>
      </c>
      <c r="G24" s="66"/>
      <c r="H24" s="65" t="s">
        <v>34</v>
      </c>
      <c r="I24" s="66"/>
      <c r="J24" s="54"/>
    </row>
    <row r="25" spans="1:10" x14ac:dyDescent="0.2">
      <c r="A25" s="29">
        <v>1</v>
      </c>
      <c r="B25" s="28" t="s">
        <v>23</v>
      </c>
      <c r="C25" s="30">
        <v>848</v>
      </c>
      <c r="D25" s="31"/>
      <c r="E25" s="28"/>
      <c r="F25" s="67"/>
      <c r="G25" s="68"/>
      <c r="H25" s="67"/>
      <c r="I25" s="68"/>
      <c r="J25" s="55"/>
    </row>
    <row r="26" spans="1:10" ht="31.5" customHeight="1" thickBot="1" x14ac:dyDescent="0.25">
      <c r="A26" s="7">
        <v>2</v>
      </c>
      <c r="B26" s="42" t="s">
        <v>24</v>
      </c>
      <c r="C26" s="12">
        <v>1000</v>
      </c>
      <c r="D26" s="33"/>
      <c r="E26" s="12"/>
      <c r="F26" s="69"/>
      <c r="G26" s="70"/>
      <c r="H26" s="69"/>
      <c r="I26" s="70"/>
      <c r="J26" s="20"/>
    </row>
    <row r="27" spans="1:10" ht="26.25" customHeight="1" thickBot="1" x14ac:dyDescent="0.25">
      <c r="A27" s="71" t="s">
        <v>27</v>
      </c>
      <c r="B27" s="72"/>
      <c r="C27" s="72"/>
      <c r="D27" s="72"/>
      <c r="E27" s="72"/>
      <c r="F27" s="72"/>
      <c r="G27" s="73"/>
      <c r="H27" s="74"/>
      <c r="I27" s="75"/>
      <c r="J27" s="56"/>
    </row>
    <row r="28" spans="1:10" x14ac:dyDescent="0.2">
      <c r="A28" s="34"/>
      <c r="B28" s="35"/>
      <c r="C28" s="37"/>
      <c r="D28" s="19"/>
      <c r="E28" s="20"/>
      <c r="F28" s="22"/>
      <c r="G28" s="21"/>
      <c r="H28" s="21"/>
    </row>
    <row r="29" spans="1:10" x14ac:dyDescent="0.2">
      <c r="A29" s="34"/>
      <c r="B29" s="38"/>
      <c r="C29" s="37"/>
      <c r="D29" s="19"/>
      <c r="E29" s="20"/>
      <c r="F29" s="22"/>
      <c r="G29" s="21"/>
      <c r="H29" s="21"/>
    </row>
    <row r="30" spans="1:10" x14ac:dyDescent="0.2">
      <c r="A30" s="34"/>
      <c r="B30" s="38"/>
      <c r="C30" s="23"/>
      <c r="D30" s="24"/>
      <c r="E30" s="25"/>
      <c r="F30" s="22"/>
      <c r="G30" s="21"/>
      <c r="H30" s="21"/>
    </row>
    <row r="31" spans="1:10" x14ac:dyDescent="0.2">
      <c r="A31" s="34"/>
      <c r="B31" s="38"/>
      <c r="C31" s="23"/>
      <c r="D31" s="24"/>
      <c r="E31" s="25"/>
      <c r="F31" s="22"/>
      <c r="G31" s="21"/>
      <c r="H31" s="21"/>
    </row>
    <row r="32" spans="1:10" x14ac:dyDescent="0.2">
      <c r="A32" s="34"/>
      <c r="B32" s="38"/>
      <c r="C32" s="23"/>
      <c r="D32" s="19"/>
      <c r="E32" s="20"/>
      <c r="F32" s="26"/>
      <c r="G32" s="21"/>
      <c r="H32" s="21"/>
    </row>
    <row r="33" spans="1:10" ht="24" thickBot="1" x14ac:dyDescent="0.4">
      <c r="A33" s="76" t="s">
        <v>29</v>
      </c>
      <c r="B33" s="76"/>
      <c r="C33" s="76"/>
      <c r="D33" s="76"/>
      <c r="E33" s="76"/>
      <c r="F33" s="76"/>
      <c r="G33" s="76"/>
      <c r="H33" s="76"/>
      <c r="I33" s="76"/>
    </row>
    <row r="34" spans="1:10" ht="16.5" thickBot="1" x14ac:dyDescent="0.25">
      <c r="A34" s="71" t="s">
        <v>28</v>
      </c>
      <c r="B34" s="72"/>
      <c r="C34" s="72"/>
      <c r="D34" s="72"/>
      <c r="E34" s="72"/>
      <c r="F34" s="72"/>
      <c r="G34" s="73"/>
      <c r="H34" s="74"/>
      <c r="I34" s="75"/>
      <c r="J34" s="56"/>
    </row>
    <row r="35" spans="1:10" x14ac:dyDescent="0.2">
      <c r="A35" s="18"/>
      <c r="B35" s="18"/>
      <c r="C35" s="18"/>
      <c r="D35" s="18"/>
      <c r="E35" s="18"/>
      <c r="F35" s="18"/>
      <c r="G35" s="18"/>
      <c r="H35" s="18"/>
    </row>
  </sheetData>
  <mergeCells count="22">
    <mergeCell ref="A5:I5"/>
    <mergeCell ref="B4:G4"/>
    <mergeCell ref="C11:C12"/>
    <mergeCell ref="B11:B18"/>
    <mergeCell ref="B9:B10"/>
    <mergeCell ref="C9:C10"/>
    <mergeCell ref="A9:A18"/>
    <mergeCell ref="B1:C2"/>
    <mergeCell ref="F26:G26"/>
    <mergeCell ref="H26:I26"/>
    <mergeCell ref="A27:G27"/>
    <mergeCell ref="H27:I27"/>
    <mergeCell ref="H34:I34"/>
    <mergeCell ref="A34:G34"/>
    <mergeCell ref="A33:I33"/>
    <mergeCell ref="A8:I8"/>
    <mergeCell ref="F24:G24"/>
    <mergeCell ref="H24:I24"/>
    <mergeCell ref="H25:I25"/>
    <mergeCell ref="F25:G25"/>
    <mergeCell ref="A23:I23"/>
    <mergeCell ref="A19:H19"/>
  </mergeCells>
  <phoneticPr fontId="0" type="noConversion"/>
  <pageMargins left="0.44" right="0.39" top="0.84" bottom="0.39370078740157483" header="0.79" footer="0.51181102362204722"/>
  <pageSetup paperSize="9" scale="7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Załacznik Taryfy zbiorcze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Dominika Stopa</cp:lastModifiedBy>
  <cp:lastPrinted>2022-08-05T12:05:21Z</cp:lastPrinted>
  <dcterms:created xsi:type="dcterms:W3CDTF">1997-02-26T13:46:56Z</dcterms:created>
  <dcterms:modified xsi:type="dcterms:W3CDTF">2022-09-01T06:49:01Z</dcterms:modified>
</cp:coreProperties>
</file>