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40" windowHeight="8820" tabRatio="500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<sst xmlns="http://schemas.openxmlformats.org/spreadsheetml/2006/main" count="35" uniqueCount="31">
  <si>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 xml:space="preserve">UWAGA - w celu obliczenia ceny oferty przyjęto następujące założenia: </t>
  </si>
  <si>
    <t>Lp.</t>
  </si>
  <si>
    <t>Numer transzy</t>
  </si>
  <si>
    <t>Data uruchomienia transzy</t>
  </si>
  <si>
    <t>Kwota transzy 
(w PLN)</t>
  </si>
  <si>
    <t>Kwota uruchomionego kredytu (w PLN)</t>
  </si>
  <si>
    <t>1.</t>
  </si>
  <si>
    <t>transza nr 1</t>
  </si>
  <si>
    <t>w % =</t>
  </si>
  <si>
    <r>
      <rPr>
        <b/>
        <sz val="11"/>
        <rFont val="Calibri"/>
        <family val="2"/>
      </rPr>
      <t xml:space="preserve">Do obliczenia kosztów oprocentowania (Ko) na lata 2023-2026 należy przyjąć  stawkę bazową </t>
    </r>
    <r>
      <rPr>
        <b/>
        <u val="single"/>
        <sz val="11"/>
        <rFont val="Calibri"/>
        <family val="2"/>
      </rPr>
      <t>WIBOR 1M tj. 6,20 %</t>
    </r>
  </si>
  <si>
    <t xml:space="preserve">Marża banku  (+ / -)  (m) </t>
  </si>
  <si>
    <t>(proszę uzupełnić)</t>
  </si>
  <si>
    <t>Koszt oprocentowania kredytu (Ko) - stawka bazowa + marża banku</t>
  </si>
  <si>
    <t xml:space="preserve">Kwota kredytu </t>
  </si>
  <si>
    <t>w PLN =</t>
  </si>
  <si>
    <t>Tabela Nr 1</t>
  </si>
  <si>
    <t>termin płatności raty kapitałowej</t>
  </si>
  <si>
    <t>kwota spłaty raty kapitałowej</t>
  </si>
  <si>
    <t>Saldo zadłużenia z tytułu kredytu</t>
  </si>
  <si>
    <t>Koszty oprocentowania kredytu (Ko)</t>
  </si>
  <si>
    <t>Termin płatności odsetek</t>
  </si>
  <si>
    <t>W komórkach koloru żółtego wstawione są formuły, które wypełnią się automatycznie po wypełnieniu komórek koloru zielonego</t>
  </si>
  <si>
    <t>Załącznik nr 1b do SWZ</t>
  </si>
  <si>
    <t>FORMULARZ OFEROWY "OBLICZENIE CENY"</t>
  </si>
  <si>
    <r>
      <t xml:space="preserve">Do obliczenia kosztów oprocentowania (Ko) należy przyjąć  stawkę bazową </t>
    </r>
    <r>
      <rPr>
        <b/>
        <u val="single"/>
        <sz val="11"/>
        <rFont val="Calibri"/>
        <family val="2"/>
      </rPr>
      <t>WIBOR 1M z dn. 27.06.2023r. tj. 6,86 %</t>
    </r>
  </si>
  <si>
    <t xml:space="preserve"> Kredyt zostanie przelany na rachunek bankowy Gminy Lipno w 1 transzy:</t>
  </si>
  <si>
    <t xml:space="preserve">Data uruchomienia transzy kredytu 
/ 
Data naliczenia odsetek 
</t>
  </si>
  <si>
    <t>CENA OFEROWA [RAZEM] =</t>
  </si>
  <si>
    <t>W celu obliczenia ceny (za pomocą pliku Excela) należy wypełnić tylko komórkę koloru zielonego</t>
  </si>
  <si>
    <t xml:space="preserve">Okres odsetkowy 
(od - do)Okres odsetkowy 
</t>
  </si>
  <si>
    <t xml:space="preserve">stawka bazowa (WIBOR 1M) 
 + / - 
stała marża banku (m) 
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</si>
</sst>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yyyy/mm/dd;@"/>
    <numFmt numFmtId="167" formatCode="d\ mmmm\ yyyy"/>
    <numFmt numFmtId="168" formatCode="yyyy\-mm\-dd"/>
    <numFmt numFmtId="169" formatCode="#,##0.00\ [$zł-415];[Red]\-#,##0.00\ [$zł-415]"/>
    <numFmt numFmtId="170" formatCode="0.0000"/>
    <numFmt numFmtId="171" formatCode="0.0%"/>
    <numFmt numFmtId="172" formatCode="#,##0.00&quot; zł&quot;"/>
  </numFmts>
  <fonts count="50">
    <font>
      <sz val="10"/>
      <name val="Arial"/>
      <family val="2"/>
    </font>
    <font>
      <sz val="10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u val="single"/>
      <sz val="11"/>
      <name val="Calibri"/>
      <family val="2"/>
    </font>
    <font>
      <b/>
      <sz val="12"/>
      <name val="Calibri"/>
      <family val="2"/>
    </font>
    <font>
      <b/>
      <sz val="10"/>
      <color indexed="10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sz val="10"/>
      <color indexed="10"/>
      <name val="Calibri"/>
      <family val="2"/>
    </font>
    <font>
      <b/>
      <sz val="10"/>
      <color indexed="12"/>
      <name val="Calibri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>
      <alignment/>
      <protection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>
      <alignment/>
      <protection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44" applyFont="1">
      <alignment/>
      <protection/>
    </xf>
    <xf numFmtId="0" fontId="1" fillId="0" borderId="0" xfId="44" applyFont="1" applyAlignment="1">
      <alignment horizontal="center"/>
      <protection/>
    </xf>
    <xf numFmtId="4" fontId="1" fillId="0" borderId="0" xfId="44" applyNumberFormat="1" applyFont="1">
      <alignment/>
      <protection/>
    </xf>
    <xf numFmtId="0" fontId="1" fillId="0" borderId="0" xfId="44" applyFont="1" applyFill="1">
      <alignment/>
      <protection/>
    </xf>
    <xf numFmtId="0" fontId="4" fillId="33" borderId="10" xfId="44" applyFont="1" applyFill="1" applyBorder="1" applyAlignment="1">
      <alignment wrapText="1"/>
      <protection/>
    </xf>
    <xf numFmtId="0" fontId="4" fillId="33" borderId="10" xfId="44" applyFont="1" applyFill="1" applyBorder="1" applyAlignment="1">
      <alignment horizontal="center" vertical="center" wrapText="1"/>
      <protection/>
    </xf>
    <xf numFmtId="0" fontId="1" fillId="33" borderId="11" xfId="44" applyFont="1" applyFill="1" applyBorder="1" applyAlignment="1">
      <alignment horizontal="center" vertical="center" wrapText="1"/>
      <protection/>
    </xf>
    <xf numFmtId="10" fontId="11" fillId="34" borderId="12" xfId="53" applyNumberFormat="1" applyFont="1" applyFill="1" applyBorder="1" applyAlignment="1" applyProtection="1">
      <alignment horizontal="right" vertical="center"/>
      <protection/>
    </xf>
    <xf numFmtId="10" fontId="11" fillId="35" borderId="12" xfId="53" applyNumberFormat="1" applyFont="1" applyFill="1" applyBorder="1" applyAlignment="1" applyProtection="1">
      <alignment horizontal="right" vertical="center"/>
      <protection/>
    </xf>
    <xf numFmtId="169" fontId="11" fillId="34" borderId="13" xfId="44" applyNumberFormat="1" applyFont="1" applyFill="1" applyBorder="1" applyAlignment="1">
      <alignment horizontal="right" vertical="center"/>
      <protection/>
    </xf>
    <xf numFmtId="0" fontId="1" fillId="36" borderId="14" xfId="44" applyFont="1" applyFill="1" applyBorder="1" applyAlignment="1">
      <alignment horizontal="center" vertical="center" wrapText="1"/>
      <protection/>
    </xf>
    <xf numFmtId="0" fontId="1" fillId="0" borderId="15" xfId="44" applyFont="1" applyBorder="1" applyAlignment="1">
      <alignment horizontal="center"/>
      <protection/>
    </xf>
    <xf numFmtId="168" fontId="1" fillId="0" borderId="15" xfId="44" applyNumberFormat="1" applyFont="1" applyFill="1" applyBorder="1" applyAlignment="1">
      <alignment horizontal="center"/>
      <protection/>
    </xf>
    <xf numFmtId="169" fontId="16" fillId="0" borderId="15" xfId="44" applyNumberFormat="1" applyFont="1" applyFill="1" applyBorder="1" applyAlignment="1">
      <alignment horizontal="center"/>
      <protection/>
    </xf>
    <xf numFmtId="169" fontId="9" fillId="0" borderId="15" xfId="44" applyNumberFormat="1" applyFont="1" applyFill="1" applyBorder="1" applyAlignment="1">
      <alignment horizontal="right"/>
      <protection/>
    </xf>
    <xf numFmtId="169" fontId="9" fillId="34" borderId="15" xfId="44" applyNumberFormat="1" applyFont="1" applyFill="1" applyBorder="1" applyAlignment="1">
      <alignment horizontal="right"/>
      <protection/>
    </xf>
    <xf numFmtId="168" fontId="9" fillId="0" borderId="15" xfId="44" applyNumberFormat="1" applyFont="1" applyFill="1" applyBorder="1" applyAlignment="1">
      <alignment horizontal="center"/>
      <protection/>
    </xf>
    <xf numFmtId="169" fontId="11" fillId="34" borderId="15" xfId="44" applyNumberFormat="1" applyFont="1" applyFill="1" applyBorder="1" applyAlignment="1">
      <alignment horizontal="right"/>
      <protection/>
    </xf>
    <xf numFmtId="169" fontId="1" fillId="0" borderId="0" xfId="53" applyNumberFormat="1" applyFont="1" applyFill="1" applyBorder="1" applyAlignment="1" applyProtection="1">
      <alignment/>
      <protection/>
    </xf>
    <xf numFmtId="171" fontId="1" fillId="0" borderId="0" xfId="53" applyNumberFormat="1" applyFont="1" applyFill="1" applyBorder="1" applyAlignment="1" applyProtection="1">
      <alignment/>
      <protection/>
    </xf>
    <xf numFmtId="0" fontId="1" fillId="0" borderId="0" xfId="44" applyFont="1" applyFill="1" applyAlignment="1">
      <alignment horizontal="center"/>
      <protection/>
    </xf>
    <xf numFmtId="4" fontId="1" fillId="0" borderId="0" xfId="44" applyNumberFormat="1" applyFont="1" applyFill="1">
      <alignment/>
      <protection/>
    </xf>
    <xf numFmtId="0" fontId="2" fillId="0" borderId="0" xfId="44" applyFont="1" applyFill="1">
      <alignment/>
      <protection/>
    </xf>
    <xf numFmtId="0" fontId="11" fillId="0" borderId="0" xfId="44" applyFont="1" applyFill="1" applyAlignment="1">
      <alignment horizontal="right"/>
      <protection/>
    </xf>
    <xf numFmtId="4" fontId="4" fillId="0" borderId="0" xfId="44" applyNumberFormat="1" applyFont="1" applyFill="1">
      <alignment/>
      <protection/>
    </xf>
    <xf numFmtId="0" fontId="4" fillId="0" borderId="0" xfId="44" applyFont="1" applyFill="1">
      <alignment/>
      <protection/>
    </xf>
    <xf numFmtId="166" fontId="4" fillId="0" borderId="0" xfId="44" applyNumberFormat="1" applyFont="1" applyFill="1" applyAlignment="1">
      <alignment horizontal="left"/>
      <protection/>
    </xf>
    <xf numFmtId="167" fontId="6" fillId="0" borderId="15" xfId="44" applyNumberFormat="1" applyFont="1" applyFill="1" applyBorder="1" applyAlignment="1">
      <alignment horizontal="center" vertical="center"/>
      <protection/>
    </xf>
    <xf numFmtId="167" fontId="6" fillId="0" borderId="15" xfId="44" applyNumberFormat="1" applyFont="1" applyFill="1" applyBorder="1" applyAlignment="1">
      <alignment horizontal="center" vertical="center" wrapText="1"/>
      <protection/>
    </xf>
    <xf numFmtId="0" fontId="6" fillId="0" borderId="15" xfId="44" applyFont="1" applyFill="1" applyBorder="1" applyAlignment="1">
      <alignment horizontal="center" vertical="center" wrapText="1"/>
      <protection/>
    </xf>
    <xf numFmtId="0" fontId="7" fillId="0" borderId="0" xfId="44" applyFont="1" applyFill="1" applyBorder="1" applyAlignment="1">
      <alignment horizontal="center" vertical="center" wrapText="1"/>
      <protection/>
    </xf>
    <xf numFmtId="0" fontId="8" fillId="0" borderId="0" xfId="44" applyFont="1" applyFill="1">
      <alignment/>
      <protection/>
    </xf>
    <xf numFmtId="0" fontId="6" fillId="0" borderId="15" xfId="44" applyFont="1" applyFill="1" applyBorder="1" applyAlignment="1">
      <alignment horizontal="center" vertical="center"/>
      <protection/>
    </xf>
    <xf numFmtId="4" fontId="6" fillId="0" borderId="16" xfId="44" applyNumberFormat="1" applyFont="1" applyFill="1" applyBorder="1" applyAlignment="1">
      <alignment horizontal="right" vertical="center"/>
      <protection/>
    </xf>
    <xf numFmtId="4" fontId="9" fillId="0" borderId="0" xfId="44" applyNumberFormat="1" applyFont="1" applyFill="1" applyBorder="1" applyAlignment="1">
      <alignment horizontal="center"/>
      <protection/>
    </xf>
    <xf numFmtId="0" fontId="4" fillId="0" borderId="0" xfId="44" applyFont="1" applyFill="1" applyBorder="1" applyAlignment="1">
      <alignment horizontal="left" vertical="center" wrapText="1"/>
      <protection/>
    </xf>
    <xf numFmtId="0" fontId="1" fillId="0" borderId="0" xfId="44" applyFont="1" applyFill="1" applyBorder="1" applyAlignment="1">
      <alignment horizontal="left" vertical="center" wrapText="1"/>
      <protection/>
    </xf>
    <xf numFmtId="0" fontId="4" fillId="0" borderId="10" xfId="44" applyFont="1" applyFill="1" applyBorder="1" applyAlignment="1">
      <alignment wrapText="1"/>
      <protection/>
    </xf>
    <xf numFmtId="0" fontId="4" fillId="0" borderId="10" xfId="44" applyFont="1" applyFill="1" applyBorder="1" applyAlignment="1">
      <alignment horizontal="center" vertical="center" wrapText="1"/>
      <protection/>
    </xf>
    <xf numFmtId="0" fontId="1" fillId="0" borderId="11" xfId="44" applyFont="1" applyFill="1" applyBorder="1" applyAlignment="1">
      <alignment horizontal="center" vertical="center" wrapText="1"/>
      <protection/>
    </xf>
    <xf numFmtId="10" fontId="11" fillId="0" borderId="12" xfId="53" applyNumberFormat="1" applyFont="1" applyFill="1" applyBorder="1" applyAlignment="1" applyProtection="1">
      <alignment horizontal="right" vertical="center"/>
      <protection/>
    </xf>
    <xf numFmtId="0" fontId="5" fillId="0" borderId="0" xfId="44" applyFont="1" applyFill="1" applyAlignment="1">
      <alignment horizontal="left"/>
      <protection/>
    </xf>
    <xf numFmtId="0" fontId="4" fillId="0" borderId="0" xfId="44" applyFont="1" applyFill="1" applyAlignment="1">
      <alignment horizontal="center" vertical="center"/>
      <protection/>
    </xf>
    <xf numFmtId="0" fontId="1" fillId="0" borderId="0" xfId="44" applyFont="1" applyFill="1" applyAlignment="1">
      <alignment horizontal="center" vertical="center"/>
      <protection/>
    </xf>
    <xf numFmtId="0" fontId="12" fillId="0" borderId="0" xfId="44" applyFont="1" applyFill="1" applyAlignment="1">
      <alignment horizontal="center"/>
      <protection/>
    </xf>
    <xf numFmtId="0" fontId="13" fillId="0" borderId="0" xfId="44" applyFont="1" applyFill="1" applyAlignment="1">
      <alignment horizontal="center"/>
      <protection/>
    </xf>
    <xf numFmtId="0" fontId="9" fillId="0" borderId="0" xfId="44" applyFont="1" applyFill="1" applyAlignment="1">
      <alignment horizontal="left"/>
      <protection/>
    </xf>
    <xf numFmtId="0" fontId="14" fillId="0" borderId="0" xfId="44" applyFont="1" applyFill="1">
      <alignment/>
      <protection/>
    </xf>
    <xf numFmtId="0" fontId="1" fillId="0" borderId="0" xfId="44" applyFont="1" applyFill="1" applyBorder="1">
      <alignment/>
      <protection/>
    </xf>
    <xf numFmtId="170" fontId="1" fillId="0" borderId="0" xfId="44" applyNumberFormat="1" applyFont="1" applyFill="1" applyBorder="1" applyAlignment="1">
      <alignment horizontal="left"/>
      <protection/>
    </xf>
    <xf numFmtId="0" fontId="9" fillId="0" borderId="17" xfId="44" applyFont="1" applyFill="1" applyBorder="1" applyAlignment="1">
      <alignment horizontal="right"/>
      <protection/>
    </xf>
    <xf numFmtId="0" fontId="1" fillId="0" borderId="15" xfId="44" applyFont="1" applyFill="1" applyBorder="1" applyAlignment="1">
      <alignment horizontal="center" vertical="center" wrapText="1"/>
      <protection/>
    </xf>
    <xf numFmtId="3" fontId="1" fillId="0" borderId="0" xfId="44" applyNumberFormat="1" applyFont="1" applyFill="1" applyBorder="1">
      <alignment/>
      <protection/>
    </xf>
    <xf numFmtId="0" fontId="15" fillId="0" borderId="0" xfId="44" applyFont="1" applyFill="1">
      <alignment/>
      <protection/>
    </xf>
    <xf numFmtId="0" fontId="15" fillId="0" borderId="0" xfId="44" applyFont="1" applyFill="1" applyAlignment="1">
      <alignment horizontal="center"/>
      <protection/>
    </xf>
    <xf numFmtId="0" fontId="1" fillId="0" borderId="0" xfId="44" applyFont="1" applyFill="1" applyAlignment="1">
      <alignment horizontal="left"/>
      <protection/>
    </xf>
    <xf numFmtId="0" fontId="5" fillId="0" borderId="10" xfId="44" applyFont="1" applyFill="1" applyBorder="1" applyAlignment="1">
      <alignment horizontal="left"/>
      <protection/>
    </xf>
    <xf numFmtId="4" fontId="4" fillId="0" borderId="10" xfId="44" applyNumberFormat="1" applyFont="1" applyFill="1" applyBorder="1" applyAlignment="1">
      <alignment horizontal="center" vertical="center"/>
      <protection/>
    </xf>
    <xf numFmtId="4" fontId="1" fillId="0" borderId="11" xfId="44" applyNumberFormat="1" applyFont="1" applyFill="1" applyBorder="1" applyAlignment="1">
      <alignment horizontal="center" vertical="center"/>
      <protection/>
    </xf>
    <xf numFmtId="0" fontId="4" fillId="0" borderId="10" xfId="44" applyFont="1" applyFill="1" applyBorder="1" applyAlignment="1">
      <alignment horizontal="center" vertical="center"/>
      <protection/>
    </xf>
    <xf numFmtId="4" fontId="1" fillId="0" borderId="10" xfId="44" applyNumberFormat="1" applyFont="1" applyFill="1" applyBorder="1" applyAlignment="1">
      <alignment horizontal="center" vertical="center"/>
      <protection/>
    </xf>
    <xf numFmtId="0" fontId="1" fillId="0" borderId="11" xfId="44" applyFont="1" applyFill="1" applyBorder="1" applyAlignment="1">
      <alignment horizontal="center" vertical="center"/>
      <protection/>
    </xf>
    <xf numFmtId="166" fontId="10" fillId="0" borderId="0" xfId="44" applyNumberFormat="1" applyFont="1" applyFill="1" applyAlignment="1">
      <alignment horizontal="left"/>
      <protection/>
    </xf>
    <xf numFmtId="168" fontId="5" fillId="0" borderId="15" xfId="44" applyNumberFormat="1" applyFont="1" applyFill="1" applyBorder="1" applyAlignment="1">
      <alignment horizontal="center" vertical="center"/>
      <protection/>
    </xf>
    <xf numFmtId="0" fontId="4" fillId="0" borderId="0" xfId="44" applyFont="1" applyFill="1" applyAlignment="1">
      <alignment horizontal="center"/>
      <protection/>
    </xf>
    <xf numFmtId="0" fontId="1" fillId="36" borderId="14" xfId="44" applyFont="1" applyFill="1" applyBorder="1" applyAlignment="1">
      <alignment horizontal="center" vertical="center" wrapText="1"/>
      <protection/>
    </xf>
    <xf numFmtId="0" fontId="11" fillId="0" borderId="15" xfId="44" applyFont="1" applyFill="1" applyBorder="1" applyAlignment="1">
      <alignment horizontal="center"/>
      <protection/>
    </xf>
    <xf numFmtId="0" fontId="5" fillId="0" borderId="15" xfId="44" applyFont="1" applyFill="1" applyBorder="1" applyAlignment="1">
      <alignment horizontal="left" vertical="center" wrapText="1"/>
      <protection/>
    </xf>
    <xf numFmtId="0" fontId="5" fillId="0" borderId="15" xfId="44" applyFont="1" applyFill="1" applyBorder="1" applyAlignment="1">
      <alignment horizontal="left" vertical="center"/>
      <protection/>
    </xf>
    <xf numFmtId="0" fontId="1" fillId="0" borderId="15" xfId="44" applyFont="1" applyFill="1" applyBorder="1" applyAlignment="1">
      <alignment horizontal="center" vertical="center" wrapText="1"/>
      <protection/>
    </xf>
    <xf numFmtId="0" fontId="3" fillId="0" borderId="0" xfId="44" applyFont="1" applyFill="1" applyBorder="1" applyAlignment="1">
      <alignment horizontal="center"/>
      <protection/>
    </xf>
    <xf numFmtId="0" fontId="6" fillId="0" borderId="14" xfId="44" applyFont="1" applyFill="1" applyBorder="1" applyAlignment="1">
      <alignment horizontal="center" vertical="center" wrapText="1"/>
      <protection/>
    </xf>
    <xf numFmtId="4" fontId="5" fillId="0" borderId="15" xfId="44" applyNumberFormat="1" applyFont="1" applyFill="1" applyBorder="1" applyAlignment="1">
      <alignment horizontal="center" vertical="center"/>
      <protection/>
    </xf>
    <xf numFmtId="0" fontId="5" fillId="33" borderId="15" xfId="44" applyFont="1" applyFill="1" applyBorder="1" applyAlignment="1">
      <alignment horizontal="left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FFF8"/>
      <rgbColor rgb="00FF0000"/>
      <rgbColor rgb="0038E84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8"/>
  <sheetViews>
    <sheetView tabSelected="1" view="pageBreakPreview" zoomScaleSheetLayoutView="100" workbookViewId="0" topLeftCell="A1">
      <selection activeCell="C99" sqref="C99"/>
    </sheetView>
  </sheetViews>
  <sheetFormatPr defaultColWidth="9.140625" defaultRowHeight="12.75" customHeight="1"/>
  <cols>
    <col min="1" max="1" width="7.421875" style="4" customWidth="1"/>
    <col min="2" max="2" width="4.7109375" style="1" customWidth="1"/>
    <col min="3" max="3" width="12.28125" style="2" customWidth="1"/>
    <col min="4" max="4" width="14.421875" style="1" customWidth="1"/>
    <col min="5" max="5" width="17.421875" style="1" customWidth="1"/>
    <col min="6" max="6" width="19.57421875" style="2" customWidth="1"/>
    <col min="7" max="7" width="27.57421875" style="3" customWidth="1"/>
    <col min="8" max="8" width="12.28125" style="3" customWidth="1"/>
    <col min="9" max="9" width="10.8515625" style="3" customWidth="1"/>
    <col min="10" max="10" width="22.00390625" style="1" customWidth="1"/>
    <col min="11" max="13" width="9.140625" style="4" customWidth="1"/>
    <col min="14" max="14" width="12.140625" style="4" customWidth="1"/>
    <col min="15" max="55" width="9.140625" style="4" customWidth="1"/>
    <col min="56" max="16384" width="9.140625" style="1" customWidth="1"/>
  </cols>
  <sheetData>
    <row r="1" spans="3:10" s="4" customFormat="1" ht="12.75" customHeight="1">
      <c r="C1" s="21"/>
      <c r="F1" s="21"/>
      <c r="G1" s="22"/>
      <c r="H1" s="22"/>
      <c r="I1" s="23"/>
      <c r="J1" s="24" t="s">
        <v>22</v>
      </c>
    </row>
    <row r="2" spans="3:9" s="4" customFormat="1" ht="21" customHeight="1">
      <c r="C2" s="21"/>
      <c r="F2" s="21"/>
      <c r="G2" s="22"/>
      <c r="H2" s="22"/>
      <c r="I2" s="22"/>
    </row>
    <row r="3" spans="3:10" s="4" customFormat="1" ht="18.75" customHeight="1">
      <c r="C3" s="71" t="s">
        <v>23</v>
      </c>
      <c r="D3" s="71"/>
      <c r="E3" s="71"/>
      <c r="F3" s="71"/>
      <c r="G3" s="71"/>
      <c r="H3" s="71"/>
      <c r="I3" s="71"/>
      <c r="J3" s="71"/>
    </row>
    <row r="4" spans="2:9" s="4" customFormat="1" ht="20.25" customHeight="1">
      <c r="B4" s="63" t="s">
        <v>0</v>
      </c>
      <c r="C4" s="25"/>
      <c r="D4" s="26"/>
      <c r="E4" s="26"/>
      <c r="F4" s="27"/>
      <c r="G4" s="25"/>
      <c r="H4" s="25"/>
      <c r="I4" s="22"/>
    </row>
    <row r="5" spans="2:9" s="4" customFormat="1" ht="21.75" customHeight="1">
      <c r="B5" s="42" t="s">
        <v>25</v>
      </c>
      <c r="C5" s="25"/>
      <c r="D5" s="26"/>
      <c r="E5" s="26"/>
      <c r="F5" s="65"/>
      <c r="G5" s="25"/>
      <c r="H5" s="25"/>
      <c r="I5" s="22"/>
    </row>
    <row r="6" spans="2:9" s="4" customFormat="1" ht="63.75" customHeight="1">
      <c r="B6" s="28" t="s">
        <v>1</v>
      </c>
      <c r="C6" s="29" t="s">
        <v>2</v>
      </c>
      <c r="D6" s="29" t="s">
        <v>3</v>
      </c>
      <c r="E6" s="30" t="s">
        <v>4</v>
      </c>
      <c r="F6" s="72" t="s">
        <v>5</v>
      </c>
      <c r="G6" s="72"/>
      <c r="H6" s="72"/>
      <c r="I6" s="31"/>
    </row>
    <row r="7" spans="1:9" s="4" customFormat="1" ht="18.75" customHeight="1">
      <c r="A7" s="32"/>
      <c r="B7" s="33" t="s">
        <v>6</v>
      </c>
      <c r="C7" s="28" t="s">
        <v>7</v>
      </c>
      <c r="D7" s="64">
        <v>45169</v>
      </c>
      <c r="E7" s="34">
        <v>14600000</v>
      </c>
      <c r="F7" s="73">
        <f>E7</f>
        <v>14600000</v>
      </c>
      <c r="G7" s="73"/>
      <c r="H7" s="73"/>
      <c r="I7" s="35"/>
    </row>
    <row r="8" spans="2:9" s="4" customFormat="1" ht="12.75" customHeight="1">
      <c r="B8" s="26"/>
      <c r="C8" s="36"/>
      <c r="D8" s="36"/>
      <c r="E8" s="36"/>
      <c r="F8" s="36"/>
      <c r="G8" s="36"/>
      <c r="H8" s="36"/>
      <c r="I8" s="37"/>
    </row>
    <row r="9" spans="2:10" s="4" customFormat="1" ht="33" customHeight="1">
      <c r="B9" s="68" t="s">
        <v>24</v>
      </c>
      <c r="C9" s="68"/>
      <c r="D9" s="68"/>
      <c r="E9" s="68"/>
      <c r="F9" s="68"/>
      <c r="G9" s="38"/>
      <c r="H9" s="39" t="s">
        <v>8</v>
      </c>
      <c r="I9" s="40"/>
      <c r="J9" s="41">
        <v>0.0686</v>
      </c>
    </row>
    <row r="10" spans="2:10" ht="30" customHeight="1" hidden="1">
      <c r="B10" s="74" t="s">
        <v>9</v>
      </c>
      <c r="C10" s="74"/>
      <c r="D10" s="74"/>
      <c r="E10" s="74"/>
      <c r="F10" s="74"/>
      <c r="G10" s="5"/>
      <c r="H10" s="6" t="s">
        <v>8</v>
      </c>
      <c r="I10" s="7"/>
      <c r="J10" s="8"/>
    </row>
    <row r="11" spans="2:10" ht="27" customHeight="1">
      <c r="B11" s="69" t="s">
        <v>10</v>
      </c>
      <c r="C11" s="69"/>
      <c r="D11" s="69"/>
      <c r="E11" s="69"/>
      <c r="F11" s="69"/>
      <c r="G11" s="57"/>
      <c r="H11" s="60" t="s">
        <v>8</v>
      </c>
      <c r="I11" s="62"/>
      <c r="J11" s="9"/>
    </row>
    <row r="12" spans="2:10" s="4" customFormat="1" ht="15" customHeight="1">
      <c r="B12" s="26"/>
      <c r="C12" s="26"/>
      <c r="D12" s="26"/>
      <c r="E12" s="26"/>
      <c r="F12" s="26"/>
      <c r="G12" s="42"/>
      <c r="H12" s="43"/>
      <c r="I12" s="44"/>
      <c r="J12" s="45" t="s">
        <v>11</v>
      </c>
    </row>
    <row r="13" spans="2:10" s="4" customFormat="1" ht="15.75" customHeight="1">
      <c r="B13" s="26"/>
      <c r="C13" s="26"/>
      <c r="D13" s="26"/>
      <c r="E13" s="26"/>
      <c r="F13" s="26"/>
      <c r="G13" s="42"/>
      <c r="H13" s="43"/>
      <c r="I13" s="44"/>
      <c r="J13" s="46"/>
    </row>
    <row r="14" spans="2:10" ht="27.75" customHeight="1">
      <c r="B14" s="68" t="s">
        <v>12</v>
      </c>
      <c r="C14" s="68"/>
      <c r="D14" s="68"/>
      <c r="E14" s="68"/>
      <c r="F14" s="68"/>
      <c r="G14" s="57"/>
      <c r="H14" s="58" t="s">
        <v>8</v>
      </c>
      <c r="I14" s="59"/>
      <c r="J14" s="8">
        <f>J9+J11</f>
        <v>0.0686</v>
      </c>
    </row>
    <row r="15" spans="2:10" ht="27.75" customHeight="1">
      <c r="B15" s="69" t="s">
        <v>13</v>
      </c>
      <c r="C15" s="69"/>
      <c r="D15" s="69"/>
      <c r="E15" s="69"/>
      <c r="F15" s="69"/>
      <c r="G15" s="60"/>
      <c r="H15" s="58" t="s">
        <v>14</v>
      </c>
      <c r="I15" s="61"/>
      <c r="J15" s="10">
        <f>F7</f>
        <v>14600000</v>
      </c>
    </row>
    <row r="16" spans="3:10" s="4" customFormat="1" ht="15.75" customHeight="1">
      <c r="C16" s="47"/>
      <c r="H16" s="44"/>
      <c r="I16" s="44"/>
      <c r="J16" s="48"/>
    </row>
    <row r="17" spans="3:10" s="4" customFormat="1" ht="12.75" customHeight="1">
      <c r="C17" s="49"/>
      <c r="D17" s="50"/>
      <c r="F17" s="49"/>
      <c r="G17" s="22"/>
      <c r="H17" s="22"/>
      <c r="I17" s="22"/>
      <c r="J17" s="51" t="s">
        <v>15</v>
      </c>
    </row>
    <row r="18" spans="2:10" s="4" customFormat="1" ht="71.25" customHeight="1">
      <c r="B18" s="70" t="s">
        <v>1</v>
      </c>
      <c r="C18" s="70" t="s">
        <v>16</v>
      </c>
      <c r="D18" s="70" t="s">
        <v>17</v>
      </c>
      <c r="E18" s="70" t="s">
        <v>18</v>
      </c>
      <c r="F18" s="70" t="s">
        <v>26</v>
      </c>
      <c r="G18" s="70" t="s">
        <v>19</v>
      </c>
      <c r="H18" s="70"/>
      <c r="I18" s="70"/>
      <c r="J18" s="70" t="s">
        <v>20</v>
      </c>
    </row>
    <row r="19" spans="2:10" s="4" customFormat="1" ht="171.75" customHeight="1">
      <c r="B19" s="70"/>
      <c r="C19" s="70"/>
      <c r="D19" s="70"/>
      <c r="E19" s="70"/>
      <c r="F19" s="70"/>
      <c r="G19" s="52" t="s">
        <v>30</v>
      </c>
      <c r="H19" s="70" t="s">
        <v>29</v>
      </c>
      <c r="I19" s="70"/>
      <c r="J19" s="70"/>
    </row>
    <row r="20" spans="2:10" ht="14.25" customHeight="1">
      <c r="B20" s="11">
        <v>1</v>
      </c>
      <c r="C20" s="11">
        <f aca="true" t="shared" si="0" ref="C20:H20">B20+1</f>
        <v>2</v>
      </c>
      <c r="D20" s="11">
        <f t="shared" si="0"/>
        <v>3</v>
      </c>
      <c r="E20" s="11">
        <f t="shared" si="0"/>
        <v>4</v>
      </c>
      <c r="F20" s="11">
        <f t="shared" si="0"/>
        <v>5</v>
      </c>
      <c r="G20" s="11">
        <f t="shared" si="0"/>
        <v>6</v>
      </c>
      <c r="H20" s="66">
        <f t="shared" si="0"/>
        <v>7</v>
      </c>
      <c r="I20" s="66"/>
      <c r="J20" s="11">
        <v>8</v>
      </c>
    </row>
    <row r="21" spans="2:10" ht="19.5" customHeight="1" hidden="1">
      <c r="B21" s="12"/>
      <c r="C21" s="13"/>
      <c r="D21" s="14"/>
      <c r="E21" s="15"/>
      <c r="F21" s="13"/>
      <c r="G21" s="16"/>
      <c r="H21" s="13"/>
      <c r="I21" s="13"/>
      <c r="J21" s="17"/>
    </row>
    <row r="22" spans="2:10" ht="12" customHeight="1" hidden="1">
      <c r="B22" s="12"/>
      <c r="C22" s="17"/>
      <c r="D22" s="14"/>
      <c r="E22" s="15">
        <f>E21-D22</f>
        <v>0</v>
      </c>
      <c r="F22" s="13">
        <v>45138</v>
      </c>
      <c r="G22" s="16">
        <v>0</v>
      </c>
      <c r="H22" s="13">
        <v>45108</v>
      </c>
      <c r="I22" s="13">
        <f>F22</f>
        <v>45138</v>
      </c>
      <c r="J22" s="17">
        <v>45148</v>
      </c>
    </row>
    <row r="23" spans="2:10" ht="27" customHeight="1">
      <c r="B23" s="12">
        <v>1</v>
      </c>
      <c r="C23" s="17"/>
      <c r="D23" s="14"/>
      <c r="E23" s="15">
        <f>E22-D23+14600000</f>
        <v>14600000</v>
      </c>
      <c r="F23" s="13">
        <v>45169</v>
      </c>
      <c r="G23" s="16">
        <f>E22*J$14*(F23-F22)/365</f>
        <v>0</v>
      </c>
      <c r="H23" s="13">
        <f>F22+1</f>
        <v>45139</v>
      </c>
      <c r="I23" s="13">
        <f aca="true" t="shared" si="1" ref="I23:I56">F23</f>
        <v>45169</v>
      </c>
      <c r="J23" s="13">
        <v>45169</v>
      </c>
    </row>
    <row r="24" spans="2:10" ht="12" customHeight="1">
      <c r="B24" s="12">
        <v>2</v>
      </c>
      <c r="C24" s="13"/>
      <c r="D24" s="14"/>
      <c r="E24" s="15">
        <f>E23-D24</f>
        <v>14600000</v>
      </c>
      <c r="F24" s="13">
        <v>45199</v>
      </c>
      <c r="G24" s="16">
        <f>E23*J$14*(F24-F23)/365</f>
        <v>82319.99999999999</v>
      </c>
      <c r="H24" s="13">
        <f aca="true" t="shared" si="2" ref="H24:H29">F23+1</f>
        <v>45170</v>
      </c>
      <c r="I24" s="13">
        <f t="shared" si="1"/>
        <v>45199</v>
      </c>
      <c r="J24" s="13">
        <v>45199</v>
      </c>
    </row>
    <row r="25" spans="2:10" ht="12" customHeight="1">
      <c r="B25" s="12">
        <v>3</v>
      </c>
      <c r="C25" s="17"/>
      <c r="D25" s="14"/>
      <c r="E25" s="15">
        <f>E24-D25</f>
        <v>14600000</v>
      </c>
      <c r="F25" s="13">
        <v>45230</v>
      </c>
      <c r="G25" s="16">
        <f>E24*J$14*(F25-F24)/365</f>
        <v>85063.99999999999</v>
      </c>
      <c r="H25" s="13">
        <f t="shared" si="2"/>
        <v>45200</v>
      </c>
      <c r="I25" s="13">
        <f t="shared" si="1"/>
        <v>45230</v>
      </c>
      <c r="J25" s="13">
        <v>45230</v>
      </c>
    </row>
    <row r="26" spans="2:10" ht="12" customHeight="1">
      <c r="B26" s="12">
        <v>4</v>
      </c>
      <c r="C26" s="13"/>
      <c r="D26" s="14"/>
      <c r="E26" s="15">
        <f aca="true" t="shared" si="3" ref="E26:E105">E25-D26</f>
        <v>14600000</v>
      </c>
      <c r="F26" s="13">
        <v>45260</v>
      </c>
      <c r="G26" s="16">
        <f>E25*J$14*(F26-F25)/365</f>
        <v>82319.99999999999</v>
      </c>
      <c r="H26" s="13">
        <f t="shared" si="2"/>
        <v>45231</v>
      </c>
      <c r="I26" s="13">
        <f t="shared" si="1"/>
        <v>45260</v>
      </c>
      <c r="J26" s="13">
        <v>45260</v>
      </c>
    </row>
    <row r="27" spans="2:10" ht="12" customHeight="1">
      <c r="B27" s="12">
        <v>5</v>
      </c>
      <c r="C27" s="13"/>
      <c r="D27" s="14"/>
      <c r="E27" s="15">
        <f t="shared" si="3"/>
        <v>14600000</v>
      </c>
      <c r="F27" s="13">
        <v>45291</v>
      </c>
      <c r="G27" s="16">
        <f aca="true" t="shared" si="4" ref="G27:G107">E26*J$14*(F27-F26)/365</f>
        <v>85063.99999999999</v>
      </c>
      <c r="H27" s="13">
        <f t="shared" si="2"/>
        <v>45261</v>
      </c>
      <c r="I27" s="13">
        <f t="shared" si="1"/>
        <v>45291</v>
      </c>
      <c r="J27" s="13">
        <v>45291</v>
      </c>
    </row>
    <row r="28" spans="2:10" ht="12" customHeight="1">
      <c r="B28" s="12">
        <v>6</v>
      </c>
      <c r="C28" s="13"/>
      <c r="D28" s="14"/>
      <c r="E28" s="15">
        <f t="shared" si="3"/>
        <v>14600000</v>
      </c>
      <c r="F28" s="13">
        <v>45322</v>
      </c>
      <c r="G28" s="16">
        <f t="shared" si="4"/>
        <v>85063.99999999999</v>
      </c>
      <c r="H28" s="13">
        <f t="shared" si="2"/>
        <v>45292</v>
      </c>
      <c r="I28" s="13">
        <f t="shared" si="1"/>
        <v>45322</v>
      </c>
      <c r="J28" s="13">
        <v>45322</v>
      </c>
    </row>
    <row r="29" spans="2:10" ht="12" customHeight="1">
      <c r="B29" s="12">
        <v>7</v>
      </c>
      <c r="C29" s="13"/>
      <c r="D29" s="14"/>
      <c r="E29" s="15">
        <f t="shared" si="3"/>
        <v>14600000</v>
      </c>
      <c r="F29" s="13">
        <v>45351</v>
      </c>
      <c r="G29" s="16">
        <f t="shared" si="4"/>
        <v>79575.99999999999</v>
      </c>
      <c r="H29" s="13">
        <f t="shared" si="2"/>
        <v>45323</v>
      </c>
      <c r="I29" s="13">
        <f t="shared" si="1"/>
        <v>45351</v>
      </c>
      <c r="J29" s="13">
        <v>45351</v>
      </c>
    </row>
    <row r="30" spans="2:10" ht="12" customHeight="1">
      <c r="B30" s="12">
        <v>8</v>
      </c>
      <c r="C30" s="13"/>
      <c r="D30" s="14"/>
      <c r="E30" s="15">
        <f t="shared" si="3"/>
        <v>14600000</v>
      </c>
      <c r="F30" s="13">
        <v>45382</v>
      </c>
      <c r="G30" s="16">
        <f t="shared" si="4"/>
        <v>85063.99999999999</v>
      </c>
      <c r="H30" s="13">
        <f>F29+2</f>
        <v>45353</v>
      </c>
      <c r="I30" s="13">
        <f t="shared" si="1"/>
        <v>45382</v>
      </c>
      <c r="J30" s="13">
        <v>45382</v>
      </c>
    </row>
    <row r="31" spans="2:10" ht="12" customHeight="1">
      <c r="B31" s="12">
        <v>9</v>
      </c>
      <c r="C31" s="17"/>
      <c r="D31" s="14"/>
      <c r="E31" s="15">
        <f t="shared" si="3"/>
        <v>14600000</v>
      </c>
      <c r="F31" s="13">
        <v>45412</v>
      </c>
      <c r="G31" s="16">
        <f t="shared" si="4"/>
        <v>82319.99999999999</v>
      </c>
      <c r="H31" s="13">
        <f aca="true" t="shared" si="5" ref="H31:H56">F30+1</f>
        <v>45383</v>
      </c>
      <c r="I31" s="13">
        <f t="shared" si="1"/>
        <v>45412</v>
      </c>
      <c r="J31" s="13">
        <v>45412</v>
      </c>
    </row>
    <row r="32" spans="2:10" ht="12" customHeight="1">
      <c r="B32" s="12">
        <v>10</v>
      </c>
      <c r="C32" s="17"/>
      <c r="D32" s="14"/>
      <c r="E32" s="15">
        <f t="shared" si="3"/>
        <v>14600000</v>
      </c>
      <c r="F32" s="13">
        <v>45443</v>
      </c>
      <c r="G32" s="16">
        <f t="shared" si="4"/>
        <v>85063.99999999999</v>
      </c>
      <c r="H32" s="13">
        <f t="shared" si="5"/>
        <v>45413</v>
      </c>
      <c r="I32" s="13">
        <f t="shared" si="1"/>
        <v>45443</v>
      </c>
      <c r="J32" s="13">
        <v>45443</v>
      </c>
    </row>
    <row r="33" spans="2:10" ht="12" customHeight="1">
      <c r="B33" s="12">
        <v>11</v>
      </c>
      <c r="C33" s="13"/>
      <c r="D33" s="14"/>
      <c r="E33" s="15">
        <f t="shared" si="3"/>
        <v>14600000</v>
      </c>
      <c r="F33" s="13">
        <v>45473</v>
      </c>
      <c r="G33" s="16">
        <f t="shared" si="4"/>
        <v>82319.99999999999</v>
      </c>
      <c r="H33" s="13">
        <f t="shared" si="5"/>
        <v>45444</v>
      </c>
      <c r="I33" s="13">
        <f t="shared" si="1"/>
        <v>45473</v>
      </c>
      <c r="J33" s="13">
        <v>45473</v>
      </c>
    </row>
    <row r="34" spans="2:10" ht="12" customHeight="1">
      <c r="B34" s="12">
        <v>12</v>
      </c>
      <c r="C34" s="17"/>
      <c r="D34" s="14"/>
      <c r="E34" s="15">
        <f t="shared" si="3"/>
        <v>14600000</v>
      </c>
      <c r="F34" s="13">
        <v>45504</v>
      </c>
      <c r="G34" s="16">
        <f t="shared" si="4"/>
        <v>85063.99999999999</v>
      </c>
      <c r="H34" s="13">
        <f t="shared" si="5"/>
        <v>45474</v>
      </c>
      <c r="I34" s="13">
        <f t="shared" si="1"/>
        <v>45504</v>
      </c>
      <c r="J34" s="13">
        <v>45504</v>
      </c>
    </row>
    <row r="35" spans="2:10" ht="12" customHeight="1">
      <c r="B35" s="12">
        <v>13</v>
      </c>
      <c r="C35" s="17"/>
      <c r="D35" s="14"/>
      <c r="E35" s="15">
        <f t="shared" si="3"/>
        <v>14600000</v>
      </c>
      <c r="F35" s="13">
        <v>45535</v>
      </c>
      <c r="G35" s="16">
        <f t="shared" si="4"/>
        <v>85063.99999999999</v>
      </c>
      <c r="H35" s="13">
        <f t="shared" si="5"/>
        <v>45505</v>
      </c>
      <c r="I35" s="13">
        <f t="shared" si="1"/>
        <v>45535</v>
      </c>
      <c r="J35" s="13">
        <v>45535</v>
      </c>
    </row>
    <row r="36" spans="2:10" ht="12" customHeight="1">
      <c r="B36" s="12">
        <v>14</v>
      </c>
      <c r="C36" s="13"/>
      <c r="D36" s="14"/>
      <c r="E36" s="15">
        <f t="shared" si="3"/>
        <v>14600000</v>
      </c>
      <c r="F36" s="13">
        <v>45565</v>
      </c>
      <c r="G36" s="16">
        <f t="shared" si="4"/>
        <v>82319.99999999999</v>
      </c>
      <c r="H36" s="13">
        <f t="shared" si="5"/>
        <v>45536</v>
      </c>
      <c r="I36" s="13">
        <f t="shared" si="1"/>
        <v>45565</v>
      </c>
      <c r="J36" s="13">
        <v>45565</v>
      </c>
    </row>
    <row r="37" spans="2:10" ht="12" customHeight="1">
      <c r="B37" s="12">
        <v>15</v>
      </c>
      <c r="C37" s="17"/>
      <c r="D37" s="14"/>
      <c r="E37" s="15">
        <f t="shared" si="3"/>
        <v>14600000</v>
      </c>
      <c r="F37" s="13">
        <v>45596</v>
      </c>
      <c r="G37" s="16">
        <f t="shared" si="4"/>
        <v>85063.99999999999</v>
      </c>
      <c r="H37" s="13">
        <f t="shared" si="5"/>
        <v>45566</v>
      </c>
      <c r="I37" s="13">
        <f t="shared" si="1"/>
        <v>45596</v>
      </c>
      <c r="J37" s="13">
        <v>45596</v>
      </c>
    </row>
    <row r="38" spans="2:10" ht="12" customHeight="1">
      <c r="B38" s="12">
        <v>16</v>
      </c>
      <c r="C38" s="13"/>
      <c r="D38" s="14"/>
      <c r="E38" s="15">
        <f t="shared" si="3"/>
        <v>14600000</v>
      </c>
      <c r="F38" s="13">
        <v>45626</v>
      </c>
      <c r="G38" s="16">
        <f t="shared" si="4"/>
        <v>82319.99999999999</v>
      </c>
      <c r="H38" s="13">
        <f t="shared" si="5"/>
        <v>45597</v>
      </c>
      <c r="I38" s="13">
        <f t="shared" si="1"/>
        <v>45626</v>
      </c>
      <c r="J38" s="13">
        <v>45626</v>
      </c>
    </row>
    <row r="39" spans="2:10" ht="12" customHeight="1">
      <c r="B39" s="12">
        <v>17</v>
      </c>
      <c r="C39" s="13"/>
      <c r="D39" s="14"/>
      <c r="E39" s="15">
        <f t="shared" si="3"/>
        <v>14600000</v>
      </c>
      <c r="F39" s="13">
        <v>45657</v>
      </c>
      <c r="G39" s="16">
        <f t="shared" si="4"/>
        <v>85063.99999999999</v>
      </c>
      <c r="H39" s="13">
        <f t="shared" si="5"/>
        <v>45627</v>
      </c>
      <c r="I39" s="13">
        <f t="shared" si="1"/>
        <v>45657</v>
      </c>
      <c r="J39" s="13">
        <v>45657</v>
      </c>
    </row>
    <row r="40" spans="2:10" ht="12" customHeight="1">
      <c r="B40" s="12">
        <v>18</v>
      </c>
      <c r="C40" s="13"/>
      <c r="D40" s="14"/>
      <c r="E40" s="15">
        <f t="shared" si="3"/>
        <v>14600000</v>
      </c>
      <c r="F40" s="13">
        <v>45688</v>
      </c>
      <c r="G40" s="16">
        <f t="shared" si="4"/>
        <v>85063.99999999999</v>
      </c>
      <c r="H40" s="13">
        <f t="shared" si="5"/>
        <v>45658</v>
      </c>
      <c r="I40" s="13">
        <f t="shared" si="1"/>
        <v>45688</v>
      </c>
      <c r="J40" s="13">
        <v>45688</v>
      </c>
    </row>
    <row r="41" spans="2:10" ht="12" customHeight="1">
      <c r="B41" s="12">
        <v>19</v>
      </c>
      <c r="C41" s="13"/>
      <c r="D41" s="14"/>
      <c r="E41" s="15">
        <f t="shared" si="3"/>
        <v>14600000</v>
      </c>
      <c r="F41" s="13">
        <v>45716</v>
      </c>
      <c r="G41" s="16">
        <f t="shared" si="4"/>
        <v>76831.99999999999</v>
      </c>
      <c r="H41" s="13">
        <f t="shared" si="5"/>
        <v>45689</v>
      </c>
      <c r="I41" s="13">
        <f t="shared" si="1"/>
        <v>45716</v>
      </c>
      <c r="J41" s="13">
        <v>45716</v>
      </c>
    </row>
    <row r="42" spans="2:10" ht="12" customHeight="1">
      <c r="B42" s="12">
        <v>20</v>
      </c>
      <c r="C42" s="13">
        <v>45747</v>
      </c>
      <c r="D42" s="14">
        <v>300000</v>
      </c>
      <c r="E42" s="15">
        <f t="shared" si="3"/>
        <v>14300000</v>
      </c>
      <c r="F42" s="13">
        <v>45747</v>
      </c>
      <c r="G42" s="16">
        <f t="shared" si="4"/>
        <v>85063.99999999999</v>
      </c>
      <c r="H42" s="13">
        <f>F41+1</f>
        <v>45717</v>
      </c>
      <c r="I42" s="13">
        <f t="shared" si="1"/>
        <v>45747</v>
      </c>
      <c r="J42" s="13">
        <v>45747</v>
      </c>
    </row>
    <row r="43" spans="2:10" ht="12" customHeight="1">
      <c r="B43" s="12">
        <v>21</v>
      </c>
      <c r="C43" s="17"/>
      <c r="D43" s="14"/>
      <c r="E43" s="15">
        <f t="shared" si="3"/>
        <v>14300000</v>
      </c>
      <c r="F43" s="13">
        <v>45777</v>
      </c>
      <c r="G43" s="16">
        <f t="shared" si="4"/>
        <v>80628.49315068492</v>
      </c>
      <c r="H43" s="13">
        <f t="shared" si="5"/>
        <v>45748</v>
      </c>
      <c r="I43" s="13">
        <f t="shared" si="1"/>
        <v>45777</v>
      </c>
      <c r="J43" s="13">
        <v>45777</v>
      </c>
    </row>
    <row r="44" spans="2:10" ht="12" customHeight="1">
      <c r="B44" s="12">
        <v>22</v>
      </c>
      <c r="C44" s="13">
        <v>45808</v>
      </c>
      <c r="D44" s="14">
        <v>300000</v>
      </c>
      <c r="E44" s="15">
        <f t="shared" si="3"/>
        <v>14000000</v>
      </c>
      <c r="F44" s="13">
        <v>45808</v>
      </c>
      <c r="G44" s="16">
        <f t="shared" si="4"/>
        <v>83316.10958904108</v>
      </c>
      <c r="H44" s="13">
        <f t="shared" si="5"/>
        <v>45778</v>
      </c>
      <c r="I44" s="13">
        <f t="shared" si="1"/>
        <v>45808</v>
      </c>
      <c r="J44" s="13">
        <v>45808</v>
      </c>
    </row>
    <row r="45" spans="2:10" ht="12" customHeight="1">
      <c r="B45" s="12">
        <v>23</v>
      </c>
      <c r="C45" s="13"/>
      <c r="D45" s="14"/>
      <c r="E45" s="15">
        <f t="shared" si="3"/>
        <v>14000000</v>
      </c>
      <c r="F45" s="13">
        <v>45838</v>
      </c>
      <c r="G45" s="16">
        <f t="shared" si="4"/>
        <v>78936.98630136985</v>
      </c>
      <c r="H45" s="13">
        <f t="shared" si="5"/>
        <v>45809</v>
      </c>
      <c r="I45" s="13">
        <f t="shared" si="1"/>
        <v>45838</v>
      </c>
      <c r="J45" s="13">
        <v>45838</v>
      </c>
    </row>
    <row r="46" spans="2:10" ht="12" customHeight="1">
      <c r="B46" s="12">
        <v>24</v>
      </c>
      <c r="C46" s="17"/>
      <c r="D46" s="14"/>
      <c r="E46" s="15">
        <f t="shared" si="3"/>
        <v>14000000</v>
      </c>
      <c r="F46" s="13">
        <v>45869</v>
      </c>
      <c r="G46" s="16">
        <f t="shared" si="4"/>
        <v>81568.21917808219</v>
      </c>
      <c r="H46" s="13">
        <f t="shared" si="5"/>
        <v>45839</v>
      </c>
      <c r="I46" s="13">
        <f t="shared" si="1"/>
        <v>45869</v>
      </c>
      <c r="J46" s="13">
        <v>45869</v>
      </c>
    </row>
    <row r="47" spans="2:10" ht="12" customHeight="1">
      <c r="B47" s="12">
        <v>25</v>
      </c>
      <c r="C47" s="17"/>
      <c r="D47" s="14"/>
      <c r="E47" s="15">
        <f t="shared" si="3"/>
        <v>14000000</v>
      </c>
      <c r="F47" s="13">
        <v>45900</v>
      </c>
      <c r="G47" s="16">
        <f t="shared" si="4"/>
        <v>81568.21917808219</v>
      </c>
      <c r="H47" s="13">
        <f t="shared" si="5"/>
        <v>45870</v>
      </c>
      <c r="I47" s="13">
        <f t="shared" si="1"/>
        <v>45900</v>
      </c>
      <c r="J47" s="13">
        <v>45900</v>
      </c>
    </row>
    <row r="48" spans="2:10" ht="12" customHeight="1">
      <c r="B48" s="12">
        <v>26</v>
      </c>
      <c r="C48" s="13">
        <v>45930</v>
      </c>
      <c r="D48" s="14">
        <v>300000</v>
      </c>
      <c r="E48" s="15">
        <f t="shared" si="3"/>
        <v>13700000</v>
      </c>
      <c r="F48" s="13">
        <v>45930</v>
      </c>
      <c r="G48" s="16">
        <f t="shared" si="4"/>
        <v>78936.98630136985</v>
      </c>
      <c r="H48" s="13">
        <f t="shared" si="5"/>
        <v>45901</v>
      </c>
      <c r="I48" s="13">
        <f t="shared" si="1"/>
        <v>45930</v>
      </c>
      <c r="J48" s="13">
        <v>45930</v>
      </c>
    </row>
    <row r="49" spans="2:10" ht="12" customHeight="1">
      <c r="B49" s="12">
        <v>27</v>
      </c>
      <c r="C49" s="17"/>
      <c r="D49" s="14"/>
      <c r="E49" s="15">
        <f t="shared" si="3"/>
        <v>13700000</v>
      </c>
      <c r="F49" s="13">
        <v>45961</v>
      </c>
      <c r="G49" s="16">
        <f t="shared" si="4"/>
        <v>79820.32876712328</v>
      </c>
      <c r="H49" s="13">
        <f t="shared" si="5"/>
        <v>45931</v>
      </c>
      <c r="I49" s="13">
        <f t="shared" si="1"/>
        <v>45961</v>
      </c>
      <c r="J49" s="13">
        <v>45961</v>
      </c>
    </row>
    <row r="50" spans="2:10" ht="12" customHeight="1">
      <c r="B50" s="12">
        <v>28</v>
      </c>
      <c r="C50" s="13">
        <v>45991</v>
      </c>
      <c r="D50" s="14">
        <v>200000</v>
      </c>
      <c r="E50" s="15">
        <f t="shared" si="3"/>
        <v>13500000</v>
      </c>
      <c r="F50" s="13">
        <v>45991</v>
      </c>
      <c r="G50" s="16">
        <f t="shared" si="4"/>
        <v>77245.47945205479</v>
      </c>
      <c r="H50" s="13">
        <f t="shared" si="5"/>
        <v>45962</v>
      </c>
      <c r="I50" s="13">
        <f t="shared" si="1"/>
        <v>45991</v>
      </c>
      <c r="J50" s="13">
        <v>45991</v>
      </c>
    </row>
    <row r="51" spans="2:10" ht="12" customHeight="1">
      <c r="B51" s="12">
        <v>29</v>
      </c>
      <c r="C51" s="13">
        <v>46022</v>
      </c>
      <c r="D51" s="14">
        <v>200000</v>
      </c>
      <c r="E51" s="15">
        <f t="shared" si="3"/>
        <v>13300000</v>
      </c>
      <c r="F51" s="13">
        <v>46022</v>
      </c>
      <c r="G51" s="16">
        <f t="shared" si="4"/>
        <v>78655.06849315067</v>
      </c>
      <c r="H51" s="13">
        <f t="shared" si="5"/>
        <v>45992</v>
      </c>
      <c r="I51" s="13">
        <f t="shared" si="1"/>
        <v>46022</v>
      </c>
      <c r="J51" s="13">
        <v>46022</v>
      </c>
    </row>
    <row r="52" spans="2:10" ht="12" customHeight="1">
      <c r="B52" s="12">
        <v>30</v>
      </c>
      <c r="C52" s="17"/>
      <c r="D52" s="14"/>
      <c r="E52" s="15">
        <f t="shared" si="3"/>
        <v>13300000</v>
      </c>
      <c r="F52" s="13">
        <v>46053</v>
      </c>
      <c r="G52" s="16">
        <f t="shared" si="4"/>
        <v>77489.80821917807</v>
      </c>
      <c r="H52" s="13">
        <f t="shared" si="5"/>
        <v>46023</v>
      </c>
      <c r="I52" s="13">
        <f t="shared" si="1"/>
        <v>46053</v>
      </c>
      <c r="J52" s="13">
        <v>46053</v>
      </c>
    </row>
    <row r="53" spans="2:10" ht="12" customHeight="1">
      <c r="B53" s="12">
        <v>31</v>
      </c>
      <c r="C53" s="17"/>
      <c r="D53" s="14"/>
      <c r="E53" s="15">
        <f t="shared" si="3"/>
        <v>13300000</v>
      </c>
      <c r="F53" s="13">
        <v>46081</v>
      </c>
      <c r="G53" s="16">
        <f t="shared" si="4"/>
        <v>69990.79452054793</v>
      </c>
      <c r="H53" s="13">
        <f t="shared" si="5"/>
        <v>46054</v>
      </c>
      <c r="I53" s="13">
        <f t="shared" si="1"/>
        <v>46081</v>
      </c>
      <c r="J53" s="13">
        <v>46081</v>
      </c>
    </row>
    <row r="54" spans="2:10" ht="12" customHeight="1">
      <c r="B54" s="12">
        <v>32</v>
      </c>
      <c r="C54" s="13">
        <v>46112</v>
      </c>
      <c r="D54" s="14">
        <v>280000</v>
      </c>
      <c r="E54" s="15">
        <f t="shared" si="3"/>
        <v>13020000</v>
      </c>
      <c r="F54" s="13">
        <v>46112</v>
      </c>
      <c r="G54" s="16">
        <f t="shared" si="4"/>
        <v>77489.80821917807</v>
      </c>
      <c r="H54" s="13">
        <f t="shared" si="5"/>
        <v>46082</v>
      </c>
      <c r="I54" s="13">
        <f t="shared" si="1"/>
        <v>46112</v>
      </c>
      <c r="J54" s="13">
        <v>46112</v>
      </c>
    </row>
    <row r="55" spans="2:10" ht="12" customHeight="1">
      <c r="B55" s="12">
        <v>33</v>
      </c>
      <c r="C55" s="17"/>
      <c r="D55" s="14"/>
      <c r="E55" s="15">
        <f t="shared" si="3"/>
        <v>13020000</v>
      </c>
      <c r="F55" s="13">
        <v>46142</v>
      </c>
      <c r="G55" s="16">
        <f t="shared" si="4"/>
        <v>73411.39726027397</v>
      </c>
      <c r="H55" s="13">
        <f t="shared" si="5"/>
        <v>46113</v>
      </c>
      <c r="I55" s="13">
        <f t="shared" si="1"/>
        <v>46142</v>
      </c>
      <c r="J55" s="13">
        <v>46142</v>
      </c>
    </row>
    <row r="56" spans="2:10" ht="12" customHeight="1">
      <c r="B56" s="12">
        <v>34</v>
      </c>
      <c r="C56" s="13">
        <v>46173</v>
      </c>
      <c r="D56" s="14">
        <v>280000</v>
      </c>
      <c r="E56" s="15">
        <f t="shared" si="3"/>
        <v>12740000</v>
      </c>
      <c r="F56" s="13">
        <v>46173</v>
      </c>
      <c r="G56" s="16">
        <f t="shared" si="4"/>
        <v>75858.44383561643</v>
      </c>
      <c r="H56" s="13">
        <f t="shared" si="5"/>
        <v>46143</v>
      </c>
      <c r="I56" s="13">
        <f t="shared" si="1"/>
        <v>46173</v>
      </c>
      <c r="J56" s="13">
        <v>46173</v>
      </c>
    </row>
    <row r="57" spans="2:10" ht="12" customHeight="1">
      <c r="B57" s="12">
        <v>35</v>
      </c>
      <c r="C57" s="13"/>
      <c r="D57" s="14"/>
      <c r="E57" s="15">
        <f t="shared" si="3"/>
        <v>12740000</v>
      </c>
      <c r="F57" s="13">
        <v>46203</v>
      </c>
      <c r="G57" s="16">
        <f t="shared" si="4"/>
        <v>71832.65753424657</v>
      </c>
      <c r="H57" s="13">
        <v>45261</v>
      </c>
      <c r="I57" s="13">
        <v>45291</v>
      </c>
      <c r="J57" s="13">
        <v>46203</v>
      </c>
    </row>
    <row r="58" spans="2:10" ht="12" customHeight="1">
      <c r="B58" s="12">
        <v>36</v>
      </c>
      <c r="C58" s="13"/>
      <c r="D58" s="14"/>
      <c r="E58" s="15">
        <f t="shared" si="3"/>
        <v>12740000</v>
      </c>
      <c r="F58" s="13">
        <v>46234</v>
      </c>
      <c r="G58" s="16">
        <f t="shared" si="4"/>
        <v>74227.07945205478</v>
      </c>
      <c r="H58" s="13">
        <f aca="true" t="shared" si="6" ref="H58:H105">F57+1</f>
        <v>46204</v>
      </c>
      <c r="I58" s="13">
        <f aca="true" t="shared" si="7" ref="I58:I105">F58</f>
        <v>46234</v>
      </c>
      <c r="J58" s="13">
        <v>46234</v>
      </c>
    </row>
    <row r="59" spans="2:10" ht="12" customHeight="1">
      <c r="B59" s="12">
        <v>37</v>
      </c>
      <c r="C59" s="13"/>
      <c r="D59" s="14"/>
      <c r="E59" s="15">
        <f t="shared" si="3"/>
        <v>12740000</v>
      </c>
      <c r="F59" s="13">
        <v>46265</v>
      </c>
      <c r="G59" s="16">
        <f t="shared" si="4"/>
        <v>74227.07945205478</v>
      </c>
      <c r="H59" s="13">
        <f t="shared" si="6"/>
        <v>46235</v>
      </c>
      <c r="I59" s="13">
        <f t="shared" si="7"/>
        <v>46265</v>
      </c>
      <c r="J59" s="13">
        <v>46265</v>
      </c>
    </row>
    <row r="60" spans="2:10" ht="13.5">
      <c r="B60" s="12">
        <v>38</v>
      </c>
      <c r="C60" s="13">
        <v>46295</v>
      </c>
      <c r="D60" s="14">
        <v>280000</v>
      </c>
      <c r="E60" s="15">
        <f t="shared" si="3"/>
        <v>12460000</v>
      </c>
      <c r="F60" s="13">
        <v>46295</v>
      </c>
      <c r="G60" s="16">
        <f t="shared" si="4"/>
        <v>71832.65753424657</v>
      </c>
      <c r="H60" s="13">
        <f t="shared" si="6"/>
        <v>46266</v>
      </c>
      <c r="I60" s="13">
        <f t="shared" si="7"/>
        <v>46295</v>
      </c>
      <c r="J60" s="13">
        <v>46295</v>
      </c>
    </row>
    <row r="61" spans="2:10" ht="13.5">
      <c r="B61" s="12">
        <v>39</v>
      </c>
      <c r="C61" s="17"/>
      <c r="D61" s="14"/>
      <c r="E61" s="15">
        <f t="shared" si="3"/>
        <v>12460000</v>
      </c>
      <c r="F61" s="13">
        <v>46326</v>
      </c>
      <c r="G61" s="16">
        <f t="shared" si="4"/>
        <v>72595.71506849314</v>
      </c>
      <c r="H61" s="13">
        <f t="shared" si="6"/>
        <v>46296</v>
      </c>
      <c r="I61" s="13">
        <f t="shared" si="7"/>
        <v>46326</v>
      </c>
      <c r="J61" s="13">
        <v>46326</v>
      </c>
    </row>
    <row r="62" spans="2:10" ht="13.5">
      <c r="B62" s="12">
        <v>40</v>
      </c>
      <c r="C62" s="13">
        <v>46356</v>
      </c>
      <c r="D62" s="14">
        <v>200000</v>
      </c>
      <c r="E62" s="15">
        <f t="shared" si="3"/>
        <v>12260000</v>
      </c>
      <c r="F62" s="13">
        <v>46356</v>
      </c>
      <c r="G62" s="16">
        <f t="shared" si="4"/>
        <v>70253.91780821916</v>
      </c>
      <c r="H62" s="13">
        <f t="shared" si="6"/>
        <v>46327</v>
      </c>
      <c r="I62" s="13">
        <f t="shared" si="7"/>
        <v>46356</v>
      </c>
      <c r="J62" s="13">
        <v>46356</v>
      </c>
    </row>
    <row r="63" spans="2:10" ht="13.5">
      <c r="B63" s="12">
        <v>41</v>
      </c>
      <c r="C63" s="13">
        <v>46387</v>
      </c>
      <c r="D63" s="14">
        <v>160000</v>
      </c>
      <c r="E63" s="15">
        <f t="shared" si="3"/>
        <v>12100000</v>
      </c>
      <c r="F63" s="13">
        <v>46387</v>
      </c>
      <c r="G63" s="16">
        <f t="shared" si="4"/>
        <v>71430.45479452054</v>
      </c>
      <c r="H63" s="13">
        <f t="shared" si="6"/>
        <v>46357</v>
      </c>
      <c r="I63" s="13">
        <f t="shared" si="7"/>
        <v>46387</v>
      </c>
      <c r="J63" s="13">
        <v>46387</v>
      </c>
    </row>
    <row r="64" spans="2:10" ht="13.5">
      <c r="B64" s="12">
        <v>42</v>
      </c>
      <c r="C64" s="13"/>
      <c r="D64" s="14"/>
      <c r="E64" s="15">
        <f t="shared" si="3"/>
        <v>12100000</v>
      </c>
      <c r="F64" s="13">
        <v>46418</v>
      </c>
      <c r="G64" s="16">
        <f t="shared" si="4"/>
        <v>70498.24657534246</v>
      </c>
      <c r="H64" s="13">
        <f t="shared" si="6"/>
        <v>46388</v>
      </c>
      <c r="I64" s="13">
        <f t="shared" si="7"/>
        <v>46418</v>
      </c>
      <c r="J64" s="13">
        <v>46418</v>
      </c>
    </row>
    <row r="65" spans="2:10" ht="13.5">
      <c r="B65" s="12">
        <v>43</v>
      </c>
      <c r="C65" s="13"/>
      <c r="D65" s="14"/>
      <c r="E65" s="15">
        <f t="shared" si="3"/>
        <v>12100000</v>
      </c>
      <c r="F65" s="13">
        <v>46446</v>
      </c>
      <c r="G65" s="16">
        <f t="shared" si="4"/>
        <v>63675.835616438344</v>
      </c>
      <c r="H65" s="13">
        <f t="shared" si="6"/>
        <v>46419</v>
      </c>
      <c r="I65" s="13">
        <f t="shared" si="7"/>
        <v>46446</v>
      </c>
      <c r="J65" s="13">
        <v>46446</v>
      </c>
    </row>
    <row r="66" spans="2:10" ht="13.5">
      <c r="B66" s="12">
        <v>44</v>
      </c>
      <c r="C66" s="13">
        <v>46477</v>
      </c>
      <c r="D66" s="14">
        <v>280000</v>
      </c>
      <c r="E66" s="15">
        <f t="shared" si="3"/>
        <v>11820000</v>
      </c>
      <c r="F66" s="13">
        <v>46477</v>
      </c>
      <c r="G66" s="16">
        <f t="shared" si="4"/>
        <v>70498.24657534246</v>
      </c>
      <c r="H66" s="13">
        <f t="shared" si="6"/>
        <v>46447</v>
      </c>
      <c r="I66" s="13">
        <f t="shared" si="7"/>
        <v>46477</v>
      </c>
      <c r="J66" s="13">
        <v>46477</v>
      </c>
    </row>
    <row r="67" spans="2:10" ht="13.5">
      <c r="B67" s="12">
        <v>45</v>
      </c>
      <c r="C67" s="13"/>
      <c r="D67" s="14"/>
      <c r="E67" s="15">
        <f t="shared" si="3"/>
        <v>11820000</v>
      </c>
      <c r="F67" s="13">
        <v>46507</v>
      </c>
      <c r="G67" s="16">
        <f t="shared" si="4"/>
        <v>66645.3698630137</v>
      </c>
      <c r="H67" s="13">
        <f t="shared" si="6"/>
        <v>46478</v>
      </c>
      <c r="I67" s="13">
        <f t="shared" si="7"/>
        <v>46507</v>
      </c>
      <c r="J67" s="13">
        <v>46507</v>
      </c>
    </row>
    <row r="68" spans="2:10" ht="13.5">
      <c r="B68" s="12">
        <v>46</v>
      </c>
      <c r="C68" s="13">
        <v>46538</v>
      </c>
      <c r="D68" s="14">
        <v>280000</v>
      </c>
      <c r="E68" s="15">
        <f t="shared" si="3"/>
        <v>11540000</v>
      </c>
      <c r="F68" s="13">
        <v>46538</v>
      </c>
      <c r="G68" s="16">
        <f t="shared" si="4"/>
        <v>68866.88219178081</v>
      </c>
      <c r="H68" s="13">
        <f t="shared" si="6"/>
        <v>46508</v>
      </c>
      <c r="I68" s="13">
        <f t="shared" si="7"/>
        <v>46538</v>
      </c>
      <c r="J68" s="13">
        <v>46538</v>
      </c>
    </row>
    <row r="69" spans="2:10" ht="13.5">
      <c r="B69" s="12">
        <v>47</v>
      </c>
      <c r="C69" s="13"/>
      <c r="D69" s="14"/>
      <c r="E69" s="15">
        <f t="shared" si="3"/>
        <v>11540000</v>
      </c>
      <c r="F69" s="13">
        <v>46568</v>
      </c>
      <c r="G69" s="16">
        <f t="shared" si="4"/>
        <v>65066.63013698629</v>
      </c>
      <c r="H69" s="13">
        <f t="shared" si="6"/>
        <v>46539</v>
      </c>
      <c r="I69" s="13">
        <f t="shared" si="7"/>
        <v>46568</v>
      </c>
      <c r="J69" s="13">
        <v>46568</v>
      </c>
    </row>
    <row r="70" spans="2:10" ht="13.5">
      <c r="B70" s="12">
        <v>48</v>
      </c>
      <c r="C70" s="13"/>
      <c r="D70" s="14"/>
      <c r="E70" s="15">
        <f t="shared" si="3"/>
        <v>11540000</v>
      </c>
      <c r="F70" s="13">
        <v>46599</v>
      </c>
      <c r="G70" s="16">
        <f t="shared" si="4"/>
        <v>67235.51780821917</v>
      </c>
      <c r="H70" s="13">
        <f t="shared" si="6"/>
        <v>46569</v>
      </c>
      <c r="I70" s="13">
        <f t="shared" si="7"/>
        <v>46599</v>
      </c>
      <c r="J70" s="13">
        <v>46599</v>
      </c>
    </row>
    <row r="71" spans="2:10" ht="13.5">
      <c r="B71" s="12">
        <v>49</v>
      </c>
      <c r="C71" s="13"/>
      <c r="D71" s="14"/>
      <c r="E71" s="15">
        <f t="shared" si="3"/>
        <v>11540000</v>
      </c>
      <c r="F71" s="13">
        <v>46630</v>
      </c>
      <c r="G71" s="16">
        <f t="shared" si="4"/>
        <v>67235.51780821917</v>
      </c>
      <c r="H71" s="13">
        <f t="shared" si="6"/>
        <v>46600</v>
      </c>
      <c r="I71" s="13">
        <f t="shared" si="7"/>
        <v>46630</v>
      </c>
      <c r="J71" s="13">
        <v>46630</v>
      </c>
    </row>
    <row r="72" spans="2:10" ht="13.5">
      <c r="B72" s="12">
        <v>50</v>
      </c>
      <c r="C72" s="13">
        <v>46660</v>
      </c>
      <c r="D72" s="14">
        <v>280000</v>
      </c>
      <c r="E72" s="15">
        <f t="shared" si="3"/>
        <v>11260000</v>
      </c>
      <c r="F72" s="13">
        <v>46660</v>
      </c>
      <c r="G72" s="16">
        <f t="shared" si="4"/>
        <v>65066.63013698629</v>
      </c>
      <c r="H72" s="13">
        <f t="shared" si="6"/>
        <v>46631</v>
      </c>
      <c r="I72" s="13">
        <f t="shared" si="7"/>
        <v>46660</v>
      </c>
      <c r="J72" s="13">
        <v>46660</v>
      </c>
    </row>
    <row r="73" spans="2:10" ht="13.5">
      <c r="B73" s="12">
        <v>51</v>
      </c>
      <c r="C73" s="13"/>
      <c r="D73" s="14"/>
      <c r="E73" s="15">
        <f t="shared" si="3"/>
        <v>11260000</v>
      </c>
      <c r="F73" s="13">
        <v>46691</v>
      </c>
      <c r="G73" s="16">
        <f t="shared" si="4"/>
        <v>65604.15342465752</v>
      </c>
      <c r="H73" s="13">
        <f t="shared" si="6"/>
        <v>46661</v>
      </c>
      <c r="I73" s="13">
        <f t="shared" si="7"/>
        <v>46691</v>
      </c>
      <c r="J73" s="13">
        <v>46691</v>
      </c>
    </row>
    <row r="74" spans="2:10" ht="13.5">
      <c r="B74" s="12">
        <v>52</v>
      </c>
      <c r="C74" s="13">
        <v>46721</v>
      </c>
      <c r="D74" s="14">
        <v>200000</v>
      </c>
      <c r="E74" s="15">
        <f t="shared" si="3"/>
        <v>11060000</v>
      </c>
      <c r="F74" s="13">
        <v>46721</v>
      </c>
      <c r="G74" s="16">
        <f t="shared" si="4"/>
        <v>63487.89041095889</v>
      </c>
      <c r="H74" s="13">
        <f t="shared" si="6"/>
        <v>46692</v>
      </c>
      <c r="I74" s="13">
        <f t="shared" si="7"/>
        <v>46721</v>
      </c>
      <c r="J74" s="13">
        <v>46721</v>
      </c>
    </row>
    <row r="75" spans="2:10" ht="13.5">
      <c r="B75" s="12">
        <v>53</v>
      </c>
      <c r="C75" s="13">
        <v>46752</v>
      </c>
      <c r="D75" s="14">
        <v>160000</v>
      </c>
      <c r="E75" s="15">
        <f t="shared" si="3"/>
        <v>10900000</v>
      </c>
      <c r="F75" s="13">
        <v>46752</v>
      </c>
      <c r="G75" s="16">
        <f t="shared" si="4"/>
        <v>64438.89315068492</v>
      </c>
      <c r="H75" s="13">
        <f t="shared" si="6"/>
        <v>46722</v>
      </c>
      <c r="I75" s="13">
        <f t="shared" si="7"/>
        <v>46752</v>
      </c>
      <c r="J75" s="13">
        <v>46752</v>
      </c>
    </row>
    <row r="76" spans="2:10" ht="13.5">
      <c r="B76" s="12">
        <v>54</v>
      </c>
      <c r="C76" s="13"/>
      <c r="D76" s="14"/>
      <c r="E76" s="15">
        <f t="shared" si="3"/>
        <v>10900000</v>
      </c>
      <c r="F76" s="13">
        <v>46783</v>
      </c>
      <c r="G76" s="16">
        <f t="shared" si="4"/>
        <v>63506.68493150684</v>
      </c>
      <c r="H76" s="13">
        <f t="shared" si="6"/>
        <v>46753</v>
      </c>
      <c r="I76" s="13">
        <f t="shared" si="7"/>
        <v>46783</v>
      </c>
      <c r="J76" s="13">
        <v>46783</v>
      </c>
    </row>
    <row r="77" spans="2:10" ht="13.5">
      <c r="B77" s="12">
        <v>55</v>
      </c>
      <c r="C77" s="13"/>
      <c r="D77" s="14"/>
      <c r="E77" s="15">
        <f t="shared" si="3"/>
        <v>10900000</v>
      </c>
      <c r="F77" s="13">
        <v>46811</v>
      </c>
      <c r="G77" s="16">
        <f t="shared" si="4"/>
        <v>57360.876712328754</v>
      </c>
      <c r="H77" s="13">
        <f t="shared" si="6"/>
        <v>46784</v>
      </c>
      <c r="I77" s="13">
        <f t="shared" si="7"/>
        <v>46811</v>
      </c>
      <c r="J77" s="13">
        <v>46811</v>
      </c>
    </row>
    <row r="78" spans="2:10" ht="13.5">
      <c r="B78" s="12">
        <v>56</v>
      </c>
      <c r="C78" s="13">
        <v>46843</v>
      </c>
      <c r="D78" s="14">
        <v>280000</v>
      </c>
      <c r="E78" s="15">
        <f t="shared" si="3"/>
        <v>10620000</v>
      </c>
      <c r="F78" s="13">
        <v>46843</v>
      </c>
      <c r="G78" s="16">
        <f t="shared" si="4"/>
        <v>65555.28767123287</v>
      </c>
      <c r="H78" s="13">
        <f t="shared" si="6"/>
        <v>46812</v>
      </c>
      <c r="I78" s="13">
        <f t="shared" si="7"/>
        <v>46843</v>
      </c>
      <c r="J78" s="13">
        <v>46843</v>
      </c>
    </row>
    <row r="79" spans="2:10" ht="13.5">
      <c r="B79" s="12">
        <v>57</v>
      </c>
      <c r="C79" s="13"/>
      <c r="D79" s="14"/>
      <c r="E79" s="15">
        <f t="shared" si="3"/>
        <v>10620000</v>
      </c>
      <c r="F79" s="13">
        <v>46873</v>
      </c>
      <c r="G79" s="16">
        <f t="shared" si="4"/>
        <v>59879.34246575341</v>
      </c>
      <c r="H79" s="13">
        <f t="shared" si="6"/>
        <v>46844</v>
      </c>
      <c r="I79" s="13">
        <f t="shared" si="7"/>
        <v>46873</v>
      </c>
      <c r="J79" s="13">
        <v>46873</v>
      </c>
    </row>
    <row r="80" spans="2:10" ht="13.5">
      <c r="B80" s="12">
        <v>58</v>
      </c>
      <c r="C80" s="13">
        <v>46904</v>
      </c>
      <c r="D80" s="14">
        <v>280000</v>
      </c>
      <c r="E80" s="15">
        <f t="shared" si="3"/>
        <v>10340000</v>
      </c>
      <c r="F80" s="13">
        <v>46904</v>
      </c>
      <c r="G80" s="16">
        <f t="shared" si="4"/>
        <v>61875.32054794519</v>
      </c>
      <c r="H80" s="13">
        <f t="shared" si="6"/>
        <v>46874</v>
      </c>
      <c r="I80" s="13">
        <f t="shared" si="7"/>
        <v>46904</v>
      </c>
      <c r="J80" s="13">
        <v>46904</v>
      </c>
    </row>
    <row r="81" spans="2:10" ht="13.5">
      <c r="B81" s="12">
        <v>59</v>
      </c>
      <c r="C81" s="13"/>
      <c r="D81" s="14"/>
      <c r="E81" s="15">
        <f t="shared" si="3"/>
        <v>10340000</v>
      </c>
      <c r="F81" s="13">
        <v>46934</v>
      </c>
      <c r="G81" s="16">
        <f t="shared" si="4"/>
        <v>58300.60273972602</v>
      </c>
      <c r="H81" s="13">
        <f t="shared" si="6"/>
        <v>46905</v>
      </c>
      <c r="I81" s="13">
        <f t="shared" si="7"/>
        <v>46934</v>
      </c>
      <c r="J81" s="13">
        <v>46934</v>
      </c>
    </row>
    <row r="82" spans="2:10" ht="13.5">
      <c r="B82" s="12">
        <v>60</v>
      </c>
      <c r="C82" s="13"/>
      <c r="D82" s="14"/>
      <c r="E82" s="15">
        <f t="shared" si="3"/>
        <v>10340000</v>
      </c>
      <c r="F82" s="13">
        <v>46965</v>
      </c>
      <c r="G82" s="16">
        <f>E81*J$14*(F82-F81)/365</f>
        <v>60243.956164383555</v>
      </c>
      <c r="H82" s="13">
        <f t="shared" si="6"/>
        <v>46935</v>
      </c>
      <c r="I82" s="13">
        <f t="shared" si="7"/>
        <v>46965</v>
      </c>
      <c r="J82" s="13">
        <v>46965</v>
      </c>
    </row>
    <row r="83" spans="2:10" ht="13.5">
      <c r="B83" s="12">
        <v>61</v>
      </c>
      <c r="C83" s="13"/>
      <c r="D83" s="14"/>
      <c r="E83" s="15">
        <f t="shared" si="3"/>
        <v>10340000</v>
      </c>
      <c r="F83" s="13">
        <v>46996</v>
      </c>
      <c r="G83" s="16">
        <f t="shared" si="4"/>
        <v>60243.956164383555</v>
      </c>
      <c r="H83" s="13">
        <f t="shared" si="6"/>
        <v>46966</v>
      </c>
      <c r="I83" s="13">
        <f t="shared" si="7"/>
        <v>46996</v>
      </c>
      <c r="J83" s="13">
        <v>46996</v>
      </c>
    </row>
    <row r="84" spans="2:10" ht="13.5">
      <c r="B84" s="12">
        <v>62</v>
      </c>
      <c r="C84" s="13">
        <v>47026</v>
      </c>
      <c r="D84" s="14">
        <v>280000</v>
      </c>
      <c r="E84" s="15">
        <f t="shared" si="3"/>
        <v>10060000</v>
      </c>
      <c r="F84" s="13">
        <v>47026</v>
      </c>
      <c r="G84" s="16">
        <f t="shared" si="4"/>
        <v>58300.60273972602</v>
      </c>
      <c r="H84" s="13">
        <f t="shared" si="6"/>
        <v>46997</v>
      </c>
      <c r="I84" s="13">
        <f t="shared" si="7"/>
        <v>47026</v>
      </c>
      <c r="J84" s="13">
        <v>47026</v>
      </c>
    </row>
    <row r="85" spans="2:10" ht="13.5">
      <c r="B85" s="12">
        <v>63</v>
      </c>
      <c r="C85" s="13"/>
      <c r="D85" s="14"/>
      <c r="E85" s="15">
        <f t="shared" si="3"/>
        <v>10060000</v>
      </c>
      <c r="F85" s="13">
        <v>47057</v>
      </c>
      <c r="G85" s="16">
        <f t="shared" si="4"/>
        <v>58612.59178082192</v>
      </c>
      <c r="H85" s="13">
        <f t="shared" si="6"/>
        <v>47027</v>
      </c>
      <c r="I85" s="13">
        <f t="shared" si="7"/>
        <v>47057</v>
      </c>
      <c r="J85" s="13">
        <v>47057</v>
      </c>
    </row>
    <row r="86" spans="2:10" ht="13.5">
      <c r="B86" s="12">
        <v>64</v>
      </c>
      <c r="C86" s="13">
        <v>47087</v>
      </c>
      <c r="D86" s="14">
        <v>200000</v>
      </c>
      <c r="E86" s="15">
        <f t="shared" si="3"/>
        <v>9860000</v>
      </c>
      <c r="F86" s="13">
        <v>47087</v>
      </c>
      <c r="G86" s="16">
        <f t="shared" si="4"/>
        <v>56721.86301369863</v>
      </c>
      <c r="H86" s="13">
        <f t="shared" si="6"/>
        <v>47058</v>
      </c>
      <c r="I86" s="13">
        <f t="shared" si="7"/>
        <v>47087</v>
      </c>
      <c r="J86" s="13">
        <v>47087</v>
      </c>
    </row>
    <row r="87" spans="2:10" ht="13.5">
      <c r="B87" s="12">
        <v>65</v>
      </c>
      <c r="C87" s="13">
        <v>47118</v>
      </c>
      <c r="D87" s="14">
        <v>160000</v>
      </c>
      <c r="E87" s="15">
        <f t="shared" si="3"/>
        <v>9700000</v>
      </c>
      <c r="F87" s="13">
        <v>47118</v>
      </c>
      <c r="G87" s="16">
        <f t="shared" si="4"/>
        <v>57447.33150684932</v>
      </c>
      <c r="H87" s="13">
        <f t="shared" si="6"/>
        <v>47088</v>
      </c>
      <c r="I87" s="13">
        <f t="shared" si="7"/>
        <v>47118</v>
      </c>
      <c r="J87" s="13">
        <v>47118</v>
      </c>
    </row>
    <row r="88" spans="2:10" ht="13.5">
      <c r="B88" s="12">
        <v>66</v>
      </c>
      <c r="C88" s="13"/>
      <c r="D88" s="14"/>
      <c r="E88" s="15">
        <f t="shared" si="3"/>
        <v>9700000</v>
      </c>
      <c r="F88" s="13">
        <v>47149</v>
      </c>
      <c r="G88" s="16">
        <f t="shared" si="4"/>
        <v>56515.12328767123</v>
      </c>
      <c r="H88" s="13">
        <f t="shared" si="6"/>
        <v>47119</v>
      </c>
      <c r="I88" s="13">
        <f t="shared" si="7"/>
        <v>47149</v>
      </c>
      <c r="J88" s="13">
        <v>47149</v>
      </c>
    </row>
    <row r="89" spans="2:10" ht="13.5">
      <c r="B89" s="12">
        <v>67</v>
      </c>
      <c r="C89" s="13"/>
      <c r="D89" s="14"/>
      <c r="E89" s="15">
        <f t="shared" si="3"/>
        <v>9700000</v>
      </c>
      <c r="F89" s="13">
        <v>47177</v>
      </c>
      <c r="G89" s="16">
        <f t="shared" si="4"/>
        <v>51045.91780821918</v>
      </c>
      <c r="H89" s="13">
        <f t="shared" si="6"/>
        <v>47150</v>
      </c>
      <c r="I89" s="13">
        <f t="shared" si="7"/>
        <v>47177</v>
      </c>
      <c r="J89" s="13">
        <v>47177</v>
      </c>
    </row>
    <row r="90" spans="2:10" ht="13.5">
      <c r="B90" s="12">
        <v>68</v>
      </c>
      <c r="C90" s="13">
        <v>47208</v>
      </c>
      <c r="D90" s="14">
        <v>250000</v>
      </c>
      <c r="E90" s="15">
        <f t="shared" si="3"/>
        <v>9450000</v>
      </c>
      <c r="F90" s="13">
        <v>47208</v>
      </c>
      <c r="G90" s="16">
        <f t="shared" si="4"/>
        <v>56515.12328767123</v>
      </c>
      <c r="H90" s="13">
        <f t="shared" si="6"/>
        <v>47178</v>
      </c>
      <c r="I90" s="13">
        <f t="shared" si="7"/>
        <v>47208</v>
      </c>
      <c r="J90" s="13">
        <v>47208</v>
      </c>
    </row>
    <row r="91" spans="2:10" ht="13.5">
      <c r="B91" s="12">
        <v>69</v>
      </c>
      <c r="C91" s="13"/>
      <c r="D91" s="14"/>
      <c r="E91" s="15">
        <f t="shared" si="3"/>
        <v>9450000</v>
      </c>
      <c r="F91" s="13">
        <v>47238</v>
      </c>
      <c r="G91" s="16">
        <f t="shared" si="4"/>
        <v>53282.46575342466</v>
      </c>
      <c r="H91" s="13">
        <f t="shared" si="6"/>
        <v>47209</v>
      </c>
      <c r="I91" s="13">
        <f t="shared" si="7"/>
        <v>47238</v>
      </c>
      <c r="J91" s="13">
        <v>47238</v>
      </c>
    </row>
    <row r="92" spans="2:10" ht="13.5">
      <c r="B92" s="12">
        <v>70</v>
      </c>
      <c r="C92" s="13">
        <v>47269</v>
      </c>
      <c r="D92" s="14">
        <v>250000</v>
      </c>
      <c r="E92" s="15">
        <f t="shared" si="3"/>
        <v>9200000</v>
      </c>
      <c r="F92" s="13">
        <v>47269</v>
      </c>
      <c r="G92" s="16">
        <f t="shared" si="4"/>
        <v>55058.54794520548</v>
      </c>
      <c r="H92" s="13">
        <f t="shared" si="6"/>
        <v>47239</v>
      </c>
      <c r="I92" s="13">
        <f t="shared" si="7"/>
        <v>47269</v>
      </c>
      <c r="J92" s="13">
        <v>47269</v>
      </c>
    </row>
    <row r="93" spans="2:10" ht="13.5">
      <c r="B93" s="12">
        <v>71</v>
      </c>
      <c r="C93" s="13"/>
      <c r="D93" s="14"/>
      <c r="E93" s="15">
        <f t="shared" si="3"/>
        <v>9200000</v>
      </c>
      <c r="F93" s="13">
        <v>47299</v>
      </c>
      <c r="G93" s="16">
        <f t="shared" si="4"/>
        <v>51872.87671232877</v>
      </c>
      <c r="H93" s="13">
        <f t="shared" si="6"/>
        <v>47270</v>
      </c>
      <c r="I93" s="13">
        <f t="shared" si="7"/>
        <v>47299</v>
      </c>
      <c r="J93" s="13">
        <v>47299</v>
      </c>
    </row>
    <row r="94" spans="2:10" ht="13.5">
      <c r="B94" s="12">
        <v>72</v>
      </c>
      <c r="C94" s="13"/>
      <c r="D94" s="14"/>
      <c r="E94" s="15">
        <f t="shared" si="3"/>
        <v>9200000</v>
      </c>
      <c r="F94" s="13">
        <v>47330</v>
      </c>
      <c r="G94" s="16">
        <f t="shared" si="4"/>
        <v>53601.97260273973</v>
      </c>
      <c r="H94" s="13">
        <f t="shared" si="6"/>
        <v>47300</v>
      </c>
      <c r="I94" s="13">
        <f t="shared" si="7"/>
        <v>47330</v>
      </c>
      <c r="J94" s="13">
        <v>47330</v>
      </c>
    </row>
    <row r="95" spans="2:10" ht="13.5">
      <c r="B95" s="12">
        <v>73</v>
      </c>
      <c r="C95" s="13"/>
      <c r="D95" s="14"/>
      <c r="E95" s="15">
        <f t="shared" si="3"/>
        <v>9200000</v>
      </c>
      <c r="F95" s="13">
        <v>47361</v>
      </c>
      <c r="G95" s="16">
        <f t="shared" si="4"/>
        <v>53601.97260273973</v>
      </c>
      <c r="H95" s="13">
        <f t="shared" si="6"/>
        <v>47331</v>
      </c>
      <c r="I95" s="13">
        <f t="shared" si="7"/>
        <v>47361</v>
      </c>
      <c r="J95" s="13">
        <v>47361</v>
      </c>
    </row>
    <row r="96" spans="2:10" ht="13.5">
      <c r="B96" s="12">
        <v>74</v>
      </c>
      <c r="C96" s="13">
        <v>47391</v>
      </c>
      <c r="D96" s="14">
        <v>250000</v>
      </c>
      <c r="E96" s="15">
        <f t="shared" si="3"/>
        <v>8950000</v>
      </c>
      <c r="F96" s="13">
        <v>47391</v>
      </c>
      <c r="G96" s="16">
        <f t="shared" si="4"/>
        <v>51872.87671232877</v>
      </c>
      <c r="H96" s="13">
        <f t="shared" si="6"/>
        <v>47362</v>
      </c>
      <c r="I96" s="13">
        <f t="shared" si="7"/>
        <v>47391</v>
      </c>
      <c r="J96" s="13">
        <v>47391</v>
      </c>
    </row>
    <row r="97" spans="2:10" ht="13.5">
      <c r="B97" s="12">
        <v>75</v>
      </c>
      <c r="C97" s="13"/>
      <c r="D97" s="14"/>
      <c r="E97" s="15">
        <f t="shared" si="3"/>
        <v>8950000</v>
      </c>
      <c r="F97" s="13">
        <v>47422</v>
      </c>
      <c r="G97" s="16">
        <f t="shared" si="4"/>
        <v>52145.397260273974</v>
      </c>
      <c r="H97" s="13">
        <f t="shared" si="6"/>
        <v>47392</v>
      </c>
      <c r="I97" s="13">
        <f t="shared" si="7"/>
        <v>47422</v>
      </c>
      <c r="J97" s="13">
        <v>47422</v>
      </c>
    </row>
    <row r="98" spans="2:10" ht="13.5">
      <c r="B98" s="12">
        <v>76</v>
      </c>
      <c r="C98" s="13">
        <v>47452</v>
      </c>
      <c r="D98" s="14">
        <v>125000</v>
      </c>
      <c r="E98" s="15">
        <f t="shared" si="3"/>
        <v>8825000</v>
      </c>
      <c r="F98" s="13">
        <v>47452</v>
      </c>
      <c r="G98" s="16">
        <f t="shared" si="4"/>
        <v>50463.28767123288</v>
      </c>
      <c r="H98" s="13">
        <f t="shared" si="6"/>
        <v>47423</v>
      </c>
      <c r="I98" s="13">
        <f t="shared" si="7"/>
        <v>47452</v>
      </c>
      <c r="J98" s="13">
        <v>47452</v>
      </c>
    </row>
    <row r="99" spans="2:10" ht="13.5">
      <c r="B99" s="12">
        <v>77</v>
      </c>
      <c r="C99" s="13">
        <v>47483</v>
      </c>
      <c r="D99" s="14">
        <v>125000</v>
      </c>
      <c r="E99" s="15">
        <f t="shared" si="3"/>
        <v>8700000</v>
      </c>
      <c r="F99" s="13">
        <v>47483</v>
      </c>
      <c r="G99" s="16">
        <f t="shared" si="4"/>
        <v>51417.109589041094</v>
      </c>
      <c r="H99" s="13">
        <f t="shared" si="6"/>
        <v>47453</v>
      </c>
      <c r="I99" s="13">
        <f t="shared" si="7"/>
        <v>47483</v>
      </c>
      <c r="J99" s="13">
        <v>47483</v>
      </c>
    </row>
    <row r="100" spans="2:10" ht="13.5">
      <c r="B100" s="12">
        <v>78</v>
      </c>
      <c r="C100" s="13"/>
      <c r="D100" s="14"/>
      <c r="E100" s="15">
        <f t="shared" si="3"/>
        <v>8700000</v>
      </c>
      <c r="F100" s="13">
        <v>47514</v>
      </c>
      <c r="G100" s="16">
        <f t="shared" si="4"/>
        <v>50688.82191780822</v>
      </c>
      <c r="H100" s="13">
        <f t="shared" si="6"/>
        <v>47484</v>
      </c>
      <c r="I100" s="13">
        <f t="shared" si="7"/>
        <v>47514</v>
      </c>
      <c r="J100" s="13">
        <v>47514</v>
      </c>
    </row>
    <row r="101" spans="2:10" ht="13.5">
      <c r="B101" s="12">
        <v>79</v>
      </c>
      <c r="C101" s="13"/>
      <c r="D101" s="14"/>
      <c r="E101" s="15">
        <f t="shared" si="3"/>
        <v>8700000</v>
      </c>
      <c r="F101" s="13">
        <v>47542</v>
      </c>
      <c r="G101" s="16">
        <f t="shared" si="4"/>
        <v>45783.45205479452</v>
      </c>
      <c r="H101" s="13">
        <f t="shared" si="6"/>
        <v>47515</v>
      </c>
      <c r="I101" s="13">
        <f t="shared" si="7"/>
        <v>47542</v>
      </c>
      <c r="J101" s="13">
        <v>47542</v>
      </c>
    </row>
    <row r="102" spans="2:10" ht="13.5">
      <c r="B102" s="12">
        <v>80</v>
      </c>
      <c r="C102" s="13">
        <v>47573</v>
      </c>
      <c r="D102" s="14">
        <v>400000</v>
      </c>
      <c r="E102" s="15">
        <f t="shared" si="3"/>
        <v>8300000</v>
      </c>
      <c r="F102" s="13">
        <v>47573</v>
      </c>
      <c r="G102" s="16">
        <f t="shared" si="4"/>
        <v>50688.82191780822</v>
      </c>
      <c r="H102" s="13">
        <f t="shared" si="6"/>
        <v>47543</v>
      </c>
      <c r="I102" s="13">
        <f t="shared" si="7"/>
        <v>47573</v>
      </c>
      <c r="J102" s="13">
        <v>47573</v>
      </c>
    </row>
    <row r="103" spans="2:10" ht="13.5">
      <c r="B103" s="12">
        <v>81</v>
      </c>
      <c r="C103" s="13"/>
      <c r="D103" s="14"/>
      <c r="E103" s="15">
        <f t="shared" si="3"/>
        <v>8300000</v>
      </c>
      <c r="F103" s="13">
        <v>47603</v>
      </c>
      <c r="G103" s="16">
        <f t="shared" si="4"/>
        <v>46798.356164383564</v>
      </c>
      <c r="H103" s="13">
        <f t="shared" si="6"/>
        <v>47574</v>
      </c>
      <c r="I103" s="13">
        <f t="shared" si="7"/>
        <v>47603</v>
      </c>
      <c r="J103" s="13">
        <v>47603</v>
      </c>
    </row>
    <row r="104" spans="2:10" ht="13.5">
      <c r="B104" s="12">
        <v>82</v>
      </c>
      <c r="C104" s="13">
        <v>47634</v>
      </c>
      <c r="D104" s="14">
        <v>400000</v>
      </c>
      <c r="E104" s="15">
        <f t="shared" si="3"/>
        <v>7900000</v>
      </c>
      <c r="F104" s="13">
        <v>47634</v>
      </c>
      <c r="G104" s="16">
        <f t="shared" si="4"/>
        <v>48358.30136986302</v>
      </c>
      <c r="H104" s="13">
        <f t="shared" si="6"/>
        <v>47604</v>
      </c>
      <c r="I104" s="13">
        <f t="shared" si="7"/>
        <v>47634</v>
      </c>
      <c r="J104" s="13">
        <v>47634</v>
      </c>
    </row>
    <row r="105" spans="2:10" ht="13.5">
      <c r="B105" s="12">
        <v>83</v>
      </c>
      <c r="C105" s="13"/>
      <c r="D105" s="14"/>
      <c r="E105" s="15">
        <f t="shared" si="3"/>
        <v>7900000</v>
      </c>
      <c r="F105" s="13">
        <v>47664</v>
      </c>
      <c r="G105" s="16">
        <f t="shared" si="4"/>
        <v>44543.01369863014</v>
      </c>
      <c r="H105" s="13">
        <f t="shared" si="6"/>
        <v>47635</v>
      </c>
      <c r="I105" s="13">
        <f t="shared" si="7"/>
        <v>47664</v>
      </c>
      <c r="J105" s="13">
        <v>47664</v>
      </c>
    </row>
    <row r="106" spans="2:10" ht="13.5">
      <c r="B106" s="12">
        <v>84</v>
      </c>
      <c r="C106" s="13"/>
      <c r="D106" s="14"/>
      <c r="E106" s="15">
        <f aca="true" t="shared" si="8" ref="E106:E137">E105-D106</f>
        <v>7900000</v>
      </c>
      <c r="F106" s="13">
        <v>47695</v>
      </c>
      <c r="G106" s="16">
        <f t="shared" si="4"/>
        <v>46027.78082191781</v>
      </c>
      <c r="H106" s="13">
        <f aca="true" t="shared" si="9" ref="H106:H159">F105+1</f>
        <v>47665</v>
      </c>
      <c r="I106" s="13">
        <f aca="true" t="shared" si="10" ref="I106:I159">F106</f>
        <v>47695</v>
      </c>
      <c r="J106" s="13">
        <v>47695</v>
      </c>
    </row>
    <row r="107" spans="2:10" ht="13.5">
      <c r="B107" s="12">
        <v>85</v>
      </c>
      <c r="C107" s="13"/>
      <c r="D107" s="14"/>
      <c r="E107" s="15">
        <f t="shared" si="8"/>
        <v>7900000</v>
      </c>
      <c r="F107" s="13">
        <v>47726</v>
      </c>
      <c r="G107" s="16">
        <f t="shared" si="4"/>
        <v>46027.78082191781</v>
      </c>
      <c r="H107" s="13">
        <f t="shared" si="9"/>
        <v>47696</v>
      </c>
      <c r="I107" s="13">
        <f t="shared" si="10"/>
        <v>47726</v>
      </c>
      <c r="J107" s="13">
        <v>47726</v>
      </c>
    </row>
    <row r="108" spans="2:10" ht="13.5">
      <c r="B108" s="12">
        <v>86</v>
      </c>
      <c r="C108" s="13">
        <v>47756</v>
      </c>
      <c r="D108" s="14">
        <v>400000</v>
      </c>
      <c r="E108" s="15">
        <f t="shared" si="8"/>
        <v>7500000</v>
      </c>
      <c r="F108" s="13">
        <v>47756</v>
      </c>
      <c r="G108" s="16">
        <f aca="true" t="shared" si="11" ref="G108:G160">E107*J$14*(F108-F107)/365</f>
        <v>44543.01369863014</v>
      </c>
      <c r="H108" s="13">
        <f t="shared" si="9"/>
        <v>47727</v>
      </c>
      <c r="I108" s="13">
        <f t="shared" si="10"/>
        <v>47756</v>
      </c>
      <c r="J108" s="13">
        <v>47756</v>
      </c>
    </row>
    <row r="109" spans="2:10" ht="13.5">
      <c r="B109" s="12">
        <v>87</v>
      </c>
      <c r="C109" s="13"/>
      <c r="D109" s="14"/>
      <c r="E109" s="15">
        <f t="shared" si="8"/>
        <v>7500000</v>
      </c>
      <c r="F109" s="13">
        <v>47787</v>
      </c>
      <c r="G109" s="16">
        <f t="shared" si="11"/>
        <v>43697.2602739726</v>
      </c>
      <c r="H109" s="13">
        <f t="shared" si="9"/>
        <v>47757</v>
      </c>
      <c r="I109" s="13">
        <f t="shared" si="10"/>
        <v>47787</v>
      </c>
      <c r="J109" s="13">
        <v>47787</v>
      </c>
    </row>
    <row r="110" spans="2:10" ht="13.5">
      <c r="B110" s="12">
        <v>88</v>
      </c>
      <c r="C110" s="13">
        <v>47817</v>
      </c>
      <c r="D110" s="14">
        <v>250000</v>
      </c>
      <c r="E110" s="15">
        <f t="shared" si="8"/>
        <v>7250000</v>
      </c>
      <c r="F110" s="13">
        <v>47817</v>
      </c>
      <c r="G110" s="16">
        <f t="shared" si="11"/>
        <v>42287.67123287671</v>
      </c>
      <c r="H110" s="13">
        <f t="shared" si="9"/>
        <v>47788</v>
      </c>
      <c r="I110" s="13">
        <f t="shared" si="10"/>
        <v>47817</v>
      </c>
      <c r="J110" s="13">
        <v>47817</v>
      </c>
    </row>
    <row r="111" spans="2:10" ht="13.5">
      <c r="B111" s="12">
        <v>89</v>
      </c>
      <c r="C111" s="13">
        <v>47848</v>
      </c>
      <c r="D111" s="14">
        <v>250000</v>
      </c>
      <c r="E111" s="15">
        <f t="shared" si="8"/>
        <v>7000000</v>
      </c>
      <c r="F111" s="13">
        <v>47848</v>
      </c>
      <c r="G111" s="16">
        <f t="shared" si="11"/>
        <v>42240.68493150685</v>
      </c>
      <c r="H111" s="13">
        <f t="shared" si="9"/>
        <v>47818</v>
      </c>
      <c r="I111" s="13">
        <f t="shared" si="10"/>
        <v>47848</v>
      </c>
      <c r="J111" s="13">
        <v>47848</v>
      </c>
    </row>
    <row r="112" spans="2:10" ht="13.5">
      <c r="B112" s="12">
        <v>90</v>
      </c>
      <c r="C112" s="13"/>
      <c r="D112" s="14"/>
      <c r="E112" s="15">
        <f t="shared" si="8"/>
        <v>7000000</v>
      </c>
      <c r="F112" s="13">
        <v>47879</v>
      </c>
      <c r="G112" s="16">
        <f t="shared" si="11"/>
        <v>40784.109589041094</v>
      </c>
      <c r="H112" s="13">
        <f t="shared" si="9"/>
        <v>47849</v>
      </c>
      <c r="I112" s="13">
        <f t="shared" si="10"/>
        <v>47879</v>
      </c>
      <c r="J112" s="13">
        <v>47879</v>
      </c>
    </row>
    <row r="113" spans="2:10" ht="13.5">
      <c r="B113" s="12">
        <v>91</v>
      </c>
      <c r="C113" s="13"/>
      <c r="D113" s="14"/>
      <c r="E113" s="15">
        <f t="shared" si="8"/>
        <v>7000000</v>
      </c>
      <c r="F113" s="13">
        <v>47907</v>
      </c>
      <c r="G113" s="16">
        <f t="shared" si="11"/>
        <v>36837.2602739726</v>
      </c>
      <c r="H113" s="13">
        <f t="shared" si="9"/>
        <v>47880</v>
      </c>
      <c r="I113" s="13">
        <f t="shared" si="10"/>
        <v>47907</v>
      </c>
      <c r="J113" s="13">
        <v>47907</v>
      </c>
    </row>
    <row r="114" spans="2:10" ht="13.5">
      <c r="B114" s="12">
        <v>92</v>
      </c>
      <c r="C114" s="13">
        <v>47938</v>
      </c>
      <c r="D114" s="14">
        <v>400000</v>
      </c>
      <c r="E114" s="15">
        <f t="shared" si="8"/>
        <v>6600000</v>
      </c>
      <c r="F114" s="13">
        <v>47938</v>
      </c>
      <c r="G114" s="16">
        <f t="shared" si="11"/>
        <v>40784.109589041094</v>
      </c>
      <c r="H114" s="13">
        <f t="shared" si="9"/>
        <v>47908</v>
      </c>
      <c r="I114" s="13">
        <f t="shared" si="10"/>
        <v>47938</v>
      </c>
      <c r="J114" s="13">
        <v>47938</v>
      </c>
    </row>
    <row r="115" spans="2:10" ht="13.5">
      <c r="B115" s="12">
        <v>93</v>
      </c>
      <c r="C115" s="13"/>
      <c r="D115" s="14"/>
      <c r="E115" s="15">
        <f t="shared" si="8"/>
        <v>6600000</v>
      </c>
      <c r="F115" s="13">
        <v>47968</v>
      </c>
      <c r="G115" s="16">
        <f t="shared" si="11"/>
        <v>37213.150684931505</v>
      </c>
      <c r="H115" s="13">
        <f t="shared" si="9"/>
        <v>47939</v>
      </c>
      <c r="I115" s="13">
        <f t="shared" si="10"/>
        <v>47968</v>
      </c>
      <c r="J115" s="13">
        <v>47968</v>
      </c>
    </row>
    <row r="116" spans="2:10" ht="13.5">
      <c r="B116" s="12">
        <v>94</v>
      </c>
      <c r="C116" s="13">
        <v>47999</v>
      </c>
      <c r="D116" s="14">
        <v>400000</v>
      </c>
      <c r="E116" s="15">
        <f t="shared" si="8"/>
        <v>6200000</v>
      </c>
      <c r="F116" s="13">
        <v>47999</v>
      </c>
      <c r="G116" s="16">
        <f t="shared" si="11"/>
        <v>38453.58904109588</v>
      </c>
      <c r="H116" s="13">
        <f t="shared" si="9"/>
        <v>47969</v>
      </c>
      <c r="I116" s="13">
        <f t="shared" si="10"/>
        <v>47999</v>
      </c>
      <c r="J116" s="13">
        <v>47999</v>
      </c>
    </row>
    <row r="117" spans="2:10" ht="13.5">
      <c r="B117" s="12">
        <v>95</v>
      </c>
      <c r="C117" s="13"/>
      <c r="D117" s="14"/>
      <c r="E117" s="15">
        <f t="shared" si="8"/>
        <v>6200000</v>
      </c>
      <c r="F117" s="13">
        <v>48029</v>
      </c>
      <c r="G117" s="16">
        <f t="shared" si="11"/>
        <v>34957.80821917808</v>
      </c>
      <c r="H117" s="13">
        <f t="shared" si="9"/>
        <v>48000</v>
      </c>
      <c r="I117" s="13">
        <f t="shared" si="10"/>
        <v>48029</v>
      </c>
      <c r="J117" s="13">
        <v>48029</v>
      </c>
    </row>
    <row r="118" spans="2:10" ht="13.5">
      <c r="B118" s="12">
        <v>96</v>
      </c>
      <c r="C118" s="13"/>
      <c r="D118" s="14"/>
      <c r="E118" s="15">
        <f t="shared" si="8"/>
        <v>6200000</v>
      </c>
      <c r="F118" s="13">
        <v>48060</v>
      </c>
      <c r="G118" s="16">
        <f t="shared" si="11"/>
        <v>36123.06849315068</v>
      </c>
      <c r="H118" s="13">
        <f t="shared" si="9"/>
        <v>48030</v>
      </c>
      <c r="I118" s="13">
        <f t="shared" si="10"/>
        <v>48060</v>
      </c>
      <c r="J118" s="13">
        <v>48060</v>
      </c>
    </row>
    <row r="119" spans="2:10" ht="13.5">
      <c r="B119" s="12">
        <v>97</v>
      </c>
      <c r="C119" s="13"/>
      <c r="D119" s="14"/>
      <c r="E119" s="15">
        <f t="shared" si="8"/>
        <v>6200000</v>
      </c>
      <c r="F119" s="13">
        <v>48091</v>
      </c>
      <c r="G119" s="16">
        <f t="shared" si="11"/>
        <v>36123.06849315068</v>
      </c>
      <c r="H119" s="13">
        <f t="shared" si="9"/>
        <v>48061</v>
      </c>
      <c r="I119" s="13">
        <f t="shared" si="10"/>
        <v>48091</v>
      </c>
      <c r="J119" s="13">
        <v>48091</v>
      </c>
    </row>
    <row r="120" spans="2:10" ht="13.5">
      <c r="B120" s="12">
        <v>98</v>
      </c>
      <c r="C120" s="13">
        <v>48121</v>
      </c>
      <c r="D120" s="14">
        <v>400000</v>
      </c>
      <c r="E120" s="15">
        <f t="shared" si="8"/>
        <v>5800000</v>
      </c>
      <c r="F120" s="13">
        <v>48121</v>
      </c>
      <c r="G120" s="16">
        <f t="shared" si="11"/>
        <v>34957.80821917808</v>
      </c>
      <c r="H120" s="13">
        <f t="shared" si="9"/>
        <v>48092</v>
      </c>
      <c r="I120" s="13">
        <f t="shared" si="10"/>
        <v>48121</v>
      </c>
      <c r="J120" s="13">
        <v>48121</v>
      </c>
    </row>
    <row r="121" spans="2:10" ht="13.5">
      <c r="B121" s="12">
        <v>99</v>
      </c>
      <c r="C121" s="13"/>
      <c r="D121" s="14"/>
      <c r="E121" s="15">
        <f t="shared" si="8"/>
        <v>5800000</v>
      </c>
      <c r="F121" s="13">
        <v>48152</v>
      </c>
      <c r="G121" s="16">
        <f t="shared" si="11"/>
        <v>33792.54794520547</v>
      </c>
      <c r="H121" s="13">
        <f t="shared" si="9"/>
        <v>48122</v>
      </c>
      <c r="I121" s="13">
        <f t="shared" si="10"/>
        <v>48152</v>
      </c>
      <c r="J121" s="13">
        <v>48152</v>
      </c>
    </row>
    <row r="122" spans="2:10" ht="13.5">
      <c r="B122" s="12">
        <v>100</v>
      </c>
      <c r="C122" s="13">
        <v>48182</v>
      </c>
      <c r="D122" s="14">
        <v>250000</v>
      </c>
      <c r="E122" s="15">
        <f t="shared" si="8"/>
        <v>5550000</v>
      </c>
      <c r="F122" s="13">
        <v>48182</v>
      </c>
      <c r="G122" s="16">
        <f t="shared" si="11"/>
        <v>32702.46575342465</v>
      </c>
      <c r="H122" s="13">
        <f t="shared" si="9"/>
        <v>48153</v>
      </c>
      <c r="I122" s="13">
        <f t="shared" si="10"/>
        <v>48182</v>
      </c>
      <c r="J122" s="13">
        <v>48182</v>
      </c>
    </row>
    <row r="123" spans="2:10" ht="13.5">
      <c r="B123" s="12">
        <v>101</v>
      </c>
      <c r="C123" s="13">
        <v>48213</v>
      </c>
      <c r="D123" s="14">
        <v>250000</v>
      </c>
      <c r="E123" s="15">
        <f t="shared" si="8"/>
        <v>5300000</v>
      </c>
      <c r="F123" s="13">
        <v>48213</v>
      </c>
      <c r="G123" s="16">
        <f t="shared" si="11"/>
        <v>32335.97260273972</v>
      </c>
      <c r="H123" s="13">
        <f t="shared" si="9"/>
        <v>48183</v>
      </c>
      <c r="I123" s="13">
        <f t="shared" si="10"/>
        <v>48213</v>
      </c>
      <c r="J123" s="13">
        <v>48213</v>
      </c>
    </row>
    <row r="124" spans="2:10" ht="13.5">
      <c r="B124" s="12">
        <v>102</v>
      </c>
      <c r="C124" s="13"/>
      <c r="D124" s="14"/>
      <c r="E124" s="15">
        <f t="shared" si="8"/>
        <v>5300000</v>
      </c>
      <c r="F124" s="13">
        <v>48244</v>
      </c>
      <c r="G124" s="16">
        <f t="shared" si="11"/>
        <v>30879.397260273967</v>
      </c>
      <c r="H124" s="13">
        <f t="shared" si="9"/>
        <v>48214</v>
      </c>
      <c r="I124" s="13">
        <f t="shared" si="10"/>
        <v>48244</v>
      </c>
      <c r="J124" s="13">
        <v>48244</v>
      </c>
    </row>
    <row r="125" spans="2:10" ht="13.5">
      <c r="B125" s="12">
        <v>103</v>
      </c>
      <c r="C125" s="13"/>
      <c r="D125" s="14"/>
      <c r="E125" s="15">
        <f t="shared" si="8"/>
        <v>5300000</v>
      </c>
      <c r="F125" s="13">
        <v>48273</v>
      </c>
      <c r="G125" s="16">
        <f t="shared" si="11"/>
        <v>28887.178082191775</v>
      </c>
      <c r="H125" s="13">
        <f t="shared" si="9"/>
        <v>48245</v>
      </c>
      <c r="I125" s="13">
        <f t="shared" si="10"/>
        <v>48273</v>
      </c>
      <c r="J125" s="13">
        <v>48273</v>
      </c>
    </row>
    <row r="126" spans="2:10" ht="13.5">
      <c r="B126" s="12">
        <v>104</v>
      </c>
      <c r="C126" s="13">
        <v>48304</v>
      </c>
      <c r="D126" s="14">
        <v>400000</v>
      </c>
      <c r="E126" s="15">
        <f t="shared" si="8"/>
        <v>4900000</v>
      </c>
      <c r="F126" s="13">
        <v>48304</v>
      </c>
      <c r="G126" s="16">
        <f t="shared" si="11"/>
        <v>30879.397260273967</v>
      </c>
      <c r="H126" s="13">
        <f t="shared" si="9"/>
        <v>48274</v>
      </c>
      <c r="I126" s="13">
        <f t="shared" si="10"/>
        <v>48304</v>
      </c>
      <c r="J126" s="13">
        <v>48304</v>
      </c>
    </row>
    <row r="127" spans="2:10" ht="13.5">
      <c r="B127" s="12">
        <v>105</v>
      </c>
      <c r="C127" s="13"/>
      <c r="D127" s="14"/>
      <c r="E127" s="15">
        <f t="shared" si="8"/>
        <v>4900000</v>
      </c>
      <c r="F127" s="13">
        <v>48334</v>
      </c>
      <c r="G127" s="16">
        <f t="shared" si="11"/>
        <v>27627.945205479453</v>
      </c>
      <c r="H127" s="13">
        <f t="shared" si="9"/>
        <v>48305</v>
      </c>
      <c r="I127" s="13">
        <f t="shared" si="10"/>
        <v>48334</v>
      </c>
      <c r="J127" s="13">
        <v>48334</v>
      </c>
    </row>
    <row r="128" spans="2:10" ht="13.5">
      <c r="B128" s="12">
        <v>106</v>
      </c>
      <c r="C128" s="13">
        <v>48365</v>
      </c>
      <c r="D128" s="14">
        <v>400000</v>
      </c>
      <c r="E128" s="15">
        <f t="shared" si="8"/>
        <v>4500000</v>
      </c>
      <c r="F128" s="13">
        <v>48365</v>
      </c>
      <c r="G128" s="16">
        <f t="shared" si="11"/>
        <v>28548.87671232877</v>
      </c>
      <c r="H128" s="13">
        <f t="shared" si="9"/>
        <v>48335</v>
      </c>
      <c r="I128" s="13">
        <f t="shared" si="10"/>
        <v>48365</v>
      </c>
      <c r="J128" s="13">
        <v>48365</v>
      </c>
    </row>
    <row r="129" spans="2:10" ht="13.5">
      <c r="B129" s="12">
        <v>107</v>
      </c>
      <c r="C129" s="13"/>
      <c r="D129" s="14"/>
      <c r="E129" s="15">
        <f t="shared" si="8"/>
        <v>4500000</v>
      </c>
      <c r="F129" s="13">
        <v>48395</v>
      </c>
      <c r="G129" s="16">
        <f t="shared" si="11"/>
        <v>25372.602739726026</v>
      </c>
      <c r="H129" s="13">
        <f t="shared" si="9"/>
        <v>48366</v>
      </c>
      <c r="I129" s="13">
        <f t="shared" si="10"/>
        <v>48395</v>
      </c>
      <c r="J129" s="13">
        <v>48395</v>
      </c>
    </row>
    <row r="130" spans="2:10" ht="13.5">
      <c r="B130" s="12">
        <v>108</v>
      </c>
      <c r="C130" s="13"/>
      <c r="D130" s="14"/>
      <c r="E130" s="15">
        <f t="shared" si="8"/>
        <v>4500000</v>
      </c>
      <c r="F130" s="13">
        <v>48426</v>
      </c>
      <c r="G130" s="16">
        <f t="shared" si="11"/>
        <v>26218.35616438356</v>
      </c>
      <c r="H130" s="13">
        <f t="shared" si="9"/>
        <v>48396</v>
      </c>
      <c r="I130" s="13">
        <f t="shared" si="10"/>
        <v>48426</v>
      </c>
      <c r="J130" s="13">
        <v>48426</v>
      </c>
    </row>
    <row r="131" spans="2:10" ht="13.5">
      <c r="B131" s="12">
        <v>109</v>
      </c>
      <c r="C131" s="13"/>
      <c r="D131" s="14"/>
      <c r="E131" s="15">
        <f t="shared" si="8"/>
        <v>4500000</v>
      </c>
      <c r="F131" s="13">
        <v>48457</v>
      </c>
      <c r="G131" s="16">
        <f t="shared" si="11"/>
        <v>26218.35616438356</v>
      </c>
      <c r="H131" s="13">
        <f t="shared" si="9"/>
        <v>48427</v>
      </c>
      <c r="I131" s="13">
        <f t="shared" si="10"/>
        <v>48457</v>
      </c>
      <c r="J131" s="13">
        <v>48457</v>
      </c>
    </row>
    <row r="132" spans="2:10" ht="13.5">
      <c r="B132" s="12">
        <v>110</v>
      </c>
      <c r="C132" s="13">
        <v>48487</v>
      </c>
      <c r="D132" s="14">
        <v>400000</v>
      </c>
      <c r="E132" s="15">
        <f t="shared" si="8"/>
        <v>4100000</v>
      </c>
      <c r="F132" s="13">
        <v>48487</v>
      </c>
      <c r="G132" s="16">
        <f t="shared" si="11"/>
        <v>25372.602739726026</v>
      </c>
      <c r="H132" s="13">
        <f t="shared" si="9"/>
        <v>48458</v>
      </c>
      <c r="I132" s="13">
        <f t="shared" si="10"/>
        <v>48487</v>
      </c>
      <c r="J132" s="13">
        <v>48487</v>
      </c>
    </row>
    <row r="133" spans="2:10" ht="13.5">
      <c r="B133" s="12">
        <v>111</v>
      </c>
      <c r="C133" s="13"/>
      <c r="D133" s="14"/>
      <c r="E133" s="15">
        <f t="shared" si="8"/>
        <v>4100000</v>
      </c>
      <c r="F133" s="13">
        <v>48518</v>
      </c>
      <c r="G133" s="16">
        <f t="shared" si="11"/>
        <v>23887.835616438355</v>
      </c>
      <c r="H133" s="13">
        <f t="shared" si="9"/>
        <v>48488</v>
      </c>
      <c r="I133" s="13">
        <f t="shared" si="10"/>
        <v>48518</v>
      </c>
      <c r="J133" s="13">
        <v>48518</v>
      </c>
    </row>
    <row r="134" spans="2:10" ht="13.5">
      <c r="B134" s="12">
        <v>112</v>
      </c>
      <c r="C134" s="13">
        <v>48548</v>
      </c>
      <c r="D134" s="14">
        <v>300000</v>
      </c>
      <c r="E134" s="15">
        <f t="shared" si="8"/>
        <v>3800000</v>
      </c>
      <c r="F134" s="13">
        <v>48548</v>
      </c>
      <c r="G134" s="16">
        <f t="shared" si="11"/>
        <v>23117.260273972603</v>
      </c>
      <c r="H134" s="13">
        <f t="shared" si="9"/>
        <v>48519</v>
      </c>
      <c r="I134" s="13">
        <f t="shared" si="10"/>
        <v>48548</v>
      </c>
      <c r="J134" s="13">
        <v>48548</v>
      </c>
    </row>
    <row r="135" spans="2:10" ht="13.5">
      <c r="B135" s="12">
        <v>113</v>
      </c>
      <c r="C135" s="13">
        <v>48579</v>
      </c>
      <c r="D135" s="14">
        <v>300000</v>
      </c>
      <c r="E135" s="15">
        <f t="shared" si="8"/>
        <v>3500000</v>
      </c>
      <c r="F135" s="13">
        <v>48579</v>
      </c>
      <c r="G135" s="16">
        <f t="shared" si="11"/>
        <v>22139.94520547945</v>
      </c>
      <c r="H135" s="13">
        <f t="shared" si="9"/>
        <v>48549</v>
      </c>
      <c r="I135" s="13">
        <f t="shared" si="10"/>
        <v>48579</v>
      </c>
      <c r="J135" s="13">
        <v>48579</v>
      </c>
    </row>
    <row r="136" spans="2:10" ht="13.5">
      <c r="B136" s="12">
        <v>114</v>
      </c>
      <c r="C136" s="13"/>
      <c r="D136" s="14"/>
      <c r="E136" s="15">
        <f t="shared" si="8"/>
        <v>3500000</v>
      </c>
      <c r="F136" s="13">
        <v>48610</v>
      </c>
      <c r="G136" s="16">
        <f t="shared" si="11"/>
        <v>20392.054794520547</v>
      </c>
      <c r="H136" s="13">
        <f t="shared" si="9"/>
        <v>48580</v>
      </c>
      <c r="I136" s="13">
        <f t="shared" si="10"/>
        <v>48610</v>
      </c>
      <c r="J136" s="13">
        <v>48610</v>
      </c>
    </row>
    <row r="137" spans="2:10" ht="13.5">
      <c r="B137" s="12">
        <v>115</v>
      </c>
      <c r="C137" s="13"/>
      <c r="D137" s="14"/>
      <c r="E137" s="15">
        <f t="shared" si="8"/>
        <v>3500000</v>
      </c>
      <c r="F137" s="13">
        <v>48638</v>
      </c>
      <c r="G137" s="16">
        <f t="shared" si="11"/>
        <v>18418.6301369863</v>
      </c>
      <c r="H137" s="13">
        <f t="shared" si="9"/>
        <v>48611</v>
      </c>
      <c r="I137" s="13">
        <f t="shared" si="10"/>
        <v>48638</v>
      </c>
      <c r="J137" s="13">
        <v>48638</v>
      </c>
    </row>
    <row r="138" spans="2:10" ht="13.5">
      <c r="B138" s="12">
        <v>116</v>
      </c>
      <c r="C138" s="13">
        <v>48669</v>
      </c>
      <c r="D138" s="14">
        <v>400000</v>
      </c>
      <c r="E138" s="15">
        <f aca="true" t="shared" si="12" ref="E138:E159">E137-D138</f>
        <v>3100000</v>
      </c>
      <c r="F138" s="13">
        <v>48669</v>
      </c>
      <c r="G138" s="16">
        <f t="shared" si="11"/>
        <v>20392.054794520547</v>
      </c>
      <c r="H138" s="13">
        <f t="shared" si="9"/>
        <v>48639</v>
      </c>
      <c r="I138" s="13">
        <f t="shared" si="10"/>
        <v>48669</v>
      </c>
      <c r="J138" s="13">
        <v>48669</v>
      </c>
    </row>
    <row r="139" spans="2:10" ht="13.5">
      <c r="B139" s="12">
        <v>117</v>
      </c>
      <c r="C139" s="13"/>
      <c r="D139" s="14"/>
      <c r="E139" s="15">
        <f t="shared" si="12"/>
        <v>3100000</v>
      </c>
      <c r="F139" s="13">
        <v>48699</v>
      </c>
      <c r="G139" s="16">
        <f t="shared" si="11"/>
        <v>17478.90410958904</v>
      </c>
      <c r="H139" s="13">
        <f t="shared" si="9"/>
        <v>48670</v>
      </c>
      <c r="I139" s="13">
        <f t="shared" si="10"/>
        <v>48699</v>
      </c>
      <c r="J139" s="13">
        <v>48699</v>
      </c>
    </row>
    <row r="140" spans="2:10" ht="13.5">
      <c r="B140" s="12">
        <v>118</v>
      </c>
      <c r="C140" s="13">
        <v>48730</v>
      </c>
      <c r="D140" s="14">
        <v>400000</v>
      </c>
      <c r="E140" s="15">
        <f t="shared" si="12"/>
        <v>2700000</v>
      </c>
      <c r="F140" s="13">
        <v>48730</v>
      </c>
      <c r="G140" s="16">
        <f t="shared" si="11"/>
        <v>18061.53424657534</v>
      </c>
      <c r="H140" s="13">
        <f t="shared" si="9"/>
        <v>48700</v>
      </c>
      <c r="I140" s="13">
        <f t="shared" si="10"/>
        <v>48730</v>
      </c>
      <c r="J140" s="13">
        <v>48730</v>
      </c>
    </row>
    <row r="141" spans="2:10" ht="13.5">
      <c r="B141" s="12">
        <v>119</v>
      </c>
      <c r="C141" s="13"/>
      <c r="D141" s="14"/>
      <c r="E141" s="15">
        <f t="shared" si="12"/>
        <v>2700000</v>
      </c>
      <c r="F141" s="13">
        <v>48760</v>
      </c>
      <c r="G141" s="16">
        <f t="shared" si="11"/>
        <v>15223.561643835614</v>
      </c>
      <c r="H141" s="13">
        <f t="shared" si="9"/>
        <v>48731</v>
      </c>
      <c r="I141" s="13">
        <f t="shared" si="10"/>
        <v>48760</v>
      </c>
      <c r="J141" s="13">
        <v>48760</v>
      </c>
    </row>
    <row r="142" spans="2:10" ht="13.5">
      <c r="B142" s="12">
        <v>120</v>
      </c>
      <c r="C142" s="13"/>
      <c r="D142" s="14"/>
      <c r="E142" s="15">
        <f t="shared" si="12"/>
        <v>2700000</v>
      </c>
      <c r="F142" s="13">
        <v>48791</v>
      </c>
      <c r="G142" s="16">
        <f t="shared" si="11"/>
        <v>15731.013698630135</v>
      </c>
      <c r="H142" s="13">
        <f t="shared" si="9"/>
        <v>48761</v>
      </c>
      <c r="I142" s="13">
        <f t="shared" si="10"/>
        <v>48791</v>
      </c>
      <c r="J142" s="13">
        <v>48791</v>
      </c>
    </row>
    <row r="143" spans="2:10" ht="13.5">
      <c r="B143" s="12">
        <v>121</v>
      </c>
      <c r="C143" s="13"/>
      <c r="D143" s="14"/>
      <c r="E143" s="15">
        <f t="shared" si="12"/>
        <v>2700000</v>
      </c>
      <c r="F143" s="13">
        <v>48822</v>
      </c>
      <c r="G143" s="16">
        <f t="shared" si="11"/>
        <v>15731.013698630135</v>
      </c>
      <c r="H143" s="13">
        <f t="shared" si="9"/>
        <v>48792</v>
      </c>
      <c r="I143" s="13">
        <f t="shared" si="10"/>
        <v>48822</v>
      </c>
      <c r="J143" s="13">
        <v>48822</v>
      </c>
    </row>
    <row r="144" spans="2:10" ht="13.5">
      <c r="B144" s="12">
        <v>122</v>
      </c>
      <c r="C144" s="13">
        <v>48852</v>
      </c>
      <c r="D144" s="14">
        <v>400000</v>
      </c>
      <c r="E144" s="15">
        <f t="shared" si="12"/>
        <v>2300000</v>
      </c>
      <c r="F144" s="13">
        <v>48852</v>
      </c>
      <c r="G144" s="16">
        <f t="shared" si="11"/>
        <v>15223.561643835614</v>
      </c>
      <c r="H144" s="13">
        <f t="shared" si="9"/>
        <v>48823</v>
      </c>
      <c r="I144" s="13">
        <f t="shared" si="10"/>
        <v>48852</v>
      </c>
      <c r="J144" s="13">
        <v>48852</v>
      </c>
    </row>
    <row r="145" spans="2:10" ht="13.5">
      <c r="B145" s="12">
        <v>123</v>
      </c>
      <c r="C145" s="13"/>
      <c r="D145" s="14"/>
      <c r="E145" s="15">
        <f t="shared" si="12"/>
        <v>2300000</v>
      </c>
      <c r="F145" s="13">
        <v>48883</v>
      </c>
      <c r="G145" s="16">
        <f t="shared" si="11"/>
        <v>13400.493150684932</v>
      </c>
      <c r="H145" s="13">
        <f t="shared" si="9"/>
        <v>48853</v>
      </c>
      <c r="I145" s="13">
        <f t="shared" si="10"/>
        <v>48883</v>
      </c>
      <c r="J145" s="13">
        <v>48883</v>
      </c>
    </row>
    <row r="146" spans="2:10" ht="13.5">
      <c r="B146" s="12">
        <v>124</v>
      </c>
      <c r="C146" s="13">
        <v>48913</v>
      </c>
      <c r="D146" s="14">
        <v>300000</v>
      </c>
      <c r="E146" s="15">
        <f t="shared" si="12"/>
        <v>2000000</v>
      </c>
      <c r="F146" s="13">
        <v>48913</v>
      </c>
      <c r="G146" s="16">
        <f t="shared" si="11"/>
        <v>12968.219178082192</v>
      </c>
      <c r="H146" s="13">
        <f t="shared" si="9"/>
        <v>48884</v>
      </c>
      <c r="I146" s="13">
        <f t="shared" si="10"/>
        <v>48913</v>
      </c>
      <c r="J146" s="13">
        <v>48913</v>
      </c>
    </row>
    <row r="147" spans="2:10" ht="13.5">
      <c r="B147" s="12">
        <v>125</v>
      </c>
      <c r="C147" s="13">
        <v>48944</v>
      </c>
      <c r="D147" s="14">
        <v>300000</v>
      </c>
      <c r="E147" s="15">
        <f t="shared" si="12"/>
        <v>1700000</v>
      </c>
      <c r="F147" s="13">
        <v>48944</v>
      </c>
      <c r="G147" s="16">
        <f t="shared" si="11"/>
        <v>11652.602739726028</v>
      </c>
      <c r="H147" s="13">
        <f t="shared" si="9"/>
        <v>48914</v>
      </c>
      <c r="I147" s="13">
        <f t="shared" si="10"/>
        <v>48944</v>
      </c>
      <c r="J147" s="13">
        <v>48944</v>
      </c>
    </row>
    <row r="148" spans="2:10" ht="13.5">
      <c r="B148" s="12">
        <v>126</v>
      </c>
      <c r="C148" s="13"/>
      <c r="D148" s="14"/>
      <c r="E148" s="15">
        <f t="shared" si="12"/>
        <v>1700000</v>
      </c>
      <c r="F148" s="13">
        <v>48975</v>
      </c>
      <c r="G148" s="16">
        <f t="shared" si="11"/>
        <v>9904.712328767122</v>
      </c>
      <c r="H148" s="13">
        <f t="shared" si="9"/>
        <v>48945</v>
      </c>
      <c r="I148" s="13">
        <f t="shared" si="10"/>
        <v>48975</v>
      </c>
      <c r="J148" s="13">
        <v>48975</v>
      </c>
    </row>
    <row r="149" spans="2:10" ht="13.5">
      <c r="B149" s="12">
        <v>127</v>
      </c>
      <c r="C149" s="13"/>
      <c r="D149" s="14"/>
      <c r="E149" s="15">
        <f t="shared" si="12"/>
        <v>1700000</v>
      </c>
      <c r="F149" s="13">
        <v>49003</v>
      </c>
      <c r="G149" s="16">
        <f t="shared" si="11"/>
        <v>8946.191780821917</v>
      </c>
      <c r="H149" s="13">
        <f t="shared" si="9"/>
        <v>48976</v>
      </c>
      <c r="I149" s="13">
        <f t="shared" si="10"/>
        <v>49003</v>
      </c>
      <c r="J149" s="13">
        <v>49003</v>
      </c>
    </row>
    <row r="150" spans="2:10" ht="13.5">
      <c r="B150" s="12">
        <v>128</v>
      </c>
      <c r="C150" s="13">
        <v>49034</v>
      </c>
      <c r="D150" s="14">
        <v>400000</v>
      </c>
      <c r="E150" s="15">
        <f t="shared" si="12"/>
        <v>1300000</v>
      </c>
      <c r="F150" s="13">
        <v>49034</v>
      </c>
      <c r="G150" s="16">
        <f t="shared" si="11"/>
        <v>9904.712328767122</v>
      </c>
      <c r="H150" s="13">
        <f t="shared" si="9"/>
        <v>49004</v>
      </c>
      <c r="I150" s="13">
        <f t="shared" si="10"/>
        <v>49034</v>
      </c>
      <c r="J150" s="13">
        <v>49034</v>
      </c>
    </row>
    <row r="151" spans="2:10" ht="13.5">
      <c r="B151" s="12">
        <v>129</v>
      </c>
      <c r="C151" s="13"/>
      <c r="D151" s="14"/>
      <c r="E151" s="15">
        <f t="shared" si="12"/>
        <v>1300000</v>
      </c>
      <c r="F151" s="13">
        <v>49064</v>
      </c>
      <c r="G151" s="16">
        <f t="shared" si="11"/>
        <v>7329.8630136986285</v>
      </c>
      <c r="H151" s="13">
        <f t="shared" si="9"/>
        <v>49035</v>
      </c>
      <c r="I151" s="13">
        <f t="shared" si="10"/>
        <v>49064</v>
      </c>
      <c r="J151" s="13">
        <v>49064</v>
      </c>
    </row>
    <row r="152" spans="2:10" ht="13.5">
      <c r="B152" s="12">
        <v>130</v>
      </c>
      <c r="C152" s="13">
        <v>49095</v>
      </c>
      <c r="D152" s="14">
        <v>400000</v>
      </c>
      <c r="E152" s="15">
        <f t="shared" si="12"/>
        <v>900000</v>
      </c>
      <c r="F152" s="13">
        <v>49095</v>
      </c>
      <c r="G152" s="16">
        <f t="shared" si="11"/>
        <v>7574.191780821917</v>
      </c>
      <c r="H152" s="13">
        <f t="shared" si="9"/>
        <v>49065</v>
      </c>
      <c r="I152" s="13">
        <f t="shared" si="10"/>
        <v>49095</v>
      </c>
      <c r="J152" s="13">
        <v>49095</v>
      </c>
    </row>
    <row r="153" spans="2:10" ht="13.5">
      <c r="B153" s="12">
        <v>131</v>
      </c>
      <c r="C153" s="13"/>
      <c r="D153" s="14"/>
      <c r="E153" s="15">
        <f t="shared" si="12"/>
        <v>900000</v>
      </c>
      <c r="F153" s="13">
        <v>49125</v>
      </c>
      <c r="G153" s="16">
        <f t="shared" si="11"/>
        <v>5074.520547945205</v>
      </c>
      <c r="H153" s="13">
        <f t="shared" si="9"/>
        <v>49096</v>
      </c>
      <c r="I153" s="13">
        <f t="shared" si="10"/>
        <v>49125</v>
      </c>
      <c r="J153" s="13">
        <v>49125</v>
      </c>
    </row>
    <row r="154" spans="2:10" ht="13.5">
      <c r="B154" s="12">
        <v>132</v>
      </c>
      <c r="C154" s="13"/>
      <c r="D154" s="14"/>
      <c r="E154" s="15">
        <f t="shared" si="12"/>
        <v>900000</v>
      </c>
      <c r="F154" s="13">
        <v>49156</v>
      </c>
      <c r="G154" s="16">
        <f t="shared" si="11"/>
        <v>5243.671232876712</v>
      </c>
      <c r="H154" s="13">
        <f t="shared" si="9"/>
        <v>49126</v>
      </c>
      <c r="I154" s="13">
        <f t="shared" si="10"/>
        <v>49156</v>
      </c>
      <c r="J154" s="13">
        <v>49156</v>
      </c>
    </row>
    <row r="155" spans="2:10" ht="13.5">
      <c r="B155" s="12">
        <v>133</v>
      </c>
      <c r="C155" s="13"/>
      <c r="D155" s="14"/>
      <c r="E155" s="15">
        <f t="shared" si="12"/>
        <v>900000</v>
      </c>
      <c r="F155" s="13">
        <v>49187</v>
      </c>
      <c r="G155" s="16">
        <f t="shared" si="11"/>
        <v>5243.671232876712</v>
      </c>
      <c r="H155" s="13">
        <f t="shared" si="9"/>
        <v>49157</v>
      </c>
      <c r="I155" s="13">
        <f t="shared" si="10"/>
        <v>49187</v>
      </c>
      <c r="J155" s="13">
        <v>49187</v>
      </c>
    </row>
    <row r="156" spans="2:10" ht="13.5">
      <c r="B156" s="12">
        <v>134</v>
      </c>
      <c r="C156" s="13">
        <v>49217</v>
      </c>
      <c r="D156" s="14">
        <v>400000</v>
      </c>
      <c r="E156" s="15">
        <f t="shared" si="12"/>
        <v>500000</v>
      </c>
      <c r="F156" s="13">
        <v>49217</v>
      </c>
      <c r="G156" s="16">
        <f t="shared" si="11"/>
        <v>5074.520547945205</v>
      </c>
      <c r="H156" s="13">
        <f t="shared" si="9"/>
        <v>49188</v>
      </c>
      <c r="I156" s="13">
        <f t="shared" si="10"/>
        <v>49217</v>
      </c>
      <c r="J156" s="13">
        <v>49217</v>
      </c>
    </row>
    <row r="157" spans="2:10" ht="13.5">
      <c r="B157" s="12">
        <v>135</v>
      </c>
      <c r="C157" s="13"/>
      <c r="D157" s="14"/>
      <c r="E157" s="15">
        <f t="shared" si="12"/>
        <v>500000</v>
      </c>
      <c r="F157" s="13">
        <v>49248</v>
      </c>
      <c r="G157" s="16">
        <f t="shared" si="11"/>
        <v>2913.150684931507</v>
      </c>
      <c r="H157" s="13">
        <f t="shared" si="9"/>
        <v>49218</v>
      </c>
      <c r="I157" s="13">
        <f t="shared" si="10"/>
        <v>49248</v>
      </c>
      <c r="J157" s="13">
        <v>49248</v>
      </c>
    </row>
    <row r="158" spans="2:10" ht="13.5">
      <c r="B158" s="12">
        <v>136</v>
      </c>
      <c r="C158" s="13">
        <v>49278</v>
      </c>
      <c r="D158" s="14">
        <v>250000</v>
      </c>
      <c r="E158" s="15">
        <f t="shared" si="12"/>
        <v>250000</v>
      </c>
      <c r="F158" s="13">
        <v>49278</v>
      </c>
      <c r="G158" s="16">
        <f t="shared" si="11"/>
        <v>2819.178082191781</v>
      </c>
      <c r="H158" s="13">
        <f t="shared" si="9"/>
        <v>49249</v>
      </c>
      <c r="I158" s="13">
        <f t="shared" si="10"/>
        <v>49278</v>
      </c>
      <c r="J158" s="13">
        <v>49278</v>
      </c>
    </row>
    <row r="159" spans="2:10" ht="13.5">
      <c r="B159" s="12">
        <v>137</v>
      </c>
      <c r="C159" s="13">
        <v>49309</v>
      </c>
      <c r="D159" s="14">
        <v>250000</v>
      </c>
      <c r="E159" s="15">
        <f t="shared" si="12"/>
        <v>0</v>
      </c>
      <c r="F159" s="13">
        <v>49309</v>
      </c>
      <c r="G159" s="16">
        <f t="shared" si="11"/>
        <v>1456.5753424657535</v>
      </c>
      <c r="H159" s="13">
        <f t="shared" si="9"/>
        <v>49279</v>
      </c>
      <c r="I159" s="13">
        <f t="shared" si="10"/>
        <v>49309</v>
      </c>
      <c r="J159" s="13">
        <v>49309</v>
      </c>
    </row>
    <row r="160" spans="2:10" ht="13.5">
      <c r="B160" s="12"/>
      <c r="C160" s="13"/>
      <c r="D160" s="14"/>
      <c r="E160" s="15"/>
      <c r="F160" s="13"/>
      <c r="G160" s="16">
        <f t="shared" si="11"/>
        <v>0</v>
      </c>
      <c r="H160" s="13"/>
      <c r="I160" s="13"/>
      <c r="J160" s="17"/>
    </row>
    <row r="161" spans="2:10" ht="13.5">
      <c r="B161" s="12"/>
      <c r="C161" s="13"/>
      <c r="D161" s="14"/>
      <c r="E161" s="15"/>
      <c r="F161" s="13"/>
      <c r="G161" s="16"/>
      <c r="H161" s="13"/>
      <c r="I161" s="13"/>
      <c r="J161" s="17"/>
    </row>
    <row r="162" spans="2:10" ht="13.5">
      <c r="B162" s="12"/>
      <c r="C162" s="13"/>
      <c r="D162" s="14"/>
      <c r="E162" s="15"/>
      <c r="F162" s="13"/>
      <c r="G162" s="16"/>
      <c r="H162" s="13"/>
      <c r="I162" s="13"/>
      <c r="J162" s="17"/>
    </row>
    <row r="163" s="4" customFormat="1" ht="13.5"/>
    <row r="164" spans="2:15" ht="22.5" customHeight="1">
      <c r="B164" s="67" t="s">
        <v>27</v>
      </c>
      <c r="C164" s="67"/>
      <c r="D164" s="67"/>
      <c r="E164" s="67"/>
      <c r="F164" s="67"/>
      <c r="G164" s="18">
        <f>SUM(G21:G162)</f>
        <v>6913166.879452052</v>
      </c>
      <c r="H164" s="4"/>
      <c r="I164" s="4"/>
      <c r="J164" s="4"/>
      <c r="N164" s="19"/>
      <c r="O164" s="20"/>
    </row>
    <row r="165" spans="5:14" s="4" customFormat="1" ht="12.75" customHeight="1">
      <c r="E165" s="53"/>
      <c r="F165" s="54"/>
      <c r="G165" s="22"/>
      <c r="H165" s="22"/>
      <c r="I165" s="22"/>
      <c r="N165" s="19"/>
    </row>
    <row r="166" spans="3:9" s="4" customFormat="1" ht="12.75" customHeight="1">
      <c r="C166" s="21"/>
      <c r="F166" s="55"/>
      <c r="G166" s="22"/>
      <c r="H166" s="22"/>
      <c r="I166" s="22"/>
    </row>
    <row r="167" spans="3:9" s="4" customFormat="1" ht="15.75" customHeight="1">
      <c r="C167" s="42" t="s">
        <v>28</v>
      </c>
      <c r="F167" s="56"/>
      <c r="G167" s="22"/>
      <c r="H167" s="22"/>
      <c r="I167" s="22"/>
    </row>
    <row r="168" spans="3:9" s="4" customFormat="1" ht="15.75" customHeight="1">
      <c r="C168" s="42" t="s">
        <v>21</v>
      </c>
      <c r="F168" s="56"/>
      <c r="G168" s="22"/>
      <c r="H168" s="22"/>
      <c r="I168" s="22"/>
    </row>
  </sheetData>
  <sheetProtection selectLockedCells="1" selectUnlockedCells="1"/>
  <mergeCells count="18">
    <mergeCell ref="J18:J19"/>
    <mergeCell ref="C3:J3"/>
    <mergeCell ref="F6:H6"/>
    <mergeCell ref="F7:H7"/>
    <mergeCell ref="B9:F9"/>
    <mergeCell ref="B10:F10"/>
    <mergeCell ref="B11:F11"/>
    <mergeCell ref="H19:I19"/>
    <mergeCell ref="H20:I20"/>
    <mergeCell ref="B164:F164"/>
    <mergeCell ref="B14:F14"/>
    <mergeCell ref="B15:F15"/>
    <mergeCell ref="B18:B19"/>
    <mergeCell ref="C18:C19"/>
    <mergeCell ref="D18:D19"/>
    <mergeCell ref="E18:E19"/>
    <mergeCell ref="F18:F19"/>
    <mergeCell ref="G18:I18"/>
  </mergeCells>
  <printOptions/>
  <pageMargins left="0.7083333333333334" right="0.7083333333333334" top="0.3541666666666667" bottom="0.3541666666666667" header="0.5118110236220472" footer="0.5118110236220472"/>
  <pageSetup fitToHeight="1" fitToWidth="1" horizontalDpi="300" verticalDpi="3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Maja Flieger</cp:lastModifiedBy>
  <cp:lastPrinted>2023-06-29T11:28:53Z</cp:lastPrinted>
  <dcterms:created xsi:type="dcterms:W3CDTF">2023-01-30T11:00:07Z</dcterms:created>
  <dcterms:modified xsi:type="dcterms:W3CDTF">2023-07-19T06:00:38Z</dcterms:modified>
  <cp:category/>
  <cp:version/>
  <cp:contentType/>
  <cp:contentStatus/>
</cp:coreProperties>
</file>