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bu\UM bierun\2024\ostateczne 2024\"/>
    </mc:Choice>
  </mc:AlternateContent>
  <bookViews>
    <workbookView xWindow="0" yWindow="0" windowWidth="19200" windowHeight="6890"/>
  </bookViews>
  <sheets>
    <sheet name="Załącznik nr 5.3." sheetId="1" r:id="rId1"/>
  </sheets>
  <calcPr calcId="191029"/>
</workbook>
</file>

<file path=xl/calcChain.xml><?xml version="1.0" encoding="utf-8"?>
<calcChain xmlns="http://schemas.openxmlformats.org/spreadsheetml/2006/main">
  <c r="D193" i="1" l="1"/>
  <c r="D212" i="1"/>
  <c r="D102" i="1" l="1"/>
  <c r="D69" i="1" l="1"/>
  <c r="D230" i="1" l="1"/>
  <c r="D152" i="1"/>
  <c r="D161" i="1" s="1"/>
  <c r="D255" i="1" l="1"/>
  <c r="D227" i="1"/>
  <c r="D165" i="1"/>
  <c r="D146" i="1"/>
  <c r="D167" i="1" l="1"/>
  <c r="D257" i="1"/>
  <c r="D240" i="1"/>
  <c r="D259" i="1" l="1"/>
</calcChain>
</file>

<file path=xl/sharedStrings.xml><?xml version="1.0" encoding="utf-8"?>
<sst xmlns="http://schemas.openxmlformats.org/spreadsheetml/2006/main" count="474" uniqueCount="215">
  <si>
    <t>GMINA BIERUŃ</t>
  </si>
  <si>
    <t xml:space="preserve">WYKAZ SPRZĘTU STACJONARNEGO WRAZ Z OPROGRAMOWANIEM </t>
  </si>
  <si>
    <t xml:space="preserve">RAZEM </t>
  </si>
  <si>
    <t>BIERUŃSKI OŚRODEK SPORTU I REKREACJI</t>
  </si>
  <si>
    <t>RAZEM</t>
  </si>
  <si>
    <t>BIERUŃSKI OŚRODEK KULTURY</t>
  </si>
  <si>
    <t>komputer</t>
  </si>
  <si>
    <t>MIEJSKI OŚRODEK POMOCY SPOŁECZNEJ</t>
  </si>
  <si>
    <t>ELEKTRONIKA STACJONARNA ŁĄCZNIE</t>
  </si>
  <si>
    <t>RAZEM:</t>
  </si>
  <si>
    <t>laptop</t>
  </si>
  <si>
    <t>drukarka toshiba do kodów</t>
  </si>
  <si>
    <t>urządzenie wielofunkcyjne  KONICA MINOLTA BIZHUB C284e</t>
  </si>
  <si>
    <t>zestaw komputerowy(komputer+drukarka)</t>
  </si>
  <si>
    <t>drukarka HPLJN</t>
  </si>
  <si>
    <t>urządzenie wielofunkcyjne</t>
  </si>
  <si>
    <t>ELEKTRONIKA PRZENOŚNA ŁĄCZNIE</t>
  </si>
  <si>
    <t>Infrastruktura techniczna sprzęt (E-Urząd, Serwery, Macierz, Switche … )</t>
  </si>
  <si>
    <t>Epson WF-C17590 (Dzierżawa urządzenia)</t>
  </si>
  <si>
    <t>Serwer QNAP</t>
  </si>
  <si>
    <t>Macierz HP</t>
  </si>
  <si>
    <t>5x Switch NETGEAR G748T</t>
  </si>
  <si>
    <t>2x DELL OptiPlex 22 3240</t>
  </si>
  <si>
    <t xml:space="preserve">DELL Latitude E6540 </t>
  </si>
  <si>
    <t>DELL OPTIPLEX 3050 AIO</t>
  </si>
  <si>
    <t xml:space="preserve">DELL LATITUDE E6540 </t>
  </si>
  <si>
    <t>DELL LATITUDE E6540</t>
  </si>
  <si>
    <t>Rok produkcji</t>
  </si>
  <si>
    <t>Nazwa</t>
  </si>
  <si>
    <t>Głośnik bluetooth - zestaw HIFI</t>
  </si>
  <si>
    <t xml:space="preserve">System bezprzewodowy z mikrofonem nagłownym </t>
  </si>
  <si>
    <t>Zestaw bezprzewodowy z nadajniem do ręki</t>
  </si>
  <si>
    <t>Kolumna aktywna QSC K12.2</t>
  </si>
  <si>
    <t>Mikser z efektem</t>
  </si>
  <si>
    <t>Skaner Epson Perfection V370</t>
  </si>
  <si>
    <t>Drukarka Epson C13T945240</t>
  </si>
  <si>
    <t>MUZEUM MIEJSKIE W BIERUNIU</t>
  </si>
  <si>
    <t>Laptop Dell e6540</t>
  </si>
  <si>
    <t>urządzenie wielofunkcyjne  KONICA MINOLTA C300I</t>
  </si>
  <si>
    <t>Komputer Fujitsu E756 i5 z oiprogramowaniem</t>
  </si>
  <si>
    <t>Notebook ASUSvivoBook, mysz, MS Office</t>
  </si>
  <si>
    <t>serwer</t>
  </si>
  <si>
    <t>DELL Precision 5510 (komputer polisingowy)</t>
  </si>
  <si>
    <t>DELL Precision 3520</t>
  </si>
  <si>
    <t>Kasa fiskalna Elzab K10 Online BT/WIFI</t>
  </si>
  <si>
    <t>Lp.</t>
  </si>
  <si>
    <t>Notebook HP Probook 450 G6 i5</t>
  </si>
  <si>
    <t>System bezprzewodowy z mikrofonem nagłownym</t>
  </si>
  <si>
    <t xml:space="preserve">NOTBOOK LENOVO THINKPAD </t>
  </si>
  <si>
    <t>Notebook HP Probook 450 G6 i5-8265U/256GB/8G/W10P</t>
  </si>
  <si>
    <t>komputer  8 szt</t>
  </si>
  <si>
    <t>komputer DELL</t>
  </si>
  <si>
    <t>urządzenie EPSON</t>
  </si>
  <si>
    <t>Zestaw komputerowyAll-in-One  - 6 sztuk</t>
  </si>
  <si>
    <t>PROJEKTOR MAXELL MC-WU5505G</t>
  </si>
  <si>
    <t>PROJEKTOR OPTOMA EH460ST</t>
  </si>
  <si>
    <t>PIANINO YAMAHA YDP-144B</t>
  </si>
  <si>
    <t>Klimatyzacja DK Gama</t>
  </si>
  <si>
    <t>Klimatyzator przenośny</t>
  </si>
  <si>
    <t>Laptop dellE7270 i5</t>
  </si>
  <si>
    <t>Drukarka Epson</t>
  </si>
  <si>
    <t>komputer Dell Optiplex 3010</t>
  </si>
  <si>
    <t>komputer Dell 7020a</t>
  </si>
  <si>
    <t>notebook DELL LATITUDE E6540</t>
  </si>
  <si>
    <t>PROJEKTOR Optoma wu334</t>
  </si>
  <si>
    <t>notbook HP 1040 G1</t>
  </si>
  <si>
    <t xml:space="preserve">kamera cyfrowaJVC </t>
  </si>
  <si>
    <t>Skaner Epson V800</t>
  </si>
  <si>
    <t>Aparat lust.</t>
  </si>
  <si>
    <t>Przenośny zestaw nagłośnieniowy</t>
  </si>
  <si>
    <t>Dyktafon cyfrowy Olympus WS 3szt</t>
  </si>
  <si>
    <t>Załącznik 5.3 Razem sprzęt elektroniczny stacjonarny i przenośny wraz z oprogramowaniem:</t>
  </si>
  <si>
    <t xml:space="preserve">komputer </t>
  </si>
  <si>
    <t>urzadzenie Brother</t>
  </si>
  <si>
    <t>urządzenie interaktywne</t>
  </si>
  <si>
    <t>tablica interaktywna</t>
  </si>
  <si>
    <t>telewizor</t>
  </si>
  <si>
    <t>kamera cyfrowa</t>
  </si>
  <si>
    <t>aparat cyfrowy</t>
  </si>
  <si>
    <t>konsola XBOX</t>
  </si>
  <si>
    <t>kolumna interaktywna</t>
  </si>
  <si>
    <t>projektor EPSON</t>
  </si>
  <si>
    <t>Zestaw komputerowy (grafik)</t>
  </si>
  <si>
    <t>drukarka toshiba B-FV4T do kodów</t>
  </si>
  <si>
    <t>Laptop NOTU.DELL Latitude E6440, stojak na laptop</t>
  </si>
  <si>
    <t>SAMSUNG MX-T50/EN 182/Zestaw mikro HI-FI</t>
  </si>
  <si>
    <t>Sennheisera ew100G4-ME3 system bezprzewodowy z mikrofonem na</t>
  </si>
  <si>
    <t>Urządzenie CRS326-24s +2Q+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</si>
  <si>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</si>
  <si>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</si>
  <si>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</si>
  <si>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</si>
  <si>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</si>
  <si>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</si>
  <si>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</si>
  <si>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</si>
  <si>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</si>
  <si>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</si>
  <si>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</si>
  <si>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</si>
  <si>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</si>
  <si>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</si>
  <si>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</si>
  <si>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</si>
  <si>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Zestaw nagłośnieniowy przenośny PMX7-WM 1 mikr</t>
  </si>
  <si>
    <t>Laptop Fujitsu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</si>
  <si>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</si>
  <si>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</si>
  <si>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</si>
  <si>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</si>
  <si>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</si>
  <si>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</si>
  <si>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</si>
  <si>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</si>
  <si>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</si>
  <si>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</si>
  <si>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</si>
  <si>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</si>
  <si>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</si>
  <si>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</si>
  <si>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</si>
  <si>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</si>
  <si>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</si>
  <si>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</si>
  <si>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</si>
  <si>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</si>
  <si>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</si>
  <si>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</si>
  <si>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</si>
  <si>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</si>
  <si>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</si>
  <si>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urządzenie BROTHER</t>
  </si>
  <si>
    <t>wieża PANASONIC</t>
  </si>
  <si>
    <t>telewizor TCL</t>
  </si>
  <si>
    <t>42.</t>
  </si>
  <si>
    <t>43.</t>
  </si>
  <si>
    <t>44.</t>
  </si>
  <si>
    <t>45.</t>
  </si>
  <si>
    <t>46.</t>
  </si>
  <si>
    <t xml:space="preserve">WYKAZ SPRZĘTU PRZENOŚNEGO WRAZ Z OPROGRAMOWANIEM </t>
  </si>
  <si>
    <t>Tablet Huawei  T5 10" LTE 3GB32GB Black</t>
  </si>
  <si>
    <t>Samsung Galaxy S9</t>
  </si>
  <si>
    <t>Notebook Dell XPS 13</t>
  </si>
  <si>
    <t>Samsung Galaxy A32</t>
  </si>
  <si>
    <t xml:space="preserve">Wartość odtworzeniowa </t>
  </si>
  <si>
    <t>Ekran elektryczny ART..EM-150</t>
  </si>
  <si>
    <t>Komputer Dell vostro z oprogramowaniem</t>
  </si>
  <si>
    <t>PROJEKTOR OPTOMA GT1080E</t>
  </si>
  <si>
    <t>Keyboard YAMAHA PRS-EW</t>
  </si>
  <si>
    <t xml:space="preserve">Kasa fiskalna </t>
  </si>
  <si>
    <t>Drukarka Brother</t>
  </si>
  <si>
    <t xml:space="preserve">Monitoring Miasta </t>
  </si>
  <si>
    <t>zainstalowany od 01.01.2016</t>
  </si>
  <si>
    <t>Mikrotik CRS354-48P</t>
  </si>
  <si>
    <t>AC Mikrotik AC 2,,4/5 GHz RBcAPGi-5acD2nD</t>
  </si>
  <si>
    <t>Microtic przełącznik 24xGbE 2xSFP+CRS326-24G-2S+RM-MX</t>
  </si>
  <si>
    <t>47.</t>
  </si>
  <si>
    <t>48.</t>
  </si>
  <si>
    <t>49.</t>
  </si>
  <si>
    <t>Fujitsu Esprimo D738 SFF + Office H&amp;B2021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</si>
  <si>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</si>
  <si>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</si>
  <si>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</si>
  <si>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</si>
  <si>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</si>
  <si>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</si>
  <si>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</si>
  <si>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</si>
  <si>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</si>
  <si>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</si>
  <si>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</si>
  <si>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</si>
  <si>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</si>
  <si>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</si>
  <si>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</si>
  <si>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Comtrade PC + Office H&amp;B 2021</t>
  </si>
  <si>
    <t>Serwer DELL PE T130E-3</t>
  </si>
  <si>
    <t>Instalacja klimatyzacji - BOSiR biuro</t>
  </si>
  <si>
    <t>Kopiarka Ricoh Aficio MPC3001</t>
  </si>
  <si>
    <t>Serwer Esok Basen SP3</t>
  </si>
  <si>
    <t>Zestaw komputerowy Basen SP3</t>
  </si>
  <si>
    <t>Inwerter Basen SP3</t>
  </si>
  <si>
    <t>Monitoring CCTV Basen SP3</t>
  </si>
  <si>
    <t>System włamaniowy Basen SP3</t>
  </si>
  <si>
    <t>Drukarka fiskalna Posnet Basen SP3</t>
  </si>
  <si>
    <t>KOMPUTER LENOVO M700</t>
  </si>
  <si>
    <t>MONITOR 238 LENOVO</t>
  </si>
  <si>
    <t>NISZCZARKA DAHLE MHP 403</t>
  </si>
  <si>
    <t>Zestaw komuterowy LENOVO</t>
  </si>
  <si>
    <t>Urządzenie wielofunkcyjne RICOH MPC3002</t>
  </si>
  <si>
    <t>Zestaw komputerowy: KOMPU. DELL 3010i5</t>
  </si>
  <si>
    <t>Zestaw komputerowy Dell 3010</t>
  </si>
  <si>
    <t>DRUKARKA RICOH SP4520</t>
  </si>
  <si>
    <t>MONTAŻ SYSTEMU NAGŁAŚNIAJĄCEGO</t>
  </si>
  <si>
    <t>KOMPUTER ACER VERITON X4640G i5/8GB/SSD 240GB</t>
  </si>
  <si>
    <t>Klimatyzator Hisense ZEW AST-1</t>
  </si>
  <si>
    <t>Mikro wieża HIFI Panasonic</t>
  </si>
  <si>
    <t>Drukarka fiskalna Novitius HD online M</t>
  </si>
  <si>
    <t xml:space="preserve">Klimatyzacja wewnętrzna </t>
  </si>
  <si>
    <t xml:space="preserve">DRUKARKA COLOR LASERJET PRO M180N </t>
  </si>
  <si>
    <t>Klimatyzacja</t>
  </si>
  <si>
    <t>Centrala domofonowa z terminalami klienckimi FAM-A-2NP ACO</t>
  </si>
  <si>
    <t>Centrala alarmowa PRiMA64 Genovo kpl.</t>
  </si>
  <si>
    <t xml:space="preserve">Drukarka fiskalna Novitius HD Online </t>
  </si>
  <si>
    <t>Drukarka OKI MC63DN</t>
  </si>
  <si>
    <t>Zestaw komputerowy Lenovo</t>
  </si>
  <si>
    <t>Laptop HP 250 G9</t>
  </si>
  <si>
    <t>Kamera termowizyjna BOSCH</t>
  </si>
  <si>
    <t>Niszczarka przybiurkowa 79CI</t>
  </si>
  <si>
    <t>Not.HP Probook 450 G8 i5-1135G7/512GB</t>
  </si>
  <si>
    <t>Kolumna aktywna QSC K10.2</t>
  </si>
  <si>
    <t>Mobilny system pomiaru jakości powietrza ATMON FL</t>
  </si>
  <si>
    <t>Kamera Yunecc E90x</t>
  </si>
  <si>
    <t>zestaw nagłośnieniowy (SENNHEISERA EW100G4-DE10 4SZT, SENNHEISERA EW100945 G4 2SZT, SKRZYNIA TRANSPORTOWA 2SZT, KABLE 6SZT)</t>
  </si>
  <si>
    <t>Wykaz sprzętu przenośnego, stacjonarnego i oprogramowania - Gmina Bieruń, MUZEUM, BOSIR, BOK, MOPS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</si>
</sst>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3" fillId="0" borderId="0"/>
    <xf numFmtId="44" fontId="5" fillId="0" borderId="0" applyFont="0" applyFill="0" applyBorder="0" applyAlignment="0" applyProtection="0"/>
  </cellStyleXfs>
  <cellXfs count="10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 wrapText="1"/>
    </xf>
    <xf numFmtId="164" fontId="13" fillId="0" borderId="12" xfId="5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164" fontId="14" fillId="0" borderId="12" xfId="7" applyNumberFormat="1" applyFont="1" applyFill="1" applyBorder="1" applyAlignment="1">
      <alignment horizontal="right" vertical="center" wrapText="1"/>
    </xf>
    <xf numFmtId="164" fontId="14" fillId="0" borderId="12" xfId="7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164" fontId="14" fillId="0" borderId="20" xfId="7" applyNumberFormat="1" applyFont="1" applyFill="1" applyBorder="1" applyAlignment="1">
      <alignment horizontal="right" vertical="center" wrapText="1"/>
    </xf>
    <xf numFmtId="165" fontId="13" fillId="4" borderId="15" xfId="0" applyNumberFormat="1" applyFont="1" applyFill="1" applyBorder="1"/>
    <xf numFmtId="0" fontId="14" fillId="2" borderId="11" xfId="0" applyFont="1" applyFill="1" applyBorder="1" applyAlignment="1">
      <alignment horizontal="center"/>
    </xf>
    <xf numFmtId="0" fontId="14" fillId="2" borderId="2" xfId="0" applyFont="1" applyFill="1" applyBorder="1"/>
    <xf numFmtId="8" fontId="14" fillId="2" borderId="12" xfId="0" applyNumberFormat="1" applyFont="1" applyFill="1" applyBorder="1"/>
    <xf numFmtId="165" fontId="13" fillId="4" borderId="28" xfId="0" applyNumberFormat="1" applyFont="1" applyFill="1" applyBorder="1"/>
    <xf numFmtId="8" fontId="14" fillId="2" borderId="2" xfId="0" applyNumberFormat="1" applyFont="1" applyFill="1" applyBorder="1"/>
    <xf numFmtId="6" fontId="13" fillId="4" borderId="15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2" borderId="2" xfId="0" applyFont="1" applyFill="1" applyBorder="1" applyAlignment="1">
      <alignment horizontal="left" wrapText="1"/>
    </xf>
    <xf numFmtId="8" fontId="14" fillId="2" borderId="12" xfId="0" applyNumberFormat="1" applyFont="1" applyFill="1" applyBorder="1" applyAlignment="1">
      <alignment horizontal="right"/>
    </xf>
    <xf numFmtId="0" fontId="14" fillId="0" borderId="2" xfId="0" applyFont="1" applyBorder="1"/>
    <xf numFmtId="0" fontId="14" fillId="0" borderId="2" xfId="0" applyFont="1" applyBorder="1" applyAlignment="1">
      <alignment horizontal="left" wrapText="1"/>
    </xf>
    <xf numFmtId="8" fontId="14" fillId="0" borderId="12" xfId="0" applyNumberFormat="1" applyFont="1" applyBorder="1" applyAlignment="1">
      <alignment horizontal="right"/>
    </xf>
    <xf numFmtId="0" fontId="14" fillId="2" borderId="2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6" fontId="17" fillId="4" borderId="27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4" fontId="14" fillId="0" borderId="12" xfId="0" applyNumberFormat="1" applyFont="1" applyBorder="1" applyAlignment="1">
      <alignment horizontal="right"/>
    </xf>
    <xf numFmtId="44" fontId="14" fillId="0" borderId="12" xfId="7" applyFont="1" applyFill="1" applyBorder="1" applyAlignment="1">
      <alignment horizontal="right"/>
    </xf>
    <xf numFmtId="0" fontId="14" fillId="0" borderId="2" xfId="0" applyFont="1" applyBorder="1" applyAlignment="1">
      <alignment horizontal="left"/>
    </xf>
    <xf numFmtId="164" fontId="14" fillId="0" borderId="29" xfId="7" applyNumberFormat="1" applyFont="1" applyFill="1" applyBorder="1" applyAlignment="1">
      <alignment horizontal="right" vertical="center" wrapText="1"/>
    </xf>
    <xf numFmtId="165" fontId="13" fillId="4" borderId="15" xfId="0" applyNumberFormat="1" applyFont="1" applyFill="1" applyBorder="1" applyAlignment="1">
      <alignment horizontal="right"/>
    </xf>
    <xf numFmtId="0" fontId="14" fillId="0" borderId="2" xfId="0" applyFont="1" applyBorder="1" applyAlignment="1" applyProtection="1">
      <alignment horizontal="left" vertical="top"/>
      <protection locked="0"/>
    </xf>
    <xf numFmtId="164" fontId="14" fillId="0" borderId="12" xfId="0" applyNumberFormat="1" applyFont="1" applyBorder="1" applyAlignment="1" applyProtection="1">
      <alignment horizontal="right" vertical="top"/>
      <protection locked="0"/>
    </xf>
    <xf numFmtId="8" fontId="14" fillId="0" borderId="12" xfId="0" applyNumberFormat="1" applyFont="1" applyBorder="1"/>
    <xf numFmtId="0" fontId="14" fillId="0" borderId="19" xfId="0" applyFont="1" applyBorder="1"/>
    <xf numFmtId="8" fontId="14" fillId="0" borderId="20" xfId="0" applyNumberFormat="1" applyFont="1" applyBorder="1"/>
    <xf numFmtId="164" fontId="14" fillId="0" borderId="12" xfId="0" applyNumberFormat="1" applyFont="1" applyBorder="1"/>
    <xf numFmtId="164" fontId="14" fillId="0" borderId="12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 horizontal="right"/>
    </xf>
    <xf numFmtId="165" fontId="15" fillId="4" borderId="15" xfId="0" applyNumberFormat="1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8" fontId="17" fillId="4" borderId="27" xfId="0" applyNumberFormat="1" applyFont="1" applyFill="1" applyBorder="1" applyAlignment="1">
      <alignment horizontal="right" vertical="center"/>
    </xf>
    <xf numFmtId="164" fontId="17" fillId="4" borderId="27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1" fillId="0" borderId="0" xfId="2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0" fontId="13" fillId="2" borderId="14" xfId="0" applyFont="1" applyFill="1" applyBorder="1" applyAlignment="1">
      <alignment horizontal="right"/>
    </xf>
    <xf numFmtId="0" fontId="12" fillId="2" borderId="16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3" fillId="0" borderId="21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7" fillId="3" borderId="3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right" vertical="center"/>
    </xf>
    <xf numFmtId="0" fontId="17" fillId="3" borderId="26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left" wrapText="1"/>
    </xf>
    <xf numFmtId="0" fontId="17" fillId="3" borderId="26" xfId="0" applyFont="1" applyFill="1" applyBorder="1" applyAlignment="1">
      <alignment horizontal="left" wrapText="1"/>
    </xf>
    <xf numFmtId="0" fontId="13" fillId="0" borderId="21" xfId="0" applyFont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  <xf numFmtId="0" fontId="13" fillId="0" borderId="7" xfId="0" applyFont="1" applyBorder="1" applyAlignment="1">
      <alignment horizontal="right" wrapText="1"/>
    </xf>
    <xf numFmtId="0" fontId="15" fillId="2" borderId="22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15" fillId="0" borderId="13" xfId="0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17" fillId="4" borderId="3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right" vertical="center"/>
    </xf>
    <xf numFmtId="0" fontId="17" fillId="4" borderId="26" xfId="0" applyFont="1" applyFill="1" applyBorder="1" applyAlignment="1">
      <alignment horizontal="right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</cellXfs>
  <cellStyles count="8">
    <cellStyle name="Normalny" xfId="0" builtinId="0"/>
    <cellStyle name="Normalny 2" xfId="2"/>
    <cellStyle name="Normalny 2 2" xfId="6"/>
    <cellStyle name="Normalny 3" xfId="1"/>
    <cellStyle name="Normalny 4" xfId="5"/>
    <cellStyle name="Walutowy" xfId="7" builtinId="4"/>
    <cellStyle name="Walutowy 2" xfId="4"/>
    <cellStyle name="Walutow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0"/>
  <sheetViews>
    <sheetView tabSelected="1" zoomScale="85" zoomScaleNormal="85" workbookViewId="0">
      <selection activeCell="B260" sqref="B260"/>
    </sheetView>
  </sheetViews>
  <sheetFormatPr defaultColWidth="9.1796875" defaultRowHeight="14.5"/>
  <cols>
    <col min="1" max="1" width="5" style="61" customWidth="1"/>
    <col min="2" max="2" width="62.6328125" style="61" customWidth="1"/>
    <col min="3" max="3" width="14.453125" style="60" customWidth="1"/>
    <col min="4" max="4" width="18.08984375" style="61" customWidth="1"/>
    <col min="5" max="5" width="13.453125" style="1" customWidth="1"/>
    <col min="6" max="16384" width="9.1796875" style="1"/>
  </cols>
  <sheetData>
    <row r="1" spans="1:5" ht="27" customHeight="1" thickBot="1">
      <c r="A1" s="69" t="s">
        <v>214</v>
      </c>
      <c r="B1" s="69"/>
      <c r="C1" s="69"/>
      <c r="D1" s="69"/>
    </row>
    <row r="2" spans="1:5" s="2" customFormat="1" ht="22.5" customHeight="1" thickBot="1">
      <c r="A2" s="78" t="s">
        <v>1</v>
      </c>
      <c r="B2" s="79"/>
      <c r="C2" s="79"/>
      <c r="D2" s="80"/>
    </row>
    <row r="3" spans="1:5" s="2" customFormat="1" ht="15.75" customHeight="1">
      <c r="A3" s="81" t="s">
        <v>0</v>
      </c>
      <c r="B3" s="82"/>
      <c r="C3" s="82"/>
      <c r="D3" s="83"/>
    </row>
    <row r="4" spans="1:5" s="2" customFormat="1" ht="12">
      <c r="A4" s="8" t="s">
        <v>45</v>
      </c>
      <c r="B4" s="9" t="s">
        <v>28</v>
      </c>
      <c r="C4" s="9" t="s">
        <v>27</v>
      </c>
      <c r="D4" s="10" t="s">
        <v>144</v>
      </c>
    </row>
    <row r="5" spans="1:5" s="5" customFormat="1" ht="21">
      <c r="A5" s="11" t="s">
        <v>88</v>
      </c>
      <c r="B5" s="12" t="s">
        <v>151</v>
      </c>
      <c r="C5" s="13" t="s">
        <v>152</v>
      </c>
      <c r="D5" s="14">
        <v>150000</v>
      </c>
      <c r="E5" s="7"/>
    </row>
    <row r="6" spans="1:5" s="5" customFormat="1" ht="10.5">
      <c r="A6" s="11" t="s">
        <v>89</v>
      </c>
      <c r="B6" s="12" t="s">
        <v>17</v>
      </c>
      <c r="C6" s="13">
        <v>2018</v>
      </c>
      <c r="D6" s="15">
        <v>362281.74</v>
      </c>
    </row>
    <row r="7" spans="1:5" s="5" customFormat="1" ht="10.5">
      <c r="A7" s="11" t="s">
        <v>90</v>
      </c>
      <c r="B7" s="12" t="s">
        <v>18</v>
      </c>
      <c r="C7" s="13">
        <v>2018</v>
      </c>
      <c r="D7" s="15">
        <v>43394.400000000001</v>
      </c>
    </row>
    <row r="8" spans="1:5" s="5" customFormat="1" ht="10.5">
      <c r="A8" s="11" t="s">
        <v>91</v>
      </c>
      <c r="B8" s="12" t="s">
        <v>19</v>
      </c>
      <c r="C8" s="13">
        <v>2018</v>
      </c>
      <c r="D8" s="15">
        <v>3999</v>
      </c>
    </row>
    <row r="9" spans="1:5" s="5" customFormat="1" ht="10.5">
      <c r="A9" s="11" t="s">
        <v>92</v>
      </c>
      <c r="B9" s="12" t="s">
        <v>20</v>
      </c>
      <c r="C9" s="13">
        <v>2018</v>
      </c>
      <c r="D9" s="15">
        <v>10578</v>
      </c>
    </row>
    <row r="10" spans="1:5" s="5" customFormat="1" ht="10.5">
      <c r="A10" s="11" t="s">
        <v>93</v>
      </c>
      <c r="B10" s="12" t="s">
        <v>21</v>
      </c>
      <c r="C10" s="13">
        <v>2018</v>
      </c>
      <c r="D10" s="15">
        <v>7500</v>
      </c>
    </row>
    <row r="11" spans="1:5" s="5" customFormat="1" ht="10.5">
      <c r="A11" s="11" t="s">
        <v>94</v>
      </c>
      <c r="B11" s="12" t="s">
        <v>22</v>
      </c>
      <c r="C11" s="13">
        <v>2018</v>
      </c>
      <c r="D11" s="15">
        <v>6036</v>
      </c>
    </row>
    <row r="12" spans="1:5" s="5" customFormat="1" ht="10.5">
      <c r="A12" s="11" t="s">
        <v>95</v>
      </c>
      <c r="B12" s="12" t="s">
        <v>23</v>
      </c>
      <c r="C12" s="13">
        <v>2018</v>
      </c>
      <c r="D12" s="15">
        <v>3075</v>
      </c>
    </row>
    <row r="13" spans="1:5" s="5" customFormat="1" ht="10.5">
      <c r="A13" s="11" t="s">
        <v>96</v>
      </c>
      <c r="B13" s="12" t="s">
        <v>24</v>
      </c>
      <c r="C13" s="13">
        <v>2018</v>
      </c>
      <c r="D13" s="15">
        <v>2790</v>
      </c>
    </row>
    <row r="14" spans="1:5" s="6" customFormat="1" ht="10.5">
      <c r="A14" s="11" t="s">
        <v>97</v>
      </c>
      <c r="B14" s="12" t="s">
        <v>25</v>
      </c>
      <c r="C14" s="13">
        <v>2018</v>
      </c>
      <c r="D14" s="15">
        <v>3360.04</v>
      </c>
    </row>
    <row r="15" spans="1:5" s="6" customFormat="1" ht="10.5">
      <c r="A15" s="11" t="s">
        <v>98</v>
      </c>
      <c r="B15" s="12" t="s">
        <v>26</v>
      </c>
      <c r="C15" s="13">
        <v>2018</v>
      </c>
      <c r="D15" s="15">
        <v>2976.6</v>
      </c>
    </row>
    <row r="16" spans="1:5" s="6" customFormat="1" ht="10.5">
      <c r="A16" s="11" t="s">
        <v>99</v>
      </c>
      <c r="B16" s="12" t="s">
        <v>42</v>
      </c>
      <c r="C16" s="13">
        <v>2019</v>
      </c>
      <c r="D16" s="15">
        <v>3499</v>
      </c>
    </row>
    <row r="17" spans="1:4" s="6" customFormat="1" ht="10.5">
      <c r="A17" s="11" t="s">
        <v>100</v>
      </c>
      <c r="B17" s="12" t="s">
        <v>42</v>
      </c>
      <c r="C17" s="13">
        <v>2019</v>
      </c>
      <c r="D17" s="15">
        <v>3499</v>
      </c>
    </row>
    <row r="18" spans="1:4" s="6" customFormat="1" ht="10.5">
      <c r="A18" s="11" t="s">
        <v>101</v>
      </c>
      <c r="B18" s="12" t="s">
        <v>43</v>
      </c>
      <c r="C18" s="13">
        <v>2018</v>
      </c>
      <c r="D18" s="15">
        <v>4399</v>
      </c>
    </row>
    <row r="19" spans="1:4" s="6" customFormat="1" ht="10.5">
      <c r="A19" s="11" t="s">
        <v>102</v>
      </c>
      <c r="B19" s="12" t="s">
        <v>43</v>
      </c>
      <c r="C19" s="13">
        <v>2018</v>
      </c>
      <c r="D19" s="15">
        <v>3490</v>
      </c>
    </row>
    <row r="20" spans="1:4" s="6" customFormat="1" ht="10.5">
      <c r="A20" s="11" t="s">
        <v>103</v>
      </c>
      <c r="B20" s="12" t="s">
        <v>43</v>
      </c>
      <c r="C20" s="13">
        <v>2018</v>
      </c>
      <c r="D20" s="15">
        <v>3490</v>
      </c>
    </row>
    <row r="21" spans="1:4" s="6" customFormat="1" ht="10.5">
      <c r="A21" s="11" t="s">
        <v>106</v>
      </c>
      <c r="B21" s="12" t="s">
        <v>43</v>
      </c>
      <c r="C21" s="13">
        <v>2018</v>
      </c>
      <c r="D21" s="15">
        <v>3490</v>
      </c>
    </row>
    <row r="22" spans="1:4" s="6" customFormat="1" ht="10.5">
      <c r="A22" s="11" t="s">
        <v>107</v>
      </c>
      <c r="B22" s="12" t="s">
        <v>43</v>
      </c>
      <c r="C22" s="13">
        <v>2018</v>
      </c>
      <c r="D22" s="15">
        <v>4399</v>
      </c>
    </row>
    <row r="23" spans="1:4" s="6" customFormat="1" ht="10.5">
      <c r="A23" s="11" t="s">
        <v>108</v>
      </c>
      <c r="B23" s="12" t="s">
        <v>43</v>
      </c>
      <c r="C23" s="13">
        <v>2018</v>
      </c>
      <c r="D23" s="15">
        <v>4478</v>
      </c>
    </row>
    <row r="24" spans="1:4" s="6" customFormat="1" ht="10.5">
      <c r="A24" s="11" t="s">
        <v>109</v>
      </c>
      <c r="B24" s="12" t="s">
        <v>43</v>
      </c>
      <c r="C24" s="13">
        <v>2018</v>
      </c>
      <c r="D24" s="15">
        <v>3500</v>
      </c>
    </row>
    <row r="25" spans="1:4" s="6" customFormat="1" ht="10.5">
      <c r="A25" s="11" t="s">
        <v>110</v>
      </c>
      <c r="B25" s="12" t="s">
        <v>43</v>
      </c>
      <c r="C25" s="13">
        <v>2018</v>
      </c>
      <c r="D25" s="15">
        <v>3500</v>
      </c>
    </row>
    <row r="26" spans="1:4" s="6" customFormat="1" ht="10.5">
      <c r="A26" s="11" t="s">
        <v>111</v>
      </c>
      <c r="B26" s="12" t="s">
        <v>43</v>
      </c>
      <c r="C26" s="13">
        <v>2018</v>
      </c>
      <c r="D26" s="15">
        <v>3500</v>
      </c>
    </row>
    <row r="27" spans="1:4" s="6" customFormat="1" ht="10.5">
      <c r="A27" s="11" t="s">
        <v>112</v>
      </c>
      <c r="B27" s="12" t="s">
        <v>43</v>
      </c>
      <c r="C27" s="16">
        <v>2018</v>
      </c>
      <c r="D27" s="17">
        <v>3400</v>
      </c>
    </row>
    <row r="28" spans="1:4" s="6" customFormat="1" ht="10.5">
      <c r="A28" s="11" t="s">
        <v>113</v>
      </c>
      <c r="B28" s="12" t="s">
        <v>43</v>
      </c>
      <c r="C28" s="16">
        <v>2018</v>
      </c>
      <c r="D28" s="18">
        <v>3400</v>
      </c>
    </row>
    <row r="29" spans="1:4" s="6" customFormat="1" ht="10.5">
      <c r="A29" s="11" t="s">
        <v>114</v>
      </c>
      <c r="B29" s="12" t="s">
        <v>43</v>
      </c>
      <c r="C29" s="16">
        <v>2018</v>
      </c>
      <c r="D29" s="17">
        <v>3400</v>
      </c>
    </row>
    <row r="30" spans="1:4" s="6" customFormat="1" ht="10.5">
      <c r="A30" s="11" t="s">
        <v>115</v>
      </c>
      <c r="B30" s="12" t="s">
        <v>87</v>
      </c>
      <c r="C30" s="16">
        <v>2021</v>
      </c>
      <c r="D30" s="17">
        <v>1700</v>
      </c>
    </row>
    <row r="31" spans="1:4" s="6" customFormat="1" ht="10.5">
      <c r="A31" s="11" t="s">
        <v>116</v>
      </c>
      <c r="B31" s="12" t="s">
        <v>87</v>
      </c>
      <c r="C31" s="16">
        <v>2021</v>
      </c>
      <c r="D31" s="17">
        <v>1700</v>
      </c>
    </row>
    <row r="32" spans="1:4" s="6" customFormat="1" ht="10.5">
      <c r="A32" s="11" t="s">
        <v>117</v>
      </c>
      <c r="B32" s="12" t="s">
        <v>87</v>
      </c>
      <c r="C32" s="16">
        <v>2021</v>
      </c>
      <c r="D32" s="17">
        <v>1700</v>
      </c>
    </row>
    <row r="33" spans="1:4" s="6" customFormat="1" ht="10.5">
      <c r="A33" s="11" t="s">
        <v>118</v>
      </c>
      <c r="B33" s="12" t="s">
        <v>87</v>
      </c>
      <c r="C33" s="16">
        <v>2021</v>
      </c>
      <c r="D33" s="17">
        <v>1700</v>
      </c>
    </row>
    <row r="34" spans="1:4" s="6" customFormat="1" ht="10.5">
      <c r="A34" s="11" t="s">
        <v>119</v>
      </c>
      <c r="B34" s="12" t="s">
        <v>87</v>
      </c>
      <c r="C34" s="16">
        <v>2021</v>
      </c>
      <c r="D34" s="17">
        <v>1700</v>
      </c>
    </row>
    <row r="35" spans="1:4" s="6" customFormat="1" ht="10.5">
      <c r="A35" s="11" t="s">
        <v>120</v>
      </c>
      <c r="B35" s="19" t="s">
        <v>153</v>
      </c>
      <c r="C35" s="20">
        <v>2023</v>
      </c>
      <c r="D35" s="21">
        <v>3840</v>
      </c>
    </row>
    <row r="36" spans="1:4" s="6" customFormat="1" ht="10.5">
      <c r="A36" s="11" t="s">
        <v>121</v>
      </c>
      <c r="B36" s="19" t="s">
        <v>154</v>
      </c>
      <c r="C36" s="20">
        <v>2023</v>
      </c>
      <c r="D36" s="21">
        <v>307.25</v>
      </c>
    </row>
    <row r="37" spans="1:4" s="6" customFormat="1" ht="10.5">
      <c r="A37" s="11" t="s">
        <v>122</v>
      </c>
      <c r="B37" s="19" t="s">
        <v>154</v>
      </c>
      <c r="C37" s="20">
        <v>2023</v>
      </c>
      <c r="D37" s="21">
        <v>307.25</v>
      </c>
    </row>
    <row r="38" spans="1:4" s="6" customFormat="1" ht="10.5">
      <c r="A38" s="11" t="s">
        <v>123</v>
      </c>
      <c r="B38" s="19" t="s">
        <v>154</v>
      </c>
      <c r="C38" s="20">
        <v>2023</v>
      </c>
      <c r="D38" s="21">
        <v>307.25</v>
      </c>
    </row>
    <row r="39" spans="1:4" s="6" customFormat="1" ht="10.5">
      <c r="A39" s="11" t="s">
        <v>124</v>
      </c>
      <c r="B39" s="19" t="s">
        <v>154</v>
      </c>
      <c r="C39" s="20">
        <v>2023</v>
      </c>
      <c r="D39" s="21">
        <v>307.25</v>
      </c>
    </row>
    <row r="40" spans="1:4" s="6" customFormat="1" ht="10.5">
      <c r="A40" s="11" t="s">
        <v>125</v>
      </c>
      <c r="B40" s="19" t="s">
        <v>154</v>
      </c>
      <c r="C40" s="20">
        <v>2023</v>
      </c>
      <c r="D40" s="21">
        <v>307.25</v>
      </c>
    </row>
    <row r="41" spans="1:4" s="6" customFormat="1" ht="10.5">
      <c r="A41" s="11" t="s">
        <v>126</v>
      </c>
      <c r="B41" s="19" t="s">
        <v>154</v>
      </c>
      <c r="C41" s="20">
        <v>2023</v>
      </c>
      <c r="D41" s="21">
        <v>307.25</v>
      </c>
    </row>
    <row r="42" spans="1:4" s="6" customFormat="1" ht="10.5">
      <c r="A42" s="11" t="s">
        <v>127</v>
      </c>
      <c r="B42" s="19" t="s">
        <v>154</v>
      </c>
      <c r="C42" s="20">
        <v>2023</v>
      </c>
      <c r="D42" s="21">
        <v>307.25</v>
      </c>
    </row>
    <row r="43" spans="1:4" s="6" customFormat="1" ht="10.5">
      <c r="A43" s="11" t="s">
        <v>128</v>
      </c>
      <c r="B43" s="19" t="s">
        <v>154</v>
      </c>
      <c r="C43" s="20">
        <v>2023</v>
      </c>
      <c r="D43" s="21">
        <v>307.25</v>
      </c>
    </row>
    <row r="44" spans="1:4" s="6" customFormat="1" ht="10.5">
      <c r="A44" s="11" t="s">
        <v>129</v>
      </c>
      <c r="B44" s="19" t="s">
        <v>154</v>
      </c>
      <c r="C44" s="20">
        <v>2023</v>
      </c>
      <c r="D44" s="21">
        <v>307.25</v>
      </c>
    </row>
    <row r="45" spans="1:4" s="6" customFormat="1" ht="10.5">
      <c r="A45" s="11" t="s">
        <v>130</v>
      </c>
      <c r="B45" s="19" t="s">
        <v>154</v>
      </c>
      <c r="C45" s="20">
        <v>2023</v>
      </c>
      <c r="D45" s="21">
        <v>307.25</v>
      </c>
    </row>
    <row r="46" spans="1:4" s="6" customFormat="1" ht="10.5">
      <c r="A46" s="11" t="s">
        <v>134</v>
      </c>
      <c r="B46" s="19" t="s">
        <v>155</v>
      </c>
      <c r="C46" s="20">
        <v>2023</v>
      </c>
      <c r="D46" s="21">
        <v>1108.0999999999999</v>
      </c>
    </row>
    <row r="47" spans="1:4" s="6" customFormat="1" ht="10.5">
      <c r="A47" s="11" t="s">
        <v>135</v>
      </c>
      <c r="B47" s="19" t="s">
        <v>155</v>
      </c>
      <c r="C47" s="20">
        <v>2023</v>
      </c>
      <c r="D47" s="21">
        <v>1108.0999999999999</v>
      </c>
    </row>
    <row r="48" spans="1:4" s="6" customFormat="1" ht="10.5">
      <c r="A48" s="11" t="s">
        <v>136</v>
      </c>
      <c r="B48" s="19" t="s">
        <v>155</v>
      </c>
      <c r="C48" s="20">
        <v>2023</v>
      </c>
      <c r="D48" s="21">
        <v>1108.0999999999999</v>
      </c>
    </row>
    <row r="49" spans="1:4" s="6" customFormat="1" ht="10.5">
      <c r="A49" s="11" t="s">
        <v>137</v>
      </c>
      <c r="B49" s="19" t="s">
        <v>155</v>
      </c>
      <c r="C49" s="20">
        <v>2023</v>
      </c>
      <c r="D49" s="21">
        <v>1108.0999999999999</v>
      </c>
    </row>
    <row r="50" spans="1:4" s="6" customFormat="1" ht="10.5">
      <c r="A50" s="11" t="s">
        <v>138</v>
      </c>
      <c r="B50" s="19" t="s">
        <v>155</v>
      </c>
      <c r="C50" s="20">
        <v>2023</v>
      </c>
      <c r="D50" s="21">
        <v>1108.0999999999999</v>
      </c>
    </row>
    <row r="51" spans="1:4" s="6" customFormat="1" ht="10.5">
      <c r="A51" s="11" t="s">
        <v>156</v>
      </c>
      <c r="B51" s="19" t="s">
        <v>155</v>
      </c>
      <c r="C51" s="20">
        <v>2023</v>
      </c>
      <c r="D51" s="21">
        <v>1108.0999999999999</v>
      </c>
    </row>
    <row r="52" spans="1:4" s="6" customFormat="1" ht="10.5">
      <c r="A52" s="11" t="s">
        <v>157</v>
      </c>
      <c r="B52" s="19" t="s">
        <v>155</v>
      </c>
      <c r="C52" s="20">
        <v>2023</v>
      </c>
      <c r="D52" s="21">
        <v>1108.0999999999999</v>
      </c>
    </row>
    <row r="53" spans="1:4" s="6" customFormat="1" ht="10.5">
      <c r="A53" s="11" t="s">
        <v>158</v>
      </c>
      <c r="B53" s="19" t="s">
        <v>159</v>
      </c>
      <c r="C53" s="20">
        <v>2023</v>
      </c>
      <c r="D53" s="21">
        <v>2606.37</v>
      </c>
    </row>
    <row r="54" spans="1:4" s="6" customFormat="1" ht="10.5">
      <c r="A54" s="11" t="s">
        <v>160</v>
      </c>
      <c r="B54" s="19" t="s">
        <v>159</v>
      </c>
      <c r="C54" s="20">
        <v>2023</v>
      </c>
      <c r="D54" s="21">
        <v>2606.37</v>
      </c>
    </row>
    <row r="55" spans="1:4" s="6" customFormat="1" ht="10.5">
      <c r="A55" s="11" t="s">
        <v>161</v>
      </c>
      <c r="B55" s="19" t="s">
        <v>159</v>
      </c>
      <c r="C55" s="20">
        <v>2023</v>
      </c>
      <c r="D55" s="21">
        <v>2606.37</v>
      </c>
    </row>
    <row r="56" spans="1:4" s="6" customFormat="1" ht="10.5">
      <c r="A56" s="11" t="s">
        <v>162</v>
      </c>
      <c r="B56" s="19" t="s">
        <v>159</v>
      </c>
      <c r="C56" s="20">
        <v>2023</v>
      </c>
      <c r="D56" s="21">
        <v>2606.37</v>
      </c>
    </row>
    <row r="57" spans="1:4" s="6" customFormat="1" ht="10.5">
      <c r="A57" s="11" t="s">
        <v>163</v>
      </c>
      <c r="B57" s="19" t="s">
        <v>159</v>
      </c>
      <c r="C57" s="20">
        <v>2023</v>
      </c>
      <c r="D57" s="21">
        <v>2606.37</v>
      </c>
    </row>
    <row r="58" spans="1:4" s="6" customFormat="1" ht="10.5">
      <c r="A58" s="11" t="s">
        <v>164</v>
      </c>
      <c r="B58" s="19" t="s">
        <v>159</v>
      </c>
      <c r="C58" s="20">
        <v>2023</v>
      </c>
      <c r="D58" s="21">
        <v>2606.37</v>
      </c>
    </row>
    <row r="59" spans="1:4" s="6" customFormat="1" ht="10.5">
      <c r="A59" s="11" t="s">
        <v>165</v>
      </c>
      <c r="B59" s="19" t="s">
        <v>159</v>
      </c>
      <c r="C59" s="20">
        <v>2023</v>
      </c>
      <c r="D59" s="21">
        <v>2606.37</v>
      </c>
    </row>
    <row r="60" spans="1:4" s="6" customFormat="1" ht="10.5">
      <c r="A60" s="11" t="s">
        <v>166</v>
      </c>
      <c r="B60" s="19" t="s">
        <v>159</v>
      </c>
      <c r="C60" s="20">
        <v>2023</v>
      </c>
      <c r="D60" s="21">
        <v>2606.37</v>
      </c>
    </row>
    <row r="61" spans="1:4" s="6" customFormat="1" ht="10.5">
      <c r="A61" s="11" t="s">
        <v>167</v>
      </c>
      <c r="B61" s="19" t="s">
        <v>159</v>
      </c>
      <c r="C61" s="20">
        <v>2023</v>
      </c>
      <c r="D61" s="21">
        <v>2606.37</v>
      </c>
    </row>
    <row r="62" spans="1:4" s="6" customFormat="1" ht="10.5">
      <c r="A62" s="11" t="s">
        <v>168</v>
      </c>
      <c r="B62" s="19" t="s">
        <v>159</v>
      </c>
      <c r="C62" s="20">
        <v>2023</v>
      </c>
      <c r="D62" s="21">
        <v>2606.37</v>
      </c>
    </row>
    <row r="63" spans="1:4" s="6" customFormat="1" ht="10.5">
      <c r="A63" s="11" t="s">
        <v>169</v>
      </c>
      <c r="B63" s="19" t="s">
        <v>159</v>
      </c>
      <c r="C63" s="20">
        <v>2023</v>
      </c>
      <c r="D63" s="21">
        <v>2606.37</v>
      </c>
    </row>
    <row r="64" spans="1:4" s="6" customFormat="1" ht="10.5">
      <c r="A64" s="11" t="s">
        <v>170</v>
      </c>
      <c r="B64" s="19" t="s">
        <v>159</v>
      </c>
      <c r="C64" s="20">
        <v>2023</v>
      </c>
      <c r="D64" s="21">
        <v>2606.37</v>
      </c>
    </row>
    <row r="65" spans="1:4" s="6" customFormat="1" ht="10.5">
      <c r="A65" s="11" t="s">
        <v>171</v>
      </c>
      <c r="B65" s="19" t="s">
        <v>159</v>
      </c>
      <c r="C65" s="20">
        <v>2023</v>
      </c>
      <c r="D65" s="21">
        <v>2606.37</v>
      </c>
    </row>
    <row r="66" spans="1:4" s="6" customFormat="1" ht="10.5">
      <c r="A66" s="11" t="s">
        <v>172</v>
      </c>
      <c r="B66" s="19" t="s">
        <v>159</v>
      </c>
      <c r="C66" s="20">
        <v>2023</v>
      </c>
      <c r="D66" s="21">
        <v>2606.37</v>
      </c>
    </row>
    <row r="67" spans="1:4" s="6" customFormat="1" ht="10.5">
      <c r="A67" s="11" t="s">
        <v>173</v>
      </c>
      <c r="B67" s="19" t="s">
        <v>159</v>
      </c>
      <c r="C67" s="20">
        <v>2023</v>
      </c>
      <c r="D67" s="21">
        <v>2606.37</v>
      </c>
    </row>
    <row r="68" spans="1:4" s="6" customFormat="1" ht="10.5">
      <c r="A68" s="11" t="s">
        <v>174</v>
      </c>
      <c r="B68" s="19" t="s">
        <v>175</v>
      </c>
      <c r="C68" s="20">
        <v>2023</v>
      </c>
      <c r="D68" s="21">
        <v>7264.38</v>
      </c>
    </row>
    <row r="69" spans="1:4" s="2" customFormat="1" ht="12.5" thickBot="1">
      <c r="A69" s="67" t="s">
        <v>2</v>
      </c>
      <c r="B69" s="68"/>
      <c r="C69" s="68"/>
      <c r="D69" s="22">
        <f>ROUNDUP(SUM(D5:D68),0)</f>
        <v>716964</v>
      </c>
    </row>
    <row r="70" spans="1:4" s="2" customFormat="1" ht="12">
      <c r="A70" s="73" t="s">
        <v>3</v>
      </c>
      <c r="B70" s="74"/>
      <c r="C70" s="74"/>
      <c r="D70" s="75"/>
    </row>
    <row r="71" spans="1:4" s="6" customFormat="1" ht="10.5">
      <c r="A71" s="23" t="s">
        <v>88</v>
      </c>
      <c r="B71" s="24" t="s">
        <v>176</v>
      </c>
      <c r="C71" s="35"/>
      <c r="D71" s="25">
        <v>4637.4799999999996</v>
      </c>
    </row>
    <row r="72" spans="1:4" s="6" customFormat="1" ht="10.5">
      <c r="A72" s="23" t="s">
        <v>89</v>
      </c>
      <c r="B72" s="24" t="s">
        <v>177</v>
      </c>
      <c r="C72" s="35"/>
      <c r="D72" s="25">
        <v>9992.5</v>
      </c>
    </row>
    <row r="73" spans="1:4" s="6" customFormat="1" ht="10.5">
      <c r="A73" s="23" t="s">
        <v>90</v>
      </c>
      <c r="B73" s="24" t="s">
        <v>178</v>
      </c>
      <c r="C73" s="35"/>
      <c r="D73" s="25">
        <v>4674</v>
      </c>
    </row>
    <row r="74" spans="1:4" s="6" customFormat="1" ht="10.5">
      <c r="A74" s="23" t="s">
        <v>91</v>
      </c>
      <c r="B74" s="24" t="s">
        <v>179</v>
      </c>
      <c r="C74" s="35"/>
      <c r="D74" s="25">
        <v>5836.31</v>
      </c>
    </row>
    <row r="75" spans="1:4" s="6" customFormat="1" ht="10.5">
      <c r="A75" s="23" t="s">
        <v>92</v>
      </c>
      <c r="B75" s="24" t="s">
        <v>180</v>
      </c>
      <c r="C75" s="35"/>
      <c r="D75" s="25">
        <v>12792.24</v>
      </c>
    </row>
    <row r="76" spans="1:4" s="6" customFormat="1" ht="10.5">
      <c r="A76" s="23" t="s">
        <v>93</v>
      </c>
      <c r="B76" s="24" t="s">
        <v>181</v>
      </c>
      <c r="C76" s="35"/>
      <c r="D76" s="25">
        <v>8816.7999999999993</v>
      </c>
    </row>
    <row r="77" spans="1:4" s="6" customFormat="1" ht="10.5">
      <c r="A77" s="23" t="s">
        <v>94</v>
      </c>
      <c r="B77" s="24" t="s">
        <v>182</v>
      </c>
      <c r="C77" s="35"/>
      <c r="D77" s="25">
        <v>22255.4</v>
      </c>
    </row>
    <row r="78" spans="1:4" s="6" customFormat="1" ht="10.5">
      <c r="A78" s="23" t="s">
        <v>95</v>
      </c>
      <c r="B78" s="24" t="s">
        <v>183</v>
      </c>
      <c r="C78" s="35"/>
      <c r="D78" s="25">
        <v>4765.53</v>
      </c>
    </row>
    <row r="79" spans="1:4" s="6" customFormat="1" ht="10.5">
      <c r="A79" s="23" t="s">
        <v>96</v>
      </c>
      <c r="B79" s="24" t="s">
        <v>184</v>
      </c>
      <c r="C79" s="35"/>
      <c r="D79" s="25">
        <v>3096.82</v>
      </c>
    </row>
    <row r="80" spans="1:4" s="6" customFormat="1" ht="10.5">
      <c r="A80" s="23" t="s">
        <v>97</v>
      </c>
      <c r="B80" s="24" t="s">
        <v>185</v>
      </c>
      <c r="C80" s="35"/>
      <c r="D80" s="25">
        <v>3195.58</v>
      </c>
    </row>
    <row r="81" spans="1:4" s="6" customFormat="1" ht="10.5">
      <c r="A81" s="23" t="s">
        <v>98</v>
      </c>
      <c r="B81" s="24" t="s">
        <v>186</v>
      </c>
      <c r="C81" s="35"/>
      <c r="D81" s="25">
        <v>870.57</v>
      </c>
    </row>
    <row r="82" spans="1:4" s="6" customFormat="1" ht="10.5">
      <c r="A82" s="23" t="s">
        <v>99</v>
      </c>
      <c r="B82" s="24" t="s">
        <v>187</v>
      </c>
      <c r="C82" s="35"/>
      <c r="D82" s="25">
        <v>2287.73</v>
      </c>
    </row>
    <row r="83" spans="1:4" s="6" customFormat="1" ht="10.5">
      <c r="A83" s="23" t="s">
        <v>100</v>
      </c>
      <c r="B83" s="24" t="s">
        <v>188</v>
      </c>
      <c r="C83" s="35"/>
      <c r="D83" s="25">
        <v>3813.48</v>
      </c>
    </row>
    <row r="84" spans="1:4" s="6" customFormat="1" ht="10.5">
      <c r="A84" s="23" t="s">
        <v>101</v>
      </c>
      <c r="B84" s="24" t="s">
        <v>189</v>
      </c>
      <c r="C84" s="35"/>
      <c r="D84" s="25">
        <v>6829.84</v>
      </c>
    </row>
    <row r="85" spans="1:4" s="6" customFormat="1" ht="10.5">
      <c r="A85" s="23" t="s">
        <v>102</v>
      </c>
      <c r="B85" s="24" t="s">
        <v>190</v>
      </c>
      <c r="C85" s="35"/>
      <c r="D85" s="25">
        <v>1911.38</v>
      </c>
    </row>
    <row r="86" spans="1:4" s="6" customFormat="1" ht="10.5">
      <c r="A86" s="23" t="s">
        <v>103</v>
      </c>
      <c r="B86" s="24" t="s">
        <v>191</v>
      </c>
      <c r="C86" s="35"/>
      <c r="D86" s="25">
        <v>1844.42</v>
      </c>
    </row>
    <row r="87" spans="1:4" s="6" customFormat="1" ht="10.5">
      <c r="A87" s="23" t="s">
        <v>106</v>
      </c>
      <c r="B87" s="24" t="s">
        <v>192</v>
      </c>
      <c r="C87" s="35"/>
      <c r="D87" s="25">
        <v>1022.04</v>
      </c>
    </row>
    <row r="88" spans="1:4" s="6" customFormat="1" ht="10.5">
      <c r="A88" s="23" t="s">
        <v>107</v>
      </c>
      <c r="B88" s="24" t="s">
        <v>44</v>
      </c>
      <c r="C88" s="35"/>
      <c r="D88" s="25">
        <v>1276.42</v>
      </c>
    </row>
    <row r="89" spans="1:4" s="6" customFormat="1" ht="10.5">
      <c r="A89" s="23" t="s">
        <v>108</v>
      </c>
      <c r="B89" s="24" t="s">
        <v>193</v>
      </c>
      <c r="C89" s="35"/>
      <c r="D89" s="25">
        <v>1810.45</v>
      </c>
    </row>
    <row r="90" spans="1:4" s="6" customFormat="1" ht="10.5">
      <c r="A90" s="23" t="s">
        <v>109</v>
      </c>
      <c r="B90" s="24" t="s">
        <v>194</v>
      </c>
      <c r="C90" s="35"/>
      <c r="D90" s="25">
        <v>1456.57</v>
      </c>
    </row>
    <row r="91" spans="1:4" s="6" customFormat="1" ht="10.5">
      <c r="A91" s="23" t="s">
        <v>110</v>
      </c>
      <c r="B91" s="24" t="s">
        <v>195</v>
      </c>
      <c r="C91" s="35"/>
      <c r="D91" s="25">
        <v>5238.4399999999996</v>
      </c>
    </row>
    <row r="92" spans="1:4" s="6" customFormat="1" ht="10.5">
      <c r="A92" s="23" t="s">
        <v>111</v>
      </c>
      <c r="B92" s="24" t="s">
        <v>196</v>
      </c>
      <c r="C92" s="35"/>
      <c r="D92" s="25">
        <v>972.85</v>
      </c>
    </row>
    <row r="93" spans="1:4" s="6" customFormat="1" ht="10.5">
      <c r="A93" s="23" t="s">
        <v>112</v>
      </c>
      <c r="B93" s="24" t="s">
        <v>197</v>
      </c>
      <c r="C93" s="35"/>
      <c r="D93" s="25">
        <v>1620</v>
      </c>
    </row>
    <row r="94" spans="1:4" s="6" customFormat="1" ht="10.5">
      <c r="A94" s="23" t="s">
        <v>113</v>
      </c>
      <c r="B94" s="24" t="s">
        <v>198</v>
      </c>
      <c r="C94" s="35"/>
      <c r="D94" s="25">
        <v>2683.41</v>
      </c>
    </row>
    <row r="95" spans="1:4" s="6" customFormat="1" ht="10.5">
      <c r="A95" s="23" t="s">
        <v>114</v>
      </c>
      <c r="B95" s="24" t="s">
        <v>199</v>
      </c>
      <c r="C95" s="35"/>
      <c r="D95" s="25">
        <v>1182.17</v>
      </c>
    </row>
    <row r="96" spans="1:4" s="6" customFormat="1" ht="10.5">
      <c r="A96" s="23" t="s">
        <v>115</v>
      </c>
      <c r="B96" s="24" t="s">
        <v>200</v>
      </c>
      <c r="C96" s="35"/>
      <c r="D96" s="25">
        <v>4192.3</v>
      </c>
    </row>
    <row r="97" spans="1:4" s="6" customFormat="1" ht="10.5">
      <c r="A97" s="23" t="s">
        <v>116</v>
      </c>
      <c r="B97" s="24" t="s">
        <v>201</v>
      </c>
      <c r="C97" s="35"/>
      <c r="D97" s="25">
        <v>3009.2</v>
      </c>
    </row>
    <row r="98" spans="1:4" s="6" customFormat="1" ht="10.5">
      <c r="A98" s="23" t="s">
        <v>117</v>
      </c>
      <c r="B98" s="24" t="s">
        <v>202</v>
      </c>
      <c r="C98" s="35"/>
      <c r="D98" s="25">
        <v>5012.0200000000004</v>
      </c>
    </row>
    <row r="99" spans="1:4" s="6" customFormat="1" ht="10.5">
      <c r="A99" s="23" t="s">
        <v>118</v>
      </c>
      <c r="B99" s="24" t="s">
        <v>203</v>
      </c>
      <c r="C99" s="35"/>
      <c r="D99" s="25">
        <v>3554.7</v>
      </c>
    </row>
    <row r="100" spans="1:4" s="6" customFormat="1" ht="10.5">
      <c r="A100" s="23" t="s">
        <v>119</v>
      </c>
      <c r="B100" s="24" t="s">
        <v>204</v>
      </c>
      <c r="C100" s="35"/>
      <c r="D100" s="25">
        <v>1850</v>
      </c>
    </row>
    <row r="101" spans="1:4" s="6" customFormat="1" ht="10.5">
      <c r="A101" s="23" t="s">
        <v>120</v>
      </c>
      <c r="B101" s="24" t="s">
        <v>205</v>
      </c>
      <c r="C101" s="35"/>
      <c r="D101" s="25">
        <v>3067</v>
      </c>
    </row>
    <row r="102" spans="1:4" s="2" customFormat="1" ht="12.5" thickBot="1">
      <c r="A102" s="84" t="s">
        <v>4</v>
      </c>
      <c r="B102" s="85"/>
      <c r="C102" s="86"/>
      <c r="D102" s="26">
        <f>ROUNDUP(SUM(D71:D101),0)</f>
        <v>135568</v>
      </c>
    </row>
    <row r="103" spans="1:4" s="2" customFormat="1" ht="12">
      <c r="A103" s="73" t="s">
        <v>7</v>
      </c>
      <c r="B103" s="74"/>
      <c r="C103" s="74"/>
      <c r="D103" s="75"/>
    </row>
    <row r="104" spans="1:4" s="6" customFormat="1" ht="10.5">
      <c r="A104" s="23" t="s">
        <v>88</v>
      </c>
      <c r="B104" s="24" t="s">
        <v>6</v>
      </c>
      <c r="C104" s="35">
        <v>2017</v>
      </c>
      <c r="D104" s="27">
        <v>2159</v>
      </c>
    </row>
    <row r="105" spans="1:4" s="6" customFormat="1" ht="10.5">
      <c r="A105" s="23" t="s">
        <v>89</v>
      </c>
      <c r="B105" s="24" t="s">
        <v>13</v>
      </c>
      <c r="C105" s="35">
        <v>2017</v>
      </c>
      <c r="D105" s="27">
        <v>6027</v>
      </c>
    </row>
    <row r="106" spans="1:4" s="6" customFormat="1" ht="10.5">
      <c r="A106" s="23" t="s">
        <v>90</v>
      </c>
      <c r="B106" s="24" t="s">
        <v>6</v>
      </c>
      <c r="C106" s="35">
        <v>2018</v>
      </c>
      <c r="D106" s="27">
        <v>3547</v>
      </c>
    </row>
    <row r="107" spans="1:4" s="6" customFormat="1" ht="10.5">
      <c r="A107" s="23" t="s">
        <v>91</v>
      </c>
      <c r="B107" s="24" t="s">
        <v>6</v>
      </c>
      <c r="C107" s="35">
        <v>2018</v>
      </c>
      <c r="D107" s="27">
        <v>2069.9899999999998</v>
      </c>
    </row>
    <row r="108" spans="1:4" s="6" customFormat="1" ht="10.5">
      <c r="A108" s="23" t="s">
        <v>92</v>
      </c>
      <c r="B108" s="24" t="s">
        <v>6</v>
      </c>
      <c r="C108" s="35">
        <v>2019</v>
      </c>
      <c r="D108" s="27">
        <v>2690</v>
      </c>
    </row>
    <row r="109" spans="1:4" s="6" customFormat="1" ht="10.5">
      <c r="A109" s="23" t="s">
        <v>93</v>
      </c>
      <c r="B109" s="24" t="s">
        <v>6</v>
      </c>
      <c r="C109" s="35">
        <v>2019</v>
      </c>
      <c r="D109" s="27">
        <v>2690</v>
      </c>
    </row>
    <row r="110" spans="1:4" s="6" customFormat="1" ht="10.5">
      <c r="A110" s="23" t="s">
        <v>94</v>
      </c>
      <c r="B110" s="24" t="s">
        <v>6</v>
      </c>
      <c r="C110" s="35">
        <v>2019</v>
      </c>
      <c r="D110" s="27">
        <v>2690</v>
      </c>
    </row>
    <row r="111" spans="1:4" s="6" customFormat="1" ht="10.5">
      <c r="A111" s="23" t="s">
        <v>95</v>
      </c>
      <c r="B111" s="24" t="s">
        <v>6</v>
      </c>
      <c r="C111" s="35">
        <v>2019</v>
      </c>
      <c r="D111" s="27">
        <v>2960</v>
      </c>
    </row>
    <row r="112" spans="1:4" s="6" customFormat="1" ht="10.5">
      <c r="A112" s="23" t="s">
        <v>96</v>
      </c>
      <c r="B112" s="24" t="s">
        <v>50</v>
      </c>
      <c r="C112" s="35">
        <v>2019</v>
      </c>
      <c r="D112" s="27">
        <v>21648</v>
      </c>
    </row>
    <row r="113" spans="1:4" s="6" customFormat="1" ht="10.5">
      <c r="A113" s="23" t="s">
        <v>97</v>
      </c>
      <c r="B113" s="24" t="s">
        <v>51</v>
      </c>
      <c r="C113" s="35">
        <v>2020</v>
      </c>
      <c r="D113" s="27">
        <v>5450</v>
      </c>
    </row>
    <row r="114" spans="1:4" s="6" customFormat="1" ht="10.5">
      <c r="A114" s="23" t="s">
        <v>98</v>
      </c>
      <c r="B114" s="24" t="s">
        <v>51</v>
      </c>
      <c r="C114" s="35">
        <v>2020</v>
      </c>
      <c r="D114" s="27">
        <v>5450</v>
      </c>
    </row>
    <row r="115" spans="1:4" s="6" customFormat="1" ht="10.5">
      <c r="A115" s="23" t="s">
        <v>99</v>
      </c>
      <c r="B115" s="24" t="s">
        <v>51</v>
      </c>
      <c r="C115" s="35">
        <v>2020</v>
      </c>
      <c r="D115" s="27">
        <v>5450</v>
      </c>
    </row>
    <row r="116" spans="1:4" s="6" customFormat="1" ht="10.5">
      <c r="A116" s="23" t="s">
        <v>100</v>
      </c>
      <c r="B116" s="24" t="s">
        <v>51</v>
      </c>
      <c r="C116" s="35">
        <v>2022</v>
      </c>
      <c r="D116" s="27">
        <v>4590.3599999999997</v>
      </c>
    </row>
    <row r="117" spans="1:4" s="6" customFormat="1" ht="10.5">
      <c r="A117" s="23" t="s">
        <v>101</v>
      </c>
      <c r="B117" s="24" t="s">
        <v>51</v>
      </c>
      <c r="C117" s="35">
        <v>2022</v>
      </c>
      <c r="D117" s="27">
        <v>4590.3599999999997</v>
      </c>
    </row>
    <row r="118" spans="1:4" s="6" customFormat="1" ht="10.5">
      <c r="A118" s="23" t="s">
        <v>102</v>
      </c>
      <c r="B118" s="24" t="s">
        <v>51</v>
      </c>
      <c r="C118" s="35">
        <v>2022</v>
      </c>
      <c r="D118" s="27">
        <v>6661.68</v>
      </c>
    </row>
    <row r="119" spans="1:4" s="6" customFormat="1" ht="10.5">
      <c r="A119" s="23" t="s">
        <v>103</v>
      </c>
      <c r="B119" s="24" t="s">
        <v>51</v>
      </c>
      <c r="C119" s="35">
        <v>2022</v>
      </c>
      <c r="D119" s="27">
        <v>4674</v>
      </c>
    </row>
    <row r="120" spans="1:4" s="6" customFormat="1" ht="10.5">
      <c r="A120" s="23" t="s">
        <v>106</v>
      </c>
      <c r="B120" s="24" t="s">
        <v>6</v>
      </c>
      <c r="C120" s="35">
        <v>2023</v>
      </c>
      <c r="D120" s="27">
        <v>4428</v>
      </c>
    </row>
    <row r="121" spans="1:4" s="6" customFormat="1" ht="10.5">
      <c r="A121" s="23" t="s">
        <v>107</v>
      </c>
      <c r="B121" s="24" t="s">
        <v>51</v>
      </c>
      <c r="C121" s="35">
        <v>2022</v>
      </c>
      <c r="D121" s="27">
        <v>5104.5</v>
      </c>
    </row>
    <row r="122" spans="1:4" s="6" customFormat="1" ht="10.5">
      <c r="A122" s="23" t="s">
        <v>108</v>
      </c>
      <c r="B122" s="24" t="s">
        <v>41</v>
      </c>
      <c r="C122" s="35">
        <v>2019</v>
      </c>
      <c r="D122" s="27">
        <v>6091</v>
      </c>
    </row>
    <row r="123" spans="1:4" s="6" customFormat="1" ht="10.5">
      <c r="A123" s="23" t="s">
        <v>109</v>
      </c>
      <c r="B123" s="24" t="s">
        <v>72</v>
      </c>
      <c r="C123" s="35">
        <v>2021</v>
      </c>
      <c r="D123" s="27">
        <v>5198</v>
      </c>
    </row>
    <row r="124" spans="1:4" s="6" customFormat="1" ht="10.5">
      <c r="A124" s="23" t="s">
        <v>110</v>
      </c>
      <c r="B124" s="24" t="s">
        <v>14</v>
      </c>
      <c r="C124" s="35">
        <v>2017</v>
      </c>
      <c r="D124" s="27">
        <v>800</v>
      </c>
    </row>
    <row r="125" spans="1:4" s="6" customFormat="1" ht="10.5">
      <c r="A125" s="23" t="s">
        <v>111</v>
      </c>
      <c r="B125" s="24" t="s">
        <v>14</v>
      </c>
      <c r="C125" s="35">
        <v>2017</v>
      </c>
      <c r="D125" s="27">
        <v>800</v>
      </c>
    </row>
    <row r="126" spans="1:4" s="6" customFormat="1" ht="10.5">
      <c r="A126" s="23" t="s">
        <v>112</v>
      </c>
      <c r="B126" s="24" t="s">
        <v>15</v>
      </c>
      <c r="C126" s="35">
        <v>2017</v>
      </c>
      <c r="D126" s="27">
        <v>1392.36</v>
      </c>
    </row>
    <row r="127" spans="1:4" s="6" customFormat="1" ht="10.5">
      <c r="A127" s="23" t="s">
        <v>113</v>
      </c>
      <c r="B127" s="24" t="s">
        <v>52</v>
      </c>
      <c r="C127" s="35">
        <v>2020</v>
      </c>
      <c r="D127" s="27">
        <v>1402.2</v>
      </c>
    </row>
    <row r="128" spans="1:4" s="6" customFormat="1" ht="10.5">
      <c r="A128" s="23" t="s">
        <v>114</v>
      </c>
      <c r="B128" s="24" t="s">
        <v>52</v>
      </c>
      <c r="C128" s="35">
        <v>2020</v>
      </c>
      <c r="D128" s="27">
        <v>1402.2</v>
      </c>
    </row>
    <row r="129" spans="1:4" s="6" customFormat="1" ht="10.5">
      <c r="A129" s="23" t="s">
        <v>115</v>
      </c>
      <c r="B129" s="24" t="s">
        <v>52</v>
      </c>
      <c r="C129" s="35">
        <v>2020</v>
      </c>
      <c r="D129" s="27">
        <v>1474.77</v>
      </c>
    </row>
    <row r="130" spans="1:4" s="6" customFormat="1" ht="10.5">
      <c r="A130" s="23" t="s">
        <v>116</v>
      </c>
      <c r="B130" s="24" t="s">
        <v>52</v>
      </c>
      <c r="C130" s="35">
        <v>2020</v>
      </c>
      <c r="D130" s="27">
        <v>1474.77</v>
      </c>
    </row>
    <row r="131" spans="1:4" s="6" customFormat="1" ht="10.5">
      <c r="A131" s="23" t="s">
        <v>117</v>
      </c>
      <c r="B131" s="24" t="s">
        <v>52</v>
      </c>
      <c r="C131" s="35">
        <v>2020</v>
      </c>
      <c r="D131" s="27">
        <v>1463.7</v>
      </c>
    </row>
    <row r="132" spans="1:4" s="6" customFormat="1" ht="10.5">
      <c r="A132" s="23" t="s">
        <v>118</v>
      </c>
      <c r="B132" s="24" t="s">
        <v>73</v>
      </c>
      <c r="C132" s="35">
        <v>2020</v>
      </c>
      <c r="D132" s="27">
        <v>2335.09</v>
      </c>
    </row>
    <row r="133" spans="1:4" s="6" customFormat="1" ht="10.5">
      <c r="A133" s="23" t="s">
        <v>119</v>
      </c>
      <c r="B133" s="24" t="s">
        <v>52</v>
      </c>
      <c r="C133" s="35">
        <v>2020</v>
      </c>
      <c r="D133" s="27">
        <v>1474.77</v>
      </c>
    </row>
    <row r="134" spans="1:4" s="6" customFormat="1" ht="10.5">
      <c r="A134" s="23" t="s">
        <v>120</v>
      </c>
      <c r="B134" s="24" t="s">
        <v>74</v>
      </c>
      <c r="C134" s="35">
        <v>2020</v>
      </c>
      <c r="D134" s="27">
        <v>8991.5499999999993</v>
      </c>
    </row>
    <row r="135" spans="1:4" s="6" customFormat="1" ht="10.5">
      <c r="A135" s="23" t="s">
        <v>121</v>
      </c>
      <c r="B135" s="24" t="s">
        <v>75</v>
      </c>
      <c r="C135" s="35">
        <v>2020</v>
      </c>
      <c r="D135" s="27">
        <v>7331.42</v>
      </c>
    </row>
    <row r="136" spans="1:4" s="6" customFormat="1" ht="10.5">
      <c r="A136" s="23" t="s">
        <v>122</v>
      </c>
      <c r="B136" s="24" t="s">
        <v>52</v>
      </c>
      <c r="C136" s="35">
        <v>2021</v>
      </c>
      <c r="D136" s="27">
        <v>1623.6</v>
      </c>
    </row>
    <row r="137" spans="1:4" s="6" customFormat="1" ht="10.5">
      <c r="A137" s="23" t="s">
        <v>123</v>
      </c>
      <c r="B137" s="24" t="s">
        <v>52</v>
      </c>
      <c r="C137" s="35">
        <v>2021</v>
      </c>
      <c r="D137" s="27">
        <v>1463.7</v>
      </c>
    </row>
    <row r="138" spans="1:4" s="6" customFormat="1" ht="10.5">
      <c r="A138" s="23" t="s">
        <v>124</v>
      </c>
      <c r="B138" s="24" t="s">
        <v>52</v>
      </c>
      <c r="C138" s="35">
        <v>2022</v>
      </c>
      <c r="D138" s="27">
        <v>1586.7</v>
      </c>
    </row>
    <row r="139" spans="1:4" s="6" customFormat="1" ht="10.5">
      <c r="A139" s="23" t="s">
        <v>125</v>
      </c>
      <c r="B139" s="24" t="s">
        <v>52</v>
      </c>
      <c r="C139" s="35">
        <v>2022</v>
      </c>
      <c r="D139" s="27">
        <v>1586.7</v>
      </c>
    </row>
    <row r="140" spans="1:4" s="6" customFormat="1" ht="10.5">
      <c r="A140" s="23" t="s">
        <v>126</v>
      </c>
      <c r="B140" s="24" t="s">
        <v>131</v>
      </c>
      <c r="C140" s="35">
        <v>2022</v>
      </c>
      <c r="D140" s="27">
        <v>2029.5</v>
      </c>
    </row>
    <row r="141" spans="1:4" s="6" customFormat="1" ht="10.5">
      <c r="A141" s="23" t="s">
        <v>127</v>
      </c>
      <c r="B141" s="24" t="s">
        <v>52</v>
      </c>
      <c r="C141" s="35">
        <v>2022</v>
      </c>
      <c r="D141" s="27">
        <v>1586.7</v>
      </c>
    </row>
    <row r="142" spans="1:4" s="6" customFormat="1" ht="10.5">
      <c r="A142" s="23" t="s">
        <v>128</v>
      </c>
      <c r="B142" s="24" t="s">
        <v>131</v>
      </c>
      <c r="C142" s="35">
        <v>2022</v>
      </c>
      <c r="D142" s="27">
        <v>2029.5</v>
      </c>
    </row>
    <row r="143" spans="1:4" s="6" customFormat="1" ht="10.5">
      <c r="A143" s="23" t="s">
        <v>129</v>
      </c>
      <c r="B143" s="24" t="s">
        <v>76</v>
      </c>
      <c r="C143" s="35">
        <v>2019</v>
      </c>
      <c r="D143" s="27">
        <v>2460</v>
      </c>
    </row>
    <row r="144" spans="1:4" s="6" customFormat="1" ht="10.5">
      <c r="A144" s="23" t="s">
        <v>130</v>
      </c>
      <c r="B144" s="24" t="s">
        <v>132</v>
      </c>
      <c r="C144" s="35">
        <v>2022</v>
      </c>
      <c r="D144" s="27">
        <v>2600</v>
      </c>
    </row>
    <row r="145" spans="1:4" s="6" customFormat="1" ht="10.5">
      <c r="A145" s="23" t="s">
        <v>134</v>
      </c>
      <c r="B145" s="24" t="s">
        <v>133</v>
      </c>
      <c r="C145" s="35">
        <v>2022</v>
      </c>
      <c r="D145" s="27">
        <v>1399</v>
      </c>
    </row>
    <row r="146" spans="1:4" s="2" customFormat="1" ht="12.5" thickBot="1">
      <c r="A146" s="76" t="s">
        <v>4</v>
      </c>
      <c r="B146" s="77"/>
      <c r="C146" s="77"/>
      <c r="D146" s="28">
        <f>ROUNDUP((SUM(D104:D145)),0)</f>
        <v>152878</v>
      </c>
    </row>
    <row r="147" spans="1:4" s="2" customFormat="1" ht="12">
      <c r="A147" s="70" t="s">
        <v>5</v>
      </c>
      <c r="B147" s="71"/>
      <c r="C147" s="71"/>
      <c r="D147" s="72"/>
    </row>
    <row r="148" spans="1:4" s="6" customFormat="1" ht="10.5">
      <c r="A148" s="29" t="s">
        <v>88</v>
      </c>
      <c r="B148" s="30" t="s">
        <v>38</v>
      </c>
      <c r="C148" s="35">
        <v>2019</v>
      </c>
      <c r="D148" s="31">
        <v>14268</v>
      </c>
    </row>
    <row r="149" spans="1:4" s="6" customFormat="1" ht="10.5">
      <c r="A149" s="29" t="s">
        <v>89</v>
      </c>
      <c r="B149" s="30" t="s">
        <v>39</v>
      </c>
      <c r="C149" s="35">
        <v>2019</v>
      </c>
      <c r="D149" s="31">
        <v>2135</v>
      </c>
    </row>
    <row r="150" spans="1:4" s="6" customFormat="1" ht="10.5">
      <c r="A150" s="29" t="s">
        <v>90</v>
      </c>
      <c r="B150" s="30" t="s">
        <v>11</v>
      </c>
      <c r="C150" s="35">
        <v>2017</v>
      </c>
      <c r="D150" s="31">
        <v>2129</v>
      </c>
    </row>
    <row r="151" spans="1:4" s="6" customFormat="1" ht="10.5">
      <c r="A151" s="29" t="s">
        <v>91</v>
      </c>
      <c r="B151" s="30" t="s">
        <v>12</v>
      </c>
      <c r="C151" s="35">
        <v>2017</v>
      </c>
      <c r="D151" s="31">
        <v>6148.77</v>
      </c>
    </row>
    <row r="152" spans="1:4" s="6" customFormat="1" ht="10.5">
      <c r="A152" s="29" t="s">
        <v>92</v>
      </c>
      <c r="B152" s="30" t="s">
        <v>53</v>
      </c>
      <c r="C152" s="35">
        <v>2017</v>
      </c>
      <c r="D152" s="31">
        <f>6*3540</f>
        <v>21240</v>
      </c>
    </row>
    <row r="153" spans="1:4" s="6" customFormat="1" ht="10.5">
      <c r="A153" s="29" t="s">
        <v>93</v>
      </c>
      <c r="B153" s="30" t="s">
        <v>59</v>
      </c>
      <c r="C153" s="35">
        <v>2020</v>
      </c>
      <c r="D153" s="31">
        <v>1669.04</v>
      </c>
    </row>
    <row r="154" spans="1:4" s="6" customFormat="1" ht="10.5">
      <c r="A154" s="29" t="s">
        <v>94</v>
      </c>
      <c r="B154" s="30" t="s">
        <v>58</v>
      </c>
      <c r="C154" s="35">
        <v>2020</v>
      </c>
      <c r="D154" s="31">
        <v>1500</v>
      </c>
    </row>
    <row r="155" spans="1:4" s="6" customFormat="1" ht="10.5">
      <c r="A155" s="29" t="s">
        <v>95</v>
      </c>
      <c r="B155" s="30" t="s">
        <v>56</v>
      </c>
      <c r="C155" s="35">
        <v>2020</v>
      </c>
      <c r="D155" s="31">
        <v>3749</v>
      </c>
    </row>
    <row r="156" spans="1:4" s="6" customFormat="1" ht="10.5">
      <c r="A156" s="29" t="s">
        <v>96</v>
      </c>
      <c r="B156" s="32" t="s">
        <v>57</v>
      </c>
      <c r="C156" s="35">
        <v>2018</v>
      </c>
      <c r="D156" s="31">
        <v>94848</v>
      </c>
    </row>
    <row r="157" spans="1:4" s="6" customFormat="1" ht="10.5">
      <c r="A157" s="29" t="s">
        <v>97</v>
      </c>
      <c r="B157" s="30" t="s">
        <v>82</v>
      </c>
      <c r="C157" s="35">
        <v>2021</v>
      </c>
      <c r="D157" s="31">
        <v>5471.77</v>
      </c>
    </row>
    <row r="158" spans="1:4" s="6" customFormat="1" ht="12" customHeight="1">
      <c r="A158" s="29" t="s">
        <v>98</v>
      </c>
      <c r="B158" s="30" t="s">
        <v>83</v>
      </c>
      <c r="C158" s="35">
        <v>2021</v>
      </c>
      <c r="D158" s="31">
        <v>1949</v>
      </c>
    </row>
    <row r="159" spans="1:4" s="6" customFormat="1" ht="10.5">
      <c r="A159" s="29" t="s">
        <v>99</v>
      </c>
      <c r="B159" s="30" t="s">
        <v>145</v>
      </c>
      <c r="C159" s="35">
        <v>2022</v>
      </c>
      <c r="D159" s="31">
        <v>1499.43</v>
      </c>
    </row>
    <row r="160" spans="1:4" s="6" customFormat="1" ht="10.5">
      <c r="A160" s="29" t="s">
        <v>100</v>
      </c>
      <c r="B160" s="30" t="s">
        <v>146</v>
      </c>
      <c r="C160" s="35">
        <v>2023</v>
      </c>
      <c r="D160" s="31">
        <v>2779</v>
      </c>
    </row>
    <row r="161" spans="1:4" s="2" customFormat="1" ht="12.5" thickBot="1">
      <c r="A161" s="67" t="s">
        <v>4</v>
      </c>
      <c r="B161" s="68"/>
      <c r="C161" s="68"/>
      <c r="D161" s="28">
        <f>ROUNDUP(SUM(D148:D160),0)</f>
        <v>159387</v>
      </c>
    </row>
    <row r="162" spans="1:4" s="6" customFormat="1" ht="10.5">
      <c r="A162" s="64" t="s">
        <v>36</v>
      </c>
      <c r="B162" s="65"/>
      <c r="C162" s="65"/>
      <c r="D162" s="66"/>
    </row>
    <row r="163" spans="1:4" s="6" customFormat="1" ht="10.5">
      <c r="A163" s="29" t="s">
        <v>88</v>
      </c>
      <c r="B163" s="33" t="s">
        <v>61</v>
      </c>
      <c r="C163" s="16">
        <v>2019</v>
      </c>
      <c r="D163" s="34">
        <v>1108</v>
      </c>
    </row>
    <row r="164" spans="1:4" s="6" customFormat="1" ht="10.5">
      <c r="A164" s="29" t="s">
        <v>89</v>
      </c>
      <c r="B164" s="33" t="s">
        <v>62</v>
      </c>
      <c r="C164" s="16">
        <v>2020</v>
      </c>
      <c r="D164" s="34">
        <v>1025.99</v>
      </c>
    </row>
    <row r="165" spans="1:4" s="2" customFormat="1" ht="12.5" thickBot="1">
      <c r="A165" s="84" t="s">
        <v>4</v>
      </c>
      <c r="B165" s="85"/>
      <c r="C165" s="86"/>
      <c r="D165" s="28">
        <f>ROUNDUP(SUM(D163:D164),0)</f>
        <v>2134</v>
      </c>
    </row>
    <row r="166" spans="1:4" s="2" customFormat="1" ht="15" customHeight="1" thickBot="1">
      <c r="A166" s="36"/>
      <c r="B166" s="36"/>
      <c r="C166" s="37"/>
      <c r="D166" s="36"/>
    </row>
    <row r="167" spans="1:4" s="4" customFormat="1" ht="16.25" customHeight="1" thickBot="1">
      <c r="A167" s="101" t="s">
        <v>8</v>
      </c>
      <c r="B167" s="102"/>
      <c r="C167" s="103"/>
      <c r="D167" s="38">
        <f>SUM(D165,D161,D146,D102,D69)</f>
        <v>1166931</v>
      </c>
    </row>
    <row r="168" spans="1:4" s="3" customFormat="1" ht="12.5" thickBot="1">
      <c r="A168" s="39"/>
      <c r="B168" s="39"/>
      <c r="C168" s="40"/>
      <c r="D168" s="39"/>
    </row>
    <row r="169" spans="1:4" s="5" customFormat="1" ht="10.5">
      <c r="A169" s="96" t="s">
        <v>139</v>
      </c>
      <c r="B169" s="97"/>
      <c r="C169" s="97"/>
      <c r="D169" s="98"/>
    </row>
    <row r="170" spans="1:4" s="5" customFormat="1" ht="15" customHeight="1">
      <c r="A170" s="104" t="s">
        <v>0</v>
      </c>
      <c r="B170" s="105"/>
      <c r="C170" s="105"/>
      <c r="D170" s="106"/>
    </row>
    <row r="171" spans="1:4" s="5" customFormat="1" ht="10.5">
      <c r="A171" s="41" t="s">
        <v>88</v>
      </c>
      <c r="B171" s="33" t="s">
        <v>140</v>
      </c>
      <c r="C171" s="16">
        <v>2020</v>
      </c>
      <c r="D171" s="42">
        <v>829</v>
      </c>
    </row>
    <row r="172" spans="1:4" s="5" customFormat="1" ht="10.5">
      <c r="A172" s="41" t="s">
        <v>89</v>
      </c>
      <c r="B172" s="33" t="s">
        <v>140</v>
      </c>
      <c r="C172" s="16">
        <v>2020</v>
      </c>
      <c r="D172" s="42">
        <v>829</v>
      </c>
    </row>
    <row r="173" spans="1:4" s="5" customFormat="1" ht="10.5">
      <c r="A173" s="41" t="s">
        <v>90</v>
      </c>
      <c r="B173" s="33" t="s">
        <v>140</v>
      </c>
      <c r="C173" s="16">
        <v>2020</v>
      </c>
      <c r="D173" s="42">
        <v>829</v>
      </c>
    </row>
    <row r="174" spans="1:4" s="5" customFormat="1" ht="10.5">
      <c r="A174" s="41" t="s">
        <v>91</v>
      </c>
      <c r="B174" s="33" t="s">
        <v>140</v>
      </c>
      <c r="C174" s="16">
        <v>2020</v>
      </c>
      <c r="D174" s="42">
        <v>829</v>
      </c>
    </row>
    <row r="175" spans="1:4" s="5" customFormat="1" ht="10.5">
      <c r="A175" s="41" t="s">
        <v>92</v>
      </c>
      <c r="B175" s="33" t="s">
        <v>140</v>
      </c>
      <c r="C175" s="16">
        <v>2020</v>
      </c>
      <c r="D175" s="42">
        <v>829</v>
      </c>
    </row>
    <row r="176" spans="1:4" s="5" customFormat="1" ht="10.5">
      <c r="A176" s="41" t="s">
        <v>93</v>
      </c>
      <c r="B176" s="33" t="s">
        <v>140</v>
      </c>
      <c r="C176" s="16">
        <v>2020</v>
      </c>
      <c r="D176" s="42">
        <v>829</v>
      </c>
    </row>
    <row r="177" spans="1:4" s="5" customFormat="1" ht="10.5">
      <c r="A177" s="41" t="s">
        <v>94</v>
      </c>
      <c r="B177" s="33" t="s">
        <v>140</v>
      </c>
      <c r="C177" s="16">
        <v>2020</v>
      </c>
      <c r="D177" s="42">
        <v>829</v>
      </c>
    </row>
    <row r="178" spans="1:4" s="5" customFormat="1" ht="10.5">
      <c r="A178" s="41" t="s">
        <v>95</v>
      </c>
      <c r="B178" s="33" t="s">
        <v>140</v>
      </c>
      <c r="C178" s="16">
        <v>2020</v>
      </c>
      <c r="D178" s="42">
        <v>829</v>
      </c>
    </row>
    <row r="179" spans="1:4" s="5" customFormat="1" ht="10.5">
      <c r="A179" s="41" t="s">
        <v>96</v>
      </c>
      <c r="B179" s="33" t="s">
        <v>140</v>
      </c>
      <c r="C179" s="16">
        <v>2020</v>
      </c>
      <c r="D179" s="42">
        <v>829</v>
      </c>
    </row>
    <row r="180" spans="1:4" s="5" customFormat="1" ht="10.5">
      <c r="A180" s="41" t="s">
        <v>97</v>
      </c>
      <c r="B180" s="33" t="s">
        <v>140</v>
      </c>
      <c r="C180" s="16">
        <v>2020</v>
      </c>
      <c r="D180" s="42">
        <v>829</v>
      </c>
    </row>
    <row r="181" spans="1:4" s="5" customFormat="1" ht="10.5">
      <c r="A181" s="41" t="s">
        <v>98</v>
      </c>
      <c r="B181" s="33" t="s">
        <v>140</v>
      </c>
      <c r="C181" s="16">
        <v>2020</v>
      </c>
      <c r="D181" s="42">
        <v>829</v>
      </c>
    </row>
    <row r="182" spans="1:4" s="5" customFormat="1" ht="10.5">
      <c r="A182" s="41" t="s">
        <v>99</v>
      </c>
      <c r="B182" s="33" t="s">
        <v>140</v>
      </c>
      <c r="C182" s="16">
        <v>2020</v>
      </c>
      <c r="D182" s="42">
        <v>829</v>
      </c>
    </row>
    <row r="183" spans="1:4" s="5" customFormat="1" ht="10.5">
      <c r="A183" s="41" t="s">
        <v>100</v>
      </c>
      <c r="B183" s="33" t="s">
        <v>140</v>
      </c>
      <c r="C183" s="16">
        <v>2020</v>
      </c>
      <c r="D183" s="42">
        <v>829</v>
      </c>
    </row>
    <row r="184" spans="1:4" s="5" customFormat="1" ht="10.5">
      <c r="A184" s="41" t="s">
        <v>101</v>
      </c>
      <c r="B184" s="33" t="s">
        <v>140</v>
      </c>
      <c r="C184" s="16">
        <v>2020</v>
      </c>
      <c r="D184" s="42">
        <v>829</v>
      </c>
    </row>
    <row r="185" spans="1:4" s="5" customFormat="1" ht="10.5">
      <c r="A185" s="41" t="s">
        <v>102</v>
      </c>
      <c r="B185" s="33" t="s">
        <v>140</v>
      </c>
      <c r="C185" s="16">
        <v>2020</v>
      </c>
      <c r="D185" s="42">
        <v>829</v>
      </c>
    </row>
    <row r="186" spans="1:4" s="5" customFormat="1" ht="10.5">
      <c r="A186" s="41" t="s">
        <v>103</v>
      </c>
      <c r="B186" s="33" t="s">
        <v>140</v>
      </c>
      <c r="C186" s="13">
        <v>2020</v>
      </c>
      <c r="D186" s="43">
        <v>769</v>
      </c>
    </row>
    <row r="187" spans="1:4" s="5" customFormat="1" ht="10.5">
      <c r="A187" s="41" t="s">
        <v>108</v>
      </c>
      <c r="B187" s="33" t="s">
        <v>141</v>
      </c>
      <c r="C187" s="13">
        <v>2019</v>
      </c>
      <c r="D187" s="42">
        <v>2349.9899999999998</v>
      </c>
    </row>
    <row r="188" spans="1:4" s="5" customFormat="1" ht="10.5">
      <c r="A188" s="41" t="s">
        <v>109</v>
      </c>
      <c r="B188" s="44" t="s">
        <v>142</v>
      </c>
      <c r="C188" s="16">
        <v>2020</v>
      </c>
      <c r="D188" s="42">
        <v>6200</v>
      </c>
    </row>
    <row r="189" spans="1:4" s="5" customFormat="1" ht="10.5">
      <c r="A189" s="41" t="s">
        <v>110</v>
      </c>
      <c r="B189" s="12" t="s">
        <v>206</v>
      </c>
      <c r="C189" s="16">
        <v>2023</v>
      </c>
      <c r="D189" s="45">
        <v>4105.74</v>
      </c>
    </row>
    <row r="190" spans="1:4" s="5" customFormat="1" ht="10.5">
      <c r="A190" s="41" t="s">
        <v>111</v>
      </c>
      <c r="B190" s="12" t="s">
        <v>207</v>
      </c>
      <c r="C190" s="16">
        <v>2023</v>
      </c>
      <c r="D190" s="17">
        <v>4496.91</v>
      </c>
    </row>
    <row r="191" spans="1:4" s="5" customFormat="1" ht="10.5">
      <c r="A191" s="41" t="s">
        <v>112</v>
      </c>
      <c r="B191" s="12" t="s">
        <v>211</v>
      </c>
      <c r="C191" s="16">
        <v>2023</v>
      </c>
      <c r="D191" s="45">
        <v>35946.75</v>
      </c>
    </row>
    <row r="192" spans="1:4" s="5" customFormat="1" ht="10.5">
      <c r="A192" s="41" t="s">
        <v>113</v>
      </c>
      <c r="B192" s="12" t="s">
        <v>212</v>
      </c>
      <c r="C192" s="16">
        <v>2023</v>
      </c>
      <c r="D192" s="45">
        <v>6851.11</v>
      </c>
    </row>
    <row r="193" spans="1:4" s="3" customFormat="1" ht="12.5" thickBot="1">
      <c r="A193" s="84" t="s">
        <v>4</v>
      </c>
      <c r="B193" s="85"/>
      <c r="C193" s="86"/>
      <c r="D193" s="46">
        <f>ROUNDUP(SUM(D171:D192),0)</f>
        <v>73155</v>
      </c>
    </row>
    <row r="194" spans="1:4" s="5" customFormat="1" ht="10.5">
      <c r="A194" s="64" t="s">
        <v>3</v>
      </c>
      <c r="B194" s="65"/>
      <c r="C194" s="65"/>
      <c r="D194" s="66"/>
    </row>
    <row r="195" spans="1:4" s="5" customFormat="1" ht="10.5">
      <c r="A195" s="11" t="s">
        <v>88</v>
      </c>
      <c r="B195" s="47" t="s">
        <v>46</v>
      </c>
      <c r="C195" s="16">
        <v>2020</v>
      </c>
      <c r="D195" s="48">
        <v>4485.25</v>
      </c>
    </row>
    <row r="196" spans="1:4" s="5" customFormat="1" ht="10.5">
      <c r="A196" s="11" t="s">
        <v>89</v>
      </c>
      <c r="B196" s="47" t="s">
        <v>30</v>
      </c>
      <c r="C196" s="16">
        <v>2019</v>
      </c>
      <c r="D196" s="48">
        <v>2635</v>
      </c>
    </row>
    <row r="197" spans="1:4" s="5" customFormat="1" ht="10.5">
      <c r="A197" s="11" t="s">
        <v>90</v>
      </c>
      <c r="B197" s="47" t="s">
        <v>31</v>
      </c>
      <c r="C197" s="16">
        <v>2019</v>
      </c>
      <c r="D197" s="48">
        <v>2497</v>
      </c>
    </row>
    <row r="198" spans="1:4" s="5" customFormat="1" ht="10.5">
      <c r="A198" s="11" t="s">
        <v>91</v>
      </c>
      <c r="B198" s="47" t="s">
        <v>31</v>
      </c>
      <c r="C198" s="16">
        <v>2019</v>
      </c>
      <c r="D198" s="48">
        <v>2497</v>
      </c>
    </row>
    <row r="199" spans="1:4" s="5" customFormat="1" ht="10.5">
      <c r="A199" s="11" t="s">
        <v>92</v>
      </c>
      <c r="B199" s="47" t="s">
        <v>47</v>
      </c>
      <c r="C199" s="16">
        <v>2019</v>
      </c>
      <c r="D199" s="48">
        <v>2640</v>
      </c>
    </row>
    <row r="200" spans="1:4" s="5" customFormat="1" ht="10.5">
      <c r="A200" s="11" t="s">
        <v>93</v>
      </c>
      <c r="B200" s="47" t="s">
        <v>32</v>
      </c>
      <c r="C200" s="16">
        <v>2019</v>
      </c>
      <c r="D200" s="48">
        <v>7100</v>
      </c>
    </row>
    <row r="201" spans="1:4" s="5" customFormat="1" ht="10.5">
      <c r="A201" s="11" t="s">
        <v>94</v>
      </c>
      <c r="B201" s="47" t="s">
        <v>33</v>
      </c>
      <c r="C201" s="16">
        <v>2019</v>
      </c>
      <c r="D201" s="48">
        <v>1900</v>
      </c>
    </row>
    <row r="202" spans="1:4" s="5" customFormat="1" ht="10.5">
      <c r="A202" s="11" t="s">
        <v>95</v>
      </c>
      <c r="B202" s="47" t="s">
        <v>85</v>
      </c>
      <c r="C202" s="16">
        <v>2021</v>
      </c>
      <c r="D202" s="48">
        <v>1074.3399999999999</v>
      </c>
    </row>
    <row r="203" spans="1:4" s="5" customFormat="1" ht="10.5">
      <c r="A203" s="11" t="s">
        <v>96</v>
      </c>
      <c r="B203" s="47" t="s">
        <v>29</v>
      </c>
      <c r="C203" s="16">
        <v>2019</v>
      </c>
      <c r="D203" s="48">
        <v>924.21</v>
      </c>
    </row>
    <row r="204" spans="1:4" s="5" customFormat="1" ht="10.5">
      <c r="A204" s="11" t="s">
        <v>97</v>
      </c>
      <c r="B204" s="47" t="s">
        <v>44</v>
      </c>
      <c r="C204" s="16">
        <v>2020</v>
      </c>
      <c r="D204" s="48">
        <v>1276.43</v>
      </c>
    </row>
    <row r="205" spans="1:4" s="5" customFormat="1" ht="10.5">
      <c r="A205" s="11" t="s">
        <v>98</v>
      </c>
      <c r="B205" s="47" t="s">
        <v>48</v>
      </c>
      <c r="C205" s="16">
        <v>2018</v>
      </c>
      <c r="D205" s="48">
        <v>2894.22</v>
      </c>
    </row>
    <row r="206" spans="1:4" s="5" customFormat="1" ht="10.5">
      <c r="A206" s="11" t="s">
        <v>99</v>
      </c>
      <c r="B206" s="47" t="s">
        <v>86</v>
      </c>
      <c r="C206" s="16">
        <v>2021</v>
      </c>
      <c r="D206" s="48">
        <v>2688.29</v>
      </c>
    </row>
    <row r="207" spans="1:4" s="5" customFormat="1" ht="10.5">
      <c r="A207" s="11" t="s">
        <v>100</v>
      </c>
      <c r="B207" s="47" t="s">
        <v>49</v>
      </c>
      <c r="C207" s="16">
        <v>2020</v>
      </c>
      <c r="D207" s="48">
        <v>3599</v>
      </c>
    </row>
    <row r="208" spans="1:4" s="5" customFormat="1" ht="10.5">
      <c r="A208" s="11" t="s">
        <v>101</v>
      </c>
      <c r="B208" s="47" t="s">
        <v>208</v>
      </c>
      <c r="C208" s="16">
        <v>2023</v>
      </c>
      <c r="D208" s="48">
        <v>1260.1400000000001</v>
      </c>
    </row>
    <row r="209" spans="1:4" s="5" customFormat="1" ht="10.5">
      <c r="A209" s="11" t="s">
        <v>102</v>
      </c>
      <c r="B209" s="47" t="s">
        <v>209</v>
      </c>
      <c r="C209" s="16">
        <v>2023</v>
      </c>
      <c r="D209" s="48">
        <v>3899.73</v>
      </c>
    </row>
    <row r="210" spans="1:4" s="5" customFormat="1" ht="10.5">
      <c r="A210" s="11" t="s">
        <v>103</v>
      </c>
      <c r="B210" s="47" t="s">
        <v>210</v>
      </c>
      <c r="C210" s="16">
        <v>2023</v>
      </c>
      <c r="D210" s="48">
        <v>4248.96</v>
      </c>
    </row>
    <row r="211" spans="1:4" s="5" customFormat="1" ht="10.5">
      <c r="A211" s="11" t="s">
        <v>106</v>
      </c>
      <c r="B211" s="47" t="s">
        <v>210</v>
      </c>
      <c r="C211" s="16">
        <v>2023</v>
      </c>
      <c r="D211" s="48">
        <v>4248.95</v>
      </c>
    </row>
    <row r="212" spans="1:4" s="3" customFormat="1" ht="12.5" thickBot="1">
      <c r="A212" s="84" t="s">
        <v>4</v>
      </c>
      <c r="B212" s="85"/>
      <c r="C212" s="86"/>
      <c r="D212" s="22">
        <f>ROUNDUP(SUM(D195:D211),0)</f>
        <v>49869</v>
      </c>
    </row>
    <row r="213" spans="1:4" s="5" customFormat="1" ht="10.5">
      <c r="A213" s="64" t="s">
        <v>7</v>
      </c>
      <c r="B213" s="65"/>
      <c r="C213" s="65"/>
      <c r="D213" s="66"/>
    </row>
    <row r="214" spans="1:4" s="6" customFormat="1" ht="10.5">
      <c r="A214" s="29" t="s">
        <v>88</v>
      </c>
      <c r="B214" s="32" t="s">
        <v>10</v>
      </c>
      <c r="C214" s="16">
        <v>2018</v>
      </c>
      <c r="D214" s="49">
        <v>3110</v>
      </c>
    </row>
    <row r="215" spans="1:4" s="6" customFormat="1" ht="10.5">
      <c r="A215" s="29" t="s">
        <v>89</v>
      </c>
      <c r="B215" s="32" t="s">
        <v>10</v>
      </c>
      <c r="C215" s="16">
        <v>2018</v>
      </c>
      <c r="D215" s="49">
        <v>3110</v>
      </c>
    </row>
    <row r="216" spans="1:4" s="6" customFormat="1" ht="10.5">
      <c r="A216" s="29" t="s">
        <v>90</v>
      </c>
      <c r="B216" s="32" t="s">
        <v>10</v>
      </c>
      <c r="C216" s="16">
        <v>2018</v>
      </c>
      <c r="D216" s="49">
        <v>3059.99</v>
      </c>
    </row>
    <row r="217" spans="1:4" s="6" customFormat="1" ht="10.5">
      <c r="A217" s="29" t="s">
        <v>91</v>
      </c>
      <c r="B217" s="32" t="s">
        <v>77</v>
      </c>
      <c r="C217" s="16">
        <v>2020</v>
      </c>
      <c r="D217" s="49">
        <v>1369</v>
      </c>
    </row>
    <row r="218" spans="1:4" s="6" customFormat="1" ht="10.5">
      <c r="A218" s="29" t="s">
        <v>92</v>
      </c>
      <c r="B218" s="32" t="s">
        <v>78</v>
      </c>
      <c r="C218" s="16">
        <v>2020</v>
      </c>
      <c r="D218" s="49">
        <v>457.07</v>
      </c>
    </row>
    <row r="219" spans="1:4" s="6" customFormat="1" ht="10.5">
      <c r="A219" s="29" t="s">
        <v>93</v>
      </c>
      <c r="B219" s="32" t="s">
        <v>79</v>
      </c>
      <c r="C219" s="16">
        <v>2020</v>
      </c>
      <c r="D219" s="49">
        <v>1468</v>
      </c>
    </row>
    <row r="220" spans="1:4" s="6" customFormat="1" ht="10.5">
      <c r="A220" s="29" t="s">
        <v>94</v>
      </c>
      <c r="B220" s="32" t="s">
        <v>80</v>
      </c>
      <c r="C220" s="16">
        <v>2020</v>
      </c>
      <c r="D220" s="49">
        <v>1499</v>
      </c>
    </row>
    <row r="221" spans="1:4" s="6" customFormat="1" ht="10.5">
      <c r="A221" s="29" t="s">
        <v>95</v>
      </c>
      <c r="B221" s="32" t="s">
        <v>81</v>
      </c>
      <c r="C221" s="16">
        <v>2020</v>
      </c>
      <c r="D221" s="49">
        <v>2253.1999999999998</v>
      </c>
    </row>
    <row r="222" spans="1:4" s="6" customFormat="1" ht="10.5">
      <c r="A222" s="29" t="s">
        <v>96</v>
      </c>
      <c r="B222" s="32" t="s">
        <v>10</v>
      </c>
      <c r="C222" s="16">
        <v>2021</v>
      </c>
      <c r="D222" s="49">
        <v>3549</v>
      </c>
    </row>
    <row r="223" spans="1:4" s="6" customFormat="1" ht="10.5">
      <c r="A223" s="29" t="s">
        <v>97</v>
      </c>
      <c r="B223" s="32" t="s">
        <v>10</v>
      </c>
      <c r="C223" s="16">
        <v>2021</v>
      </c>
      <c r="D223" s="49">
        <v>3499</v>
      </c>
    </row>
    <row r="224" spans="1:4" s="6" customFormat="1" ht="10.5">
      <c r="A224" s="29" t="s">
        <v>98</v>
      </c>
      <c r="B224" s="32" t="s">
        <v>10</v>
      </c>
      <c r="C224" s="16">
        <v>2021</v>
      </c>
      <c r="D224" s="49">
        <v>3499</v>
      </c>
    </row>
    <row r="225" spans="1:4" s="6" customFormat="1" ht="10.5">
      <c r="A225" s="29" t="s">
        <v>99</v>
      </c>
      <c r="B225" s="32" t="s">
        <v>10</v>
      </c>
      <c r="C225" s="16">
        <v>2021</v>
      </c>
      <c r="D225" s="49">
        <v>3499</v>
      </c>
    </row>
    <row r="226" spans="1:4" s="6" customFormat="1" ht="10.5">
      <c r="A226" s="29" t="s">
        <v>100</v>
      </c>
      <c r="B226" s="50" t="s">
        <v>10</v>
      </c>
      <c r="C226" s="20">
        <v>2022</v>
      </c>
      <c r="D226" s="51">
        <v>5698</v>
      </c>
    </row>
    <row r="227" spans="1:4" s="2" customFormat="1" ht="12.5" thickBot="1">
      <c r="A227" s="67" t="s">
        <v>4</v>
      </c>
      <c r="B227" s="68"/>
      <c r="C227" s="68"/>
      <c r="D227" s="28">
        <f>ROUNDUP(SUM(D214:D226),0)</f>
        <v>36071</v>
      </c>
    </row>
    <row r="228" spans="1:4" s="6" customFormat="1" ht="10.5">
      <c r="A228" s="64" t="s">
        <v>5</v>
      </c>
      <c r="B228" s="65"/>
      <c r="C228" s="65"/>
      <c r="D228" s="66"/>
    </row>
    <row r="229" spans="1:4" s="6" customFormat="1" ht="10.5">
      <c r="A229" s="29" t="s">
        <v>88</v>
      </c>
      <c r="B229" s="33" t="s">
        <v>60</v>
      </c>
      <c r="C229" s="16">
        <v>2019</v>
      </c>
      <c r="D229" s="52">
        <v>1291.5</v>
      </c>
    </row>
    <row r="230" spans="1:4" s="6" customFormat="1" ht="10.5">
      <c r="A230" s="29" t="s">
        <v>89</v>
      </c>
      <c r="B230" s="33" t="s">
        <v>40</v>
      </c>
      <c r="C230" s="16">
        <v>2019</v>
      </c>
      <c r="D230" s="52">
        <f>290.24+2445.52</f>
        <v>2735.76</v>
      </c>
    </row>
    <row r="231" spans="1:4" s="6" customFormat="1" ht="21">
      <c r="A231" s="29" t="s">
        <v>90</v>
      </c>
      <c r="B231" s="33" t="s">
        <v>213</v>
      </c>
      <c r="C231" s="16">
        <v>2019</v>
      </c>
      <c r="D231" s="53">
        <v>15905</v>
      </c>
    </row>
    <row r="232" spans="1:4" s="6" customFormat="1" ht="10.5">
      <c r="A232" s="29" t="s">
        <v>91</v>
      </c>
      <c r="B232" s="30" t="s">
        <v>84</v>
      </c>
      <c r="C232" s="35">
        <v>2020</v>
      </c>
      <c r="D232" s="52">
        <v>1804</v>
      </c>
    </row>
    <row r="233" spans="1:4" s="6" customFormat="1" ht="10.5">
      <c r="A233" s="29" t="s">
        <v>92</v>
      </c>
      <c r="B233" s="33" t="s">
        <v>104</v>
      </c>
      <c r="C233" s="16">
        <v>2022</v>
      </c>
      <c r="D233" s="52">
        <v>3956.91</v>
      </c>
    </row>
    <row r="234" spans="1:4" s="6" customFormat="1" ht="10.5">
      <c r="A234" s="29" t="s">
        <v>93</v>
      </c>
      <c r="B234" s="33" t="s">
        <v>105</v>
      </c>
      <c r="C234" s="16">
        <v>2022</v>
      </c>
      <c r="D234" s="52">
        <v>2024</v>
      </c>
    </row>
    <row r="235" spans="1:4" s="6" customFormat="1" ht="10.5">
      <c r="A235" s="29" t="s">
        <v>94</v>
      </c>
      <c r="B235" s="30" t="s">
        <v>54</v>
      </c>
      <c r="C235" s="35">
        <v>2020</v>
      </c>
      <c r="D235" s="31">
        <v>9165</v>
      </c>
    </row>
    <row r="236" spans="1:4" s="6" customFormat="1" ht="10.5">
      <c r="A236" s="29" t="s">
        <v>95</v>
      </c>
      <c r="B236" s="30" t="s">
        <v>55</v>
      </c>
      <c r="C236" s="35">
        <v>2020</v>
      </c>
      <c r="D236" s="31">
        <v>7699</v>
      </c>
    </row>
    <row r="237" spans="1:4" s="6" customFormat="1" ht="10.5">
      <c r="A237" s="29" t="s">
        <v>96</v>
      </c>
      <c r="B237" s="30" t="s">
        <v>147</v>
      </c>
      <c r="C237" s="35">
        <v>2022</v>
      </c>
      <c r="D237" s="31">
        <v>2608.9899999999998</v>
      </c>
    </row>
    <row r="238" spans="1:4" s="6" customFormat="1" ht="10.5">
      <c r="A238" s="29" t="s">
        <v>97</v>
      </c>
      <c r="B238" s="30" t="s">
        <v>148</v>
      </c>
      <c r="C238" s="35">
        <v>2022</v>
      </c>
      <c r="D238" s="31">
        <v>2976.6</v>
      </c>
    </row>
    <row r="239" spans="1:4" s="6" customFormat="1" ht="10.5">
      <c r="A239" s="29" t="s">
        <v>98</v>
      </c>
      <c r="B239" s="30" t="s">
        <v>149</v>
      </c>
      <c r="C239" s="35">
        <v>2023</v>
      </c>
      <c r="D239" s="31">
        <v>1856.07</v>
      </c>
    </row>
    <row r="240" spans="1:4" s="2" customFormat="1" ht="12.5" thickBot="1">
      <c r="A240" s="93" t="s">
        <v>9</v>
      </c>
      <c r="B240" s="94"/>
      <c r="C240" s="95"/>
      <c r="D240" s="46">
        <f>ROUNDUP(SUM(D229:D239),0)</f>
        <v>52023</v>
      </c>
    </row>
    <row r="241" spans="1:4" s="6" customFormat="1" ht="10.5">
      <c r="A241" s="64" t="s">
        <v>36</v>
      </c>
      <c r="B241" s="65"/>
      <c r="C241" s="65"/>
      <c r="D241" s="66"/>
    </row>
    <row r="242" spans="1:4" s="6" customFormat="1" ht="10.5">
      <c r="A242" s="29">
        <v>1</v>
      </c>
      <c r="B242" s="33" t="s">
        <v>63</v>
      </c>
      <c r="C242" s="16">
        <v>2018</v>
      </c>
      <c r="D242" s="54">
        <v>2890.5</v>
      </c>
    </row>
    <row r="243" spans="1:4" s="6" customFormat="1" ht="10.5">
      <c r="A243" s="29">
        <v>2</v>
      </c>
      <c r="B243" s="33" t="s">
        <v>64</v>
      </c>
      <c r="C243" s="16">
        <v>2018</v>
      </c>
      <c r="D243" s="54">
        <v>2890</v>
      </c>
    </row>
    <row r="244" spans="1:4" s="5" customFormat="1" ht="10.5">
      <c r="A244" s="29">
        <v>3</v>
      </c>
      <c r="B244" s="33" t="s">
        <v>65</v>
      </c>
      <c r="C244" s="16">
        <v>2018</v>
      </c>
      <c r="D244" s="54">
        <v>1550</v>
      </c>
    </row>
    <row r="245" spans="1:4" s="6" customFormat="1" ht="10.5">
      <c r="A245" s="29">
        <v>4</v>
      </c>
      <c r="B245" s="30" t="s">
        <v>34</v>
      </c>
      <c r="C245" s="35">
        <v>2018</v>
      </c>
      <c r="D245" s="54">
        <v>619</v>
      </c>
    </row>
    <row r="246" spans="1:4" s="6" customFormat="1" ht="10.5">
      <c r="A246" s="29">
        <v>5</v>
      </c>
      <c r="B246" s="33" t="s">
        <v>66</v>
      </c>
      <c r="C246" s="16">
        <v>2018</v>
      </c>
      <c r="D246" s="54">
        <v>1649</v>
      </c>
    </row>
    <row r="247" spans="1:4" s="6" customFormat="1" ht="10.5">
      <c r="A247" s="29">
        <v>6</v>
      </c>
      <c r="B247" s="33" t="s">
        <v>35</v>
      </c>
      <c r="C247" s="16">
        <v>2019</v>
      </c>
      <c r="D247" s="54">
        <v>1291.5</v>
      </c>
    </row>
    <row r="248" spans="1:4" s="6" customFormat="1" ht="10.5">
      <c r="A248" s="29">
        <v>7</v>
      </c>
      <c r="B248" s="33" t="s">
        <v>67</v>
      </c>
      <c r="C248" s="16">
        <v>2019</v>
      </c>
      <c r="D248" s="54">
        <v>2500</v>
      </c>
    </row>
    <row r="249" spans="1:4" s="6" customFormat="1" ht="10.5">
      <c r="A249" s="29">
        <v>8</v>
      </c>
      <c r="B249" s="33" t="s">
        <v>37</v>
      </c>
      <c r="C249" s="16">
        <v>2019</v>
      </c>
      <c r="D249" s="54">
        <v>1769</v>
      </c>
    </row>
    <row r="250" spans="1:4" s="6" customFormat="1" ht="10.5">
      <c r="A250" s="29">
        <v>9</v>
      </c>
      <c r="B250" s="33" t="s">
        <v>68</v>
      </c>
      <c r="C250" s="16">
        <v>2020</v>
      </c>
      <c r="D250" s="54">
        <v>4299</v>
      </c>
    </row>
    <row r="251" spans="1:4" s="6" customFormat="1" ht="10.5">
      <c r="A251" s="29">
        <v>10</v>
      </c>
      <c r="B251" s="33" t="s">
        <v>69</v>
      </c>
      <c r="C251" s="16">
        <v>2019</v>
      </c>
      <c r="D251" s="54">
        <v>759</v>
      </c>
    </row>
    <row r="252" spans="1:4" s="6" customFormat="1" ht="10.5">
      <c r="A252" s="29">
        <v>11</v>
      </c>
      <c r="B252" s="33" t="s">
        <v>70</v>
      </c>
      <c r="C252" s="16">
        <v>2019</v>
      </c>
      <c r="D252" s="54">
        <v>1137</v>
      </c>
    </row>
    <row r="253" spans="1:4" s="6" customFormat="1" ht="10.5">
      <c r="A253" s="29">
        <v>12</v>
      </c>
      <c r="B253" s="33" t="s">
        <v>143</v>
      </c>
      <c r="C253" s="16">
        <v>2022</v>
      </c>
      <c r="D253" s="54">
        <v>1088</v>
      </c>
    </row>
    <row r="254" spans="1:4" s="6" customFormat="1" ht="10.5">
      <c r="A254" s="29">
        <v>13</v>
      </c>
      <c r="B254" s="33" t="s">
        <v>150</v>
      </c>
      <c r="C254" s="16">
        <v>2023</v>
      </c>
      <c r="D254" s="54">
        <v>2681.4</v>
      </c>
    </row>
    <row r="255" spans="1:4" s="6" customFormat="1" ht="11" thickBot="1">
      <c r="A255" s="99" t="s">
        <v>9</v>
      </c>
      <c r="B255" s="100"/>
      <c r="C255" s="100"/>
      <c r="D255" s="55">
        <f>ROUNDUP(SUM(D242:D254),0)</f>
        <v>25124</v>
      </c>
    </row>
    <row r="256" spans="1:4" s="2" customFormat="1" ht="12.5" thickBot="1">
      <c r="A256" s="36"/>
      <c r="B256" s="36"/>
      <c r="C256" s="37"/>
      <c r="D256" s="36"/>
    </row>
    <row r="257" spans="1:4" s="2" customFormat="1" thickBot="1">
      <c r="A257" s="87" t="s">
        <v>16</v>
      </c>
      <c r="B257" s="88"/>
      <c r="C257" s="89"/>
      <c r="D257" s="62">
        <f>SUM(D255+D240+D227+D212+D193)</f>
        <v>236242</v>
      </c>
    </row>
    <row r="258" spans="1:4" ht="15" thickBot="1">
      <c r="A258" s="56"/>
      <c r="B258" s="56"/>
      <c r="C258" s="57"/>
      <c r="D258" s="56"/>
    </row>
    <row r="259" spans="1:4" s="4" customFormat="1" thickBot="1">
      <c r="A259" s="90" t="s">
        <v>71</v>
      </c>
      <c r="B259" s="91"/>
      <c r="C259" s="92"/>
      <c r="D259" s="63">
        <f>SUM(D257,D167)</f>
        <v>1403173</v>
      </c>
    </row>
    <row r="260" spans="1:4">
      <c r="A260" s="58"/>
      <c r="B260" s="59"/>
    </row>
  </sheetData>
  <mergeCells count="26">
    <mergeCell ref="A257:C257"/>
    <mergeCell ref="A259:C259"/>
    <mergeCell ref="A240:C240"/>
    <mergeCell ref="A165:C165"/>
    <mergeCell ref="A169:D169"/>
    <mergeCell ref="A255:C255"/>
    <mergeCell ref="A167:C167"/>
    <mergeCell ref="A170:D170"/>
    <mergeCell ref="A193:C193"/>
    <mergeCell ref="A212:C212"/>
    <mergeCell ref="A194:D194"/>
    <mergeCell ref="A228:D228"/>
    <mergeCell ref="A213:D213"/>
    <mergeCell ref="A227:C227"/>
    <mergeCell ref="A241:D241"/>
    <mergeCell ref="A162:D162"/>
    <mergeCell ref="A69:C69"/>
    <mergeCell ref="A1:D1"/>
    <mergeCell ref="A147:D147"/>
    <mergeCell ref="A103:D103"/>
    <mergeCell ref="A146:C146"/>
    <mergeCell ref="A161:C161"/>
    <mergeCell ref="A2:D2"/>
    <mergeCell ref="A3:D3"/>
    <mergeCell ref="A102:C102"/>
    <mergeCell ref="A70:D70"/>
  </mergeCells>
  <phoneticPr fontId="6" type="noConversion"/>
  <pageMargins left="0.19685039370078741" right="0.19685039370078741" top="0.55118110236220474" bottom="0.35433070866141736" header="0" footer="0.19685039370078741"/>
  <pageSetup paperSize="9" fitToHeight="0" orientation="portrait" r:id="rId1"/>
  <headerFooter>
    <oddHeader>&amp;L&amp;A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5.3.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Grzegorz Góra</cp:lastModifiedBy>
  <cp:lastPrinted>2024-01-11T14:28:04Z</cp:lastPrinted>
  <dcterms:created xsi:type="dcterms:W3CDTF">2017-02-22T08:39:27Z</dcterms:created>
  <dcterms:modified xsi:type="dcterms:W3CDTF">2024-01-12T11:37:25Z</dcterms:modified>
</cp:coreProperties>
</file>