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activeTab="0"/>
  </bookViews>
  <sheets>
    <sheet name="Przedmiar" sheetId="1" r:id="rId1"/>
  </sheets>
  <definedNames/>
  <calcPr fullCalcOnLoad="1"/>
</workbook>
</file>

<file path=xl/sharedStrings.xml><?xml version="1.0" encoding="utf-8"?>
<sst xmlns="http://schemas.openxmlformats.org/spreadsheetml/2006/main" count="142" uniqueCount="119">
  <si>
    <t>Lp.</t>
  </si>
  <si>
    <t>Podstawa</t>
  </si>
  <si>
    <t>Opis</t>
  </si>
  <si>
    <t>Jedn.obm.</t>
  </si>
  <si>
    <t>Ilość</t>
  </si>
  <si>
    <t>Cena jedn.</t>
  </si>
  <si>
    <t>Wartość</t>
  </si>
  <si>
    <t>Roboty pomiarowe</t>
  </si>
  <si>
    <t>Roboty pomiarowe przy liniowych robotach ziemnych - trasa dróg w terenie równinnym.</t>
  </si>
  <si>
    <t>m2</t>
  </si>
  <si>
    <t>m3</t>
  </si>
  <si>
    <t>szt.</t>
  </si>
  <si>
    <t>Roboty towarzyszące</t>
  </si>
  <si>
    <t>WARTOŚĆ NETTO:</t>
  </si>
  <si>
    <t>VAT:</t>
  </si>
  <si>
    <t>WARTOŚĆ BRUTTO:</t>
  </si>
  <si>
    <t>TABELA ELEMENTÓW SCALONYCH</t>
  </si>
  <si>
    <t>LP.</t>
  </si>
  <si>
    <t>POZYCJE KOSZTORYSOWE</t>
  </si>
  <si>
    <t xml:space="preserve">NAZWA </t>
  </si>
  <si>
    <t>WARTOŚĆ</t>
  </si>
  <si>
    <t>UDZIAŁ PROCENTOWY</t>
  </si>
  <si>
    <t>1.</t>
  </si>
  <si>
    <t>2.</t>
  </si>
  <si>
    <t>3.</t>
  </si>
  <si>
    <t>Wartość kosztorysowa robót bez podatku VAT</t>
  </si>
  <si>
    <t>w tym:</t>
  </si>
  <si>
    <t>Podatek VAT</t>
  </si>
  <si>
    <t>OGÓŁEM WARTOŚĆ KOSZTORYSOWA ROBÓT:</t>
  </si>
  <si>
    <t>mb</t>
  </si>
  <si>
    <t>Zagospodarowanie terenów zielonych z humusowaniem i obsianiem mieszaniną traw</t>
  </si>
  <si>
    <t>Oznakowanie i urządzenia BRD</t>
  </si>
  <si>
    <t>km</t>
  </si>
  <si>
    <t>Nawierzchnia jezdni</t>
  </si>
  <si>
    <t>Mechaniczne oczyszczenie i skropienie emulsją asfaltową nawierzchni kamiennej/bitumicznej zużycie emulsji 0,5 kg/m2</t>
  </si>
  <si>
    <t>4.</t>
  </si>
  <si>
    <t xml:space="preserve">Ustawienie słupków z rur stalowych zaków drogowych </t>
  </si>
  <si>
    <t>Montaż znaków drogowych tarcze znaków dużych min. 800mm, folia II gen.</t>
  </si>
  <si>
    <t>Wykonanie ławy betonowej pod krawężniki z oporem</t>
  </si>
  <si>
    <t xml:space="preserve">Wykonanie wykopów mechanicznie w gruncie I-IV </t>
  </si>
  <si>
    <t>5.</t>
  </si>
  <si>
    <t>6.</t>
  </si>
  <si>
    <t>1 d.1</t>
  </si>
  <si>
    <t>2 d.2</t>
  </si>
  <si>
    <t>3 d.2</t>
  </si>
  <si>
    <t>4 d.2</t>
  </si>
  <si>
    <t>5 d.2</t>
  </si>
  <si>
    <t>6 d.2</t>
  </si>
  <si>
    <t>7 d.2</t>
  </si>
  <si>
    <t>8 d.2</t>
  </si>
  <si>
    <t>9 d.2</t>
  </si>
  <si>
    <t>10 d.2</t>
  </si>
  <si>
    <t>13 d.3</t>
  </si>
  <si>
    <t>14 d.3</t>
  </si>
  <si>
    <t>15 d.3</t>
  </si>
  <si>
    <t>20 d.4</t>
  </si>
  <si>
    <t>Wykonanie poboczy z kruszywa łamanego 0-31 mm zagęszczanego mechanicznie</t>
  </si>
  <si>
    <t>Warstwa ścieralna nawierzchnia SMA 11S  układana mechanicznie gr. 5 cm</t>
  </si>
  <si>
    <t>Remont i dostosowanie wysokościowe wpustów drogowych z odstojnikiem bez syfonów (wymiana)</t>
  </si>
  <si>
    <t>12 d.3</t>
  </si>
  <si>
    <t>19 d.4</t>
  </si>
  <si>
    <t>Mechaniczne profilowanie i zagęszczanie podłoża pod warstwy konstrukcyjne w gruncie kat. I - IV</t>
  </si>
  <si>
    <t>Regulacja Krawężnika drogowego 15x30x100 na ławie bet. C12/15</t>
  </si>
  <si>
    <t>Wykonanie koryt ściekowych na ławie betonowej C12/15</t>
  </si>
  <si>
    <t xml:space="preserve">Zjazdy </t>
  </si>
  <si>
    <t>Warstwa ścieralna nawierzchnia SMA 16 JENA gr. 7 cm</t>
  </si>
  <si>
    <t>Regulacja Krawężnik drogowych 15x22x100 na ławie bet. C12/15 na zjazdach</t>
  </si>
  <si>
    <t>Korytowanie pod nawierzchnie chodnikowe wraz z wywiezieniem i utylizacją urobku na głębokość 20 cm</t>
  </si>
  <si>
    <t>Wykonanie warstwy podbudowy z kruszywa łamanego 0-31,5 mm o gr. 20 cm</t>
  </si>
  <si>
    <t>Wykonanie Nawierzchni z kostki betonowej szarej gr. 8cm na podsypce cementowo-piaskowej</t>
  </si>
  <si>
    <t>Wykonanie ławy betonowej pod koryta odprowadzające wodę</t>
  </si>
  <si>
    <t>24 d.5</t>
  </si>
  <si>
    <t>Mechaniczna ścinka poboczy gruntowych wraz z utylizacą urobku</t>
  </si>
  <si>
    <t>11 d.3</t>
  </si>
  <si>
    <t>16 d.4</t>
  </si>
  <si>
    <t>17 d.4</t>
  </si>
  <si>
    <t>18 d.4</t>
  </si>
  <si>
    <t>21 d.5</t>
  </si>
  <si>
    <t>22 d.5</t>
  </si>
  <si>
    <t>Rozebranie nawierzchni - frezowanie nawierzcni jezdni bitumicznych do 6 cm z wywiezieniem i wbudowaniem w pobocza</t>
  </si>
  <si>
    <t>Oczyszczenie chodników z ziemi i darniny</t>
  </si>
  <si>
    <t>23 d.5</t>
  </si>
  <si>
    <t>Usunięcie karpin drzew wraz z wywiezieniem</t>
  </si>
  <si>
    <t>Rozebranie nawierzchni z kostki kamiennej, nieregularnej ułożonej na podsypce cementowo-piaskowej</t>
  </si>
  <si>
    <t>Ściek wodny w poszerzeniu jezdni</t>
  </si>
  <si>
    <t>25 d.6</t>
  </si>
  <si>
    <t>26 d.6</t>
  </si>
  <si>
    <t>2 d.2 - 10 d.2</t>
  </si>
  <si>
    <t>11 d.3 - 15 d.3</t>
  </si>
  <si>
    <t>16 d.4 - 20 d.4</t>
  </si>
  <si>
    <t>21 d.5 - 24 d.5</t>
  </si>
  <si>
    <t>25 d.6 - 26 d.6</t>
  </si>
  <si>
    <t>D-01.01.00.00</t>
  </si>
  <si>
    <t>D-06.03.02.00</t>
  </si>
  <si>
    <t>D-04.03.01.00</t>
  </si>
  <si>
    <t>D-05.03.13.14</t>
  </si>
  <si>
    <t>D-03.06.01.00</t>
  </si>
  <si>
    <t>D-05.02.01.00</t>
  </si>
  <si>
    <t>D-05.03.23.10</t>
  </si>
  <si>
    <t>Regulacja pionowa studzienek i innych elementów pasa drogowego</t>
  </si>
  <si>
    <t>D-01.02.04.20</t>
  </si>
  <si>
    <t>D-04.04.02.00</t>
  </si>
  <si>
    <t>D-05.03.13.13</t>
  </si>
  <si>
    <t>D-07.02.01.41</t>
  </si>
  <si>
    <t>D-07.02.01.44</t>
  </si>
  <si>
    <t>D.08.01.01.41</t>
  </si>
  <si>
    <t>D-08.05.01.10</t>
  </si>
  <si>
    <t>D-08.01.01.11</t>
  </si>
  <si>
    <t>D-08.01.01.13</t>
  </si>
  <si>
    <t>D-09.01.01.10</t>
  </si>
  <si>
    <t>D-02.01.01.14</t>
  </si>
  <si>
    <t>D-04.01.01.23</t>
  </si>
  <si>
    <t>D-01.02.01.32</t>
  </si>
  <si>
    <t>D-03.02.01.41</t>
  </si>
  <si>
    <t>D-05.03.11.30</t>
  </si>
  <si>
    <t>D-08.01.01.41</t>
  </si>
  <si>
    <t>D-04.03.01.11</t>
  </si>
  <si>
    <t>KOSZTORYS OFERTOWY: Zwanowice DP 1166 O</t>
  </si>
  <si>
    <t>UWAGA: do kosztorysu ofertowego należy dołączyć zestawienie robocizny, materiałow, pracy sprzętu oraz narzuty zastosowane do jego wyceny!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</si>
</sst>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0"/>
    <numFmt numFmtId="168" formatCode="#,##0.000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0\ _z_ł"/>
    <numFmt numFmtId="174" formatCode="_-* #,##0\ _z_ł_-;\-* #,##0\ _z_ł_-;_-* &quot;-&quot;??\ _z_ł_-;_-@_-"/>
    <numFmt numFmtId="175" formatCode="_-* #,##0.000\ _z_ł_-;\-* #,##0.000\ _z_ł_-;_-* &quot;-&quot;??\ _z_ł_-;_-@_-"/>
    <numFmt numFmtId="176" formatCode="0.000"/>
    <numFmt numFmtId="177" formatCode="[$-415]dddd\,\ d\ mmmm\ yyyy"/>
  </numFmts>
  <fonts count="4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Calibri"/>
      <family val="2"/>
    </font>
    <font>
      <b/>
      <sz val="14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</font>
    <font>
      <b/>
      <sz val="14"/>
      <color theme="1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43" fillId="0" borderId="0" xfId="0" applyFont="1" applyAlignment="1">
      <alignment/>
    </xf>
    <xf numFmtId="4" fontId="43" fillId="0" borderId="0" xfId="0" applyNumberFormat="1" applyFont="1" applyAlignment="1">
      <alignment/>
    </xf>
    <xf numFmtId="166" fontId="43" fillId="0" borderId="0" xfId="0" applyNumberFormat="1" applyFont="1" applyAlignment="1">
      <alignment horizontal="center" vertical="center"/>
    </xf>
    <xf numFmtId="166" fontId="43" fillId="0" borderId="0" xfId="0" applyNumberFormat="1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4" fontId="44" fillId="0" borderId="10" xfId="0" applyNumberFormat="1" applyFont="1" applyBorder="1" applyAlignment="1">
      <alignment horizontal="center" vertical="center" wrapText="1"/>
    </xf>
    <xf numFmtId="166" fontId="44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166" fontId="44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166" fontId="43" fillId="0" borderId="10" xfId="0" applyNumberFormat="1" applyFont="1" applyBorder="1" applyAlignment="1">
      <alignment horizontal="center" vertical="center"/>
    </xf>
    <xf numFmtId="10" fontId="43" fillId="0" borderId="10" xfId="0" applyNumberFormat="1" applyFont="1" applyBorder="1" applyAlignment="1">
      <alignment horizontal="center" vertical="center"/>
    </xf>
    <xf numFmtId="10" fontId="44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168" fontId="21" fillId="0" borderId="10" xfId="0" applyNumberFormat="1" applyFont="1" applyFill="1" applyBorder="1" applyAlignment="1">
      <alignment horizontal="center" vertical="center" wrapText="1"/>
    </xf>
    <xf numFmtId="166" fontId="43" fillId="0" borderId="10" xfId="0" applyNumberFormat="1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vertical="center" wrapText="1"/>
    </xf>
    <xf numFmtId="0" fontId="44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horizontal="center" vertical="center" wrapText="1"/>
    </xf>
    <xf numFmtId="4" fontId="43" fillId="0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 wrapText="1"/>
    </xf>
    <xf numFmtId="166" fontId="21" fillId="0" borderId="10" xfId="0" applyNumberFormat="1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166" fontId="43" fillId="0" borderId="10" xfId="0" applyNumberFormat="1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2" fontId="43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2" fontId="45" fillId="0" borderId="0" xfId="0" applyNumberFormat="1" applyFont="1" applyBorder="1" applyAlignment="1">
      <alignment horizontal="right" vertical="center" wrapText="1"/>
    </xf>
    <xf numFmtId="166" fontId="45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6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2" fontId="0" fillId="0" borderId="0" xfId="0" applyNumberFormat="1" applyBorder="1" applyAlignment="1">
      <alignment horizontal="right" vertical="center"/>
    </xf>
    <xf numFmtId="44" fontId="0" fillId="0" borderId="0" xfId="0" applyNumberFormat="1" applyBorder="1" applyAlignment="1">
      <alignment horizontal="center" vertical="center"/>
    </xf>
    <xf numFmtId="0" fontId="44" fillId="0" borderId="11" xfId="0" applyFont="1" applyBorder="1" applyAlignment="1">
      <alignment vertical="center" wrapText="1"/>
    </xf>
    <xf numFmtId="0" fontId="44" fillId="0" borderId="0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right" vertical="center" wrapText="1"/>
    </xf>
    <xf numFmtId="0" fontId="22" fillId="0" borderId="12" xfId="0" applyFont="1" applyBorder="1" applyAlignment="1">
      <alignment horizontal="right" vertical="center" wrapText="1"/>
    </xf>
    <xf numFmtId="0" fontId="22" fillId="0" borderId="11" xfId="0" applyFont="1" applyBorder="1" applyAlignment="1">
      <alignment horizontal="right" vertical="center" wrapText="1"/>
    </xf>
    <xf numFmtId="0" fontId="44" fillId="0" borderId="14" xfId="0" applyFont="1" applyBorder="1" applyAlignment="1">
      <alignment horizontal="right" vertical="center"/>
    </xf>
    <xf numFmtId="0" fontId="44" fillId="0" borderId="12" xfId="0" applyFont="1" applyBorder="1" applyAlignment="1">
      <alignment horizontal="right" vertical="center"/>
    </xf>
    <xf numFmtId="0" fontId="44" fillId="0" borderId="11" xfId="0" applyFont="1" applyBorder="1" applyAlignment="1">
      <alignment horizontal="right" vertical="center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7" fillId="0" borderId="0" xfId="0" applyFont="1" applyAlignment="1">
      <alignment/>
    </xf>
    <xf numFmtId="0" fontId="47" fillId="0" borderId="15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left" vertical="center"/>
    </xf>
    <xf numFmtId="0" fontId="44" fillId="0" borderId="14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3" fillId="0" borderId="14" xfId="0" applyFont="1" applyBorder="1" applyAlignment="1">
      <alignment horizontal="left" vertical="center"/>
    </xf>
    <xf numFmtId="0" fontId="43" fillId="0" borderId="12" xfId="0" applyFont="1" applyBorder="1" applyAlignment="1">
      <alignment horizontal="left" vertical="center"/>
    </xf>
    <xf numFmtId="0" fontId="43" fillId="0" borderId="11" xfId="0" applyFont="1" applyBorder="1" applyAlignment="1">
      <alignment horizontal="left" vertical="center"/>
    </xf>
    <xf numFmtId="0" fontId="44" fillId="0" borderId="14" xfId="0" applyFont="1" applyBorder="1" applyAlignment="1">
      <alignment horizontal="left" vertical="center"/>
    </xf>
    <xf numFmtId="0" fontId="44" fillId="0" borderId="12" xfId="0" applyFont="1" applyBorder="1" applyAlignment="1">
      <alignment horizontal="left" vertical="center"/>
    </xf>
    <xf numFmtId="0" fontId="44" fillId="0" borderId="11" xfId="0" applyFont="1" applyBorder="1" applyAlignment="1">
      <alignment horizontal="left" vertical="center"/>
    </xf>
    <xf numFmtId="166" fontId="43" fillId="0" borderId="16" xfId="0" applyNumberFormat="1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22" fillId="0" borderId="14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0" fontId="22" fillId="0" borderId="11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48" fillId="0" borderId="0" xfId="0" applyFont="1" applyAlignment="1">
      <alignment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Walutowy 2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60"/>
  <sheetViews>
    <sheetView tabSelected="1" zoomScalePageLayoutView="0" workbookViewId="0" topLeftCell="A43">
      <selection activeCell="C67" sqref="C67"/>
    </sheetView>
  </sheetViews>
  <sheetFormatPr defaultColWidth="8.796875" defaultRowHeight="14.25"/>
  <cols>
    <col min="1" max="1" width="11.69921875" style="0" customWidth="1"/>
    <col min="2" max="2" width="13.09765625" style="34" bestFit="1" customWidth="1"/>
    <col min="3" max="3" width="58.69921875" style="0" customWidth="1"/>
    <col min="4" max="4" width="10.59765625" style="0" customWidth="1"/>
    <col min="5" max="5" width="11.59765625" style="0" customWidth="1"/>
    <col min="6" max="6" width="15.09765625" style="0" customWidth="1"/>
    <col min="7" max="7" width="17.19921875" style="0" customWidth="1"/>
    <col min="10" max="10" width="5.69921875" style="0" customWidth="1"/>
    <col min="11" max="11" width="13.09765625" style="0" bestFit="1" customWidth="1"/>
    <col min="12" max="12" width="56.09765625" style="0" customWidth="1"/>
    <col min="13" max="13" width="6.19921875" style="0" customWidth="1"/>
    <col min="15" max="15" width="9.59765625" style="0" customWidth="1"/>
    <col min="16" max="16" width="10.59765625" style="0" customWidth="1"/>
  </cols>
  <sheetData>
    <row r="1" spans="1:7" ht="18.75">
      <c r="A1" s="59" t="s">
        <v>117</v>
      </c>
      <c r="B1" s="59"/>
      <c r="C1" s="59"/>
      <c r="D1" s="59"/>
      <c r="E1" s="59"/>
      <c r="F1" s="59"/>
      <c r="G1" s="59"/>
    </row>
    <row r="2" spans="1:7" ht="15">
      <c r="A2" s="1"/>
      <c r="C2" s="1"/>
      <c r="D2" s="1"/>
      <c r="E2" s="2"/>
      <c r="F2" s="3"/>
      <c r="G2" s="4"/>
    </row>
    <row r="3" spans="1:21" ht="15">
      <c r="A3" s="5" t="s">
        <v>0</v>
      </c>
      <c r="B3" s="9" t="s">
        <v>1</v>
      </c>
      <c r="C3" s="5" t="s">
        <v>2</v>
      </c>
      <c r="D3" s="5" t="s">
        <v>3</v>
      </c>
      <c r="E3" s="6" t="s">
        <v>4</v>
      </c>
      <c r="F3" s="7" t="s">
        <v>5</v>
      </c>
      <c r="G3" s="7" t="s">
        <v>6</v>
      </c>
      <c r="J3" s="35"/>
      <c r="K3" s="35"/>
      <c r="L3" s="35"/>
      <c r="M3" s="35"/>
      <c r="N3" s="36"/>
      <c r="O3" s="37"/>
      <c r="P3" s="37"/>
      <c r="Q3" s="38"/>
      <c r="R3" s="38"/>
      <c r="S3" s="38"/>
      <c r="T3" s="38"/>
      <c r="U3" s="38"/>
    </row>
    <row r="4" spans="1:21" ht="15" customHeight="1">
      <c r="A4" s="5">
        <v>1</v>
      </c>
      <c r="C4" s="63" t="s">
        <v>7</v>
      </c>
      <c r="D4" s="64"/>
      <c r="E4" s="64"/>
      <c r="F4" s="46"/>
      <c r="G4" s="8"/>
      <c r="J4" s="39"/>
      <c r="K4" s="39"/>
      <c r="L4" s="39"/>
      <c r="M4" s="39"/>
      <c r="N4" s="39"/>
      <c r="O4" s="39"/>
      <c r="P4" s="39"/>
      <c r="Q4" s="38"/>
      <c r="R4" s="38"/>
      <c r="S4" s="38"/>
      <c r="T4" s="38"/>
      <c r="U4" s="38"/>
    </row>
    <row r="5" spans="1:21" ht="30" customHeight="1">
      <c r="A5" s="9" t="s">
        <v>42</v>
      </c>
      <c r="B5" s="12" t="s">
        <v>92</v>
      </c>
      <c r="C5" s="17" t="s">
        <v>8</v>
      </c>
      <c r="D5" s="17" t="s">
        <v>32</v>
      </c>
      <c r="E5" s="18">
        <v>1.22</v>
      </c>
      <c r="F5" s="19"/>
      <c r="G5" s="19">
        <f>E5*F5</f>
        <v>0</v>
      </c>
      <c r="J5" s="40"/>
      <c r="K5" s="47"/>
      <c r="L5" s="47"/>
      <c r="M5" s="47"/>
      <c r="N5" s="47"/>
      <c r="O5" s="47"/>
      <c r="P5" s="47"/>
      <c r="Q5" s="38"/>
      <c r="R5" s="38"/>
      <c r="S5" s="38"/>
      <c r="T5" s="38"/>
      <c r="U5" s="38"/>
    </row>
    <row r="6" spans="1:21" ht="15" customHeight="1">
      <c r="A6" s="5">
        <v>2</v>
      </c>
      <c r="C6" s="57" t="s">
        <v>33</v>
      </c>
      <c r="D6" s="58"/>
      <c r="E6" s="58"/>
      <c r="F6" s="20"/>
      <c r="G6" s="21"/>
      <c r="J6" s="41"/>
      <c r="K6" s="41"/>
      <c r="L6" s="42"/>
      <c r="M6" s="43"/>
      <c r="N6" s="44"/>
      <c r="O6" s="45"/>
      <c r="P6" s="45"/>
      <c r="Q6" s="38"/>
      <c r="R6" s="38"/>
      <c r="S6" s="38"/>
      <c r="T6" s="38"/>
      <c r="U6" s="38"/>
    </row>
    <row r="7" spans="1:21" ht="30">
      <c r="A7" s="12" t="s">
        <v>43</v>
      </c>
      <c r="B7" s="12" t="s">
        <v>114</v>
      </c>
      <c r="C7" s="22" t="s">
        <v>79</v>
      </c>
      <c r="D7" s="17" t="s">
        <v>9</v>
      </c>
      <c r="E7" s="23">
        <v>7270</v>
      </c>
      <c r="F7" s="19"/>
      <c r="G7" s="19">
        <f aca="true" t="shared" si="0" ref="G7:G15">F7*E7</f>
        <v>0</v>
      </c>
      <c r="J7" s="41"/>
      <c r="K7" s="41"/>
      <c r="L7" s="42"/>
      <c r="M7" s="43"/>
      <c r="N7" s="44"/>
      <c r="O7" s="45"/>
      <c r="P7" s="45"/>
      <c r="Q7" s="38"/>
      <c r="R7" s="38"/>
      <c r="S7" s="38"/>
      <c r="T7" s="38"/>
      <c r="U7" s="38"/>
    </row>
    <row r="8" spans="1:21" ht="15">
      <c r="A8" s="12" t="s">
        <v>44</v>
      </c>
      <c r="B8" s="12" t="s">
        <v>93</v>
      </c>
      <c r="C8" s="22" t="s">
        <v>72</v>
      </c>
      <c r="D8" s="17" t="s">
        <v>9</v>
      </c>
      <c r="E8" s="23">
        <v>220</v>
      </c>
      <c r="F8" s="19"/>
      <c r="G8" s="19">
        <f t="shared" si="0"/>
        <v>0</v>
      </c>
      <c r="J8" s="41"/>
      <c r="K8" s="41"/>
      <c r="L8" s="42"/>
      <c r="M8" s="43"/>
      <c r="N8" s="44"/>
      <c r="O8" s="45"/>
      <c r="P8" s="45"/>
      <c r="Q8" s="38"/>
      <c r="R8" s="38"/>
      <c r="S8" s="38"/>
      <c r="T8" s="38"/>
      <c r="U8" s="38"/>
    </row>
    <row r="9" spans="1:21" ht="15" customHeight="1">
      <c r="A9" s="12" t="s">
        <v>45</v>
      </c>
      <c r="B9" s="33" t="s">
        <v>107</v>
      </c>
      <c r="C9" s="22" t="s">
        <v>62</v>
      </c>
      <c r="D9" s="17" t="s">
        <v>29</v>
      </c>
      <c r="E9" s="23">
        <v>500</v>
      </c>
      <c r="F9" s="19"/>
      <c r="G9" s="19">
        <f t="shared" si="0"/>
        <v>0</v>
      </c>
      <c r="J9" s="40"/>
      <c r="K9" s="47"/>
      <c r="L9" s="47"/>
      <c r="M9" s="47"/>
      <c r="N9" s="47"/>
      <c r="O9" s="47"/>
      <c r="P9" s="47"/>
      <c r="Q9" s="38"/>
      <c r="R9" s="38"/>
      <c r="S9" s="38"/>
      <c r="T9" s="38"/>
      <c r="U9" s="38"/>
    </row>
    <row r="10" spans="1:21" ht="30">
      <c r="A10" s="12" t="s">
        <v>46</v>
      </c>
      <c r="B10" s="33" t="s">
        <v>108</v>
      </c>
      <c r="C10" s="22" t="s">
        <v>66</v>
      </c>
      <c r="D10" s="17" t="s">
        <v>29</v>
      </c>
      <c r="E10" s="23">
        <v>150</v>
      </c>
      <c r="F10" s="19"/>
      <c r="G10" s="19">
        <f t="shared" si="0"/>
        <v>0</v>
      </c>
      <c r="J10" s="41"/>
      <c r="K10" s="41"/>
      <c r="L10" s="42"/>
      <c r="M10" s="43"/>
      <c r="N10" s="44"/>
      <c r="O10" s="45"/>
      <c r="P10" s="45"/>
      <c r="Q10" s="38"/>
      <c r="R10" s="38"/>
      <c r="S10" s="38"/>
      <c r="T10" s="38"/>
      <c r="U10" s="38"/>
    </row>
    <row r="11" spans="1:21" ht="15">
      <c r="A11" s="12" t="s">
        <v>47</v>
      </c>
      <c r="B11" s="33" t="s">
        <v>115</v>
      </c>
      <c r="C11" s="22" t="s">
        <v>38</v>
      </c>
      <c r="D11" s="17" t="s">
        <v>10</v>
      </c>
      <c r="E11" s="23">
        <v>45.55</v>
      </c>
      <c r="F11" s="19"/>
      <c r="G11" s="19">
        <f t="shared" si="0"/>
        <v>0</v>
      </c>
      <c r="J11" s="41"/>
      <c r="K11" s="41"/>
      <c r="L11" s="42"/>
      <c r="M11" s="43"/>
      <c r="N11" s="44"/>
      <c r="O11" s="45"/>
      <c r="P11" s="45"/>
      <c r="Q11" s="38"/>
      <c r="R11" s="38"/>
      <c r="S11" s="38"/>
      <c r="T11" s="38"/>
      <c r="U11" s="38"/>
    </row>
    <row r="12" spans="1:21" ht="15" customHeight="1">
      <c r="A12" s="12" t="s">
        <v>48</v>
      </c>
      <c r="B12" s="12" t="s">
        <v>96</v>
      </c>
      <c r="C12" s="17" t="s">
        <v>99</v>
      </c>
      <c r="D12" s="17" t="s">
        <v>11</v>
      </c>
      <c r="E12" s="24">
        <v>10</v>
      </c>
      <c r="F12" s="19"/>
      <c r="G12" s="19">
        <f t="shared" si="0"/>
        <v>0</v>
      </c>
      <c r="J12" s="40"/>
      <c r="K12" s="47"/>
      <c r="L12" s="47"/>
      <c r="M12" s="47"/>
      <c r="N12" s="47"/>
      <c r="O12" s="47"/>
      <c r="P12" s="47"/>
      <c r="Q12" s="38"/>
      <c r="R12" s="38"/>
      <c r="S12" s="38"/>
      <c r="T12" s="38"/>
      <c r="U12" s="38"/>
    </row>
    <row r="13" spans="1:21" ht="30">
      <c r="A13" s="12" t="s">
        <v>49</v>
      </c>
      <c r="B13" s="12" t="s">
        <v>94</v>
      </c>
      <c r="C13" s="22" t="s">
        <v>34</v>
      </c>
      <c r="D13" s="17" t="s">
        <v>9</v>
      </c>
      <c r="E13" s="24">
        <v>7270</v>
      </c>
      <c r="F13" s="19"/>
      <c r="G13" s="19">
        <f t="shared" si="0"/>
        <v>0</v>
      </c>
      <c r="J13" s="41"/>
      <c r="K13" s="41"/>
      <c r="L13" s="42"/>
      <c r="M13" s="43"/>
      <c r="N13" s="44"/>
      <c r="O13" s="45"/>
      <c r="P13" s="45"/>
      <c r="Q13" s="38"/>
      <c r="R13" s="38"/>
      <c r="S13" s="38"/>
      <c r="T13" s="38"/>
      <c r="U13" s="38"/>
    </row>
    <row r="14" spans="1:21" ht="15">
      <c r="A14" s="12" t="s">
        <v>50</v>
      </c>
      <c r="B14" s="12" t="s">
        <v>95</v>
      </c>
      <c r="C14" s="17" t="s">
        <v>65</v>
      </c>
      <c r="D14" s="17" t="s">
        <v>9</v>
      </c>
      <c r="E14" s="24">
        <v>7270</v>
      </c>
      <c r="F14" s="19"/>
      <c r="G14" s="19">
        <f>F14*E14</f>
        <v>0</v>
      </c>
      <c r="J14" s="41"/>
      <c r="K14" s="41"/>
      <c r="L14" s="42"/>
      <c r="M14" s="43"/>
      <c r="N14" s="44"/>
      <c r="O14" s="45"/>
      <c r="P14" s="45"/>
      <c r="Q14" s="38"/>
      <c r="R14" s="38"/>
      <c r="S14" s="38"/>
      <c r="T14" s="38"/>
      <c r="U14" s="38"/>
    </row>
    <row r="15" spans="1:21" ht="30">
      <c r="A15" s="12" t="s">
        <v>51</v>
      </c>
      <c r="B15" s="12" t="s">
        <v>97</v>
      </c>
      <c r="C15" s="17" t="s">
        <v>56</v>
      </c>
      <c r="D15" s="22" t="s">
        <v>9</v>
      </c>
      <c r="E15" s="24">
        <v>220</v>
      </c>
      <c r="F15" s="22"/>
      <c r="G15" s="19">
        <f t="shared" si="0"/>
        <v>0</v>
      </c>
      <c r="J15" s="41"/>
      <c r="K15" s="41"/>
      <c r="L15" s="42"/>
      <c r="M15" s="43"/>
      <c r="N15" s="44"/>
      <c r="O15" s="45"/>
      <c r="P15" s="45"/>
      <c r="Q15" s="38"/>
      <c r="R15" s="38"/>
      <c r="S15" s="38"/>
      <c r="T15" s="38"/>
      <c r="U15" s="38"/>
    </row>
    <row r="16" spans="1:21" ht="15" customHeight="1">
      <c r="A16" s="16">
        <v>3</v>
      </c>
      <c r="C16" s="57" t="s">
        <v>84</v>
      </c>
      <c r="D16" s="58"/>
      <c r="E16" s="58"/>
      <c r="F16" s="20"/>
      <c r="G16" s="19"/>
      <c r="J16" s="41"/>
      <c r="K16" s="41"/>
      <c r="L16" s="42"/>
      <c r="M16" s="43"/>
      <c r="N16" s="44"/>
      <c r="O16" s="45"/>
      <c r="P16" s="45"/>
      <c r="Q16" s="38"/>
      <c r="R16" s="38"/>
      <c r="S16" s="38"/>
      <c r="T16" s="38"/>
      <c r="U16" s="38"/>
    </row>
    <row r="17" spans="1:21" ht="30">
      <c r="A17" s="10" t="s">
        <v>73</v>
      </c>
      <c r="B17" s="33" t="s">
        <v>100</v>
      </c>
      <c r="C17" s="17" t="s">
        <v>83</v>
      </c>
      <c r="D17" s="17" t="s">
        <v>9</v>
      </c>
      <c r="E17" s="31">
        <v>50</v>
      </c>
      <c r="F17" s="22"/>
      <c r="G17" s="19">
        <f>E17*F17</f>
        <v>0</v>
      </c>
      <c r="J17" s="41"/>
      <c r="K17" s="41"/>
      <c r="L17" s="42"/>
      <c r="M17" s="43"/>
      <c r="N17" s="44"/>
      <c r="O17" s="45"/>
      <c r="P17" s="45"/>
      <c r="Q17" s="38"/>
      <c r="R17" s="38"/>
      <c r="S17" s="38"/>
      <c r="T17" s="38"/>
      <c r="U17" s="38"/>
    </row>
    <row r="18" spans="1:7" ht="15">
      <c r="A18" s="10" t="s">
        <v>59</v>
      </c>
      <c r="B18" s="17" t="s">
        <v>111</v>
      </c>
      <c r="C18" s="22" t="s">
        <v>39</v>
      </c>
      <c r="D18" s="22" t="s">
        <v>9</v>
      </c>
      <c r="E18" s="24">
        <v>50</v>
      </c>
      <c r="F18" s="25"/>
      <c r="G18" s="19">
        <f>E18*F18</f>
        <v>0</v>
      </c>
    </row>
    <row r="19" spans="1:7" ht="15">
      <c r="A19" s="10" t="s">
        <v>52</v>
      </c>
      <c r="B19" s="22" t="s">
        <v>105</v>
      </c>
      <c r="C19" s="17" t="s">
        <v>70</v>
      </c>
      <c r="D19" s="22" t="s">
        <v>9</v>
      </c>
      <c r="E19" s="24">
        <v>18.75</v>
      </c>
      <c r="F19" s="25"/>
      <c r="G19" s="19">
        <f>E19*F19</f>
        <v>0</v>
      </c>
    </row>
    <row r="20" spans="1:7" ht="15">
      <c r="A20" s="10" t="s">
        <v>53</v>
      </c>
      <c r="B20" s="17" t="s">
        <v>106</v>
      </c>
      <c r="C20" s="29" t="s">
        <v>63</v>
      </c>
      <c r="D20" s="22" t="s">
        <v>29</v>
      </c>
      <c r="E20" s="24">
        <v>125</v>
      </c>
      <c r="F20" s="25"/>
      <c r="G20" s="19">
        <f>E20*F20</f>
        <v>0</v>
      </c>
    </row>
    <row r="21" spans="1:7" ht="30">
      <c r="A21" s="10" t="s">
        <v>54</v>
      </c>
      <c r="B21" s="17" t="s">
        <v>98</v>
      </c>
      <c r="C21" s="17" t="s">
        <v>69</v>
      </c>
      <c r="D21" s="17" t="s">
        <v>29</v>
      </c>
      <c r="E21" s="24">
        <v>40</v>
      </c>
      <c r="F21" s="19"/>
      <c r="G21" s="19">
        <f>E21*F21</f>
        <v>0</v>
      </c>
    </row>
    <row r="22" spans="1:7" ht="15">
      <c r="A22" s="5">
        <v>4</v>
      </c>
      <c r="C22" s="57" t="s">
        <v>64</v>
      </c>
      <c r="D22" s="58"/>
      <c r="E22" s="58"/>
      <c r="F22" s="20"/>
      <c r="G22" s="19"/>
    </row>
    <row r="23" spans="1:7" ht="30">
      <c r="A23" s="9" t="s">
        <v>74</v>
      </c>
      <c r="B23" s="17" t="s">
        <v>110</v>
      </c>
      <c r="C23" s="26" t="s">
        <v>67</v>
      </c>
      <c r="D23" s="22" t="s">
        <v>9</v>
      </c>
      <c r="E23" s="24">
        <v>75</v>
      </c>
      <c r="F23" s="19"/>
      <c r="G23" s="19">
        <f aca="true" t="shared" si="1" ref="G23:G32">E23*F23</f>
        <v>0</v>
      </c>
    </row>
    <row r="24" spans="1:7" ht="30">
      <c r="A24" s="9" t="s">
        <v>75</v>
      </c>
      <c r="B24" s="17" t="s">
        <v>111</v>
      </c>
      <c r="C24" s="26" t="s">
        <v>61</v>
      </c>
      <c r="D24" s="22" t="s">
        <v>9</v>
      </c>
      <c r="E24" s="24">
        <v>75</v>
      </c>
      <c r="F24" s="19"/>
      <c r="G24" s="19">
        <f t="shared" si="1"/>
        <v>0</v>
      </c>
    </row>
    <row r="25" spans="1:7" ht="30">
      <c r="A25" s="9" t="s">
        <v>76</v>
      </c>
      <c r="B25" s="17" t="s">
        <v>101</v>
      </c>
      <c r="C25" s="26" t="s">
        <v>68</v>
      </c>
      <c r="D25" s="17" t="s">
        <v>9</v>
      </c>
      <c r="E25" s="23">
        <v>75</v>
      </c>
      <c r="F25" s="19"/>
      <c r="G25" s="19">
        <f t="shared" si="1"/>
        <v>0</v>
      </c>
    </row>
    <row r="26" spans="1:7" ht="30">
      <c r="A26" s="9" t="s">
        <v>60</v>
      </c>
      <c r="B26" s="17" t="str">
        <f>B13</f>
        <v>D-04.03.01.00</v>
      </c>
      <c r="C26" s="22" t="s">
        <v>34</v>
      </c>
      <c r="D26" s="17" t="s">
        <v>9</v>
      </c>
      <c r="E26" s="23">
        <v>75</v>
      </c>
      <c r="F26" s="19"/>
      <c r="G26" s="19">
        <f t="shared" si="1"/>
        <v>0</v>
      </c>
    </row>
    <row r="27" spans="1:7" ht="30">
      <c r="A27" s="9" t="s">
        <v>55</v>
      </c>
      <c r="B27" s="17" t="s">
        <v>102</v>
      </c>
      <c r="C27" s="17" t="s">
        <v>57</v>
      </c>
      <c r="D27" s="17" t="s">
        <v>9</v>
      </c>
      <c r="E27" s="23">
        <v>75</v>
      </c>
      <c r="F27" s="19"/>
      <c r="G27" s="19">
        <f t="shared" si="1"/>
        <v>0</v>
      </c>
    </row>
    <row r="28" spans="1:7" ht="15" customHeight="1">
      <c r="A28" s="5">
        <v>5</v>
      </c>
      <c r="C28" s="57" t="s">
        <v>12</v>
      </c>
      <c r="D28" s="58"/>
      <c r="E28" s="65"/>
      <c r="F28" s="21"/>
      <c r="G28" s="19"/>
    </row>
    <row r="29" spans="1:7" ht="30">
      <c r="A29" s="10" t="s">
        <v>77</v>
      </c>
      <c r="B29" s="22" t="s">
        <v>113</v>
      </c>
      <c r="C29" s="22" t="s">
        <v>58</v>
      </c>
      <c r="D29" s="27" t="s">
        <v>11</v>
      </c>
      <c r="E29" s="24">
        <v>14</v>
      </c>
      <c r="F29" s="28"/>
      <c r="G29" s="19">
        <f t="shared" si="1"/>
        <v>0</v>
      </c>
    </row>
    <row r="30" spans="1:7" ht="15">
      <c r="A30" s="10" t="s">
        <v>78</v>
      </c>
      <c r="B30" s="22" t="s">
        <v>112</v>
      </c>
      <c r="C30" s="22" t="s">
        <v>82</v>
      </c>
      <c r="D30" s="27" t="s">
        <v>11</v>
      </c>
      <c r="E30" s="24">
        <v>3</v>
      </c>
      <c r="F30" s="28"/>
      <c r="G30" s="19">
        <f t="shared" si="1"/>
        <v>0</v>
      </c>
    </row>
    <row r="31" spans="1:7" ht="30">
      <c r="A31" s="10" t="s">
        <v>81</v>
      </c>
      <c r="B31" s="22" t="s">
        <v>109</v>
      </c>
      <c r="C31" s="22" t="s">
        <v>30</v>
      </c>
      <c r="D31" s="22" t="s">
        <v>9</v>
      </c>
      <c r="E31" s="24">
        <v>220</v>
      </c>
      <c r="F31" s="25"/>
      <c r="G31" s="19">
        <f t="shared" si="1"/>
        <v>0</v>
      </c>
    </row>
    <row r="32" spans="1:7" ht="15">
      <c r="A32" s="10" t="s">
        <v>71</v>
      </c>
      <c r="B32" s="30" t="s">
        <v>116</v>
      </c>
      <c r="C32" s="22" t="s">
        <v>80</v>
      </c>
      <c r="D32" s="22" t="s">
        <v>9</v>
      </c>
      <c r="E32" s="24">
        <v>500</v>
      </c>
      <c r="F32" s="25"/>
      <c r="G32" s="19">
        <f t="shared" si="1"/>
        <v>0</v>
      </c>
    </row>
    <row r="33" spans="1:7" ht="15" customHeight="1">
      <c r="A33" s="16">
        <v>6</v>
      </c>
      <c r="C33" s="54" t="s">
        <v>31</v>
      </c>
      <c r="D33" s="55"/>
      <c r="E33" s="56"/>
      <c r="F33" s="25"/>
      <c r="G33" s="19"/>
    </row>
    <row r="34" spans="1:7" ht="15">
      <c r="A34" s="10" t="s">
        <v>85</v>
      </c>
      <c r="B34" s="22" t="s">
        <v>103</v>
      </c>
      <c r="C34" s="22" t="s">
        <v>36</v>
      </c>
      <c r="D34" s="22" t="s">
        <v>11</v>
      </c>
      <c r="E34" s="24">
        <v>8</v>
      </c>
      <c r="F34" s="25"/>
      <c r="G34" s="19">
        <f>F34*E34</f>
        <v>0</v>
      </c>
    </row>
    <row r="35" spans="1:7" ht="30">
      <c r="A35" s="10" t="s">
        <v>86</v>
      </c>
      <c r="B35" s="22" t="s">
        <v>104</v>
      </c>
      <c r="C35" s="22" t="s">
        <v>37</v>
      </c>
      <c r="D35" s="27" t="s">
        <v>11</v>
      </c>
      <c r="E35" s="24">
        <v>8</v>
      </c>
      <c r="F35" s="28"/>
      <c r="G35" s="19">
        <f>F35*E35</f>
        <v>0</v>
      </c>
    </row>
    <row r="36" spans="1:7" ht="15" customHeight="1">
      <c r="A36" s="48" t="s">
        <v>13</v>
      </c>
      <c r="B36" s="49"/>
      <c r="C36" s="49"/>
      <c r="D36" s="49"/>
      <c r="E36" s="49"/>
      <c r="F36" s="50"/>
      <c r="G36" s="7">
        <f>SUM(G5:G35)</f>
        <v>0</v>
      </c>
    </row>
    <row r="37" spans="1:7" ht="15">
      <c r="A37" s="51" t="s">
        <v>14</v>
      </c>
      <c r="B37" s="52"/>
      <c r="C37" s="52"/>
      <c r="D37" s="52"/>
      <c r="E37" s="52"/>
      <c r="F37" s="53"/>
      <c r="G37" s="11">
        <f>G36*0.23</f>
        <v>0</v>
      </c>
    </row>
    <row r="38" spans="1:7" ht="15">
      <c r="A38" s="51" t="s">
        <v>15</v>
      </c>
      <c r="B38" s="52"/>
      <c r="C38" s="52"/>
      <c r="D38" s="52"/>
      <c r="E38" s="52"/>
      <c r="F38" s="53"/>
      <c r="G38" s="11">
        <f>G36+G37</f>
        <v>0</v>
      </c>
    </row>
    <row r="39" spans="1:7" ht="15">
      <c r="A39" s="1"/>
      <c r="C39" s="1"/>
      <c r="D39" s="1"/>
      <c r="E39" s="2"/>
      <c r="F39" s="3"/>
      <c r="G39" s="4"/>
    </row>
    <row r="40" spans="1:7" ht="15">
      <c r="A40" s="1"/>
      <c r="C40" s="1"/>
      <c r="D40" s="1"/>
      <c r="E40" s="2"/>
      <c r="F40" s="3"/>
      <c r="G40" s="4"/>
    </row>
    <row r="41" spans="1:7" ht="15">
      <c r="A41" s="1"/>
      <c r="C41" s="1"/>
      <c r="D41" s="1"/>
      <c r="E41" s="2"/>
      <c r="F41" s="3"/>
      <c r="G41" s="4"/>
    </row>
    <row r="42" spans="1:7" ht="18.75">
      <c r="A42" s="60" t="s">
        <v>16</v>
      </c>
      <c r="B42" s="60"/>
      <c r="C42" s="60"/>
      <c r="D42" s="60"/>
      <c r="E42" s="60"/>
      <c r="F42" s="60"/>
      <c r="G42" s="60"/>
    </row>
    <row r="43" spans="1:7" ht="45">
      <c r="A43" s="32" t="s">
        <v>17</v>
      </c>
      <c r="B43" s="9" t="s">
        <v>18</v>
      </c>
      <c r="C43" s="61" t="s">
        <v>19</v>
      </c>
      <c r="D43" s="61"/>
      <c r="E43" s="61"/>
      <c r="F43" s="11" t="s">
        <v>20</v>
      </c>
      <c r="G43" s="7" t="s">
        <v>21</v>
      </c>
    </row>
    <row r="44" spans="1:7" ht="15">
      <c r="A44" s="12" t="s">
        <v>22</v>
      </c>
      <c r="B44" s="12" t="str">
        <f>A5</f>
        <v>1 d.1</v>
      </c>
      <c r="C44" s="62" t="str">
        <f>C4</f>
        <v>Roboty pomiarowe</v>
      </c>
      <c r="D44" s="62"/>
      <c r="E44" s="62"/>
      <c r="F44" s="13">
        <f>G5</f>
        <v>0</v>
      </c>
      <c r="G44" s="14" t="e">
        <f aca="true" t="shared" si="2" ref="G44:G49">$G$50*F44/$F$50</f>
        <v>#DIV/0!</v>
      </c>
    </row>
    <row r="45" spans="1:7" ht="15">
      <c r="A45" s="12" t="s">
        <v>23</v>
      </c>
      <c r="B45" s="12" t="s">
        <v>87</v>
      </c>
      <c r="C45" s="62" t="str">
        <f>C6</f>
        <v>Nawierzchnia jezdni</v>
      </c>
      <c r="D45" s="62"/>
      <c r="E45" s="62"/>
      <c r="F45" s="13">
        <f>SUM(G7:G15)</f>
        <v>0</v>
      </c>
      <c r="G45" s="14" t="e">
        <f t="shared" si="2"/>
        <v>#DIV/0!</v>
      </c>
    </row>
    <row r="46" spans="1:7" ht="15">
      <c r="A46" s="12" t="s">
        <v>24</v>
      </c>
      <c r="B46" s="12" t="s">
        <v>88</v>
      </c>
      <c r="C46" s="62" t="str">
        <f>C16</f>
        <v>Ściek wodny w poszerzeniu jezdni</v>
      </c>
      <c r="D46" s="62"/>
      <c r="E46" s="62"/>
      <c r="F46" s="13">
        <f>SUM(G17:G21)</f>
        <v>0</v>
      </c>
      <c r="G46" s="14" t="e">
        <f t="shared" si="2"/>
        <v>#DIV/0!</v>
      </c>
    </row>
    <row r="47" spans="1:7" ht="15">
      <c r="A47" s="12" t="s">
        <v>35</v>
      </c>
      <c r="B47" s="12" t="s">
        <v>89</v>
      </c>
      <c r="C47" s="66" t="str">
        <f>C22</f>
        <v>Zjazdy </v>
      </c>
      <c r="D47" s="67"/>
      <c r="E47" s="68"/>
      <c r="F47" s="13">
        <f>SUM(G23:G27)</f>
        <v>0</v>
      </c>
      <c r="G47" s="14" t="e">
        <f t="shared" si="2"/>
        <v>#DIV/0!</v>
      </c>
    </row>
    <row r="48" spans="1:7" ht="15">
      <c r="A48" s="12" t="s">
        <v>40</v>
      </c>
      <c r="B48" s="12" t="s">
        <v>90</v>
      </c>
      <c r="C48" s="66" t="str">
        <f>C28</f>
        <v>Roboty towarzyszące</v>
      </c>
      <c r="D48" s="67"/>
      <c r="E48" s="68"/>
      <c r="F48" s="13">
        <f>SUM(G29:G32)</f>
        <v>0</v>
      </c>
      <c r="G48" s="14" t="e">
        <f t="shared" si="2"/>
        <v>#DIV/0!</v>
      </c>
    </row>
    <row r="49" spans="1:7" ht="15">
      <c r="A49" s="12" t="s">
        <v>41</v>
      </c>
      <c r="B49" s="12" t="s">
        <v>91</v>
      </c>
      <c r="C49" s="66" t="str">
        <f>C33</f>
        <v>Oznakowanie i urządzenia BRD</v>
      </c>
      <c r="D49" s="67"/>
      <c r="E49" s="68"/>
      <c r="F49" s="13">
        <f>SUM(G34:G35)</f>
        <v>0</v>
      </c>
      <c r="G49" s="14" t="e">
        <f t="shared" si="2"/>
        <v>#DIV/0!</v>
      </c>
    </row>
    <row r="50" spans="1:7" ht="15">
      <c r="A50" s="69" t="s">
        <v>25</v>
      </c>
      <c r="B50" s="70"/>
      <c r="C50" s="70"/>
      <c r="D50" s="70"/>
      <c r="E50" s="71"/>
      <c r="F50" s="11">
        <f>SUM(F44:F49)</f>
        <v>0</v>
      </c>
      <c r="G50" s="15">
        <v>1</v>
      </c>
    </row>
    <row r="51" spans="1:7" ht="15">
      <c r="A51" s="66" t="s">
        <v>26</v>
      </c>
      <c r="B51" s="67"/>
      <c r="C51" s="67"/>
      <c r="D51" s="67"/>
      <c r="E51" s="68"/>
      <c r="F51" s="13"/>
      <c r="G51" s="72"/>
    </row>
    <row r="52" spans="1:7" ht="15">
      <c r="A52" s="66" t="s">
        <v>27</v>
      </c>
      <c r="B52" s="67"/>
      <c r="C52" s="67"/>
      <c r="D52" s="67"/>
      <c r="E52" s="68"/>
      <c r="F52" s="11">
        <f>F50*0.23</f>
        <v>0</v>
      </c>
      <c r="G52" s="73"/>
    </row>
    <row r="53" spans="1:7" ht="15">
      <c r="A53" s="75" t="s">
        <v>28</v>
      </c>
      <c r="B53" s="76"/>
      <c r="C53" s="76"/>
      <c r="D53" s="76"/>
      <c r="E53" s="77"/>
      <c r="F53" s="11">
        <f>F50+F52</f>
        <v>0</v>
      </c>
      <c r="G53" s="74"/>
    </row>
    <row r="57" spans="1:7" ht="14.25">
      <c r="A57" s="79" t="s">
        <v>118</v>
      </c>
      <c r="B57" s="78"/>
      <c r="C57" s="78"/>
      <c r="D57" s="78"/>
      <c r="E57" s="78"/>
      <c r="F57" s="78"/>
      <c r="G57" s="78"/>
    </row>
    <row r="58" spans="1:7" ht="14.25">
      <c r="A58" s="78"/>
      <c r="B58" s="78"/>
      <c r="C58" s="78"/>
      <c r="D58" s="78"/>
      <c r="E58" s="78"/>
      <c r="F58" s="78"/>
      <c r="G58" s="78"/>
    </row>
    <row r="59" spans="1:7" ht="14.25">
      <c r="A59" s="78"/>
      <c r="B59" s="78"/>
      <c r="C59" s="78"/>
      <c r="D59" s="78"/>
      <c r="E59" s="78"/>
      <c r="F59" s="78"/>
      <c r="G59" s="78"/>
    </row>
    <row r="60" spans="1:7" ht="14.25">
      <c r="A60" s="78"/>
      <c r="B60" s="78"/>
      <c r="C60" s="78"/>
      <c r="D60" s="78"/>
      <c r="E60" s="78"/>
      <c r="F60" s="78"/>
      <c r="G60" s="78"/>
    </row>
  </sheetData>
  <sheetProtection/>
  <mergeCells count="27">
    <mergeCell ref="A57:G60"/>
    <mergeCell ref="C47:E47"/>
    <mergeCell ref="C48:E48"/>
    <mergeCell ref="C49:E49"/>
    <mergeCell ref="A50:E50"/>
    <mergeCell ref="A51:E51"/>
    <mergeCell ref="G51:G53"/>
    <mergeCell ref="A52:E52"/>
    <mergeCell ref="A53:E53"/>
    <mergeCell ref="A1:G1"/>
    <mergeCell ref="A42:G42"/>
    <mergeCell ref="C43:E43"/>
    <mergeCell ref="C44:E44"/>
    <mergeCell ref="C45:E45"/>
    <mergeCell ref="C46:E46"/>
    <mergeCell ref="C4:E4"/>
    <mergeCell ref="C28:E28"/>
    <mergeCell ref="K5:P5"/>
    <mergeCell ref="K9:P9"/>
    <mergeCell ref="K12:P12"/>
    <mergeCell ref="A36:F36"/>
    <mergeCell ref="A37:F37"/>
    <mergeCell ref="A38:F38"/>
    <mergeCell ref="C33:E33"/>
    <mergeCell ref="C6:E6"/>
    <mergeCell ref="C16:E16"/>
    <mergeCell ref="C22:E2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Kyjo</dc:creator>
  <cp:keywords/>
  <dc:description/>
  <cp:lastModifiedBy>Anna Woroszczuk-Preis</cp:lastModifiedBy>
  <cp:lastPrinted>2024-03-10T20:59:41Z</cp:lastPrinted>
  <dcterms:created xsi:type="dcterms:W3CDTF">2018-06-21T18:44:32Z</dcterms:created>
  <dcterms:modified xsi:type="dcterms:W3CDTF">2024-04-03T12:04:11Z</dcterms:modified>
  <cp:category/>
  <cp:version/>
  <cp:contentType/>
  <cp:contentStatus/>
</cp:coreProperties>
</file>