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2\7. Kancelaria Kuźmina\Dokumentacja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Arkusz1!$A$1:$G$490</definedName>
  </definedNames>
  <calcPr calcId="152511"/>
</workbook>
</file>

<file path=xl/calcChain.xml><?xml version="1.0" encoding="utf-8"?>
<calcChain xmlns="http://schemas.openxmlformats.org/spreadsheetml/2006/main">
  <c r="G461" i="1" l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60" i="1"/>
  <c r="G451" i="1"/>
  <c r="G452" i="1"/>
  <c r="G453" i="1"/>
  <c r="G454" i="1"/>
  <c r="G455" i="1"/>
  <c r="G456" i="1"/>
  <c r="G457" i="1"/>
  <c r="G450" i="1"/>
  <c r="G446" i="1"/>
  <c r="G445" i="1"/>
  <c r="G432" i="1"/>
  <c r="G433" i="1"/>
  <c r="G434" i="1"/>
  <c r="G435" i="1"/>
  <c r="G436" i="1"/>
  <c r="G437" i="1"/>
  <c r="G438" i="1"/>
  <c r="G439" i="1"/>
  <c r="G440" i="1"/>
  <c r="G441" i="1"/>
  <c r="G442" i="1"/>
  <c r="G431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15" i="1"/>
  <c r="G405" i="1"/>
  <c r="G406" i="1"/>
  <c r="G407" i="1"/>
  <c r="G408" i="1"/>
  <c r="G409" i="1"/>
  <c r="G410" i="1"/>
  <c r="G411" i="1"/>
  <c r="G412" i="1"/>
  <c r="G404" i="1"/>
  <c r="G392" i="1"/>
  <c r="G393" i="1"/>
  <c r="G394" i="1"/>
  <c r="G395" i="1"/>
  <c r="G396" i="1"/>
  <c r="G397" i="1"/>
  <c r="G398" i="1"/>
  <c r="G399" i="1"/>
  <c r="G400" i="1"/>
  <c r="G401" i="1"/>
  <c r="G391" i="1"/>
  <c r="G377" i="1"/>
  <c r="G378" i="1"/>
  <c r="G379" i="1"/>
  <c r="G380" i="1"/>
  <c r="G381" i="1"/>
  <c r="G382" i="1"/>
  <c r="G383" i="1"/>
  <c r="G384" i="1"/>
  <c r="G385" i="1"/>
  <c r="G376" i="1"/>
  <c r="G386" i="1" s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59" i="1"/>
  <c r="G350" i="1"/>
  <c r="G351" i="1"/>
  <c r="G352" i="1"/>
  <c r="G353" i="1"/>
  <c r="G354" i="1"/>
  <c r="G355" i="1"/>
  <c r="G356" i="1"/>
  <c r="G349" i="1"/>
  <c r="G342" i="1"/>
  <c r="G343" i="1"/>
  <c r="G344" i="1"/>
  <c r="G345" i="1"/>
  <c r="G346" i="1"/>
  <c r="G341" i="1"/>
  <c r="G333" i="1"/>
  <c r="G334" i="1"/>
  <c r="G335" i="1"/>
  <c r="G336" i="1"/>
  <c r="G337" i="1"/>
  <c r="G338" i="1"/>
  <c r="G332" i="1"/>
  <c r="G322" i="1"/>
  <c r="G323" i="1"/>
  <c r="G324" i="1"/>
  <c r="G325" i="1"/>
  <c r="G326" i="1"/>
  <c r="G327" i="1"/>
  <c r="G328" i="1"/>
  <c r="G329" i="1"/>
  <c r="G321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297" i="1"/>
  <c r="G287" i="1"/>
  <c r="G288" i="1"/>
  <c r="G289" i="1"/>
  <c r="G290" i="1"/>
  <c r="G291" i="1"/>
  <c r="G292" i="1"/>
  <c r="G293" i="1"/>
  <c r="G294" i="1"/>
  <c r="G286" i="1"/>
  <c r="G276" i="1"/>
  <c r="G277" i="1"/>
  <c r="G278" i="1"/>
  <c r="G279" i="1"/>
  <c r="G280" i="1"/>
  <c r="G281" i="1"/>
  <c r="G282" i="1"/>
  <c r="G283" i="1"/>
  <c r="G275" i="1"/>
  <c r="G270" i="1"/>
  <c r="G271" i="1"/>
  <c r="G272" i="1"/>
  <c r="G269" i="1"/>
  <c r="G264" i="1"/>
  <c r="G263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45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24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0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173" i="1"/>
  <c r="G170" i="1"/>
  <c r="G169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52" i="1"/>
  <c r="G147" i="1"/>
  <c r="G148" i="1" s="1"/>
  <c r="G136" i="1"/>
  <c r="G137" i="1"/>
  <c r="G138" i="1"/>
  <c r="G139" i="1"/>
  <c r="G140" i="1"/>
  <c r="G141" i="1"/>
  <c r="G142" i="1"/>
  <c r="G143" i="1"/>
  <c r="G144" i="1"/>
  <c r="G135" i="1"/>
  <c r="G129" i="1"/>
  <c r="G130" i="1"/>
  <c r="G131" i="1"/>
  <c r="G132" i="1"/>
  <c r="G128" i="1"/>
  <c r="G126" i="1"/>
  <c r="G125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10" i="1"/>
  <c r="G89" i="1"/>
  <c r="G90" i="1"/>
  <c r="G91" i="1"/>
  <c r="G92" i="1"/>
  <c r="G107" i="1" s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88" i="1"/>
  <c r="G82" i="1"/>
  <c r="G83" i="1"/>
  <c r="G84" i="1"/>
  <c r="G85" i="1"/>
  <c r="G81" i="1"/>
  <c r="G75" i="1"/>
  <c r="G76" i="1"/>
  <c r="G77" i="1"/>
  <c r="G78" i="1"/>
  <c r="G74" i="1"/>
  <c r="G60" i="1"/>
  <c r="G61" i="1"/>
  <c r="G62" i="1"/>
  <c r="G63" i="1"/>
  <c r="G64" i="1"/>
  <c r="G65" i="1"/>
  <c r="G66" i="1"/>
  <c r="G67" i="1"/>
  <c r="G68" i="1"/>
  <c r="G69" i="1"/>
  <c r="G70" i="1"/>
  <c r="G71" i="1"/>
  <c r="G59" i="1"/>
  <c r="G47" i="1"/>
  <c r="G48" i="1"/>
  <c r="G49" i="1"/>
  <c r="G50" i="1"/>
  <c r="G51" i="1"/>
  <c r="G52" i="1"/>
  <c r="G53" i="1"/>
  <c r="G54" i="1"/>
  <c r="G55" i="1"/>
  <c r="G56" i="1"/>
  <c r="G46" i="1"/>
  <c r="G43" i="1"/>
  <c r="G42" i="1"/>
  <c r="G41" i="1"/>
  <c r="G33" i="1"/>
  <c r="G34" i="1"/>
  <c r="G35" i="1"/>
  <c r="G36" i="1"/>
  <c r="G37" i="1"/>
  <c r="G38" i="1"/>
  <c r="G32" i="1"/>
  <c r="G27" i="1"/>
  <c r="G28" i="1"/>
  <c r="G29" i="1"/>
  <c r="G26" i="1"/>
  <c r="G23" i="1"/>
  <c r="G22" i="1"/>
  <c r="G15" i="1"/>
  <c r="G16" i="1"/>
  <c r="G17" i="1"/>
  <c r="G18" i="1"/>
  <c r="G19" i="1"/>
  <c r="G14" i="1"/>
  <c r="G7" i="1"/>
  <c r="G8" i="1"/>
  <c r="G9" i="1"/>
  <c r="G10" i="1"/>
  <c r="G11" i="1"/>
  <c r="G6" i="1"/>
  <c r="G20" i="1" l="1"/>
  <c r="G30" i="1"/>
  <c r="G44" i="1"/>
  <c r="G86" i="1"/>
  <c r="G24" i="1"/>
  <c r="G39" i="1"/>
  <c r="G79" i="1"/>
  <c r="G166" i="1"/>
  <c r="G171" i="1"/>
  <c r="G265" i="1"/>
  <c r="G319" i="1"/>
  <c r="G458" i="1"/>
  <c r="G72" i="1"/>
  <c r="G133" i="1"/>
  <c r="G243" i="1"/>
  <c r="G145" i="1"/>
  <c r="G149" i="1" s="1"/>
  <c r="G150" i="1" s="1"/>
  <c r="G12" i="1"/>
  <c r="G57" i="1"/>
  <c r="G123" i="1"/>
  <c r="G201" i="1"/>
  <c r="G273" i="1"/>
  <c r="G447" i="1"/>
  <c r="G357" i="1"/>
  <c r="G443" i="1"/>
  <c r="G222" i="1"/>
  <c r="G479" i="1"/>
  <c r="G428" i="1"/>
  <c r="G413" i="1"/>
  <c r="G402" i="1"/>
  <c r="G374" i="1"/>
  <c r="G347" i="1"/>
  <c r="G339" i="1"/>
  <c r="G330" i="1"/>
  <c r="G295" i="1"/>
  <c r="G284" i="1"/>
  <c r="G261" i="1"/>
  <c r="G387" i="1" l="1"/>
  <c r="G266" i="1"/>
  <c r="G429" i="1"/>
  <c r="G448" i="1" s="1"/>
  <c r="G480" i="1" s="1"/>
  <c r="G481" i="1" l="1"/>
  <c r="G482" i="1" s="1"/>
</calcChain>
</file>

<file path=xl/sharedStrings.xml><?xml version="1.0" encoding="utf-8"?>
<sst xmlns="http://schemas.openxmlformats.org/spreadsheetml/2006/main" count="1728" uniqueCount="1177">
  <si>
    <t>Lp.</t>
  </si>
  <si>
    <t>Podstawa</t>
  </si>
  <si>
    <t>Opis</t>
  </si>
  <si>
    <t>ROBOTY BUDOWLANE</t>
  </si>
  <si>
    <t>ROBOTY ZIEMNE</t>
  </si>
  <si>
    <t>1 d.1.1</t>
  </si>
  <si>
    <t>KNR 2-01 0126-01</t>
  </si>
  <si>
    <t>Usunięcie warstwy ziemi urodzajnej (humusu) o grubości do 15 cm za pomocą spycharek ze złożeniem na odkładzie do pózniejszego wykorzystania.</t>
  </si>
  <si>
    <t>m2</t>
  </si>
  <si>
    <t>2 d.1.1</t>
  </si>
  <si>
    <t>KNR 2-01 0126-02</t>
  </si>
  <si>
    <t>Usunięcie warstwy ziemi urodzajnej (humusu) za pomocą spycharek - dodatek za każde dalsze 5 cm grubości ze złożeniem na odkładzie do pózniejszego wykorzystania.</t>
  </si>
  <si>
    <t>3 d.1.1</t>
  </si>
  <si>
    <t>KNR-W 2-01 0203-04</t>
  </si>
  <si>
    <t>Roboty ziemne wykonywane koparkami podsiębiernymi o poj.łyżki 0.25 m3 w gr.kat.III z transportem urobku samochodami samowyładowczymi na odległość do 1 km - urobek zmagazynowany na terenie inwestycji</t>
  </si>
  <si>
    <t>m3</t>
  </si>
  <si>
    <t>4 d.1.1</t>
  </si>
  <si>
    <t>KNR-W 2-01 0410-01</t>
  </si>
  <si>
    <t>Rozplantowanie spycharkami ziemi wydobytej z wykopów liniowych do 1 m3 wzdłuż 1 m krawędzi wykopu - kat. gruntu I-IV</t>
  </si>
  <si>
    <t>5 d.1.1</t>
  </si>
  <si>
    <t>KNR-W 2-01 0501-04</t>
  </si>
  <si>
    <t>Ręczne zasypywanie wykopów ze skarpami w gruncie kat. IV z przerzutem na odległość do 3 m - zagęszczanie mechaniczne</t>
  </si>
  <si>
    <t>6 d.1.1</t>
  </si>
  <si>
    <t>KNR-W 2-01 0228-01</t>
  </si>
  <si>
    <t>Zagęszczenie nasypów ubijakami mechanicznymi; grunty sypkie kat. I-III</t>
  </si>
  <si>
    <t>Razem dział: ROBOTY ZIEMNE</t>
  </si>
  <si>
    <t xml:space="preserve">FUNDAMENTY </t>
  </si>
  <si>
    <t>7 d.1.2</t>
  </si>
  <si>
    <t>KNR-W 2-02 1101-03</t>
  </si>
  <si>
    <t>Podkłady betonowe w budownictwie  użyteczności publicznej przy zastosowaniu pompy do betonu na podłożu gruntowym gr. min. 10cm - Beton C8/10</t>
  </si>
  <si>
    <t>8 d.1.2</t>
  </si>
  <si>
    <t>KNR 0-20 0265-01</t>
  </si>
  <si>
    <t>Ławy fundamentowe żelbetowe prostokątne o szer. do 0.6 m w deskowaniu PERI wariant II (transport betonu pompą) - Beton C25/30 S3 W8 XC2</t>
  </si>
  <si>
    <t>9 d.1.2</t>
  </si>
  <si>
    <t>KNR-W 2-02 0101-06</t>
  </si>
  <si>
    <t>Fundamenty z bloczków betonowych na zaprawie cementowej</t>
  </si>
  <si>
    <t>10 d.1.2</t>
  </si>
  <si>
    <t>KNR 0-20 0269-07</t>
  </si>
  <si>
    <t>Słupy żelbetowe o wys. do 4 m i stosunku deskowanego obwodu do przekroju ponad 16 w deskowaniu PERI "TRIO" wariant II (transport betonu pompą) -  Beton C25/30 S3 W8 XC2</t>
  </si>
  <si>
    <t>11 d.1.2</t>
  </si>
  <si>
    <t>KNR 0-20 0271-04</t>
  </si>
  <si>
    <t>Belki, podciągi i wieńce o stosunku deskowanego obwodu do przekroju do 14 w deskowaniu PERI wariant II (transport betonu pompą) -  Beton C25/30 S3 W8 XC2</t>
  </si>
  <si>
    <t>12 d.1.2</t>
  </si>
  <si>
    <t>KNR-W 2-02 0259-02</t>
  </si>
  <si>
    <t>Przygotowanie i montaż zbrojenia elementów budynków i budowli - pręty żebrowane o śr. 8-12 mm</t>
  </si>
  <si>
    <t>t</t>
  </si>
  <si>
    <t xml:space="preserve">Razem dział: FUNDAMENTY </t>
  </si>
  <si>
    <t>POSADZKA NA GRUNCIE</t>
  </si>
  <si>
    <t>13 d.1.3</t>
  </si>
  <si>
    <t>KNNR 6 0112-06</t>
  </si>
  <si>
    <t>Warstwa górna podbudowy z kruszyw naturalnych o grubości po zagęszczeniu 15 cm</t>
  </si>
  <si>
    <t>14 d.1.3</t>
  </si>
  <si>
    <t>Razem dział: POSADZKA NA GRUNCIE</t>
  </si>
  <si>
    <t>IZOLACJA FUNDAMENTÓW</t>
  </si>
  <si>
    <t>15 d.1.4</t>
  </si>
  <si>
    <t xml:space="preserve">KNR AT-27 0201-01 uwaga pod tablicą. </t>
  </si>
  <si>
    <t>Izolacja pionowa przeciwwilgociowa o gr. 2,0 mm ze szlamów uszczelniających nakładanych ręcznie na wyrównanym podłożu Powierzchnia nieotynkowana.</t>
  </si>
  <si>
    <t>16 d.1.4</t>
  </si>
  <si>
    <t>ZKNR C-2 0307-01</t>
  </si>
  <si>
    <t>Docieplenie ścian płytami polistyrenowymi XPS 300kPa gr.18 cm mocowanymi punktowo</t>
  </si>
  <si>
    <t>17 d.1.4</t>
  </si>
  <si>
    <t>KNR 2-02 0607-03 analogia</t>
  </si>
  <si>
    <t>Izolacje przeciwwilgociowe i przeciwwodne z folii polietylenowej szerokiej kanałów,rowów itp. - izolacja pionowa z dwu warstw folii 0,3mm Krotność = 2</t>
  </si>
  <si>
    <t>18 d.1.4</t>
  </si>
  <si>
    <t>KNR 2-31 0511-03</t>
  </si>
  <si>
    <t>Chodnik  - nawierzchnia z kostki brukowej beto- nowej grub. 6 cm na podsypce cementowo-piaskowej - 25% kostki kolorowej</t>
  </si>
  <si>
    <t>Razem dział: IZOLACJA FUNDAMENTÓW</t>
  </si>
  <si>
    <t>KONSTRUKCJA NAZIEMNA</t>
  </si>
  <si>
    <t>19 d.1.5</t>
  </si>
  <si>
    <t>NNRNKB 202 0188-07</t>
  </si>
  <si>
    <t>(z.VIII) Ściany o grubości 24 cm budynków jednokondygnacyjnych o wysokości do 4.5 m z bloczków z betonu komórkowego o długości 59 cm na zaprawie klejowej</t>
  </si>
  <si>
    <t>20 d.1.5</t>
  </si>
  <si>
    <t>KNR BC-01 0103-07 analogia</t>
  </si>
  <si>
    <t>Ściany budynków jednokondygnacyjnych z bloczków YTONG o powierzchni czołowej profilowanej; zbrojenie strefy podokiennej w ścianie z otworami</t>
  </si>
  <si>
    <t>21 d.1.5</t>
  </si>
  <si>
    <t>Belki, podciągi i wieńce o stosunku deskowanego obwodu do przekroju do 14 w deskowaniu PERI wariant II (transport betonu pompą) -  Beton C20/25 S3 XC1</t>
  </si>
  <si>
    <t>22 d.1.5</t>
  </si>
  <si>
    <t>KNR 0-20 0268-03</t>
  </si>
  <si>
    <t>Płyta stropowa o gr.10 cm i pow. między ścianami lub belkami ponad 10 m2 w deskowaniu PERI "MULTIFLEX" wariant II (transport betonu pompą) -  Beton C20/25 S3 XC1</t>
  </si>
  <si>
    <t>23 d.1.5</t>
  </si>
  <si>
    <t>KNR 0-20 0268-04</t>
  </si>
  <si>
    <t>Płyta stropowa w deskowaniu PERI "MULTIFLEX" - dodatek za każdy 1 cm grubości ponad 10 cm wariant II (transport betonu pompą) - łącznie 15cm -  Beton C20/25 S3 XC1 Krotność = 5</t>
  </si>
  <si>
    <t>24 d.1.5</t>
  </si>
  <si>
    <t>KNR-W 2-02 0407-06</t>
  </si>
  <si>
    <t>Słupy okrągłe o długości ponad 2 m - przekrój poprzeczny drewna ponad 180 cm2 z tarcicy nasyconej</t>
  </si>
  <si>
    <t>25 d.1.5</t>
  </si>
  <si>
    <t>Razem dział: KONSTRUKCJA NAZIEMNA</t>
  </si>
  <si>
    <t>KOMINY</t>
  </si>
  <si>
    <t>26 d.1.6</t>
  </si>
  <si>
    <t>NNRNKB 202 0159-07</t>
  </si>
  <si>
    <t>(z.II) kanały z pustaków betonowe wentylacyjne 16x12cm trzykanałowe</t>
  </si>
  <si>
    <t>m</t>
  </si>
  <si>
    <t>27 d.1.6</t>
  </si>
  <si>
    <t>KNR-W 4-01 0201-10</t>
  </si>
  <si>
    <t>Deskowanie konstrukcji betonowej lub żelbetowej czapek kominowych</t>
  </si>
  <si>
    <t>28 d.1.6</t>
  </si>
  <si>
    <t>KNR 19-01 0203-18</t>
  </si>
  <si>
    <t>Betonowanie czapek kominowych i innych drobnych elementów</t>
  </si>
  <si>
    <t>Razem dział: KOMINY</t>
  </si>
  <si>
    <t>KONSTRUKCJA DACHU</t>
  </si>
  <si>
    <t>29 d.1.7</t>
  </si>
  <si>
    <t>KNR 2-02 0406-02</t>
  </si>
  <si>
    <t>Murłaty - przekrój poprzeczny drewna ponad 180 cm2 z tarcicy nasyconej</t>
  </si>
  <si>
    <t>30 d.1.7</t>
  </si>
  <si>
    <t>NNRNKB 202 0418-03</t>
  </si>
  <si>
    <t>(z.II) konstrukcje dachowe z tarcicy nasyconej - krokwie zwykłe o dł. do 4.5 m i przekroju do 180 cm2</t>
  </si>
  <si>
    <t>31 d.1.7</t>
  </si>
  <si>
    <t>NNRNKB 202 0418-08</t>
  </si>
  <si>
    <t>(z.II) konstrukcje dachowe z tarcicy nasyconej - krokwie narożne i koszowe o przekroju ponad 180 cm2</t>
  </si>
  <si>
    <t>32 d.1.7</t>
  </si>
  <si>
    <t>NNRNKB 202 0416-04</t>
  </si>
  <si>
    <t>(z.II) konstrukcje dachowe z tarcicy nasyconej - płatew kalenicowa  o dł. do 3 m i przekroju ponad 180 cm2</t>
  </si>
  <si>
    <t>33 d.1.7</t>
  </si>
  <si>
    <t>NNRNKB 202 0416-03</t>
  </si>
  <si>
    <t>(z.II) konstrukcje dachowe z tarcicy nasyconej -  płatwie o dł. do 3 m i przekroju do 180 cm2</t>
  </si>
  <si>
    <t>34 d.1.7</t>
  </si>
  <si>
    <t>NNRNKB 202 0417-03</t>
  </si>
  <si>
    <t>(z.II) konstrukcje dachowe z tarcicy nasyconej - słupy o dł. do 2 m i przekroju do 180 cm2</t>
  </si>
  <si>
    <t>35 d.1.7</t>
  </si>
  <si>
    <t>NNRNKB 202 0416-07</t>
  </si>
  <si>
    <t>(z.II) konstrukcje dachowe z tarcicy nasyconej - podwaliny krótkie o dł. do 2 m o przekroju do 180 cm2 - podstawy słupów</t>
  </si>
  <si>
    <t>36 d.1.7</t>
  </si>
  <si>
    <t>KNR K-05 0102-04</t>
  </si>
  <si>
    <t>Wykonanie deskowania - montaż deski okapowej gr. 32mm szer. 20cm</t>
  </si>
  <si>
    <t>37 d.1.7</t>
  </si>
  <si>
    <t>KNR 2-22 0602-01</t>
  </si>
  <si>
    <t>Podsufitki drewniane - szkielet z łat</t>
  </si>
  <si>
    <t>38 d.1.7</t>
  </si>
  <si>
    <t>KNR 2-22 0602-03</t>
  </si>
  <si>
    <t>Podsufitki drewniane z desek grubości 25 mm</t>
  </si>
  <si>
    <t>39 d.1.7</t>
  </si>
  <si>
    <t>KNR-W 2-02 1036-09 analogia</t>
  </si>
  <si>
    <t>Podsufitka - lakierowanie dwukrotne lakierem ognioochronnym</t>
  </si>
  <si>
    <t>Razem dział: KONSTRUKCJA DACHU</t>
  </si>
  <si>
    <t>POKRYCIE DACHU</t>
  </si>
  <si>
    <t>40 d.1.8</t>
  </si>
  <si>
    <t>KNR AT-09 0103-03</t>
  </si>
  <si>
    <t>Folie wstępnego krycia (FWK) układane na krokwiach - rozstaw kontrłat 1,00 m</t>
  </si>
  <si>
    <t>41 d.1.8</t>
  </si>
  <si>
    <t>KNR AT-09 0101-05</t>
  </si>
  <si>
    <t>Łacenie - rozstaw łat 35 cm</t>
  </si>
  <si>
    <t>42 d.1.8</t>
  </si>
  <si>
    <t>KNR AT-09 0802-02</t>
  </si>
  <si>
    <t>Blachodachówka STANDARD z blachy powlekanej - dachy o nachyleniu połaci do 60% i pow. ponad 50 m2</t>
  </si>
  <si>
    <t>43 d.1.8</t>
  </si>
  <si>
    <t>KNR AT-09 0802-07</t>
  </si>
  <si>
    <t>Blachodachówka STANDARD z blachy powlekanej - elementy wykończeniowe - obróbki o szer. do 25 cm w rozwinięciu</t>
  </si>
  <si>
    <t>44 d.1.8</t>
  </si>
  <si>
    <t>KNR AT-09 0802-08</t>
  </si>
  <si>
    <t>Blachodachówka STANDARD z blachy powlekanej - elementy wykończeniowe - obróbki o szer. ponad 25 cm w rozwinięciu</t>
  </si>
  <si>
    <t>45 d.1.8</t>
  </si>
  <si>
    <t>KNR AT-09 0802-10</t>
  </si>
  <si>
    <t>Blachodachówka STANDARD z blachy powlekanej - elementy wykończeniowe - gąsiory</t>
  </si>
  <si>
    <t>46 d.1.8</t>
  </si>
  <si>
    <t>KNR-W 2-02 1016-07</t>
  </si>
  <si>
    <t>Wyłazy dachowe fabrycznie wykończone - 54x83cm</t>
  </si>
  <si>
    <t>szt</t>
  </si>
  <si>
    <t>47 d.1.8</t>
  </si>
  <si>
    <t>KNR K-05 0405-03</t>
  </si>
  <si>
    <t>Montaż elementów komunikacji po dachu - ława kominiarska dł. 200cm</t>
  </si>
  <si>
    <t>48 d.1.8</t>
  </si>
  <si>
    <t>Montaż elementów komunikacji po dachu - ława kominiarska dł. 150cm</t>
  </si>
  <si>
    <t>49 d.1.8</t>
  </si>
  <si>
    <t>KNR K-05 0405-01</t>
  </si>
  <si>
    <t>Montaż elementów komunikacji po dachu - stopień kominiarski</t>
  </si>
  <si>
    <t>50 d.1.8</t>
  </si>
  <si>
    <t>NNRNKB 202 0532-03</t>
  </si>
  <si>
    <t>(z.IV) Obrobienie wyłazów dachowych w dachach krytych blachą</t>
  </si>
  <si>
    <t>51 d.1.8</t>
  </si>
  <si>
    <t>KNR K-05 0404-01</t>
  </si>
  <si>
    <t>Montaż zabezpieczenia przeciwśnieżnego z płotkiem</t>
  </si>
  <si>
    <t>52 d.1.8</t>
  </si>
  <si>
    <t>KNR AT-22 0102-05</t>
  </si>
  <si>
    <t>Obsadzenie drobnych elementów w okładzinie ceramicznej - kratki wentylacyjne</t>
  </si>
  <si>
    <t>Razem dział: POKRYCIE DACHU</t>
  </si>
  <si>
    <t>ORYNNOWANIE</t>
  </si>
  <si>
    <t>53 d.1.9</t>
  </si>
  <si>
    <t>KNR K-05 0501-03</t>
  </si>
  <si>
    <t>Montaż rynien dachowych o śr. 150 mm  z blachy stalowej ocynkowanej powlekanej RAL7021</t>
  </si>
  <si>
    <t>54 d.1.9</t>
  </si>
  <si>
    <t>KNR K-05 0501-06</t>
  </si>
  <si>
    <t>Montaż rynien dachowych - lej spustowy  z blachy stalowej ocynkowanej powlekanej RAL7021 150mm</t>
  </si>
  <si>
    <t>55 d.1.9</t>
  </si>
  <si>
    <t>KNR K-05 0501-05</t>
  </si>
  <si>
    <t>Montaż rynien dachowych - narożnik zewnętrzny  z blachy stalowej ocynkowanej powlekanej RAL7021 150mm</t>
  </si>
  <si>
    <t>56 d.1.9</t>
  </si>
  <si>
    <t>KNR K-05 0502-02</t>
  </si>
  <si>
    <t>Montaż rur spustowych o śr. 100 mm z blachy stalowej ocynkowanej powlekanej RAL7021</t>
  </si>
  <si>
    <t>57 d.1.9</t>
  </si>
  <si>
    <t>KNR K-05 0502-03</t>
  </si>
  <si>
    <t>Montaż rur spustowych - wylewka z blachy stalowej ocynkowanej powlekanej RAL7021 100mm</t>
  </si>
  <si>
    <t>Razem dział: ORYNNOWANIE</t>
  </si>
  <si>
    <t>STOLARKA ZEWNĘTRZNA</t>
  </si>
  <si>
    <t>58 d.1.10</t>
  </si>
  <si>
    <t>KNR-W 2-02 1018-03</t>
  </si>
  <si>
    <t>Okna PCW o wym 120x120cm w kolorze beżowym RAL 1001, lub okleinie imitującej jasne drewno sosnowe.</t>
  </si>
  <si>
    <t>59 d.1.10</t>
  </si>
  <si>
    <t>KNR-W 2-02 1018-04</t>
  </si>
  <si>
    <t>Okna PCW o wym 150x120cm w kolorze beżowym RAL 1001, lub okleinie imitującej jasne drewno sosnowe.</t>
  </si>
  <si>
    <t>60 d.1.10</t>
  </si>
  <si>
    <t>KNR-W 2-02 1040-02</t>
  </si>
  <si>
    <t>Drzwi aluminiowe dwuskrzydłowe zewnętrzne w kolorze beżowym RAL 1001, lub okleinie imitującej jasne drewno sosnowe; przeszklone</t>
  </si>
  <si>
    <t>61 d.1.10</t>
  </si>
  <si>
    <t>Drzwi aluminiowe dwuskrzydłowe wewnętrzne w kolorze beżowym RAL 1001, lub okleinie imitującej jasne drewno sosnowe; przeszklone</t>
  </si>
  <si>
    <t>62 d.1.10</t>
  </si>
  <si>
    <t>KNR AL-01 0304-06</t>
  </si>
  <si>
    <t>Montaż elektromechanicznych elementów blokujących - samozamykacz do drzwi</t>
  </si>
  <si>
    <t>Razem dział: STOLARKA ZEWNĘTRZNA</t>
  </si>
  <si>
    <t>ELEWACJA</t>
  </si>
  <si>
    <t>63 d.1.11</t>
  </si>
  <si>
    <t>ZKNR C-2 0101-02</t>
  </si>
  <si>
    <t>Przygotowanie podłoża - oczyszczenie i zmycie podłoża</t>
  </si>
  <si>
    <t>64 d.1.11</t>
  </si>
  <si>
    <t>ZKNR C-2 0101-01</t>
  </si>
  <si>
    <t>Przygotowanie podłoża - zabezpieczenie okien folią malarską</t>
  </si>
  <si>
    <t>65 d.1.11</t>
  </si>
  <si>
    <t>ZKNR C-2 0102-06</t>
  </si>
  <si>
    <t>Przyklejenie płyt styropianowych o gr. 20 cm na powierzchni betonowej, tynkach- EPS 0,032 [W/mK]</t>
  </si>
  <si>
    <t>66 d.1.11</t>
  </si>
  <si>
    <t>Przyklejenie płyt styropianowych o gr. 5 cm na powierzchni betonowej, tynkach- EPS 0,032 [W/mK] - komin</t>
  </si>
  <si>
    <t>67 d.1.11</t>
  </si>
  <si>
    <t>ZKNR C-2 0106-08</t>
  </si>
  <si>
    <t>Zatopienie jednej warstwy siatki na ścianach - zaprawa CT 87</t>
  </si>
  <si>
    <t>68 d.1.11</t>
  </si>
  <si>
    <t>ZKNR C-2 0106-10</t>
  </si>
  <si>
    <t>Zatopienie jednej warstwy siatki na ościeżach - zaprawa CT 87</t>
  </si>
  <si>
    <t>69 d.1.11</t>
  </si>
  <si>
    <t>ZKNR C-2 0106-03</t>
  </si>
  <si>
    <t>Mocowanie płyt styropianowych za pomocą kołków plastikowych do podłoża z cegły - 5 szt/m2</t>
  </si>
  <si>
    <t>70 d.1.11</t>
  </si>
  <si>
    <t>ZKNR C-2 0107-01</t>
  </si>
  <si>
    <t>Montaż listew startowych do podłoża z gazobetonu</t>
  </si>
  <si>
    <t>71 d.1.11</t>
  </si>
  <si>
    <t>ZKNR C-2 0115-01</t>
  </si>
  <si>
    <t>Gruntowanie podłoża - pierwsza warstwa</t>
  </si>
  <si>
    <t>72 d.1.11</t>
  </si>
  <si>
    <t>ZKNR C-2 0114-03</t>
  </si>
  <si>
    <t>Wykonywanie ręczne tynków cienkowarstwowych silikonowych na gotowym podłożu. Tynk silikonowy CT 74 faktura "kamyczek"; ściany płaskie i powierzchnie poziome; ziarno 1,5 mm</t>
  </si>
  <si>
    <t>73 d.1.11</t>
  </si>
  <si>
    <t>ZKNR C-2 0114-07</t>
  </si>
  <si>
    <t>Wykonywanie ręczne tynków cienkowarstwowych silikonowych na gotowym podłożu. Tynk silikonowy CT 74 faktura "kamyczek"; ościeża o szer. 20 cm; ziarno 1,5 mm</t>
  </si>
  <si>
    <t>74 d.1.11</t>
  </si>
  <si>
    <t>ZKNR C-2 0114-01</t>
  </si>
  <si>
    <t>Gruntowanie podłoża - pierwsza warstwa pod płytki.</t>
  </si>
  <si>
    <t>75 d.1.11</t>
  </si>
  <si>
    <t>KNR 2-21 0609-01</t>
  </si>
  <si>
    <t>Okładziny z płytek klinkierowych na ścianach - pas cokołu wys. śr. 40cm</t>
  </si>
  <si>
    <t>76 d.1.11</t>
  </si>
  <si>
    <t>Okładziny z płytek klinkierowych na ścianach - kominy</t>
  </si>
  <si>
    <t>77 d.1.11</t>
  </si>
  <si>
    <t>ZKNR C-2 0107-05</t>
  </si>
  <si>
    <t>Ochrona narożników wypukłych prostych</t>
  </si>
  <si>
    <t>78 d.1.11</t>
  </si>
  <si>
    <t>ZKNR C-2 0107-09</t>
  </si>
  <si>
    <t>Okładzina ścian jednostronnie imitacją deską elewacyjną kolor ciemny  RAL9010</t>
  </si>
  <si>
    <t>79 d.1.11</t>
  </si>
  <si>
    <t>Okładzina ścian jednostronnie imitacją deską elewacyjną kolor beżowy RAL1001</t>
  </si>
  <si>
    <t>80 d.1.11</t>
  </si>
  <si>
    <t>KNR-W 4-01 0323-01</t>
  </si>
  <si>
    <t>Obsadzenie parapetów zewnętrznych  z blachy stalowej ocynkowanej powlekanej  z kapinosem, kolor: z blachy powlekanej w kolorze RAL 7021.   dł. 1,2m</t>
  </si>
  <si>
    <t>81 d.1.11</t>
  </si>
  <si>
    <t>Obsadzenie parapetów zewnętrznych z blachy stalowej ocynkowanej powlekanej z kapinosem, z blachy powlekanej w kolorze RAL 7021.   dł. 1,5m</t>
  </si>
  <si>
    <t>Razem dział: ELEWACJA</t>
  </si>
  <si>
    <t>WYKOŃCZENIE WNĘTRZ</t>
  </si>
  <si>
    <t>POSADZKI</t>
  </si>
  <si>
    <t>82 d.1.12.1</t>
  </si>
  <si>
    <t>KNR 2-02 0607-01</t>
  </si>
  <si>
    <t>Izolacje przeciwwilgociowe i przeciwwodne z folii polietylenowej szerokiej poziome podposadzkowe - warstwa poślizgowa izolacja z folii gr. 0,3mm x 2 Krotność = 2</t>
  </si>
  <si>
    <t>83 d.1.12.1</t>
  </si>
  <si>
    <t>KNR 2-02 0609-03</t>
  </si>
  <si>
    <t>Izolacje cieplne i przeciwdźwiękowe z płyt styropianowych poziome, na wierzchu konstrukcji na sucho, jedna warstwa gr. 15 cm styropian EPS100 wsp 0,037</t>
  </si>
  <si>
    <t>84 d.1.12.1</t>
  </si>
  <si>
    <t>Izolacje cieplne i przeciwdźwiękowe z płyt styropianowych poziome, na wierzchu konstrukcji na sucho, jedna warstwa gr. 20 cm styropian EPS100 wsp 0,031</t>
  </si>
  <si>
    <t>85 d.1.12.1</t>
  </si>
  <si>
    <t>KNR 2-02 1106-01</t>
  </si>
  <si>
    <t>Posadzki betonowe grubości 25 mm</t>
  </si>
  <si>
    <t>86 d.1.12.1</t>
  </si>
  <si>
    <t>KNR 2-02 1106-03</t>
  </si>
  <si>
    <t>Posadzki betonowe - pogrubienie posadzki o 1 cm - łącznie 5cm Krotność = 2.5</t>
  </si>
  <si>
    <t>87 d.1.12.1</t>
  </si>
  <si>
    <t>KNR 2-02 1106-07</t>
  </si>
  <si>
    <t>Posadzki cementowe wraz z cokolikami - dopłata za zbrojenie siatką stalową</t>
  </si>
  <si>
    <t>88 d.1.12.1</t>
  </si>
  <si>
    <t>KNR 2-02 1118-01</t>
  </si>
  <si>
    <t>Posadzki płytkowe gresowe układane na klej - przygotowanie podłoża</t>
  </si>
  <si>
    <t>89 d.1.12.1</t>
  </si>
  <si>
    <t>KNR 2-02 1118-11</t>
  </si>
  <si>
    <t>Posadzki płytkowe gresowe 30x30  układane na klej</t>
  </si>
  <si>
    <t>90 d.1.12.1</t>
  </si>
  <si>
    <t>Posadzki płytkowe gresowe drewnopodobne układane na klej</t>
  </si>
  <si>
    <t>91 d.1.12.1</t>
  </si>
  <si>
    <t xml:space="preserve">KNR 2-02 1120-04 z.sz. 5.7.a </t>
  </si>
  <si>
    <t>Cokoliki płytkowe z kamieni sztucznych z płytek 30x30 cm - cokolik 15 cm układane na klej z przecinaniem płytek - przygotowanie podłoża Pow. do 10,0 m2.</t>
  </si>
  <si>
    <t>92 d.1.12.1</t>
  </si>
  <si>
    <t xml:space="preserve">KNR 2-02 1120-05 z.sz. 5.7.a </t>
  </si>
  <si>
    <t>Cokoliki płytkowe z kamieni sztucznych z płytek 30x30 cm - cokolik 15 cm układane na klej z przecinaniem płytek metodą zwykłą Pow. do 10,0 m2. - cokolik zlicowany z powierzchnią tynku</t>
  </si>
  <si>
    <t>93 d.1.12.1</t>
  </si>
  <si>
    <t>KNR 2-02 1219-03</t>
  </si>
  <si>
    <t>Wycieraczki do obuwia typowe 130x60cm wewnętrzna</t>
  </si>
  <si>
    <t>94 d.1.12.1</t>
  </si>
  <si>
    <t>Wycieraczki do obuwia typowe 130x60cm zewnętrzna z osadnikiem z odpływem</t>
  </si>
  <si>
    <t>Razem dział: POSADZKI</t>
  </si>
  <si>
    <t>ŚCIANY DZIAŁOWE</t>
  </si>
  <si>
    <t>95 d.1.12.2</t>
  </si>
  <si>
    <t>NNRNKB 202 0190a-04</t>
  </si>
  <si>
    <t>(z.VIII) Ścianki działowe o grubości 12 cm z płytek z betonu komórkowego o długości 59 cm na zaprawie klejowej - transport materiałów wyciągiem</t>
  </si>
  <si>
    <t>Razem dział: ŚCIANY DZIAŁOWE</t>
  </si>
  <si>
    <t>STOLARKA</t>
  </si>
  <si>
    <t>96 d.1.12.3</t>
  </si>
  <si>
    <t>KNR 2-02 1016-01 analogia</t>
  </si>
  <si>
    <t>Ościeżnice regulowane drewniane - ściana gr. 15cm</t>
  </si>
  <si>
    <t>97 d.1.12.3</t>
  </si>
  <si>
    <t>Ościeżnice regulowane drewniane - ściana gr. 28cm</t>
  </si>
  <si>
    <t>98 d.1.12.3</t>
  </si>
  <si>
    <t>KNR 2-02 1017-01</t>
  </si>
  <si>
    <t>Skrzydła drzwiowe płytowe wewnętrzne jednodzielne pełne o powierzchni do 1,6 m2 fabrycznie wykończone</t>
  </si>
  <si>
    <t>99 d.1.12.3</t>
  </si>
  <si>
    <t>Skrzydła drzwiowe płytowe wewnętrzne jednodzielne pełne o powierzchni do 1,6 m2 fabrycznie wykończone - z podcięciem wentylacyjnym</t>
  </si>
  <si>
    <t>100 d.1.12.3</t>
  </si>
  <si>
    <t>KNR-W 2-02 1016-07 analogia</t>
  </si>
  <si>
    <t>Schody strychowe termoizolacyjne p.poż EI30 - 140x70cm</t>
  </si>
  <si>
    <t>Razem dział: STOLARKA</t>
  </si>
  <si>
    <t>TYNKI, MALOWANIE, OKŁADZINY ŚCIENNE</t>
  </si>
  <si>
    <t>101 d.1.12.4</t>
  </si>
  <si>
    <t>KNR 4-01 0715-09</t>
  </si>
  <si>
    <t>Tynki wewnętrzne zwykłe kat. II wykonywane ręcznie na podłożu z betonu na stropach o powierzchni podłogi do 5 m2</t>
  </si>
  <si>
    <t>102 d.1.12.4</t>
  </si>
  <si>
    <t>KNR 4-01 0715-10</t>
  </si>
  <si>
    <t>Tynki wewnętrzne zwykłe kat. II wykonywane ręcznie na podłożu z betonu na stropach o powierzchni podłogi ponad 5 m2</t>
  </si>
  <si>
    <t>103 d.1.12.4</t>
  </si>
  <si>
    <t>KNR 4-01 0715-08</t>
  </si>
  <si>
    <t>Tynki wewnętrzne zwykłe kat. II wykonywane ręcznie na podłożu z betonu, na ścianach o powierzchni podłogi ponad 5 m2</t>
  </si>
  <si>
    <t>104 d.1.12.4</t>
  </si>
  <si>
    <t>KNR 4-01 0715-07</t>
  </si>
  <si>
    <t>Tynki wewnętrzne zwykłe kat. II wykonywane ręcznie na podłożu z betonu, zagruntowanych siatek, płyt wiórowo-cementowych na ścianach o powierzchni podłogi do 5 m2</t>
  </si>
  <si>
    <t>105 d.1.12.4</t>
  </si>
  <si>
    <t>KNR-W 2-02 0830-04</t>
  </si>
  <si>
    <t>Wykonanie gładzi gipsowych na ścianach - dwuwarstwowe</t>
  </si>
  <si>
    <t>106 d.1.12.4</t>
  </si>
  <si>
    <t>KNR-W 2-02 0830-06</t>
  </si>
  <si>
    <t>Wewnętrzne gładzie gipsowe dwuwarstwowe na sufitach</t>
  </si>
  <si>
    <t>107 d.1.12.4</t>
  </si>
  <si>
    <t>KNR K-04 0201-08</t>
  </si>
  <si>
    <t>Dwukrotne malowanie powierzchni wewnętrznych farbą lateksową zmywalną z gruntowaniem</t>
  </si>
  <si>
    <t>108 d.1.12.4</t>
  </si>
  <si>
    <t>KNR 0-12 0829-04</t>
  </si>
  <si>
    <t>Licowanie ścian płytkami o wymiarach 30x30 cm - na klej - wysokość 2,2m</t>
  </si>
  <si>
    <t>109 d.1.12.4</t>
  </si>
  <si>
    <t>KNP 05 0621-02.01</t>
  </si>
  <si>
    <t>Kratki wentylacyjne prostokątne w kanałach murowanych o obwodzie do 1200 mm</t>
  </si>
  <si>
    <t>110 d.1.12.4</t>
  </si>
  <si>
    <t>KNNR 2 1206-06 analogia</t>
  </si>
  <si>
    <t>Listwy do posadzek przyścienne drewniane - listwy odbojowe drewniane 19x200mm - dwa rzędy,</t>
  </si>
  <si>
    <t>Razem dział: TYNKI, MALOWANIE, OKŁADZINY ŚCIENNE</t>
  </si>
  <si>
    <t xml:space="preserve">PARAPETY  </t>
  </si>
  <si>
    <t>111 d.1.12.5</t>
  </si>
  <si>
    <t>KNR 2-02 0129-02</t>
  </si>
  <si>
    <t>Obsadzenie prefabrykowanych podokienników z konglomeratu, długości ponad 1 m</t>
  </si>
  <si>
    <t xml:space="preserve">Razem dział: PARAPETY  </t>
  </si>
  <si>
    <t>Razem dział: WYKOŃCZENIE WNĘTRZ</t>
  </si>
  <si>
    <t>Razem dział: ROBOTY BUDOWLANE</t>
  </si>
  <si>
    <t>ZABUDOWA MEBLOWA</t>
  </si>
  <si>
    <t>112 d.2</t>
  </si>
  <si>
    <t xml:space="preserve"> </t>
  </si>
  <si>
    <t>Dostawa i montaż: biurko kształtowe na stelażu metalowym 160/70x100/50x75h-</t>
  </si>
  <si>
    <t>113 d.2</t>
  </si>
  <si>
    <t>Dostawa i montaż: dostawka do biurka o wym. 140x50x75h</t>
  </si>
  <si>
    <t>114 d.2</t>
  </si>
  <si>
    <t>Dostawa i montaż: szafa aktowo-ubraniowa z zamkiem o wym. 80x45x183h</t>
  </si>
  <si>
    <t>115 d.2</t>
  </si>
  <si>
    <t>Dostawa i montaż: szafka z 4 szufladami 50x50x75h</t>
  </si>
  <si>
    <t>116 d.2</t>
  </si>
  <si>
    <t>Dostawa i montaż: szafa aktowa  o wym. 80x39x183h</t>
  </si>
  <si>
    <t>117 d.2</t>
  </si>
  <si>
    <t>Dostawa i montaż: szafa aktowa  otwarta o wym. 80x39x183h</t>
  </si>
  <si>
    <t>118 d.2</t>
  </si>
  <si>
    <t>Dostawa i montaż:  fotel obrotowy</t>
  </si>
  <si>
    <t>119 d.2</t>
  </si>
  <si>
    <t>Dostawa i montaż:  krzesło</t>
  </si>
  <si>
    <t>120 d.2</t>
  </si>
  <si>
    <t>Dostawa i montaż:  zabudowa meblowa aneksu w pomieszczeniu socjalnym dł. 2,3m</t>
  </si>
  <si>
    <t>121 d.2</t>
  </si>
  <si>
    <t>Dostawa i montaż:  lodówka podblatowa</t>
  </si>
  <si>
    <t>122 d.2</t>
  </si>
  <si>
    <t>Dostawa i montaż:  stół do aneksu w pomieszczeniu socjalnym</t>
  </si>
  <si>
    <t>123 d.2</t>
  </si>
  <si>
    <t>Dostawa i montaż:   krzesło zmywalne do aneksu w pomieszczeniu socjalnym</t>
  </si>
  <si>
    <t>124 d.2</t>
  </si>
  <si>
    <t>Dostawa i montaż:   wieszak na ubrania wierzchnie  zmywalne do aneksu w pomieszczeniu socjalnym</t>
  </si>
  <si>
    <t>125 d.2</t>
  </si>
  <si>
    <t>Dostawa i montaż: regał metalowy o wym. 90x50x200h</t>
  </si>
  <si>
    <t>Razem dział: ZABUDOWA MEBLOWA</t>
  </si>
  <si>
    <t>INSTALACJE SANITARNE</t>
  </si>
  <si>
    <t>Roboty ziemne wewnętrzne kanalizacyjne</t>
  </si>
  <si>
    <t>126 d.3.1</t>
  </si>
  <si>
    <t>KNR 2-01 0414-01</t>
  </si>
  <si>
    <t>Wykopy ręczne rowów i kanałów o głębok.1.0 m o szer.dna do 1 m - kat.gr.I-II</t>
  </si>
  <si>
    <t>127 d.3.1</t>
  </si>
  <si>
    <t>KNR 2-01 0501-01</t>
  </si>
  <si>
    <t>Ręczne zasypywanie wykopów ze skarpami w gruncie kat.I-III z przerzutem na odl.do 3 m</t>
  </si>
  <si>
    <t>Razem dział: Roboty ziemne wewnętrzne kanalizacyjne</t>
  </si>
  <si>
    <t>Instalacje kanalizacyjne</t>
  </si>
  <si>
    <t>128 d.3.2</t>
  </si>
  <si>
    <t>KNR 4-01 0208-03</t>
  </si>
  <si>
    <t>Przebicie otworów o powierzchni do 0.05 m2 w elementach z betonu żwirowego o grubości do 30 cm</t>
  </si>
  <si>
    <t>129 d.3.2</t>
  </si>
  <si>
    <t>KNR 4-01 0206-02</t>
  </si>
  <si>
    <t>Zabetonowanie otworów w stropach i ścianach o powierzchni do 0.1 m2 przy głębokości ponad 10 cm</t>
  </si>
  <si>
    <t>130 d.3.2</t>
  </si>
  <si>
    <t>KNR 4-01 0339-01</t>
  </si>
  <si>
    <t>Wykucie bruzd pionowych 1/4x1/2 ceg. w ścianach z cegieł na zaprawie cementowo-wapiennej</t>
  </si>
  <si>
    <t>131 d.3.2</t>
  </si>
  <si>
    <t>KNR 4-01 0325-02</t>
  </si>
  <si>
    <t>Zamurowanie bruzd pionowych lub pochyłych o przekroju 1/4x1/2 ceg. w ścianach z cegieł</t>
  </si>
  <si>
    <t>132 d.3.2</t>
  </si>
  <si>
    <t>KNR 2-15 0205-02</t>
  </si>
  <si>
    <t>Montaż rurociągów z PCW o śr. 50 mm na ścianach z łączeniem metodą wciskową</t>
  </si>
  <si>
    <t>133 d.3.2</t>
  </si>
  <si>
    <t>KNR 2-15 0205-03</t>
  </si>
  <si>
    <t>Montaż rurociągów z PCW o śr. 75 mm  z łączeniem metodą wciskową</t>
  </si>
  <si>
    <t>134 d.3.2</t>
  </si>
  <si>
    <t>KNR 2-15 0205-04</t>
  </si>
  <si>
    <t>Montaż rurociągów z PCW o śr. 110 mm piony wywiewne.</t>
  </si>
  <si>
    <t>135 d.3.2</t>
  </si>
  <si>
    <t>Montaż rurociągów z PCW o śr. 75 mm na ścianach z łączeniem metodą wciskową - piony wywiewne.</t>
  </si>
  <si>
    <t>136 d.3.2</t>
  </si>
  <si>
    <t>KNNR 4 0213-05</t>
  </si>
  <si>
    <t>Rury wywiewne z PVC o połączeniu wciskowym o śr. 110 mm - napowietrzacz pionu.</t>
  </si>
  <si>
    <t>137 d.3.2</t>
  </si>
  <si>
    <t>KNNR 4 0213-04</t>
  </si>
  <si>
    <t>Rury wywiewne z PVC o połączeniu wciskowym o śr. 75 mm - napowietrzacz pionu.</t>
  </si>
  <si>
    <t>138 d.3.2</t>
  </si>
  <si>
    <t>KNR-W 2-18 0408-02</t>
  </si>
  <si>
    <t>Kanały z rur PVC łączonych na wcisk o śr. zewn. 160 mm</t>
  </si>
  <si>
    <t>139 d.3.2</t>
  </si>
  <si>
    <t>KNR 4-01 0209-03</t>
  </si>
  <si>
    <t>Przebicie otworów w stropie dla pionów</t>
  </si>
  <si>
    <t>140 d.3.2</t>
  </si>
  <si>
    <t>KNR 4-01 0328-04</t>
  </si>
  <si>
    <t>Zamurowanie przebić w stropach</t>
  </si>
  <si>
    <t>141 d.3.2</t>
  </si>
  <si>
    <t>KNR 2-15 0208-05</t>
  </si>
  <si>
    <t>Dodatki za podejscia odpływowe z rur  PCV o śr. 110 mm</t>
  </si>
  <si>
    <t>142 d.3.2</t>
  </si>
  <si>
    <t>KNR 2-15 0208-03</t>
  </si>
  <si>
    <t>Dodatek za podejscia odpływowe z rur  PCV o śr. 50 mm</t>
  </si>
  <si>
    <t>143 d.3.2</t>
  </si>
  <si>
    <t>KNR 2-15 0208-01</t>
  </si>
  <si>
    <t>Dodatki za podejscia odpływowe z rur  PCV o śr. 32 mm</t>
  </si>
  <si>
    <t>144 d.3.2</t>
  </si>
  <si>
    <t>KNR 2-15 0212-01</t>
  </si>
  <si>
    <t>Wpusty żeliwne z PCV o śr. 50 mm</t>
  </si>
  <si>
    <t>145 d.3.2</t>
  </si>
  <si>
    <t>KNR 2-15 0213-01</t>
  </si>
  <si>
    <t>Montaż syfonów PCV</t>
  </si>
  <si>
    <t>146 d.3.2</t>
  </si>
  <si>
    <t>KNR 2-15 0217-01</t>
  </si>
  <si>
    <t>Montaż rewizji kanalizacyjnych z PCW o śr.zewn. 75 mm łaczonych metodą wciskową</t>
  </si>
  <si>
    <t>147 d.3.2</t>
  </si>
  <si>
    <t>KNR 2-15 0217-02</t>
  </si>
  <si>
    <t>Montaż rewizji kanalizacyjnych kanalizacyjnych z PCV o śr.zewn. 110 mm.</t>
  </si>
  <si>
    <t>148 d.3.2</t>
  </si>
  <si>
    <t>KNR 2-15 0221-02</t>
  </si>
  <si>
    <t>Montaż umywalek pojedyńczych porcelanowych z syfonem gruszkowym - umywalka przystosowana dla niepełnosprawnych.</t>
  </si>
  <si>
    <t>149 d.3.2</t>
  </si>
  <si>
    <t>Montaż umywalek pojedyńczych porcelanowych z syfonem gruszkowym - umywlka wpuszczpna w blat 50cm</t>
  </si>
  <si>
    <t>150 d.3.2</t>
  </si>
  <si>
    <t>KNR 2-15 0225-02</t>
  </si>
  <si>
    <t>Montaż pisuarów pojedynczych z zaworem spłukującym</t>
  </si>
  <si>
    <t>151 d.3.2</t>
  </si>
  <si>
    <t>KNR 2-15 0224-04</t>
  </si>
  <si>
    <t>Montaż ustepów pojedynczych z automatami spłukującymi - miska wiszaca ze stelażem, deską i spłuczką przystosowana dla niepełnosprawnych.</t>
  </si>
  <si>
    <t>152 d.3.2</t>
  </si>
  <si>
    <t>KNR 2-15 0220-05</t>
  </si>
  <si>
    <t>Montaż zlewozmywaków żeliwnych lub stalowych na szafce - zlewozmywak ze stali nierdzewnej jednokomorowy z ociekaczem wpuszcany w blat 64x50cm</t>
  </si>
  <si>
    <t>153 d.3.2</t>
  </si>
  <si>
    <t>KNR 0-35 0124-03</t>
  </si>
  <si>
    <t>Kabiny natryskowe do kąpieli, trzyścienne, kwadratowe, z szybami ze szkła hartowanego najazdowa dla osób niepełnosprawnych 100x100cm.</t>
  </si>
  <si>
    <t>154 d.3.2</t>
  </si>
  <si>
    <t>Brodziki dla osób niepełnosprawnych - brodzik najazdowy 100x100cm.</t>
  </si>
  <si>
    <t>155 d.3.2</t>
  </si>
  <si>
    <t>KNR 0-35 0111-03 analogia</t>
  </si>
  <si>
    <t>Montaż uchwytów dla niepełnosprawnych do urzadzeń w pomieszceniu wc - przy umywalce, kabinie przysznicowej i misce wc.</t>
  </si>
  <si>
    <t>Razem dział: Instalacje kanalizacyjne</t>
  </si>
  <si>
    <t>Instalacje wody zimnej i ciepłej</t>
  </si>
  <si>
    <t>156 d.3.3</t>
  </si>
  <si>
    <t>S 215 0600-01</t>
  </si>
  <si>
    <t>Instalacja wodociągowa - rurociągi z rur PEX/AL/PEX o śr.zewn. 20 mm na ścianach w budynkach niemieszkalnych</t>
  </si>
  <si>
    <t>157 d.3.3</t>
  </si>
  <si>
    <t>KNR 2-15 0107-01</t>
  </si>
  <si>
    <t>Dodatki za podejścia dopływowe o śr.nominalnej 15 mm. do zaworów i bateri.</t>
  </si>
  <si>
    <t>158 d.3.3</t>
  </si>
  <si>
    <t>KNR 2-15 0107-05</t>
  </si>
  <si>
    <t>Dodatki za podejscia dopływowe do płuczek ustępowych sztywnych z rur o śr.nom.15 mm</t>
  </si>
  <si>
    <t>159 d.3.3</t>
  </si>
  <si>
    <t>KNR 2-15 0110-05</t>
  </si>
  <si>
    <t>Proba szczelnosci instalacji wodociągowych w budynkach niemieszkalnych (rurociąg o śr.do 150 mm)</t>
  </si>
  <si>
    <t>160 d.3.3</t>
  </si>
  <si>
    <t>KNR 4-01 0333-01</t>
  </si>
  <si>
    <t>Przebicie otworów w ścianach z cegieł o grubości 1/2 ceg. na zaprawie wapiennej</t>
  </si>
  <si>
    <t>161 d.3.3</t>
  </si>
  <si>
    <t>KNR 4-01 0323-02</t>
  </si>
  <si>
    <t>Zamurowanie przebić w ścianach z cegieł o grubości 1/2 ceg.</t>
  </si>
  <si>
    <t>162 d.3.3</t>
  </si>
  <si>
    <t>163 d.3.3</t>
  </si>
  <si>
    <t>164 d.3.3</t>
  </si>
  <si>
    <t>KNR 2-15 0115-01</t>
  </si>
  <si>
    <t>Baterie umywalkowe lub zmywakowe - bateria umywalkowa przystosowana dla niepełnosprawnych.</t>
  </si>
  <si>
    <t>165 d.3.3</t>
  </si>
  <si>
    <t>Baterie umywalkowe lub zmywakowe - bateria zlwozmywakowa stojąca.</t>
  </si>
  <si>
    <t>166 d.3.3</t>
  </si>
  <si>
    <t>Baterie umywalkowe lub zmywakowe - bateria umywalkowa stojaca.</t>
  </si>
  <si>
    <t>167 d.3.3</t>
  </si>
  <si>
    <t>KNR 2-15 0117-01</t>
  </si>
  <si>
    <t>Bateria natryskowa o śr.nom. 15x20 mm</t>
  </si>
  <si>
    <t>168 d.3.3</t>
  </si>
  <si>
    <t>KNR 2-15 0114-01</t>
  </si>
  <si>
    <t>Zawory czerpalne o śr.nom. 15 mm</t>
  </si>
  <si>
    <t>169 d.3.3</t>
  </si>
  <si>
    <t>KNR 2-15 0122-01</t>
  </si>
  <si>
    <t>Hydrofor domowy typ IBS 200l komplet.</t>
  </si>
  <si>
    <t>170 d.3.3</t>
  </si>
  <si>
    <t xml:space="preserve">  analiza indywidualna</t>
  </si>
  <si>
    <t>Montaz urządzenia do dezynfekcji wody promieniami UV.</t>
  </si>
  <si>
    <t>171 d.3.3</t>
  </si>
  <si>
    <t>KNR 2-15 0112-02</t>
  </si>
  <si>
    <t>Zawory przelotowe i zwrotne sieci wodociągowych o śr. nom. 20 mm</t>
  </si>
  <si>
    <t>172 d.3.3</t>
  </si>
  <si>
    <t>KNR 2-15 0118-01</t>
  </si>
  <si>
    <t>Wodomierze skrzydełkowe o śr. nom. 15-20 mm</t>
  </si>
  <si>
    <t>173 d.3.3</t>
  </si>
  <si>
    <t>Rura ochronna PCW o śr. 110 mm</t>
  </si>
  <si>
    <t>174 d.3.3</t>
  </si>
  <si>
    <t>KNR-W 2-16 0507-01</t>
  </si>
  <si>
    <t>Izolacja rurociągu otulinami poliuretanowymi w jednej warstwie o grubości do 50 mm o śr. zewnętrznej 17-38 mm</t>
  </si>
  <si>
    <t>Razem dział: Instalacje wody zimnej i ciepłej</t>
  </si>
  <si>
    <t>Instalacje C.O.</t>
  </si>
  <si>
    <t>175 d.3.4</t>
  </si>
  <si>
    <t>S 215 0600-02</t>
  </si>
  <si>
    <t>Instalacja wodociągowa - rurociągi z rur polipropylenowych o śr.zewn. 25 mm na ścianach w budynkach niemieszkalnych</t>
  </si>
  <si>
    <t>176 d.3.4</t>
  </si>
  <si>
    <t>S 215 0800-01</t>
  </si>
  <si>
    <t>Rury PEX/AL/PEX fi 16*2 mm - instalacja c.o. zasilanie i powrót do grzejników.</t>
  </si>
  <si>
    <t>177 d.3.4</t>
  </si>
  <si>
    <t>KNR 4-01 0333-02</t>
  </si>
  <si>
    <t>Przebicie otworów w ścianach z cegieł o grubości 1 ceg. na zaprawie wapiennej</t>
  </si>
  <si>
    <t>178 d.3.4</t>
  </si>
  <si>
    <t>KNR 4-01 0323-03</t>
  </si>
  <si>
    <t>Zamurowanie przebić w ścianach z cegieł o grubości 1 ceg.</t>
  </si>
  <si>
    <t>179 d.3.4</t>
  </si>
  <si>
    <t>180 d.3.4</t>
  </si>
  <si>
    <t>181 d.3.4</t>
  </si>
  <si>
    <t>KNR 2-15 0419-04</t>
  </si>
  <si>
    <t>Rozdzielacz ogrzewania grzenikowego 7 obwodowy</t>
  </si>
  <si>
    <t>182 d.3.4</t>
  </si>
  <si>
    <t>KNR 2-15 0415-02</t>
  </si>
  <si>
    <t>STROMAX-M przelotowy zawór regulacyjny z możliwością pomiaru różnicy ciśnienia, figura skośna z zaworami pomiarowymi  DN 15 mm (lub innej firmy o podobnych parametrach)</t>
  </si>
  <si>
    <t>183 d.3.4</t>
  </si>
  <si>
    <t>184 d.3.4</t>
  </si>
  <si>
    <t>KNR 2-15 0418-01</t>
  </si>
  <si>
    <t>Grzejniki ,,Purmo" stalowe płytowe copact CV - 400W-2szt, 476W-2szt. 377w-1szt. 250W-1szt, 244W-1szt.</t>
  </si>
  <si>
    <t>185 d.3.4</t>
  </si>
  <si>
    <t>KNR 2-15 0415-01</t>
  </si>
  <si>
    <t>Głowice termostatyczne do grzejników</t>
  </si>
  <si>
    <t>186 d.3.4</t>
  </si>
  <si>
    <t>Zawór skośny lub zawór grzejnikowy o śr. nom. do 15 mm - zawory grzejnikowe zasilajace do głowic termostatycznych oraz zawory powrotne grzejnikowe.</t>
  </si>
  <si>
    <t>187 d.3.4</t>
  </si>
  <si>
    <t>KNR 2-15 0415-05</t>
  </si>
  <si>
    <t>Zawór odpowietrzający grzejnikowe.</t>
  </si>
  <si>
    <t>188 d.3.4</t>
  </si>
  <si>
    <t>KNNR 5 0406-01 analogia</t>
  </si>
  <si>
    <t>Aparaty elektryczne o masie do 2.5 kg - Regulator pogodowy do kotła c.o. z czujnikiem pokojowym i czujnikiem zewnętrznym.</t>
  </si>
  <si>
    <t>189 d.3.4</t>
  </si>
  <si>
    <t>KNR 2-15 0404-02</t>
  </si>
  <si>
    <t>Próby ciśnieniowe szczelności instalacji wewn. c.o. w budynkach.</t>
  </si>
  <si>
    <t>190 d.3.4</t>
  </si>
  <si>
    <t>KNR 2-15 0501-01</t>
  </si>
  <si>
    <t>Kocioł gazowy dwufunkcyjny o mocy 24 kw z zamknietą komorą spalania DeDetrich MCR3 EVO</t>
  </si>
  <si>
    <t>191 d.3.4</t>
  </si>
  <si>
    <t>KNR 7-09 2401-07</t>
  </si>
  <si>
    <t>Montaż wkładu kominowego wywiewno-nawiewnego o średnicy 100/80 mm dla kotła gazowego z zamknieta komorą spalania.</t>
  </si>
  <si>
    <t>192 d.3.4</t>
  </si>
  <si>
    <t>193 d.3.4</t>
  </si>
  <si>
    <t>KNR 2-15 0512-01</t>
  </si>
  <si>
    <t>Próba instalacji c.o. na gorąco z dokonaniem regulacji</t>
  </si>
  <si>
    <t>Razem dział: Instalacje C.O.</t>
  </si>
  <si>
    <t>Instalacja gazowa wewnętrzna i zewnętrzna</t>
  </si>
  <si>
    <t>194 d.3.5</t>
  </si>
  <si>
    <t>KNR 2-01 0119-03</t>
  </si>
  <si>
    <t>Roboty pomiarowe przy liniowych robotach ziemnych - trasa gazociagu w terenie równinnym lub podgórskim.</t>
  </si>
  <si>
    <t>km</t>
  </si>
  <si>
    <t>195 d.3.5</t>
  </si>
  <si>
    <t>KNNR 1 0113-01</t>
  </si>
  <si>
    <t>Usunięcie warstwy ziemi urodzajnej (humusu) o grubości do 15 cm za pomocą spycharek</t>
  </si>
  <si>
    <t>196 d.3.5</t>
  </si>
  <si>
    <t>KNR 2-01 0317-0201</t>
  </si>
  <si>
    <t>Wykopy liniowe o ścianach pionowych pod fundamenty, rurociągi, kolektory w gruntach suchych kat. III-IV z wydobyciem urobku łopatą lub wyciągiem ręcznym; głębokość do 1,5 m, szerokość 0,8-1,5 m</t>
  </si>
  <si>
    <t>197 d.3.5</t>
  </si>
  <si>
    <t>KNR 2-01 0320-03</t>
  </si>
  <si>
    <t>Zasypywanie wykopów liniowych o ścianach pionowych głębokości do 1.5 m kat.gr.V-VI</t>
  </si>
  <si>
    <t>198 d.3.5</t>
  </si>
  <si>
    <t>KNR-W 2-19 0301-04</t>
  </si>
  <si>
    <t>Montaż rurociągów z rur polietylenowych (HDPD) o śr. nom. 40 mm z rur w zwojach</t>
  </si>
  <si>
    <t>199 d.3.5</t>
  </si>
  <si>
    <t>KNR 2-15 0302-04</t>
  </si>
  <si>
    <t>Rurociągi w instalacjach gazowych stalowe o śr.nom. 32 mm zewnętrzna instalacja gazowa</t>
  </si>
  <si>
    <t>200 d.3.5</t>
  </si>
  <si>
    <t>KNNR 4 1411-01</t>
  </si>
  <si>
    <t>Podłoża pod gazociąg i obsypka drobnym piaskiem o grub. 20 cm</t>
  </si>
  <si>
    <t>201 d.3.5</t>
  </si>
  <si>
    <t>KNR 2-15 0302-02</t>
  </si>
  <si>
    <t>Rurociągi w instalacjach gazowych stalowe o połączeniach gwintowanych o śr.nom. 20 mm na ścianach w budynkach niemieszkalnych</t>
  </si>
  <si>
    <t>202 d.3.5</t>
  </si>
  <si>
    <t>KNR 2-19 0119-01</t>
  </si>
  <si>
    <t>Rury ochronne o śr.nom. 60 mm</t>
  </si>
  <si>
    <t>203 d.3.5</t>
  </si>
  <si>
    <t>KNR 2-15 0310-02</t>
  </si>
  <si>
    <t>Kurki gazowe przelotowe o śr. 20-25 mm</t>
  </si>
  <si>
    <t>204 d.3.5</t>
  </si>
  <si>
    <t>KNR 2-15 0306-02</t>
  </si>
  <si>
    <t>Dodatkowe nakłady na wykonanie podejścia obustronego do gazomierza o śr.przyłącza 25 mm</t>
  </si>
  <si>
    <t>205 d.3.5</t>
  </si>
  <si>
    <t>KNR 2-15 0305-02</t>
  </si>
  <si>
    <t>Próba instalacji gazowej wewnętrznej na ciśnienie dla przedsiębiorstwa i dostawcy gazu w budynkach niemieszkalnych - śr.rurociągu do 65 mm</t>
  </si>
  <si>
    <t>206 d.3.5</t>
  </si>
  <si>
    <t>Próba instalacji gazowej zewnętrznej na ciśnienie dostawcy gazu w budynkach niemieszkalnych - śr.rurociągu do 65 mm</t>
  </si>
  <si>
    <t>207 d.3.5</t>
  </si>
  <si>
    <t>KNR 2-19 0214-01</t>
  </si>
  <si>
    <t>Czujnik DEX-12 ,,gazex"</t>
  </si>
  <si>
    <t>208 d.3.5</t>
  </si>
  <si>
    <t>KNR 2-15 0311-01</t>
  </si>
  <si>
    <t>Zawór główny odcinający</t>
  </si>
  <si>
    <t>209 d.3.5</t>
  </si>
  <si>
    <t>Skrzynka gazowa dla zaworu głownego</t>
  </si>
  <si>
    <t>Razem dział: Instalacja gazowa wewnętrzna i zewnętrzna</t>
  </si>
  <si>
    <t>Wywóz gruzu</t>
  </si>
  <si>
    <t>210 d.3.6</t>
  </si>
  <si>
    <t>KNR 4-01 0108-09</t>
  </si>
  <si>
    <t>Wywiezienie gruzu spryzmowanego samochodami skrzyniowymi na odległość do 1 km - gruz z wykucia otworów i bruzd.</t>
  </si>
  <si>
    <t>211 d.3.6</t>
  </si>
  <si>
    <t>KNR 4-01 0108-12</t>
  </si>
  <si>
    <t>Wywiezienie gruzu spryzmowanego samochodami samowyładowczymi - za każdy następny 1 km - na dalsze 5 km. Krotność = 5</t>
  </si>
  <si>
    <t>Razem dział: Wywóz gruzu</t>
  </si>
  <si>
    <t>Razem dział: INSTALACJE SANITARNE</t>
  </si>
  <si>
    <t>INSTALACJE ELEKTRYCZNE I NISKIEGONAPIĘCIA</t>
  </si>
  <si>
    <t>Tablice</t>
  </si>
  <si>
    <t>212 d.4.1</t>
  </si>
  <si>
    <t>KNNR 5 0404-07</t>
  </si>
  <si>
    <t>Obudowy rozdzielni o powierzchni do 0.5 m2 - Rozdzielnia główna RG</t>
  </si>
  <si>
    <t>213 d.4.1</t>
  </si>
  <si>
    <t>KNNR 5 0404-03</t>
  </si>
  <si>
    <t>Tablice rozdzielcze o masie do 30 kg - Rozdzielnia główna RG</t>
  </si>
  <si>
    <t>214 d.4.1</t>
  </si>
  <si>
    <t>Obudowy rozdzielni o powierzchni do 0.5 m2 - Rozdzielnia Wyłącznik PWP</t>
  </si>
  <si>
    <t>215 d.4.1</t>
  </si>
  <si>
    <t>Tablice rozdzielcze o masie do 30 kg - Rozdzielnia Wyłącznik PWP</t>
  </si>
  <si>
    <t>Razem dział: Tablice</t>
  </si>
  <si>
    <t>Zasilanie</t>
  </si>
  <si>
    <t>216 d.4.2</t>
  </si>
  <si>
    <t>KNR-W 5-10 0316-04</t>
  </si>
  <si>
    <t>Mechaniczne kopanie rowów dla kabli w gruncie kat. I-II</t>
  </si>
  <si>
    <t>217 d.4.2</t>
  </si>
  <si>
    <t>KNR-W 5-10 0317-04</t>
  </si>
  <si>
    <t>Mechaniczne zasypywanie rowów dla kabli w gruncie kat. I-II</t>
  </si>
  <si>
    <t>218 d.4.2</t>
  </si>
  <si>
    <t>KSNR 5 0804-01</t>
  </si>
  <si>
    <t>Układanie rur osłonowych DVR75</t>
  </si>
  <si>
    <t>219 d.4.2</t>
  </si>
  <si>
    <t>Układanie rur osłonowych DVR50</t>
  </si>
  <si>
    <t>220 d.4.2</t>
  </si>
  <si>
    <t>Układanie rur osłonowych HDPE32 - pod światłowód</t>
  </si>
  <si>
    <t>221 d.4.2</t>
  </si>
  <si>
    <t>KSNR 5 0303-03</t>
  </si>
  <si>
    <t>Linie zasilające prowadzone w rurach winidurowych wykonywane przewodami izolowanymi pojedynczymi o łącznym przekroju żył 30-80 mm2 - kabel WLZ 5x10mm2</t>
  </si>
  <si>
    <t>222 d.4.2</t>
  </si>
  <si>
    <t>Linie zasilające prowadzone w rurach winidurowych wykonywane przewodami izolowanymi pojedynczymi o łącznym przekroju żył 30-80 mm2 - kabel YDYżo - 3x2,5mm</t>
  </si>
  <si>
    <t>223 d.4.2</t>
  </si>
  <si>
    <t>KSNR 5 0303-01</t>
  </si>
  <si>
    <t>Linie zasilające prowadzone w rurach winidurowych o średnicy 32 mm wykonywane przewodami izolowanymi pojedynczymi o łącznym przekroju żył do 12.5 mm2  - światłowód</t>
  </si>
  <si>
    <t>224 d.4.2</t>
  </si>
  <si>
    <t>KNNRS 5 0303-04</t>
  </si>
  <si>
    <t>Linie zasilające prowadzone w rurach winidurowych pod tynkiem, przewody pojedyncze do 175 mm2, rura Fi 47 mm, na podłożu innym niż cegła, beton - kabel YKY 4x16</t>
  </si>
  <si>
    <t>Razem dział: Zasilanie</t>
  </si>
  <si>
    <t>Oprzewodowanie</t>
  </si>
  <si>
    <t>225 d.4.3</t>
  </si>
  <si>
    <t>KNNR 5 1207-09</t>
  </si>
  <si>
    <t>Wykucie bruzd dla rur RKLG21, RS28 w cegle</t>
  </si>
  <si>
    <t>226 d.4.3</t>
  </si>
  <si>
    <t>KNNR 5 1209-0201</t>
  </si>
  <si>
    <t>Przebijanie otworów śr. 25 mm o długości do 30 cm w ścianach lub stropach z gazobetonu</t>
  </si>
  <si>
    <t>227 d.4.3</t>
  </si>
  <si>
    <t>KNNR 5 1209-0101</t>
  </si>
  <si>
    <t>Przebijanie otworów śr. 25 mm o długości do 15 cm w ścianach lub stropach z gazobetonu</t>
  </si>
  <si>
    <t>228 d.4.3</t>
  </si>
  <si>
    <t>KNNR 5 1209-1001</t>
  </si>
  <si>
    <t>Przebijanie otworów śr. 25 mm o długości do 20 cm w ścianach lub stropach z betonu</t>
  </si>
  <si>
    <t>229 d.4.3</t>
  </si>
  <si>
    <t>KNNR 5 0101-06</t>
  </si>
  <si>
    <t>Rury winidurowe układane p.t. w gotowych bruzdach, podłoże inne niż betonowe, Fi 21</t>
  </si>
  <si>
    <t>230 d.4.3</t>
  </si>
  <si>
    <t>Rury winidurowe układane p.t. w gotowych bruzdach, podłoże inne niż betonowe, Fi 28</t>
  </si>
  <si>
    <t>231 d.4.3</t>
  </si>
  <si>
    <t>KNNR 5 0203-01</t>
  </si>
  <si>
    <t>Przewody kabelkowe wciągane do rur i w kanały zamknięte, rury, przekrój do 7,5 mm2 - YDY3x1,5</t>
  </si>
  <si>
    <t>232 d.4.3</t>
  </si>
  <si>
    <t>Przewody kabelkowe wciągane do rur i w kanały zamknięte, rury, przekrój do 7,5 mm2 - YDY3x2,5</t>
  </si>
  <si>
    <t>233 d.4.3</t>
  </si>
  <si>
    <t>KNNR 5 1208-01</t>
  </si>
  <si>
    <t>Zaprawianie bruzd, bruzda szerokości do 25 mm</t>
  </si>
  <si>
    <t>Razem dział: Oprzewodowanie</t>
  </si>
  <si>
    <t>Instalacje oświetlenia i gniazd wtykowych</t>
  </si>
  <si>
    <t>234 d.4.4</t>
  </si>
  <si>
    <t>KNNR 5 0502-03</t>
  </si>
  <si>
    <t>Oprawy oświetleniowe nastropowe przykręcane LED - biuro</t>
  </si>
  <si>
    <t>kpl</t>
  </si>
  <si>
    <t>235 d.4.4</t>
  </si>
  <si>
    <t>Oprawy oświetleniowe nastropowe przykręcane LED - korytarz i wiatrołap - z czujnikiem obecności i zmierzchu.</t>
  </si>
  <si>
    <t>236 d.4.4</t>
  </si>
  <si>
    <t>Oprawy oświetleniowe nastropowe przykręcane LED - WC - z czujnikiem obecności i zmierzchu.</t>
  </si>
  <si>
    <t>237 d.4.4</t>
  </si>
  <si>
    <t>Oprawy oświetleniowe nastropowe przykręcane LED - poddasze nieużytkowe - z czujnikiem obecności i zmierzchu.</t>
  </si>
  <si>
    <t>238 d.4.4</t>
  </si>
  <si>
    <t>Oprawy oświetleniowe nastropowe przykręcane LED - pomieszczenie socjalne</t>
  </si>
  <si>
    <t>239 d.4.4</t>
  </si>
  <si>
    <t>Oprawy oświetleniowe nastropowe przykręcane LED - magazyn</t>
  </si>
  <si>
    <t>240 d.4.4</t>
  </si>
  <si>
    <t>KNNR 5 0504-02</t>
  </si>
  <si>
    <t>Oprawa ścienna - kinkiet LED nad lustro lub podświetlenie lustra wc.</t>
  </si>
  <si>
    <t>241 d.4.4</t>
  </si>
  <si>
    <t>Oprawa ścienna - oświetlenie blatu w pom. socjalnym - liniowe LED mcowane do szafek górnych</t>
  </si>
  <si>
    <t>242 d.4.4</t>
  </si>
  <si>
    <t>KNNR 5 0502-02</t>
  </si>
  <si>
    <t>Oprawy oświetleniowe przykręcane LED ścienne zewnętrze z czujnikiem ruchu i zmierzchu</t>
  </si>
  <si>
    <t>243 d.4.4</t>
  </si>
  <si>
    <t>Oprawy oświetleniowe przykręcane LED ścienne zewnętrze nad wejściem głównym z czujnikiem obecności i zmierzchu</t>
  </si>
  <si>
    <t>244 d.4.4</t>
  </si>
  <si>
    <t>KNNR 5 0301-13</t>
  </si>
  <si>
    <t>Przygotowanie podłoża pod osprzęt instalacyjny, wykonanie otworów w płycie izolacyjnej</t>
  </si>
  <si>
    <t>245 d.4.4</t>
  </si>
  <si>
    <t>KNNR 5 0304-02</t>
  </si>
  <si>
    <t>Odgałęźniki bryzgoszczelne z tworzywa sztucznego, mocowane bezśrubowo, 4 wyloty</t>
  </si>
  <si>
    <t>246 d.4.4</t>
  </si>
  <si>
    <t>KNNR 5 0302-06</t>
  </si>
  <si>
    <t>Puszki instalacyjne podtynkowe, Fi 80, 4-otworowe, z pierścieniem odgałęźnym</t>
  </si>
  <si>
    <t>247 d.4.4</t>
  </si>
  <si>
    <t>KNNR 5 0306-02</t>
  </si>
  <si>
    <t>Łącznik pt 10A, 250V 1-biegunowy</t>
  </si>
  <si>
    <t>248 d.4.4</t>
  </si>
  <si>
    <t>Łącznik pt 10A, 250V 1-biegunowy bryzgoszczelny IP44</t>
  </si>
  <si>
    <t>249 d.4.4</t>
  </si>
  <si>
    <t>KNNR 5 0306-04</t>
  </si>
  <si>
    <t>Łączniki krzyżowe, dwubiegunowe podtynkowe w puszce instalacyjnej</t>
  </si>
  <si>
    <t>250 d.4.4</t>
  </si>
  <si>
    <t>KNNR 5 0308-07</t>
  </si>
  <si>
    <t>Gniazda instalacyjne wtyczkowe ze stykiem ochronnym, nt, 3-biegunowe 16A 4 mm2</t>
  </si>
  <si>
    <t>251 d.4.4</t>
  </si>
  <si>
    <t>KNNR 5 0308-02</t>
  </si>
  <si>
    <t>Gniazda instalacyjne wtyczkowe ze stykiem ochronnym, pt, 2-biegunowe 10A 2,5 mm2 przelotowe pojedyncze</t>
  </si>
  <si>
    <t>252 d.4.4</t>
  </si>
  <si>
    <t>Gniazda instalacyjne wtyczkowe ze stykiem ochronnym, pt, 2-biegunowe 10A 2,5 mm2 przelotowe pojedyncze wodoszczelne IP44</t>
  </si>
  <si>
    <t>253 d.4.4</t>
  </si>
  <si>
    <t>KNNR 5 0308-03</t>
  </si>
  <si>
    <t>Gniazda instalacyjne wtyczkowe ze stykiem ochronnym, pt, 2-biegunowe 10A 2,5 mm2 przelotowe podwójne</t>
  </si>
  <si>
    <t>254 d.4.4</t>
  </si>
  <si>
    <t>KNR 7-08 0403-01</t>
  </si>
  <si>
    <t>Układ sygnalizacji połozenia - czujnik ruchu</t>
  </si>
  <si>
    <t>układ</t>
  </si>
  <si>
    <t>255 d.4.4</t>
  </si>
  <si>
    <t>Układ sygnalizacji połozenia - czujnik zmierzchowy</t>
  </si>
  <si>
    <t>Razem dział: Instalacje oświetlenia i gniazd wtykowych</t>
  </si>
  <si>
    <t>Instalacja przeciwpożarowego wył. prądu</t>
  </si>
  <si>
    <t>256 d.4.5</t>
  </si>
  <si>
    <t>257 d.4.5</t>
  </si>
  <si>
    <t>258 d.4.5</t>
  </si>
  <si>
    <t>259 d.4.5</t>
  </si>
  <si>
    <t>260 d.4.5</t>
  </si>
  <si>
    <t>261 d.4.5</t>
  </si>
  <si>
    <t>KNNR 5 0203-03</t>
  </si>
  <si>
    <t>Przewody kabelkowe wciągane do rur i w kanały zamknięte, rury, przekrój do 30 mm2- HDGs 5x1,5mm2 - PWP - ręczny wyzwalacz p-poż</t>
  </si>
  <si>
    <t>262 d.4.5</t>
  </si>
  <si>
    <t>263 d.4.5</t>
  </si>
  <si>
    <t>KNR 5-06 1605-06</t>
  </si>
  <si>
    <t>Instalowanie puszek podtynkowych do ręcznych ostrzegaczy pożarowych - przycisków, podłoże ceglane - p.a. przycisk PWP</t>
  </si>
  <si>
    <t>264 d.4.5</t>
  </si>
  <si>
    <t>KNR 5-06 1612-07</t>
  </si>
  <si>
    <t>Instalowanie w uprzednio zainstalowanych gniazdach i obudowach, wraz ze sprawdzeniem, ręcznych ostrzegaczy pożaru - przycisków - osprzęt w rozdzielni P.poz.</t>
  </si>
  <si>
    <t>Razem dział: Instalacja przeciwpożarowego wył. prądu</t>
  </si>
  <si>
    <t>Instalacje systemu przywoławczego</t>
  </si>
  <si>
    <t>265 d.4.6</t>
  </si>
  <si>
    <t>266 d.4.6</t>
  </si>
  <si>
    <t>KNNR 5 0101-05</t>
  </si>
  <si>
    <t>Rury winidurowe układane p.t. w gotowych bruzdach, podłoże inne niż betonowe, Fi 16</t>
  </si>
  <si>
    <t>267 d.4.6</t>
  </si>
  <si>
    <t>268 d.4.6</t>
  </si>
  <si>
    <t>Przewody kabelkowe wciągane do rur i w kanały zamknięte, rury, przekrój do 7,5 mm2 - YDY2x1,0</t>
  </si>
  <si>
    <t>269 d.4.6</t>
  </si>
  <si>
    <t>KNNR 5 0307-01</t>
  </si>
  <si>
    <t>Łącznik klawiszowy bryzgoodporny 1-biegunowy 6A 250V nf.430-p.a. system przywoławczy WC niepełnosprawni - przycisk</t>
  </si>
  <si>
    <t>270 d.4.6</t>
  </si>
  <si>
    <t>Łącznik klawiszowy bryzgoodporny 1-biegunowy 6A 250V nf.430-p.a. system przywoławczy WC niepełnosprawni - kasownik</t>
  </si>
  <si>
    <t>271 d.4.6</t>
  </si>
  <si>
    <t>Łącznik klawiszowy bryzgoodporny 1-biegunowy 6A 250V nf.430-p.a. system przywoławczy WC niepełnosprawni - sygnalizator</t>
  </si>
  <si>
    <t>Razem dział: Instalacje systemu przywoławczego</t>
  </si>
  <si>
    <t>Instalacja uziemiająca i połączeń wyrównawczych</t>
  </si>
  <si>
    <t>272 d.4.7</t>
  </si>
  <si>
    <t>273 d.4.7</t>
  </si>
  <si>
    <t>KNBK 17 1756-02</t>
  </si>
  <si>
    <t>Wykucie otworów (ślepych) lub wnęk, w cegle, do 1.0 dm3</t>
  </si>
  <si>
    <t>274 d.4.7</t>
  </si>
  <si>
    <t>KNR 5-10 0310-04</t>
  </si>
  <si>
    <t>Montaż przepustów rurowych w stropach lub ścianach z gipsu lub gazobetonu z ręcznym przebijaniem otworów, grubość do 30 cm, rura do Fi_zew 40 mm</t>
  </si>
  <si>
    <t>275 d.4.7</t>
  </si>
  <si>
    <t>276 d.4.7</t>
  </si>
  <si>
    <t>KNNR 5 0201-05</t>
  </si>
  <si>
    <t>Przewody izolowane 1-żyłowe wciągane do rur, 16 mm2</t>
  </si>
  <si>
    <t>277 d.4.7</t>
  </si>
  <si>
    <t>Razem dział: Instalacja uziemiająca i połączeń wyrównawczych</t>
  </si>
  <si>
    <t>Instalacja odgromowa budynku</t>
  </si>
  <si>
    <t>278 d.4.8</t>
  </si>
  <si>
    <t>KNNR 5 0601-01</t>
  </si>
  <si>
    <t>Przewody instalacji odgromowej, przewody nienaprężane poziome mocowane na wspornikach obsadzanych, z pręta-uchwyty na blachę</t>
  </si>
  <si>
    <t>279 d.4.8</t>
  </si>
  <si>
    <t>KNNR 5 0601-03</t>
  </si>
  <si>
    <t>Przewody instalacji odgromowej, przewody nienaprężane pionowe mocowane na wspornikach obsadzanych, z pręta</t>
  </si>
  <si>
    <t>280 d.4.8</t>
  </si>
  <si>
    <t>KNNR 5 0609-04</t>
  </si>
  <si>
    <t>Zwody pionowe izolacji odgromowej na dachach oraz iglice z ostrzem odgromowym na słupach z rur stalowych, zwód na dachu lub dymniku stromym</t>
  </si>
  <si>
    <t>281 d.4.8</t>
  </si>
  <si>
    <t>KNNR 5 0612-06</t>
  </si>
  <si>
    <t>Złącza rynnowe, naprężające i kontrolne w instalacji odgromowej lub przewodach wyrównawczych, złącze kontrolne, połączenie pręt-płaskownik</t>
  </si>
  <si>
    <t>282 d.4.8</t>
  </si>
  <si>
    <t>KNNR 5 0301-11</t>
  </si>
  <si>
    <t>Przygotowanie podłoża pod osprzęt instalacyjny, ślepe otwory pod mocowanie na zaprawie cementowej lub gipsowej, w cegle</t>
  </si>
  <si>
    <t>283 d.4.8</t>
  </si>
  <si>
    <t>KNNR 5 0303-09</t>
  </si>
  <si>
    <t>Puszki z tworzywa sztucznego, 3x16,0 mm2, - Złącza kontrolne - pomiarowe</t>
  </si>
  <si>
    <t>284 d.4.8</t>
  </si>
  <si>
    <t>KNNR 5 0603-05</t>
  </si>
  <si>
    <t>Przewody uziemiające i wyrównawcze w kanałach odkrytych i na słupach, w kanałach z mocowaniem uchwytów, bednarka do 120 mm2-p.a. do ławy fundamentowej</t>
  </si>
  <si>
    <t>285 d.4.8</t>
  </si>
  <si>
    <t>Przewody uziemiające i wyrównawcze w kanałach odkrytych i na słupach, w kanałach z mocowaniem uchwytów, bednarka do 120 mm2-p.a. uziom ułożony wokół fundamentem</t>
  </si>
  <si>
    <t>Razem dział: Instalacja odgromowa budynku</t>
  </si>
  <si>
    <t>Instalacje niskoprądowe: teletechniczna i komputerowa</t>
  </si>
  <si>
    <t>286 d.4.9</t>
  </si>
  <si>
    <t>287 d.4.9</t>
  </si>
  <si>
    <t>288 d.4.9</t>
  </si>
  <si>
    <t>289 d.4.9</t>
  </si>
  <si>
    <t>290 d.4.9</t>
  </si>
  <si>
    <t>KNR 5-01 0812-01</t>
  </si>
  <si>
    <t>Ustawienie szaf kablowych pod teletechniczną wraz z osprzętem</t>
  </si>
  <si>
    <t>291 d.4.9</t>
  </si>
  <si>
    <t>KNNR 5 0302-01</t>
  </si>
  <si>
    <t>Puszki instalacyjne podtynkowe, Fi 60, pojedyncze</t>
  </si>
  <si>
    <t>292 d.4.9</t>
  </si>
  <si>
    <t>KNNR 5 0102-07</t>
  </si>
  <si>
    <t>Rury winidurowe karbowane (giętkie) układane p.t. w gotowych bruzdach, podłoże inne niż betonowe, do Fi 26 mm -RKLG25</t>
  </si>
  <si>
    <t>293 d.4.9</t>
  </si>
  <si>
    <t>KNR 5-08 0207-01</t>
  </si>
  <si>
    <t>Przewody kabelkowe wciągane do rur, w powłoce poliwinitowej, łączny przekrój żył do 6 mm2 Cu, 12 mm2 Al-p.a. układanie kabla FTP w rurkach</t>
  </si>
  <si>
    <t>294 d.4.9</t>
  </si>
  <si>
    <t>295 d.4.9</t>
  </si>
  <si>
    <t>KNR 5-05 0203-04</t>
  </si>
  <si>
    <t>Zarobienie, rozszycie na łączówkach i włączenie kabli stacyjnych, pojemność kabla 5x2- p.a. zarobienie kabla F/UTP</t>
  </si>
  <si>
    <t>296 d.4.9</t>
  </si>
  <si>
    <t>KNR 5-07 0304-02</t>
  </si>
  <si>
    <t>Krosowanie obwodów na przełącznicach kablem YTKSNXpekw 1x2x0.5, przewód 1-1,5 m- p.a. linka FTP</t>
  </si>
  <si>
    <t>297 d.4.9</t>
  </si>
  <si>
    <t>KNR 5-05 0205-04</t>
  </si>
  <si>
    <t>Zarobienie, rozszycie na gniazdach nożowych i włączenie kabli stacyjnych, pojemność kabla 5x2-p.a. gniazda RJ45</t>
  </si>
  <si>
    <t>298 d.4.9</t>
  </si>
  <si>
    <t>KNR 7-08 0807-01</t>
  </si>
  <si>
    <t>Montaż tabliczki informacyjnej- p.a. opisy gniazdek logicznych</t>
  </si>
  <si>
    <t>299 d.4.9</t>
  </si>
  <si>
    <t>KNR 5-01 1311-01</t>
  </si>
  <si>
    <t>Pomiar tłumienności skutecznej przy jednej częstotliwości, kabel o liczbie par 10</t>
  </si>
  <si>
    <t>odcinek</t>
  </si>
  <si>
    <t>300 d.4.9</t>
  </si>
  <si>
    <t>KNR 5-05 1139-03</t>
  </si>
  <si>
    <t>Pomiar pojemności toru, tor abonencki</t>
  </si>
  <si>
    <t>pomiar</t>
  </si>
  <si>
    <t>Razem dział: Instalacje niskoprądowe: teletechniczna i komputerowa</t>
  </si>
  <si>
    <t>Próby pomontażowe</t>
  </si>
  <si>
    <t>301 d.4.10</t>
  </si>
  <si>
    <t>KNNR 5 1304-01</t>
  </si>
  <si>
    <t>Badania i pomiary instalacji uziemiającej, piorunochronnej i skuteczności zerowania, uziemienie ochronne lub robocze, pomiar pierwszy</t>
  </si>
  <si>
    <t>302 d.4.10</t>
  </si>
  <si>
    <t>KNNR 5 1304-02</t>
  </si>
  <si>
    <t>Badania i pomiary instalacji uziemiającej, piorunochronnej i skuteczności zerowania, uziemienie ochronne lub robocze, pomiar każdy następny</t>
  </si>
  <si>
    <t>303 d.4.10</t>
  </si>
  <si>
    <t>KNNR 5 1301-01</t>
  </si>
  <si>
    <t>Sprawdzenie i pomiar obwodu elektrycznego nn, obwód 1-fazowy - odpływy z rozdzielni</t>
  </si>
  <si>
    <t>304 d.4.10</t>
  </si>
  <si>
    <t>KNNR 5 1301-02</t>
  </si>
  <si>
    <t>Sprawdzenie i pomiar obwodu elektrycznego nn, obwód 3-fazowy</t>
  </si>
  <si>
    <t>305 d.4.10</t>
  </si>
  <si>
    <t>KNNR 5 1302-04</t>
  </si>
  <si>
    <t>Badanie linii kablowej nn - kabel 5-żyłowy</t>
  </si>
  <si>
    <t>306 d.4.10</t>
  </si>
  <si>
    <t>KNRW 5-08 0902-01</t>
  </si>
  <si>
    <t>Sprawdzenie samoczynnego wyłączenia zasilania, pomiar impedancji pętli zwarciowej, pierwszy</t>
  </si>
  <si>
    <t>307 d.4.10</t>
  </si>
  <si>
    <t>KNRW 5-08 0902-02</t>
  </si>
  <si>
    <t>Sprawdzenie samoczynnego wyłączenia zasilania, pomiar impedancji pętli zwarciowej, następny</t>
  </si>
  <si>
    <t>308 d.4.10</t>
  </si>
  <si>
    <t>KNNR 5 1305-01</t>
  </si>
  <si>
    <t>Sprawdzenie samoczynnego wyłączania zasilania, działanie wyłącznika różnicowoprądowego, próba pierwsza</t>
  </si>
  <si>
    <t>próba</t>
  </si>
  <si>
    <t>309 d.4.10</t>
  </si>
  <si>
    <t>KNNR 5 1305-02</t>
  </si>
  <si>
    <t>Sprawdzenie samoczynnego wyłączania zasilania, działanie wyłącznika różnicowoprądowego, próba każda następna</t>
  </si>
  <si>
    <t>310 d.4.10</t>
  </si>
  <si>
    <t>KNP 18-13 0101-03</t>
  </si>
  <si>
    <t>Rozdzielnice prądu zmiennego lub stałego do 20 pól</t>
  </si>
  <si>
    <t>Razem dział: Próby pomontażowe</t>
  </si>
  <si>
    <t>Razem dział: INSTALACJE ELEKTRYCZNE I NISKIEGONAPIĘCIA</t>
  </si>
  <si>
    <t>ZAGOSPODAROWANIE TERENU</t>
  </si>
  <si>
    <t>DROGI I CHODNIKI</t>
  </si>
  <si>
    <t>Podbudowa</t>
  </si>
  <si>
    <t>311 d.5.1.1</t>
  </si>
  <si>
    <t>312 d.5.1.1</t>
  </si>
  <si>
    <t>KNR 2-31 0101-01</t>
  </si>
  <si>
    <t>Mechaniczne wykonanie koryta na całej szerokości jezdni i chodników w gruncie kat. I-IV głębokości 20 cm</t>
  </si>
  <si>
    <t>313 d.5.1.1</t>
  </si>
  <si>
    <t>KNR 2-31 0103-04</t>
  </si>
  <si>
    <t>Mechaniczne profilowanie i zagęszenie podłoża pod warstwy konstrukcujne nawierzchni w gr.kat.I-IV - plac</t>
  </si>
  <si>
    <t>314 d.5.1.1</t>
  </si>
  <si>
    <t>KNR 2-31 0114-01</t>
  </si>
  <si>
    <t>Podbudowa pomocnicza z mieszanki niezwiązanej z kruszywem C 90/3 - KLSM 0/63mm - warstwa dolna o grubości po zagęszczeniu 5 cm:</t>
  </si>
  <si>
    <t>315 d.5.1.1</t>
  </si>
  <si>
    <t>KNR 2-31 0114-02</t>
  </si>
  <si>
    <t>Podbudowa z kruszywa naturalnego - warstwa dolna - za każdy dalszy 1 cm grubości po zagęszczeniu - łącznie 10cm Krotność = 5</t>
  </si>
  <si>
    <t>316 d.5.1.1</t>
  </si>
  <si>
    <t>KNR 2-31 0115-07 0115-08</t>
  </si>
  <si>
    <t>Podbudowa z kruszywa naturalnego - warstwa górna z domieszkami ulepszającymi z cementu 3 % - grubość warstwy po zagęszczeniu 10 cm</t>
  </si>
  <si>
    <t>317 d.5.1.1</t>
  </si>
  <si>
    <t>Podbudowa z kruszywa naturalnego - warstwa górna z domieszkami ulepszającymi z cementu 3 % - grubość warstwy po zagęszczeniu 20 cm</t>
  </si>
  <si>
    <t>318 d.5.1.1</t>
  </si>
  <si>
    <t>Podbudowa pomocnicza z kruszywa naturalnego - tłuczeń - KLSM 31,5/63mm - warstwa dolna o grubości po zagęszczeniu 15 cm:</t>
  </si>
  <si>
    <t>319 d.5.1.1</t>
  </si>
  <si>
    <t>KNR 2-31 0114-03</t>
  </si>
  <si>
    <t>Podbudowa z kruszywa naturalnego   - KLSM 0/31,5 - warstwa górna o grubości po zagęszczeniu 8 cm</t>
  </si>
  <si>
    <t>320 d.5.1.1</t>
  </si>
  <si>
    <t>KNR 2-31 0114-06</t>
  </si>
  <si>
    <t>Podbudowa z kruszywa łamanego  - KLSM 0/31,5 - warstwa górna - za każdy dalszy 1 cm grubości po zagęszczeniu. - łącznie 10cm Krotność = 2</t>
  </si>
  <si>
    <t>321 d.5.1.1</t>
  </si>
  <si>
    <t>KNR 9-11 0201-02</t>
  </si>
  <si>
    <t>Separacja warstw gruntu geowłókninami układanymi prostopadle do osi drogi sposobem ręcznym - geowłóknina separacyjna 300g/m2</t>
  </si>
  <si>
    <t>Razem dział: Podbudowa</t>
  </si>
  <si>
    <t>Nawierzchnia i obrzeża</t>
  </si>
  <si>
    <t>322 d.5.1.2</t>
  </si>
  <si>
    <t>KNR 2-31 0401-03</t>
  </si>
  <si>
    <t>Rowki pod krawężniki i ławy krawężnikowe o wymiarach 30x30 cm w gruncie kat.I-II</t>
  </si>
  <si>
    <t>323 d.5.1.2</t>
  </si>
  <si>
    <t>KNR 2-31 0401-02</t>
  </si>
  <si>
    <t>Rowki pod krawężniki i ławy krawężnikowe o wymiarach 20x20 cm w gruncie kat.III-IV</t>
  </si>
  <si>
    <t>324 d.5.1.2</t>
  </si>
  <si>
    <t>KNR 2-31 0402-04</t>
  </si>
  <si>
    <t>Ława pod krawężniki i obrzeża betonowa C12/15 z oporem</t>
  </si>
  <si>
    <t>325 d.5.1.2</t>
  </si>
  <si>
    <t>KNR 2-31 0403-05</t>
  </si>
  <si>
    <t>Krawężniki betonowe wtopione o wymiarach 12x25 cm na podsypce cemento- wo-piaskowej.</t>
  </si>
  <si>
    <t>326 d.5.1.2</t>
  </si>
  <si>
    <t>KNR 2-31 0403-07</t>
  </si>
  <si>
    <t>Krawężniki betonowe - dodatek za ustawienie na łukach o promieniu do 10 m</t>
  </si>
  <si>
    <t>327 d.5.1.2</t>
  </si>
  <si>
    <t>KNR 2-31 0407-04</t>
  </si>
  <si>
    <t>Obrzeża betonowe o wymiarach 30x8 cm na podsypce piaskowej z wypełnieniem spoin zaprawą cementową</t>
  </si>
  <si>
    <t>328 d.5.1.2</t>
  </si>
  <si>
    <t>Nawierzchnie z kostki brukowej betonowej grubość 8 cm na podsypce cementowo-piaskowej -  25% kostki kolorowej</t>
  </si>
  <si>
    <t>329 d.5.1.2</t>
  </si>
  <si>
    <t>330 d.5.1.2</t>
  </si>
  <si>
    <t>KNR 13-12 1504-02</t>
  </si>
  <si>
    <t>Nawierzchnie z płyt betonowych ażurowe MEBA płaskie o wymiarach dł. 60 x szer. 40 x gr. 10 cm na podsypce piaskowej gr. 5cm - nawierzchnia poza ogrodzeniem.</t>
  </si>
  <si>
    <t>Razem dział: Nawierzchnia i obrzeża</t>
  </si>
  <si>
    <t>Zjazd z drogi.</t>
  </si>
  <si>
    <t>331 d.5.1.3</t>
  </si>
  <si>
    <t xml:space="preserve">KNR 2-01 0215-04 z.sz. 2.3.2. 9903 </t>
  </si>
  <si>
    <t>Wykopy oraz przekopy wykonywane koparkami przedsiębiernymi 0.25 m3 na odkład w gruncie kat.III Grunt oblepiający naczynie robocze-wykonanie wykopu pod przepust.</t>
  </si>
  <si>
    <t>332 d.5.1.3</t>
  </si>
  <si>
    <t xml:space="preserve">KNR 2-01 0310-02 z.sz. 2.3 9907 </t>
  </si>
  <si>
    <t>Ręczne wykopy ciągłe lub jamiste ze skarpami o szer.dna do 1.5 m i głębok.do 1.5m ze złożeniem urobku na odkład (kat.gr.III) Grunt mokry-wykop pod ławę przedłużenia.</t>
  </si>
  <si>
    <t>333 d.5.1.3</t>
  </si>
  <si>
    <t>KSNR 11 0501-05</t>
  </si>
  <si>
    <t>Podłoża i obsypki z kruszyw naturalnych dowiezionych-ława pod przedłużenie i ściankę czołową.</t>
  </si>
  <si>
    <t>334 d.5.1.3</t>
  </si>
  <si>
    <t>KNR-W 2-18 0408-07</t>
  </si>
  <si>
    <t>Kanały z rur PVC łączonych na wcisk o śr. zewn. 500 mm</t>
  </si>
  <si>
    <t>335 d.5.1.3</t>
  </si>
  <si>
    <t>KSNR 6 0605-04</t>
  </si>
  <si>
    <t>Przepusty rurowe pod zjazdami - ścianki czołowe dla rur o średnicy 50 cm</t>
  </si>
  <si>
    <t>336 d.5.1.3</t>
  </si>
  <si>
    <t>KNR 2-28 0501-09</t>
  </si>
  <si>
    <t>Obsypka rurociągu kruszywem dowiezionym</t>
  </si>
  <si>
    <t>337 d.5.1.3</t>
  </si>
  <si>
    <t>338 d.5.1.3</t>
  </si>
  <si>
    <t>339 d.5.1.3</t>
  </si>
  <si>
    <t>340 d.5.1.3</t>
  </si>
  <si>
    <t>341 d.5.1.3</t>
  </si>
  <si>
    <t>342 d.5.1.3</t>
  </si>
  <si>
    <t>343 d.5.1.3</t>
  </si>
  <si>
    <t>KNR 2-01 0206-02</t>
  </si>
  <si>
    <t>Roboty ziemne wykonywane koparkami podsiębiernymi o poj.łyżki 0.40 m3 w gr.kat.III z transportem urobku samochodami samowyładowczymi na odległość do 1 km - odtworzenie rowu od drogi gminnej.</t>
  </si>
  <si>
    <t>Razem dział: Zjazd z drogi.</t>
  </si>
  <si>
    <t>Razem dział: DROGI I CHODNIKI</t>
  </si>
  <si>
    <t>OGRODZENIE</t>
  </si>
  <si>
    <t>344 d.5.2</t>
  </si>
  <si>
    <t>KNR 2-25 0307-03</t>
  </si>
  <si>
    <t>Ogrodzenia z siatki na słupkach stalowych obetonowanych - rozebranie ogrodzenia od strony drogi gminnej.</t>
  </si>
  <si>
    <t>345 d.5.2</t>
  </si>
  <si>
    <t>TZKNBK II -134</t>
  </si>
  <si>
    <t>Wykop jamisty o powierzchni dna do 2.25 m2 i głębokości do 2 m w gruncie wilgotnym kat. I-II</t>
  </si>
  <si>
    <t>346 d.5.2</t>
  </si>
  <si>
    <t>KNR 2-01 0418-03 analogia</t>
  </si>
  <si>
    <t>Rowki rozlewowe wykonane ręcznie w gruncie kat.IV - wykonanie rowków pod ułożenie podmurówki ogrodzenia.</t>
  </si>
  <si>
    <t>347 d.5.2</t>
  </si>
  <si>
    <t>KNR 2-02 1101-07</t>
  </si>
  <si>
    <t>Podkłady z ubitych materiałów sypkich na podłożu gruntowym - podsypka z pospółki 0-31,5mm pod fundamenty.</t>
  </si>
  <si>
    <t>348 d.5.2</t>
  </si>
  <si>
    <t>Izolacje cieplne i przeciwdźwiękowe z płyt styropianu gruntowego EPS100 gr.5cm poziome na wierzchu konstrukcji na sucho - jedna warstwa</t>
  </si>
  <si>
    <t>349 d.5.2</t>
  </si>
  <si>
    <t>KNR 2-02 0290-02</t>
  </si>
  <si>
    <t>Przygotowanie i montaż zbrojenia elementów budynków i budowli - pręty żebrowane o śr. 8-14 mm</t>
  </si>
  <si>
    <t>350 d.5.2</t>
  </si>
  <si>
    <t>KNR 2-02 0203-01</t>
  </si>
  <si>
    <t>Stopy fundamentowe betonowe - zabetonowanie słupków ogrodzenia  606x60x3-26szt i furtki 80x80x3-4szt, bram 120x120x3-2szt i 100x100x3-1szt  beton C16/20</t>
  </si>
  <si>
    <t>351 d.5.2</t>
  </si>
  <si>
    <t xml:space="preserve">KNR 2-02 1915-02 z.sz. 5.1. 9928 </t>
  </si>
  <si>
    <t>Betonowanie ław i stóp fundamentowych zbrojonych Objętość elementu do 0.5 m3.  -  beton C16/20</t>
  </si>
  <si>
    <t>352 d.5.2</t>
  </si>
  <si>
    <t>KNR 2-25 0312-01 analogia</t>
  </si>
  <si>
    <t>Bramy w ramach z kształtowników stalowych ze słupkami z kształtowników stalowych z wypełnieniem deską drewnianą 15x3,2cm w poziomie 5szt - brama rozsuwana ręcznie.</t>
  </si>
  <si>
    <t>353 d.5.2</t>
  </si>
  <si>
    <t>KNR 2-25 0316-04 analogia</t>
  </si>
  <si>
    <t>Furtki wejściowe z desek niestruganych na styk ze słupkami z rur 80x80x3 z deska drewniana 15x3,2cm w poziomie 5szt - furtki rozwierane.</t>
  </si>
  <si>
    <t>354 d.5.2</t>
  </si>
  <si>
    <t>KNNR 6 0404-05 analogia</t>
  </si>
  <si>
    <t>Podmurówka prefabrykowana betonowa (deska z wibrobetonu) o wysokości 30cm i gr. 6cm wraz z łącznikami przysłupowymi, dostawa i ułożenie</t>
  </si>
  <si>
    <t>355 d.5.2</t>
  </si>
  <si>
    <t>KNNR 2 1605-01 analogia</t>
  </si>
  <si>
    <t>Ogrodzenie z przęseł drewnianych na słupkach stalowych ocynkowanych - deska drewniana 15x3,2cm w poziomie 4szt</t>
  </si>
  <si>
    <t>Razem dział: OGRODZENIE</t>
  </si>
  <si>
    <t>TERENY ZIELONE</t>
  </si>
  <si>
    <t>356 d.5.3</t>
  </si>
  <si>
    <t>KNR 2-01 0506-04</t>
  </si>
  <si>
    <t>Plantowanie skarp  wykonywanych mechanicznie w gr.kat.I-III</t>
  </si>
  <si>
    <t>357 d.5.3</t>
  </si>
  <si>
    <t>KNR 2-01 0510-01</t>
  </si>
  <si>
    <t>Humusowanie trawników z obsianiem przy grub.warstwy humusu 5 cm - humus złożony na odkładzie.</t>
  </si>
  <si>
    <t>Razem dział: TERENY ZIELONE</t>
  </si>
  <si>
    <t>Razem dział: ZAGOSPODAROWANIE TERENU</t>
  </si>
  <si>
    <t xml:space="preserve">STUDNIA WODY  </t>
  </si>
  <si>
    <t>358 d.6</t>
  </si>
  <si>
    <t>Roboty pomiarowe przy liniowych robotach ziemnych - trasa wodociagu w terenie równinnym lub podgórskim.</t>
  </si>
  <si>
    <t>359 d.6</t>
  </si>
  <si>
    <t>360 d.6</t>
  </si>
  <si>
    <t>KNR 2-01 0301-01</t>
  </si>
  <si>
    <t>Ręczne roboty ziemne z transportem urobku samochodami samowyładowczymi na odległość do 1 km (kat.gr.I-II)</t>
  </si>
  <si>
    <t>361 d.6</t>
  </si>
  <si>
    <t>Podłoża pod wodociąg i obsypka drobnym piaskiem o grub. 20 cm</t>
  </si>
  <si>
    <t>362 d.6</t>
  </si>
  <si>
    <t>363 d.6</t>
  </si>
  <si>
    <t>KNR 2-18 0208-01</t>
  </si>
  <si>
    <t>RURY WODA PE 100 SDR11(PN 16) fi 32 mm</t>
  </si>
  <si>
    <t>364 d.6</t>
  </si>
  <si>
    <t>Studnia wiercona kompletna wraz z pompą głębinową i obudową  o głebokosci 30,0m zgodnie z projektem wraz z pompowaniem oczyszczającym i dezynfekcją.</t>
  </si>
  <si>
    <t>365 d.6</t>
  </si>
  <si>
    <t>Badanie wody.</t>
  </si>
  <si>
    <t xml:space="preserve">Razem dział: STUDNIA WODY  </t>
  </si>
  <si>
    <t xml:space="preserve">ZBIORNIK ŚCIEKÓW  </t>
  </si>
  <si>
    <t>366 d.7</t>
  </si>
  <si>
    <t>KNR 2-01 0119-04</t>
  </si>
  <si>
    <t>Roboty pomiarowe przy liniowych robotach ziemnych - trasa drogi w terenie pagórkowatym lub podgórskim.</t>
  </si>
  <si>
    <t>367 d.7</t>
  </si>
  <si>
    <t>368 d.7</t>
  </si>
  <si>
    <t>KNR 2-01 0216-02</t>
  </si>
  <si>
    <t>Wykopy oraz przekopy wykonywane koparkami przedsiębiernymi 0.60 m3 na odkład w gruncie kat.IV.</t>
  </si>
  <si>
    <t>369 d.7</t>
  </si>
  <si>
    <t>Podłoża pod kanały i obiekty z drobnego piasku i obsypka o grub. 30,0 cm</t>
  </si>
  <si>
    <t>370 d.7</t>
  </si>
  <si>
    <t>KNR 2-01 0320-02</t>
  </si>
  <si>
    <t>Zasypywanie wykopów liniowych o ścianach pionowych głębokości do 1.5 m kat.gr.III-IV kod 45111200-0</t>
  </si>
  <si>
    <t>371 d.7</t>
  </si>
  <si>
    <t>372 d.7</t>
  </si>
  <si>
    <t>KNNR 4 1417-01</t>
  </si>
  <si>
    <t>Studzienki kanalizacyjne systemowe "VAWIN" o śr 315-425 mm - zamknięcie stożkiem betonowym z pokrywa żeliwną.</t>
  </si>
  <si>
    <t>373 d.7</t>
  </si>
  <si>
    <t>KNR 0510030302</t>
  </si>
  <si>
    <t>Rury osłonowe PVC 250 mm</t>
  </si>
  <si>
    <t>374 d.7</t>
  </si>
  <si>
    <t>KNNR 4 1610-01</t>
  </si>
  <si>
    <t>Próba wodna szczelności kanałów rurowych o śr.nominalnej do 150 mm</t>
  </si>
  <si>
    <t>375 d.7</t>
  </si>
  <si>
    <t>KNR 2-01 0221-01</t>
  </si>
  <si>
    <t>Wykopy jamiste wykonywane koparkami podsiębiernymi 0.15 m3 na odkład w gruncie kat.I-II pod szczelny zbiornik bezodpływowy prefabrykowany</t>
  </si>
  <si>
    <t>376 d.7</t>
  </si>
  <si>
    <t>KNR 2-11 0210-02</t>
  </si>
  <si>
    <t>Podłoże betonowe pod rurociągi - podkład z chudego betonu pod zbiornik</t>
  </si>
  <si>
    <t>377 d.7</t>
  </si>
  <si>
    <t>KNR 2-05 0311-01 analiza indywidualna</t>
  </si>
  <si>
    <t>Montaz zbiornika ścieków żelbetowego o pojemności 10,0m3.</t>
  </si>
  <si>
    <t>378 d.7</t>
  </si>
  <si>
    <t>KNR 2-02 0602-07</t>
  </si>
  <si>
    <t>Izolacje przeciwwilgociowe powłokowe bitumiczne poziome - wykonywane na zimno z lepiku asfaltowego - pierwsza warstwa Ceresit CP 41.</t>
  </si>
  <si>
    <t>379 d.7</t>
  </si>
  <si>
    <t>KNR 2-02 0602-08</t>
  </si>
  <si>
    <t>Izolacje przeciwwilgociowe powłokowe bitumiczne poziome - wykonywane na zimno z lepiku asfaltowego - druga i następna warstwa Ceresit CP 44.</t>
  </si>
  <si>
    <t>380 d.7</t>
  </si>
  <si>
    <t>KNNR 4 0224-01</t>
  </si>
  <si>
    <t>Studnie rewizyjne o śr. 600 mm z kręgów betonowych, wewnątrz budynków wykonywane w gotowym wykopie, o gł. do 1.0 m - studzienka włazowa do zbiornika.</t>
  </si>
  <si>
    <t>381 d.7</t>
  </si>
  <si>
    <t>KNNR 4 0227-04</t>
  </si>
  <si>
    <t>Włazy kanałowe żeliwne okrągłe typu lekkiego średnica 600mm</t>
  </si>
  <si>
    <t>382 d.7</t>
  </si>
  <si>
    <t>Kanały z rur PVC łączonych na wcisk o śr. zewn. 160 mm - rura wywiewna ze zbiornika.</t>
  </si>
  <si>
    <t>383 d.7</t>
  </si>
  <si>
    <t xml:space="preserve">KNR 2-01 0501-01 z.sz. 2.18.  9910 </t>
  </si>
  <si>
    <t>Ręczne zasypywanie wykopów ze skarpami w gruncie kat.I-III z przerzutem na odl. do 3 m Zasypanie z ubiciem w warunkach utrudnionych (wykopy z rozporami).</t>
  </si>
  <si>
    <t>384 d.7</t>
  </si>
  <si>
    <t>KNR 2-01 0416-01</t>
  </si>
  <si>
    <t>Rozplantowanie spycharkami ziemi wydobytej z wykopów liniowych do 1 m3 wzdłuż 1 m wykopu - kat. gruntu I-IV - rozplantowanie pozostałej ziemi.</t>
  </si>
  <si>
    <t xml:space="preserve">Razem dział: ZBIORNIK ŚCIEKÓW  </t>
  </si>
  <si>
    <t>Budynek biurowo-socjalny kancelarii leśnictwa Kuźmina wraz z instalacjami wodociągową, kanalizacji sanitarnej, centralnego ogrzewania, gazową, elektryczną, światłowodową, studnią kopaną, zbiornikiem bezodpływowym i placami utwardzonymi: dojścia i dojazdy do budynku oraz miejsce parkingowe.</t>
  </si>
  <si>
    <t>KOSZTORYS OFERTOWY</t>
  </si>
  <si>
    <t>Jednostka</t>
  </si>
  <si>
    <t>Ilość</t>
  </si>
  <si>
    <t>Cena jednostkowa zł</t>
  </si>
  <si>
    <t>Wartość    zł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</si>
  <si>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</si>
  <si>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</si>
  <si>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</si>
  <si>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</si>
  <si>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</si>
  <si>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</si>
  <si>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</si>
  <si>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</si>
  <si>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</si>
  <si>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</si>
  <si>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</si>
  <si>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</si>
  <si>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1.12.1</t>
  </si>
  <si>
    <t>1.12.2</t>
  </si>
  <si>
    <t>1.12.3</t>
  </si>
  <si>
    <t>1.12.4</t>
  </si>
  <si>
    <t>1.12.5</t>
  </si>
  <si>
    <t xml:space="preserve"> 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</si>
  <si>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</si>
  <si>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</si>
  <si>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</si>
  <si>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</si>
  <si>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</si>
  <si>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</si>
  <si>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</si>
  <si>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</si>
  <si>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</si>
  <si>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4.3</t>
  </si>
  <si>
    <t>4.5</t>
  </si>
  <si>
    <t>4.6</t>
  </si>
  <si>
    <t>4.7</t>
  </si>
  <si>
    <t>4.8</t>
  </si>
  <si>
    <t>4.9</t>
  </si>
  <si>
    <t>4.10</t>
  </si>
  <si>
    <t>5.1</t>
  </si>
  <si>
    <t>5.1.1</t>
  </si>
  <si>
    <t>5.1.2</t>
  </si>
  <si>
    <t>5.1.3</t>
  </si>
  <si>
    <t>5.2</t>
  </si>
  <si>
    <t>5.3</t>
  </si>
  <si>
    <t>Podatek VAT 23%</t>
  </si>
  <si>
    <t>Łącznie netto</t>
  </si>
  <si>
    <t>Ogółem rutto</t>
  </si>
  <si>
    <t>zł</t>
  </si>
  <si>
    <t>szt,</t>
  </si>
  <si>
    <t>m3 drew,</t>
  </si>
  <si>
    <t>kpl,</t>
  </si>
  <si>
    <t>otw,</t>
  </si>
  <si>
    <t>odc, -1 prób,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</si>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</sst>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showZeros="0" tabSelected="1" zoomScale="90" zoomScaleNormal="90" zoomScaleSheetLayoutView="80" workbookViewId="0">
      <selection activeCell="W10" sqref="W10"/>
    </sheetView>
  </sheetViews>
  <sheetFormatPr defaultRowHeight="15" x14ac:dyDescent="0.25"/>
  <cols>
    <col min="1" max="1" width="10.5703125" customWidth="1"/>
    <col min="2" max="2" width="12.85546875" customWidth="1"/>
    <col min="3" max="3" width="47.42578125" customWidth="1"/>
    <col min="4" max="5" width="13" customWidth="1"/>
    <col min="6" max="6" width="19.7109375" bestFit="1" customWidth="1"/>
    <col min="7" max="7" width="17.85546875" bestFit="1" customWidth="1"/>
  </cols>
  <sheetData>
    <row r="1" spans="1:7" ht="26.25" x14ac:dyDescent="0.25">
      <c r="A1" s="18" t="s">
        <v>1122</v>
      </c>
      <c r="B1" s="18"/>
      <c r="C1" s="18"/>
      <c r="D1" s="18"/>
      <c r="E1" s="18"/>
      <c r="F1" s="18"/>
      <c r="G1" s="18"/>
    </row>
    <row r="2" spans="1:7" ht="63.75" customHeight="1" x14ac:dyDescent="0.25">
      <c r="A2" s="17" t="s">
        <v>1121</v>
      </c>
      <c r="B2" s="17"/>
      <c r="C2" s="17"/>
      <c r="D2" s="17"/>
      <c r="E2" s="17"/>
      <c r="F2" s="17"/>
      <c r="G2" s="17"/>
    </row>
    <row r="3" spans="1:7" ht="31.5" x14ac:dyDescent="0.25">
      <c r="A3" s="4" t="s">
        <v>0</v>
      </c>
      <c r="B3" s="4" t="s">
        <v>1</v>
      </c>
      <c r="C3" s="4" t="s">
        <v>2</v>
      </c>
      <c r="D3" s="4" t="s">
        <v>1123</v>
      </c>
      <c r="E3" s="4" t="s">
        <v>1124</v>
      </c>
      <c r="F3" s="4" t="s">
        <v>1125</v>
      </c>
      <c r="G3" s="4" t="s">
        <v>1126</v>
      </c>
    </row>
    <row r="4" spans="1:7" ht="15.75" x14ac:dyDescent="0.25">
      <c r="A4" s="11">
        <v>1</v>
      </c>
      <c r="B4" s="12"/>
      <c r="C4" s="13" t="s">
        <v>3</v>
      </c>
      <c r="D4" s="13"/>
      <c r="E4" s="13"/>
      <c r="F4" s="13"/>
      <c r="G4" s="13"/>
    </row>
    <row r="5" spans="1:7" ht="15.75" x14ac:dyDescent="0.25">
      <c r="A5" s="11" t="s">
        <v>1127</v>
      </c>
      <c r="B5" s="12"/>
      <c r="C5" s="13" t="s">
        <v>4</v>
      </c>
      <c r="D5" s="13"/>
      <c r="E5" s="13"/>
      <c r="F5" s="13"/>
      <c r="G5" s="13"/>
    </row>
    <row r="6" spans="1:7" ht="60" x14ac:dyDescent="0.25">
      <c r="A6" s="5" t="s">
        <v>5</v>
      </c>
      <c r="B6" s="1" t="s">
        <v>6</v>
      </c>
      <c r="C6" s="2" t="s">
        <v>7</v>
      </c>
      <c r="D6" s="1" t="s">
        <v>8</v>
      </c>
      <c r="E6" s="3">
        <v>616</v>
      </c>
      <c r="F6" s="3"/>
      <c r="G6" s="3">
        <f>E6*F6</f>
        <v>0</v>
      </c>
    </row>
    <row r="7" spans="1:7" ht="60" x14ac:dyDescent="0.25">
      <c r="A7" s="5" t="s">
        <v>9</v>
      </c>
      <c r="B7" s="1" t="s">
        <v>10</v>
      </c>
      <c r="C7" s="2" t="s">
        <v>11</v>
      </c>
      <c r="D7" s="1" t="s">
        <v>8</v>
      </c>
      <c r="E7" s="3">
        <v>616</v>
      </c>
      <c r="F7" s="3"/>
      <c r="G7" s="3">
        <f t="shared" ref="G7:G11" si="0">E7*F7</f>
        <v>0</v>
      </c>
    </row>
    <row r="8" spans="1:7" ht="75" x14ac:dyDescent="0.25">
      <c r="A8" s="5" t="s">
        <v>12</v>
      </c>
      <c r="B8" s="1" t="s">
        <v>13</v>
      </c>
      <c r="C8" s="2" t="s">
        <v>14</v>
      </c>
      <c r="D8" s="1" t="s">
        <v>15</v>
      </c>
      <c r="E8" s="3">
        <v>534.5</v>
      </c>
      <c r="F8" s="3"/>
      <c r="G8" s="3">
        <f t="shared" si="0"/>
        <v>0</v>
      </c>
    </row>
    <row r="9" spans="1:7" ht="45" x14ac:dyDescent="0.25">
      <c r="A9" s="5" t="s">
        <v>16</v>
      </c>
      <c r="B9" s="1" t="s">
        <v>17</v>
      </c>
      <c r="C9" s="2" t="s">
        <v>18</v>
      </c>
      <c r="D9" s="1" t="s">
        <v>15</v>
      </c>
      <c r="E9" s="3">
        <v>534.5</v>
      </c>
      <c r="F9" s="3"/>
      <c r="G9" s="3">
        <f t="shared" si="0"/>
        <v>0</v>
      </c>
    </row>
    <row r="10" spans="1:7" ht="45" x14ac:dyDescent="0.25">
      <c r="A10" s="5" t="s">
        <v>19</v>
      </c>
      <c r="B10" s="1" t="s">
        <v>20</v>
      </c>
      <c r="C10" s="2" t="s">
        <v>21</v>
      </c>
      <c r="D10" s="1" t="s">
        <v>15</v>
      </c>
      <c r="E10" s="3">
        <v>28.75</v>
      </c>
      <c r="F10" s="3"/>
      <c r="G10" s="3">
        <f t="shared" si="0"/>
        <v>0</v>
      </c>
    </row>
    <row r="11" spans="1:7" ht="30" x14ac:dyDescent="0.25">
      <c r="A11" s="5" t="s">
        <v>22</v>
      </c>
      <c r="B11" s="1" t="s">
        <v>23</v>
      </c>
      <c r="C11" s="2" t="s">
        <v>24</v>
      </c>
      <c r="D11" s="1" t="s">
        <v>15</v>
      </c>
      <c r="E11" s="3">
        <v>28.75</v>
      </c>
      <c r="F11" s="3"/>
      <c r="G11" s="3">
        <f t="shared" si="0"/>
        <v>0</v>
      </c>
    </row>
    <row r="12" spans="1:7" ht="15.75" x14ac:dyDescent="0.25">
      <c r="A12" s="7" t="s">
        <v>363</v>
      </c>
      <c r="B12" s="8"/>
      <c r="C12" s="9" t="s">
        <v>25</v>
      </c>
      <c r="D12" s="8"/>
      <c r="E12" s="10"/>
      <c r="F12" s="10"/>
      <c r="G12" s="10">
        <f>SUM(G6:G11)</f>
        <v>0</v>
      </c>
    </row>
    <row r="13" spans="1:7" ht="15.75" x14ac:dyDescent="0.25">
      <c r="A13" s="11" t="s">
        <v>1128</v>
      </c>
      <c r="B13" s="12"/>
      <c r="C13" s="13" t="s">
        <v>26</v>
      </c>
      <c r="D13" s="12"/>
      <c r="E13" s="14"/>
      <c r="F13" s="14"/>
      <c r="G13" s="14"/>
    </row>
    <row r="14" spans="1:7" ht="60" x14ac:dyDescent="0.25">
      <c r="A14" s="5" t="s">
        <v>27</v>
      </c>
      <c r="B14" s="1" t="s">
        <v>28</v>
      </c>
      <c r="C14" s="2" t="s">
        <v>29</v>
      </c>
      <c r="D14" s="1" t="s">
        <v>15</v>
      </c>
      <c r="E14" s="3">
        <v>3.2149999999999999</v>
      </c>
      <c r="F14" s="3"/>
      <c r="G14" s="3">
        <f t="shared" ref="G14:G19" si="1">E14*F14</f>
        <v>0</v>
      </c>
    </row>
    <row r="15" spans="1:7" ht="60" x14ac:dyDescent="0.25">
      <c r="A15" s="5" t="s">
        <v>30</v>
      </c>
      <c r="B15" s="1" t="s">
        <v>31</v>
      </c>
      <c r="C15" s="2" t="s">
        <v>32</v>
      </c>
      <c r="D15" s="1" t="s">
        <v>15</v>
      </c>
      <c r="E15" s="3">
        <v>8.1980000000000004</v>
      </c>
      <c r="F15" s="3"/>
      <c r="G15" s="3">
        <f t="shared" si="1"/>
        <v>0</v>
      </c>
    </row>
    <row r="16" spans="1:7" ht="30" x14ac:dyDescent="0.25">
      <c r="A16" s="5" t="s">
        <v>33</v>
      </c>
      <c r="B16" s="1" t="s">
        <v>34</v>
      </c>
      <c r="C16" s="2" t="s">
        <v>35</v>
      </c>
      <c r="D16" s="1" t="s">
        <v>15</v>
      </c>
      <c r="E16" s="3">
        <v>4.9909999999999997</v>
      </c>
      <c r="F16" s="3"/>
      <c r="G16" s="3">
        <f t="shared" si="1"/>
        <v>0</v>
      </c>
    </row>
    <row r="17" spans="1:7" ht="75" x14ac:dyDescent="0.25">
      <c r="A17" s="5" t="s">
        <v>36</v>
      </c>
      <c r="B17" s="1" t="s">
        <v>37</v>
      </c>
      <c r="C17" s="2" t="s">
        <v>38</v>
      </c>
      <c r="D17" s="1" t="s">
        <v>15</v>
      </c>
      <c r="E17" s="3">
        <v>0.58399999999999996</v>
      </c>
      <c r="F17" s="3"/>
      <c r="G17" s="3">
        <f t="shared" si="1"/>
        <v>0</v>
      </c>
    </row>
    <row r="18" spans="1:7" ht="60" x14ac:dyDescent="0.25">
      <c r="A18" s="5" t="s">
        <v>39</v>
      </c>
      <c r="B18" s="1" t="s">
        <v>40</v>
      </c>
      <c r="C18" s="2" t="s">
        <v>41</v>
      </c>
      <c r="D18" s="1" t="s">
        <v>15</v>
      </c>
      <c r="E18" s="3">
        <v>2.173</v>
      </c>
      <c r="F18" s="3"/>
      <c r="G18" s="3">
        <f t="shared" si="1"/>
        <v>0</v>
      </c>
    </row>
    <row r="19" spans="1:7" ht="45" x14ac:dyDescent="0.25">
      <c r="A19" s="5" t="s">
        <v>42</v>
      </c>
      <c r="B19" s="1" t="s">
        <v>43</v>
      </c>
      <c r="C19" s="2" t="s">
        <v>44</v>
      </c>
      <c r="D19" s="1" t="s">
        <v>45</v>
      </c>
      <c r="E19" s="3">
        <v>0.56499999999999995</v>
      </c>
      <c r="F19" s="3"/>
      <c r="G19" s="3">
        <f t="shared" si="1"/>
        <v>0</v>
      </c>
    </row>
    <row r="20" spans="1:7" ht="15.75" x14ac:dyDescent="0.25">
      <c r="A20" s="7" t="s">
        <v>363</v>
      </c>
      <c r="B20" s="8"/>
      <c r="C20" s="9" t="s">
        <v>46</v>
      </c>
      <c r="D20" s="8"/>
      <c r="E20" s="10"/>
      <c r="F20" s="10"/>
      <c r="G20" s="10">
        <f>SUM(G14:G19)</f>
        <v>0</v>
      </c>
    </row>
    <row r="21" spans="1:7" ht="15.75" x14ac:dyDescent="0.25">
      <c r="A21" s="11" t="s">
        <v>1129</v>
      </c>
      <c r="B21" s="12"/>
      <c r="C21" s="13" t="s">
        <v>47</v>
      </c>
      <c r="D21" s="12"/>
      <c r="E21" s="14"/>
      <c r="F21" s="14"/>
      <c r="G21" s="14"/>
    </row>
    <row r="22" spans="1:7" ht="45" x14ac:dyDescent="0.25">
      <c r="A22" s="5" t="s">
        <v>48</v>
      </c>
      <c r="B22" s="1" t="s">
        <v>49</v>
      </c>
      <c r="C22" s="2" t="s">
        <v>50</v>
      </c>
      <c r="D22" s="1" t="s">
        <v>8</v>
      </c>
      <c r="E22" s="3">
        <v>47.277000000000001</v>
      </c>
      <c r="F22" s="3"/>
      <c r="G22" s="3">
        <f t="shared" ref="G22:G23" si="2">E22*F22</f>
        <v>0</v>
      </c>
    </row>
    <row r="23" spans="1:7" ht="60" x14ac:dyDescent="0.25">
      <c r="A23" s="5" t="s">
        <v>51</v>
      </c>
      <c r="B23" s="1" t="s">
        <v>28</v>
      </c>
      <c r="C23" s="2" t="s">
        <v>29</v>
      </c>
      <c r="D23" s="1" t="s">
        <v>15</v>
      </c>
      <c r="E23" s="3">
        <v>4.7279999999999998</v>
      </c>
      <c r="F23" s="3"/>
      <c r="G23" s="3">
        <f t="shared" si="2"/>
        <v>0</v>
      </c>
    </row>
    <row r="24" spans="1:7" ht="15.75" x14ac:dyDescent="0.25">
      <c r="A24" s="7" t="s">
        <v>363</v>
      </c>
      <c r="B24" s="8"/>
      <c r="C24" s="9" t="s">
        <v>52</v>
      </c>
      <c r="D24" s="8"/>
      <c r="E24" s="10"/>
      <c r="F24" s="10"/>
      <c r="G24" s="10">
        <f>SUM(G22:G23)</f>
        <v>0</v>
      </c>
    </row>
    <row r="25" spans="1:7" ht="15.75" x14ac:dyDescent="0.25">
      <c r="A25" s="11" t="s">
        <v>1130</v>
      </c>
      <c r="B25" s="12"/>
      <c r="C25" s="13" t="s">
        <v>53</v>
      </c>
      <c r="D25" s="12"/>
      <c r="E25" s="14"/>
      <c r="F25" s="14"/>
      <c r="G25" s="14"/>
    </row>
    <row r="26" spans="1:7" ht="60" x14ac:dyDescent="0.25">
      <c r="A26" s="5" t="s">
        <v>54</v>
      </c>
      <c r="B26" s="1" t="s">
        <v>55</v>
      </c>
      <c r="C26" s="2" t="s">
        <v>56</v>
      </c>
      <c r="D26" s="1" t="s">
        <v>8</v>
      </c>
      <c r="E26" s="3">
        <v>61.165999999999997</v>
      </c>
      <c r="F26" s="3"/>
      <c r="G26" s="3">
        <f t="shared" ref="G26:G29" si="3">E26*F26</f>
        <v>0</v>
      </c>
    </row>
    <row r="27" spans="1:7" ht="45" x14ac:dyDescent="0.25">
      <c r="A27" s="5" t="s">
        <v>57</v>
      </c>
      <c r="B27" s="1" t="s">
        <v>58</v>
      </c>
      <c r="C27" s="2" t="s">
        <v>59</v>
      </c>
      <c r="D27" s="1" t="s">
        <v>8</v>
      </c>
      <c r="E27" s="3">
        <v>35.259</v>
      </c>
      <c r="F27" s="3"/>
      <c r="G27" s="3">
        <f t="shared" si="3"/>
        <v>0</v>
      </c>
    </row>
    <row r="28" spans="1:7" ht="60" x14ac:dyDescent="0.25">
      <c r="A28" s="5" t="s">
        <v>60</v>
      </c>
      <c r="B28" s="1" t="s">
        <v>61</v>
      </c>
      <c r="C28" s="2" t="s">
        <v>62</v>
      </c>
      <c r="D28" s="1" t="s">
        <v>8</v>
      </c>
      <c r="E28" s="3">
        <v>61.165999999999997</v>
      </c>
      <c r="F28" s="3"/>
      <c r="G28" s="3">
        <f t="shared" si="3"/>
        <v>0</v>
      </c>
    </row>
    <row r="29" spans="1:7" ht="60" x14ac:dyDescent="0.25">
      <c r="A29" s="5" t="s">
        <v>63</v>
      </c>
      <c r="B29" s="1" t="s">
        <v>64</v>
      </c>
      <c r="C29" s="2" t="s">
        <v>65</v>
      </c>
      <c r="D29" s="1" t="s">
        <v>8</v>
      </c>
      <c r="E29" s="3">
        <v>25.49</v>
      </c>
      <c r="F29" s="3"/>
      <c r="G29" s="3">
        <f t="shared" si="3"/>
        <v>0</v>
      </c>
    </row>
    <row r="30" spans="1:7" ht="20.25" customHeight="1" x14ac:dyDescent="0.25">
      <c r="A30" s="7" t="s">
        <v>363</v>
      </c>
      <c r="B30" s="8"/>
      <c r="C30" s="9" t="s">
        <v>66</v>
      </c>
      <c r="D30" s="8"/>
      <c r="E30" s="10"/>
      <c r="F30" s="10"/>
      <c r="G30" s="10">
        <f>SUM(G26:G29)</f>
        <v>0</v>
      </c>
    </row>
    <row r="31" spans="1:7" ht="15.75" x14ac:dyDescent="0.25">
      <c r="A31" s="11" t="s">
        <v>1131</v>
      </c>
      <c r="B31" s="12"/>
      <c r="C31" s="13" t="s">
        <v>67</v>
      </c>
      <c r="D31" s="12"/>
      <c r="E31" s="14"/>
      <c r="F31" s="14"/>
      <c r="G31" s="14"/>
    </row>
    <row r="32" spans="1:7" ht="60" x14ac:dyDescent="0.25">
      <c r="A32" s="5" t="s">
        <v>68</v>
      </c>
      <c r="B32" s="1" t="s">
        <v>69</v>
      </c>
      <c r="C32" s="2" t="s">
        <v>70</v>
      </c>
      <c r="D32" s="1" t="s">
        <v>8</v>
      </c>
      <c r="E32" s="3">
        <v>81.948999999999998</v>
      </c>
      <c r="F32" s="3"/>
      <c r="G32" s="3">
        <f t="shared" ref="G32:G38" si="4">E32*F32</f>
        <v>0</v>
      </c>
    </row>
    <row r="33" spans="1:7" ht="60" x14ac:dyDescent="0.25">
      <c r="A33" s="5" t="s">
        <v>71</v>
      </c>
      <c r="B33" s="1" t="s">
        <v>72</v>
      </c>
      <c r="C33" s="2" t="s">
        <v>73</v>
      </c>
      <c r="D33" s="1" t="s">
        <v>1171</v>
      </c>
      <c r="E33" s="3">
        <v>7</v>
      </c>
      <c r="F33" s="3"/>
      <c r="G33" s="3">
        <f t="shared" si="4"/>
        <v>0</v>
      </c>
    </row>
    <row r="34" spans="1:7" ht="60" x14ac:dyDescent="0.25">
      <c r="A34" s="5" t="s">
        <v>74</v>
      </c>
      <c r="B34" s="1" t="s">
        <v>40</v>
      </c>
      <c r="C34" s="2" t="s">
        <v>75</v>
      </c>
      <c r="D34" s="1" t="s">
        <v>15</v>
      </c>
      <c r="E34" s="3">
        <v>3.5579999999999998</v>
      </c>
      <c r="F34" s="3"/>
      <c r="G34" s="3">
        <f t="shared" si="4"/>
        <v>0</v>
      </c>
    </row>
    <row r="35" spans="1:7" ht="75" x14ac:dyDescent="0.25">
      <c r="A35" s="5" t="s">
        <v>76</v>
      </c>
      <c r="B35" s="1" t="s">
        <v>77</v>
      </c>
      <c r="C35" s="2" t="s">
        <v>78</v>
      </c>
      <c r="D35" s="1" t="s">
        <v>8</v>
      </c>
      <c r="E35" s="3">
        <v>46.296999999999997</v>
      </c>
      <c r="F35" s="3"/>
      <c r="G35" s="3">
        <f t="shared" si="4"/>
        <v>0</v>
      </c>
    </row>
    <row r="36" spans="1:7" ht="75" x14ac:dyDescent="0.25">
      <c r="A36" s="5" t="s">
        <v>79</v>
      </c>
      <c r="B36" s="1" t="s">
        <v>80</v>
      </c>
      <c r="C36" s="2" t="s">
        <v>81</v>
      </c>
      <c r="D36" s="1" t="s">
        <v>8</v>
      </c>
      <c r="E36" s="3">
        <v>46.296999999999997</v>
      </c>
      <c r="F36" s="3"/>
      <c r="G36" s="3">
        <f t="shared" si="4"/>
        <v>0</v>
      </c>
    </row>
    <row r="37" spans="1:7" ht="45" x14ac:dyDescent="0.25">
      <c r="A37" s="5" t="s">
        <v>82</v>
      </c>
      <c r="B37" s="1" t="s">
        <v>83</v>
      </c>
      <c r="C37" s="2" t="s">
        <v>84</v>
      </c>
      <c r="D37" s="1" t="s">
        <v>1172</v>
      </c>
      <c r="E37" s="3">
        <v>0.58899999999999997</v>
      </c>
      <c r="F37" s="3"/>
      <c r="G37" s="3">
        <f t="shared" si="4"/>
        <v>0</v>
      </c>
    </row>
    <row r="38" spans="1:7" ht="45" x14ac:dyDescent="0.25">
      <c r="A38" s="5" t="s">
        <v>85</v>
      </c>
      <c r="B38" s="1" t="s">
        <v>43</v>
      </c>
      <c r="C38" s="2" t="s">
        <v>44</v>
      </c>
      <c r="D38" s="1" t="s">
        <v>45</v>
      </c>
      <c r="E38" s="3">
        <v>1.153</v>
      </c>
      <c r="F38" s="3"/>
      <c r="G38" s="3">
        <f t="shared" si="4"/>
        <v>0</v>
      </c>
    </row>
    <row r="39" spans="1:7" ht="21.75" customHeight="1" x14ac:dyDescent="0.25">
      <c r="A39" s="7" t="s">
        <v>363</v>
      </c>
      <c r="B39" s="8"/>
      <c r="C39" s="9" t="s">
        <v>86</v>
      </c>
      <c r="D39" s="8"/>
      <c r="E39" s="10"/>
      <c r="F39" s="10"/>
      <c r="G39" s="10">
        <f>SUM(G32:G38)</f>
        <v>0</v>
      </c>
    </row>
    <row r="40" spans="1:7" ht="15.75" x14ac:dyDescent="0.25">
      <c r="A40" s="11" t="s">
        <v>1132</v>
      </c>
      <c r="B40" s="12"/>
      <c r="C40" s="13" t="s">
        <v>87</v>
      </c>
      <c r="D40" s="12"/>
      <c r="E40" s="14"/>
      <c r="F40" s="14"/>
      <c r="G40" s="14"/>
    </row>
    <row r="41" spans="1:7" ht="45" x14ac:dyDescent="0.25">
      <c r="A41" s="5" t="s">
        <v>88</v>
      </c>
      <c r="B41" s="1" t="s">
        <v>89</v>
      </c>
      <c r="C41" s="2" t="s">
        <v>90</v>
      </c>
      <c r="D41" s="1" t="s">
        <v>91</v>
      </c>
      <c r="E41" s="3">
        <v>10.55</v>
      </c>
      <c r="F41" s="3"/>
      <c r="G41" s="3">
        <f t="shared" ref="G41:G43" si="5">E41*F41</f>
        <v>0</v>
      </c>
    </row>
    <row r="42" spans="1:7" ht="30" x14ac:dyDescent="0.25">
      <c r="A42" s="5" t="s">
        <v>92</v>
      </c>
      <c r="B42" s="1" t="s">
        <v>93</v>
      </c>
      <c r="C42" s="2" t="s">
        <v>94</v>
      </c>
      <c r="D42" s="1" t="s">
        <v>91</v>
      </c>
      <c r="E42" s="3">
        <v>4.6399999999999997</v>
      </c>
      <c r="F42" s="3"/>
      <c r="G42" s="3">
        <f t="shared" si="5"/>
        <v>0</v>
      </c>
    </row>
    <row r="43" spans="1:7" ht="30" x14ac:dyDescent="0.25">
      <c r="A43" s="5" t="s">
        <v>95</v>
      </c>
      <c r="B43" s="1" t="s">
        <v>96</v>
      </c>
      <c r="C43" s="2" t="s">
        <v>97</v>
      </c>
      <c r="D43" s="1" t="s">
        <v>15</v>
      </c>
      <c r="E43" s="3">
        <v>6.3E-2</v>
      </c>
      <c r="F43" s="3"/>
      <c r="G43" s="3">
        <f t="shared" si="5"/>
        <v>0</v>
      </c>
    </row>
    <row r="44" spans="1:7" ht="15.75" x14ac:dyDescent="0.25">
      <c r="A44" s="7" t="s">
        <v>363</v>
      </c>
      <c r="B44" s="8"/>
      <c r="C44" s="9" t="s">
        <v>98</v>
      </c>
      <c r="D44" s="8"/>
      <c r="E44" s="10"/>
      <c r="F44" s="10"/>
      <c r="G44" s="10">
        <f>SUM(G41:G43)</f>
        <v>0</v>
      </c>
    </row>
    <row r="45" spans="1:7" ht="15.75" x14ac:dyDescent="0.25">
      <c r="A45" s="11" t="s">
        <v>1133</v>
      </c>
      <c r="B45" s="12"/>
      <c r="C45" s="13" t="s">
        <v>99</v>
      </c>
      <c r="D45" s="12"/>
      <c r="E45" s="14"/>
      <c r="F45" s="14"/>
      <c r="G45" s="14"/>
    </row>
    <row r="46" spans="1:7" ht="30" x14ac:dyDescent="0.25">
      <c r="A46" s="5" t="s">
        <v>100</v>
      </c>
      <c r="B46" s="1" t="s">
        <v>101</v>
      </c>
      <c r="C46" s="2" t="s">
        <v>102</v>
      </c>
      <c r="D46" s="1" t="s">
        <v>1172</v>
      </c>
      <c r="E46" s="3">
        <v>0.76100000000000001</v>
      </c>
      <c r="F46" s="3"/>
      <c r="G46" s="3">
        <f t="shared" ref="G46:G56" si="6">E46*F46</f>
        <v>0</v>
      </c>
    </row>
    <row r="47" spans="1:7" ht="45" x14ac:dyDescent="0.25">
      <c r="A47" s="5" t="s">
        <v>103</v>
      </c>
      <c r="B47" s="1" t="s">
        <v>104</v>
      </c>
      <c r="C47" s="2" t="s">
        <v>105</v>
      </c>
      <c r="D47" s="1" t="s">
        <v>15</v>
      </c>
      <c r="E47" s="3">
        <v>1.395</v>
      </c>
      <c r="F47" s="3"/>
      <c r="G47" s="3">
        <f t="shared" si="6"/>
        <v>0</v>
      </c>
    </row>
    <row r="48" spans="1:7" ht="45" x14ac:dyDescent="0.25">
      <c r="A48" s="5" t="s">
        <v>106</v>
      </c>
      <c r="B48" s="1" t="s">
        <v>107</v>
      </c>
      <c r="C48" s="2" t="s">
        <v>108</v>
      </c>
      <c r="D48" s="1" t="s">
        <v>15</v>
      </c>
      <c r="E48" s="3">
        <v>0.61399999999999999</v>
      </c>
      <c r="F48" s="3"/>
      <c r="G48" s="3">
        <f t="shared" si="6"/>
        <v>0</v>
      </c>
    </row>
    <row r="49" spans="1:7" ht="45" x14ac:dyDescent="0.25">
      <c r="A49" s="5" t="s">
        <v>109</v>
      </c>
      <c r="B49" s="1" t="s">
        <v>110</v>
      </c>
      <c r="C49" s="2" t="s">
        <v>111</v>
      </c>
      <c r="D49" s="1" t="s">
        <v>15</v>
      </c>
      <c r="E49" s="3">
        <v>2.1000000000000001E-2</v>
      </c>
      <c r="F49" s="3"/>
      <c r="G49" s="3">
        <f t="shared" si="6"/>
        <v>0</v>
      </c>
    </row>
    <row r="50" spans="1:7" ht="45" x14ac:dyDescent="0.25">
      <c r="A50" s="5" t="s">
        <v>112</v>
      </c>
      <c r="B50" s="1" t="s">
        <v>113</v>
      </c>
      <c r="C50" s="2" t="s">
        <v>114</v>
      </c>
      <c r="D50" s="1" t="s">
        <v>15</v>
      </c>
      <c r="E50" s="3">
        <v>0.2</v>
      </c>
      <c r="F50" s="3"/>
      <c r="G50" s="3">
        <f t="shared" si="6"/>
        <v>0</v>
      </c>
    </row>
    <row r="51" spans="1:7" ht="45" x14ac:dyDescent="0.25">
      <c r="A51" s="5" t="s">
        <v>115</v>
      </c>
      <c r="B51" s="1" t="s">
        <v>116</v>
      </c>
      <c r="C51" s="2" t="s">
        <v>117</v>
      </c>
      <c r="D51" s="1" t="s">
        <v>15</v>
      </c>
      <c r="E51" s="3">
        <v>0.122</v>
      </c>
      <c r="F51" s="3"/>
      <c r="G51" s="3">
        <f t="shared" si="6"/>
        <v>0</v>
      </c>
    </row>
    <row r="52" spans="1:7" ht="45" x14ac:dyDescent="0.25">
      <c r="A52" s="5" t="s">
        <v>118</v>
      </c>
      <c r="B52" s="1" t="s">
        <v>119</v>
      </c>
      <c r="C52" s="2" t="s">
        <v>120</v>
      </c>
      <c r="D52" s="1" t="s">
        <v>15</v>
      </c>
      <c r="E52" s="3">
        <v>0.02</v>
      </c>
      <c r="F52" s="3"/>
      <c r="G52" s="3">
        <f t="shared" si="6"/>
        <v>0</v>
      </c>
    </row>
    <row r="53" spans="1:7" ht="30" x14ac:dyDescent="0.25">
      <c r="A53" s="5" t="s">
        <v>121</v>
      </c>
      <c r="B53" s="1" t="s">
        <v>122</v>
      </c>
      <c r="C53" s="2" t="s">
        <v>123</v>
      </c>
      <c r="D53" s="1" t="s">
        <v>91</v>
      </c>
      <c r="E53" s="3">
        <v>39.119999999999997</v>
      </c>
      <c r="F53" s="3"/>
      <c r="G53" s="3">
        <f t="shared" si="6"/>
        <v>0</v>
      </c>
    </row>
    <row r="54" spans="1:7" ht="30" x14ac:dyDescent="0.25">
      <c r="A54" s="5" t="s">
        <v>124</v>
      </c>
      <c r="B54" s="1" t="s">
        <v>125</v>
      </c>
      <c r="C54" s="2" t="s">
        <v>126</v>
      </c>
      <c r="D54" s="1" t="s">
        <v>15</v>
      </c>
      <c r="E54" s="3">
        <v>0.27800000000000002</v>
      </c>
      <c r="F54" s="3"/>
      <c r="G54" s="3">
        <f t="shared" si="6"/>
        <v>0</v>
      </c>
    </row>
    <row r="55" spans="1:7" ht="30" x14ac:dyDescent="0.25">
      <c r="A55" s="5" t="s">
        <v>127</v>
      </c>
      <c r="B55" s="1" t="s">
        <v>128</v>
      </c>
      <c r="C55" s="2" t="s">
        <v>129</v>
      </c>
      <c r="D55" s="1" t="s">
        <v>8</v>
      </c>
      <c r="E55" s="3">
        <v>32.433999999999997</v>
      </c>
      <c r="F55" s="3"/>
      <c r="G55" s="3">
        <f t="shared" si="6"/>
        <v>0</v>
      </c>
    </row>
    <row r="56" spans="1:7" ht="45" x14ac:dyDescent="0.25">
      <c r="A56" s="5" t="s">
        <v>130</v>
      </c>
      <c r="B56" s="1" t="s">
        <v>131</v>
      </c>
      <c r="C56" s="2" t="s">
        <v>132</v>
      </c>
      <c r="D56" s="1" t="s">
        <v>8</v>
      </c>
      <c r="E56" s="3">
        <v>32.433999999999997</v>
      </c>
      <c r="F56" s="3"/>
      <c r="G56" s="3">
        <f t="shared" si="6"/>
        <v>0</v>
      </c>
    </row>
    <row r="57" spans="1:7" ht="15.75" x14ac:dyDescent="0.25">
      <c r="A57" s="7" t="s">
        <v>363</v>
      </c>
      <c r="B57" s="8"/>
      <c r="C57" s="9" t="s">
        <v>133</v>
      </c>
      <c r="D57" s="8"/>
      <c r="E57" s="10"/>
      <c r="F57" s="10"/>
      <c r="G57" s="10">
        <f>SUM(G46:G56)</f>
        <v>0</v>
      </c>
    </row>
    <row r="58" spans="1:7" ht="15.75" x14ac:dyDescent="0.25">
      <c r="A58" s="11" t="s">
        <v>1134</v>
      </c>
      <c r="B58" s="12"/>
      <c r="C58" s="13" t="s">
        <v>134</v>
      </c>
      <c r="D58" s="12"/>
      <c r="E58" s="14"/>
      <c r="F58" s="14"/>
      <c r="G58" s="14"/>
    </row>
    <row r="59" spans="1:7" ht="30" x14ac:dyDescent="0.25">
      <c r="A59" s="5" t="s">
        <v>135</v>
      </c>
      <c r="B59" s="1" t="s">
        <v>136</v>
      </c>
      <c r="C59" s="2" t="s">
        <v>137</v>
      </c>
      <c r="D59" s="1" t="s">
        <v>8</v>
      </c>
      <c r="E59" s="3">
        <v>110.592</v>
      </c>
      <c r="F59" s="3"/>
      <c r="G59" s="3">
        <f t="shared" ref="G59:G71" si="7">E59*F59</f>
        <v>0</v>
      </c>
    </row>
    <row r="60" spans="1:7" ht="30" x14ac:dyDescent="0.25">
      <c r="A60" s="5" t="s">
        <v>138</v>
      </c>
      <c r="B60" s="1" t="s">
        <v>139</v>
      </c>
      <c r="C60" s="2" t="s">
        <v>140</v>
      </c>
      <c r="D60" s="1" t="s">
        <v>8</v>
      </c>
      <c r="E60" s="3">
        <v>110.592</v>
      </c>
      <c r="F60" s="3"/>
      <c r="G60" s="3">
        <f t="shared" si="7"/>
        <v>0</v>
      </c>
    </row>
    <row r="61" spans="1:7" ht="45" x14ac:dyDescent="0.25">
      <c r="A61" s="5" t="s">
        <v>141</v>
      </c>
      <c r="B61" s="1" t="s">
        <v>142</v>
      </c>
      <c r="C61" s="2" t="s">
        <v>143</v>
      </c>
      <c r="D61" s="1" t="s">
        <v>8</v>
      </c>
      <c r="E61" s="3">
        <v>110.592</v>
      </c>
      <c r="F61" s="3"/>
      <c r="G61" s="3">
        <f t="shared" si="7"/>
        <v>0</v>
      </c>
    </row>
    <row r="62" spans="1:7" ht="45" x14ac:dyDescent="0.25">
      <c r="A62" s="5" t="s">
        <v>144</v>
      </c>
      <c r="B62" s="1" t="s">
        <v>145</v>
      </c>
      <c r="C62" s="2" t="s">
        <v>146</v>
      </c>
      <c r="D62" s="1" t="s">
        <v>8</v>
      </c>
      <c r="E62" s="3">
        <v>3.8559999999999999</v>
      </c>
      <c r="F62" s="3"/>
      <c r="G62" s="3">
        <f t="shared" si="7"/>
        <v>0</v>
      </c>
    </row>
    <row r="63" spans="1:7" ht="45" x14ac:dyDescent="0.25">
      <c r="A63" s="5" t="s">
        <v>147</v>
      </c>
      <c r="B63" s="1" t="s">
        <v>148</v>
      </c>
      <c r="C63" s="2" t="s">
        <v>149</v>
      </c>
      <c r="D63" s="1" t="s">
        <v>8</v>
      </c>
      <c r="E63" s="3">
        <v>23.471</v>
      </c>
      <c r="F63" s="3"/>
      <c r="G63" s="3">
        <f t="shared" si="7"/>
        <v>0</v>
      </c>
    </row>
    <row r="64" spans="1:7" ht="45" x14ac:dyDescent="0.25">
      <c r="A64" s="5" t="s">
        <v>150</v>
      </c>
      <c r="B64" s="1" t="s">
        <v>151</v>
      </c>
      <c r="C64" s="2" t="s">
        <v>152</v>
      </c>
      <c r="D64" s="1" t="s">
        <v>91</v>
      </c>
      <c r="E64" s="3">
        <v>31.385000000000002</v>
      </c>
      <c r="F64" s="3"/>
      <c r="G64" s="3">
        <f t="shared" si="7"/>
        <v>0</v>
      </c>
    </row>
    <row r="65" spans="1:7" ht="30" x14ac:dyDescent="0.25">
      <c r="A65" s="5" t="s">
        <v>153</v>
      </c>
      <c r="B65" s="1" t="s">
        <v>154</v>
      </c>
      <c r="C65" s="2" t="s">
        <v>155</v>
      </c>
      <c r="D65" s="1" t="s">
        <v>156</v>
      </c>
      <c r="E65" s="3">
        <v>1</v>
      </c>
      <c r="F65" s="3"/>
      <c r="G65" s="3">
        <f t="shared" si="7"/>
        <v>0</v>
      </c>
    </row>
    <row r="66" spans="1:7" ht="30" x14ac:dyDescent="0.25">
      <c r="A66" s="5" t="s">
        <v>157</v>
      </c>
      <c r="B66" s="1" t="s">
        <v>158</v>
      </c>
      <c r="C66" s="2" t="s">
        <v>159</v>
      </c>
      <c r="D66" s="1" t="s">
        <v>1171</v>
      </c>
      <c r="E66" s="3">
        <v>1</v>
      </c>
      <c r="F66" s="3"/>
      <c r="G66" s="3">
        <f t="shared" si="7"/>
        <v>0</v>
      </c>
    </row>
    <row r="67" spans="1:7" ht="30" x14ac:dyDescent="0.25">
      <c r="A67" s="5" t="s">
        <v>160</v>
      </c>
      <c r="B67" s="1" t="s">
        <v>158</v>
      </c>
      <c r="C67" s="2" t="s">
        <v>161</v>
      </c>
      <c r="D67" s="1" t="s">
        <v>1171</v>
      </c>
      <c r="E67" s="3">
        <v>2</v>
      </c>
      <c r="F67" s="3"/>
      <c r="G67" s="3">
        <f t="shared" si="7"/>
        <v>0</v>
      </c>
    </row>
    <row r="68" spans="1:7" ht="30" x14ac:dyDescent="0.25">
      <c r="A68" s="5" t="s">
        <v>162</v>
      </c>
      <c r="B68" s="1" t="s">
        <v>163</v>
      </c>
      <c r="C68" s="2" t="s">
        <v>164</v>
      </c>
      <c r="D68" s="1" t="s">
        <v>1171</v>
      </c>
      <c r="E68" s="3">
        <v>2</v>
      </c>
      <c r="F68" s="3"/>
      <c r="G68" s="3">
        <f t="shared" si="7"/>
        <v>0</v>
      </c>
    </row>
    <row r="69" spans="1:7" ht="45" x14ac:dyDescent="0.25">
      <c r="A69" s="5" t="s">
        <v>165</v>
      </c>
      <c r="B69" s="1" t="s">
        <v>166</v>
      </c>
      <c r="C69" s="2" t="s">
        <v>167</v>
      </c>
      <c r="D69" s="1" t="s">
        <v>1171</v>
      </c>
      <c r="E69" s="3">
        <v>1</v>
      </c>
      <c r="F69" s="3"/>
      <c r="G69" s="3">
        <f t="shared" si="7"/>
        <v>0</v>
      </c>
    </row>
    <row r="70" spans="1:7" ht="30" x14ac:dyDescent="0.25">
      <c r="A70" s="5" t="s">
        <v>168</v>
      </c>
      <c r="B70" s="1" t="s">
        <v>169</v>
      </c>
      <c r="C70" s="2" t="s">
        <v>170</v>
      </c>
      <c r="D70" s="1" t="s">
        <v>91</v>
      </c>
      <c r="E70" s="3">
        <v>32.700000000000003</v>
      </c>
      <c r="F70" s="3"/>
      <c r="G70" s="3">
        <f t="shared" si="7"/>
        <v>0</v>
      </c>
    </row>
    <row r="71" spans="1:7" ht="30" x14ac:dyDescent="0.25">
      <c r="A71" s="5" t="s">
        <v>171</v>
      </c>
      <c r="B71" s="1" t="s">
        <v>172</v>
      </c>
      <c r="C71" s="2" t="s">
        <v>173</v>
      </c>
      <c r="D71" s="1" t="s">
        <v>1171</v>
      </c>
      <c r="E71" s="3">
        <v>12</v>
      </c>
      <c r="F71" s="3"/>
      <c r="G71" s="3">
        <f t="shared" si="7"/>
        <v>0</v>
      </c>
    </row>
    <row r="72" spans="1:7" ht="15.75" x14ac:dyDescent="0.25">
      <c r="A72" s="7" t="s">
        <v>363</v>
      </c>
      <c r="B72" s="8"/>
      <c r="C72" s="9" t="s">
        <v>174</v>
      </c>
      <c r="D72" s="8"/>
      <c r="E72" s="10"/>
      <c r="F72" s="10"/>
      <c r="G72" s="10">
        <f>SUM(G59:G71)</f>
        <v>0</v>
      </c>
    </row>
    <row r="73" spans="1:7" ht="15.75" x14ac:dyDescent="0.25">
      <c r="A73" s="11" t="s">
        <v>1135</v>
      </c>
      <c r="B73" s="12"/>
      <c r="C73" s="13" t="s">
        <v>175</v>
      </c>
      <c r="D73" s="12"/>
      <c r="E73" s="14"/>
      <c r="F73" s="14"/>
      <c r="G73" s="14"/>
    </row>
    <row r="74" spans="1:7" ht="45" x14ac:dyDescent="0.25">
      <c r="A74" s="5" t="s">
        <v>176</v>
      </c>
      <c r="B74" s="1" t="s">
        <v>177</v>
      </c>
      <c r="C74" s="2" t="s">
        <v>178</v>
      </c>
      <c r="D74" s="1" t="s">
        <v>91</v>
      </c>
      <c r="E74" s="3">
        <v>40.200000000000003</v>
      </c>
      <c r="F74" s="3"/>
      <c r="G74" s="3">
        <f t="shared" ref="G74:G78" si="8">E74*F74</f>
        <v>0</v>
      </c>
    </row>
    <row r="75" spans="1:7" ht="45" x14ac:dyDescent="0.25">
      <c r="A75" s="5" t="s">
        <v>179</v>
      </c>
      <c r="B75" s="1" t="s">
        <v>180</v>
      </c>
      <c r="C75" s="2" t="s">
        <v>181</v>
      </c>
      <c r="D75" s="1" t="s">
        <v>1171</v>
      </c>
      <c r="E75" s="3">
        <v>2</v>
      </c>
      <c r="F75" s="3"/>
      <c r="G75" s="3">
        <f t="shared" si="8"/>
        <v>0</v>
      </c>
    </row>
    <row r="76" spans="1:7" ht="45" x14ac:dyDescent="0.25">
      <c r="A76" s="5" t="s">
        <v>182</v>
      </c>
      <c r="B76" s="1" t="s">
        <v>183</v>
      </c>
      <c r="C76" s="2" t="s">
        <v>184</v>
      </c>
      <c r="D76" s="1" t="s">
        <v>1171</v>
      </c>
      <c r="E76" s="3">
        <v>4</v>
      </c>
      <c r="F76" s="3"/>
      <c r="G76" s="3">
        <f t="shared" si="8"/>
        <v>0</v>
      </c>
    </row>
    <row r="77" spans="1:7" ht="30" x14ac:dyDescent="0.25">
      <c r="A77" s="5" t="s">
        <v>185</v>
      </c>
      <c r="B77" s="1" t="s">
        <v>186</v>
      </c>
      <c r="C77" s="2" t="s">
        <v>187</v>
      </c>
      <c r="D77" s="1" t="s">
        <v>91</v>
      </c>
      <c r="E77" s="3">
        <v>5.8</v>
      </c>
      <c r="F77" s="3"/>
      <c r="G77" s="3">
        <f t="shared" si="8"/>
        <v>0</v>
      </c>
    </row>
    <row r="78" spans="1:7" ht="45" x14ac:dyDescent="0.25">
      <c r="A78" s="5" t="s">
        <v>188</v>
      </c>
      <c r="B78" s="1" t="s">
        <v>189</v>
      </c>
      <c r="C78" s="2" t="s">
        <v>190</v>
      </c>
      <c r="D78" s="1" t="s">
        <v>1171</v>
      </c>
      <c r="E78" s="3">
        <v>2</v>
      </c>
      <c r="F78" s="3"/>
      <c r="G78" s="3">
        <f t="shared" si="8"/>
        <v>0</v>
      </c>
    </row>
    <row r="79" spans="1:7" ht="15.75" x14ac:dyDescent="0.25">
      <c r="A79" s="7" t="s">
        <v>363</v>
      </c>
      <c r="B79" s="8"/>
      <c r="C79" s="9" t="s">
        <v>191</v>
      </c>
      <c r="D79" s="8"/>
      <c r="E79" s="10"/>
      <c r="F79" s="10"/>
      <c r="G79" s="10">
        <f>SUM(G74:G78)</f>
        <v>0</v>
      </c>
    </row>
    <row r="80" spans="1:7" ht="15.75" x14ac:dyDescent="0.25">
      <c r="A80" s="11" t="s">
        <v>1136</v>
      </c>
      <c r="B80" s="12"/>
      <c r="C80" s="13" t="s">
        <v>192</v>
      </c>
      <c r="D80" s="12"/>
      <c r="E80" s="14"/>
      <c r="F80" s="14"/>
      <c r="G80" s="14"/>
    </row>
    <row r="81" spans="1:7" ht="45" x14ac:dyDescent="0.25">
      <c r="A81" s="5" t="s">
        <v>193</v>
      </c>
      <c r="B81" s="1" t="s">
        <v>194</v>
      </c>
      <c r="C81" s="2" t="s">
        <v>195</v>
      </c>
      <c r="D81" s="1" t="s">
        <v>8</v>
      </c>
      <c r="E81" s="3">
        <v>7.2</v>
      </c>
      <c r="F81" s="3"/>
      <c r="G81" s="3">
        <f t="shared" ref="G81:G85" si="9">E81*F81</f>
        <v>0</v>
      </c>
    </row>
    <row r="82" spans="1:7" ht="45" x14ac:dyDescent="0.25">
      <c r="A82" s="5" t="s">
        <v>196</v>
      </c>
      <c r="B82" s="1" t="s">
        <v>197</v>
      </c>
      <c r="C82" s="2" t="s">
        <v>198</v>
      </c>
      <c r="D82" s="1" t="s">
        <v>8</v>
      </c>
      <c r="E82" s="3">
        <v>4.5</v>
      </c>
      <c r="F82" s="3"/>
      <c r="G82" s="3">
        <f t="shared" si="9"/>
        <v>0</v>
      </c>
    </row>
    <row r="83" spans="1:7" ht="60" x14ac:dyDescent="0.25">
      <c r="A83" s="5" t="s">
        <v>199</v>
      </c>
      <c r="B83" s="1" t="s">
        <v>200</v>
      </c>
      <c r="C83" s="2" t="s">
        <v>201</v>
      </c>
      <c r="D83" s="1" t="s">
        <v>8</v>
      </c>
      <c r="E83" s="3">
        <v>2.94</v>
      </c>
      <c r="F83" s="3"/>
      <c r="G83" s="3">
        <f t="shared" si="9"/>
        <v>0</v>
      </c>
    </row>
    <row r="84" spans="1:7" ht="60" x14ac:dyDescent="0.25">
      <c r="A84" s="5" t="s">
        <v>202</v>
      </c>
      <c r="B84" s="1" t="s">
        <v>200</v>
      </c>
      <c r="C84" s="2" t="s">
        <v>203</v>
      </c>
      <c r="D84" s="1" t="s">
        <v>8</v>
      </c>
      <c r="E84" s="3">
        <v>2.94</v>
      </c>
      <c r="F84" s="3"/>
      <c r="G84" s="3">
        <f t="shared" si="9"/>
        <v>0</v>
      </c>
    </row>
    <row r="85" spans="1:7" ht="30" x14ac:dyDescent="0.25">
      <c r="A85" s="5" t="s">
        <v>204</v>
      </c>
      <c r="B85" s="1" t="s">
        <v>205</v>
      </c>
      <c r="C85" s="2" t="s">
        <v>206</v>
      </c>
      <c r="D85" s="1" t="s">
        <v>156</v>
      </c>
      <c r="E85" s="3">
        <v>2</v>
      </c>
      <c r="F85" s="3"/>
      <c r="G85" s="3">
        <f t="shared" si="9"/>
        <v>0</v>
      </c>
    </row>
    <row r="86" spans="1:7" ht="15.75" x14ac:dyDescent="0.25">
      <c r="A86" s="7" t="s">
        <v>363</v>
      </c>
      <c r="B86" s="8"/>
      <c r="C86" s="9" t="s">
        <v>207</v>
      </c>
      <c r="D86" s="8"/>
      <c r="E86" s="10"/>
      <c r="F86" s="10"/>
      <c r="G86" s="10">
        <f>SUM(G81:G85)</f>
        <v>0</v>
      </c>
    </row>
    <row r="87" spans="1:7" ht="15.75" x14ac:dyDescent="0.25">
      <c r="A87" s="11" t="s">
        <v>1137</v>
      </c>
      <c r="B87" s="12"/>
      <c r="C87" s="13" t="s">
        <v>208</v>
      </c>
      <c r="D87" s="12"/>
      <c r="E87" s="14"/>
      <c r="F87" s="14"/>
      <c r="G87" s="14"/>
    </row>
    <row r="88" spans="1:7" ht="30" x14ac:dyDescent="0.25">
      <c r="A88" s="5" t="s">
        <v>209</v>
      </c>
      <c r="B88" s="1" t="s">
        <v>210</v>
      </c>
      <c r="C88" s="2" t="s">
        <v>211</v>
      </c>
      <c r="D88" s="1" t="s">
        <v>8</v>
      </c>
      <c r="E88" s="3">
        <v>109.18</v>
      </c>
      <c r="F88" s="3"/>
      <c r="G88" s="3">
        <f t="shared" ref="G88:G106" si="10">E88*F88</f>
        <v>0</v>
      </c>
    </row>
    <row r="89" spans="1:7" ht="30" x14ac:dyDescent="0.25">
      <c r="A89" s="5" t="s">
        <v>212</v>
      </c>
      <c r="B89" s="1" t="s">
        <v>213</v>
      </c>
      <c r="C89" s="2" t="s">
        <v>214</v>
      </c>
      <c r="D89" s="1" t="s">
        <v>8</v>
      </c>
      <c r="E89" s="3">
        <v>14.64</v>
      </c>
      <c r="F89" s="3"/>
      <c r="G89" s="3">
        <f t="shared" si="10"/>
        <v>0</v>
      </c>
    </row>
    <row r="90" spans="1:7" ht="45" x14ac:dyDescent="0.25">
      <c r="A90" s="5" t="s">
        <v>215</v>
      </c>
      <c r="B90" s="1" t="s">
        <v>216</v>
      </c>
      <c r="C90" s="2" t="s">
        <v>217</v>
      </c>
      <c r="D90" s="1" t="s">
        <v>8</v>
      </c>
      <c r="E90" s="3">
        <v>84.147999999999996</v>
      </c>
      <c r="F90" s="3"/>
      <c r="G90" s="3">
        <f t="shared" si="10"/>
        <v>0</v>
      </c>
    </row>
    <row r="91" spans="1:7" ht="45" x14ac:dyDescent="0.25">
      <c r="A91" s="5" t="s">
        <v>218</v>
      </c>
      <c r="B91" s="1" t="s">
        <v>216</v>
      </c>
      <c r="C91" s="2" t="s">
        <v>219</v>
      </c>
      <c r="D91" s="1" t="s">
        <v>8</v>
      </c>
      <c r="E91" s="3">
        <v>18.146000000000001</v>
      </c>
      <c r="F91" s="3"/>
      <c r="G91" s="3">
        <f t="shared" si="10"/>
        <v>0</v>
      </c>
    </row>
    <row r="92" spans="1:7" ht="30" x14ac:dyDescent="0.25">
      <c r="A92" s="5" t="s">
        <v>220</v>
      </c>
      <c r="B92" s="1" t="s">
        <v>221</v>
      </c>
      <c r="C92" s="2" t="s">
        <v>222</v>
      </c>
      <c r="D92" s="1" t="s">
        <v>8</v>
      </c>
      <c r="E92" s="3">
        <v>119.16</v>
      </c>
      <c r="F92" s="3"/>
      <c r="G92" s="3">
        <f t="shared" si="10"/>
        <v>0</v>
      </c>
    </row>
    <row r="93" spans="1:7" ht="30" x14ac:dyDescent="0.25">
      <c r="A93" s="5" t="s">
        <v>223</v>
      </c>
      <c r="B93" s="1" t="s">
        <v>224</v>
      </c>
      <c r="C93" s="2" t="s">
        <v>225</v>
      </c>
      <c r="D93" s="1" t="s">
        <v>8</v>
      </c>
      <c r="E93" s="3">
        <v>6.28</v>
      </c>
      <c r="F93" s="3"/>
      <c r="G93" s="3">
        <f t="shared" si="10"/>
        <v>0</v>
      </c>
    </row>
    <row r="94" spans="1:7" ht="45" x14ac:dyDescent="0.25">
      <c r="A94" s="5" t="s">
        <v>226</v>
      </c>
      <c r="B94" s="1" t="s">
        <v>227</v>
      </c>
      <c r="C94" s="2" t="s">
        <v>228</v>
      </c>
      <c r="D94" s="1" t="s">
        <v>8</v>
      </c>
      <c r="E94" s="3">
        <v>84.147999999999996</v>
      </c>
      <c r="F94" s="3"/>
      <c r="G94" s="3">
        <f t="shared" si="10"/>
        <v>0</v>
      </c>
    </row>
    <row r="95" spans="1:7" ht="30" x14ac:dyDescent="0.25">
      <c r="A95" s="5" t="s">
        <v>229</v>
      </c>
      <c r="B95" s="1" t="s">
        <v>230</v>
      </c>
      <c r="C95" s="2" t="s">
        <v>231</v>
      </c>
      <c r="D95" s="1" t="s">
        <v>91</v>
      </c>
      <c r="E95" s="3">
        <v>28.54</v>
      </c>
      <c r="F95" s="3"/>
      <c r="G95" s="3">
        <f t="shared" si="10"/>
        <v>0</v>
      </c>
    </row>
    <row r="96" spans="1:7" ht="30" x14ac:dyDescent="0.25">
      <c r="A96" s="5" t="s">
        <v>232</v>
      </c>
      <c r="B96" s="1" t="s">
        <v>233</v>
      </c>
      <c r="C96" s="2" t="s">
        <v>234</v>
      </c>
      <c r="D96" s="1" t="s">
        <v>8</v>
      </c>
      <c r="E96" s="3">
        <v>92.988</v>
      </c>
      <c r="F96" s="3"/>
      <c r="G96" s="3">
        <f t="shared" si="10"/>
        <v>0</v>
      </c>
    </row>
    <row r="97" spans="1:7" ht="75" x14ac:dyDescent="0.25">
      <c r="A97" s="5" t="s">
        <v>235</v>
      </c>
      <c r="B97" s="1" t="s">
        <v>236</v>
      </c>
      <c r="C97" s="2" t="s">
        <v>237</v>
      </c>
      <c r="D97" s="1" t="s">
        <v>8</v>
      </c>
      <c r="E97" s="3">
        <v>74.707999999999998</v>
      </c>
      <c r="F97" s="3"/>
      <c r="G97" s="3">
        <f t="shared" si="10"/>
        <v>0</v>
      </c>
    </row>
    <row r="98" spans="1:7" ht="75" x14ac:dyDescent="0.25">
      <c r="A98" s="5" t="s">
        <v>238</v>
      </c>
      <c r="B98" s="1" t="s">
        <v>239</v>
      </c>
      <c r="C98" s="2" t="s">
        <v>240</v>
      </c>
      <c r="D98" s="1" t="s">
        <v>8</v>
      </c>
      <c r="E98" s="3">
        <v>6.28</v>
      </c>
      <c r="F98" s="3"/>
      <c r="G98" s="3">
        <f t="shared" si="10"/>
        <v>0</v>
      </c>
    </row>
    <row r="99" spans="1:7" ht="30" x14ac:dyDescent="0.25">
      <c r="A99" s="5" t="s">
        <v>241</v>
      </c>
      <c r="B99" s="1" t="s">
        <v>242</v>
      </c>
      <c r="C99" s="2" t="s">
        <v>243</v>
      </c>
      <c r="D99" s="1" t="s">
        <v>8</v>
      </c>
      <c r="E99" s="3">
        <v>30.341999999999999</v>
      </c>
      <c r="F99" s="3"/>
      <c r="G99" s="3">
        <f t="shared" si="10"/>
        <v>0</v>
      </c>
    </row>
    <row r="100" spans="1:7" ht="30" x14ac:dyDescent="0.25">
      <c r="A100" s="5" t="s">
        <v>244</v>
      </c>
      <c r="B100" s="1" t="s">
        <v>245</v>
      </c>
      <c r="C100" s="2" t="s">
        <v>246</v>
      </c>
      <c r="D100" s="1" t="s">
        <v>8</v>
      </c>
      <c r="E100" s="3">
        <v>12.196</v>
      </c>
      <c r="F100" s="3"/>
      <c r="G100" s="3">
        <f t="shared" si="10"/>
        <v>0</v>
      </c>
    </row>
    <row r="101" spans="1:7" ht="30" x14ac:dyDescent="0.25">
      <c r="A101" s="5" t="s">
        <v>247</v>
      </c>
      <c r="B101" s="1" t="s">
        <v>245</v>
      </c>
      <c r="C101" s="2" t="s">
        <v>248</v>
      </c>
      <c r="D101" s="1" t="s">
        <v>8</v>
      </c>
      <c r="E101" s="3">
        <v>2.6880000000000002</v>
      </c>
      <c r="F101" s="3"/>
      <c r="G101" s="3">
        <f t="shared" si="10"/>
        <v>0</v>
      </c>
    </row>
    <row r="102" spans="1:7" ht="30" x14ac:dyDescent="0.25">
      <c r="A102" s="5" t="s">
        <v>249</v>
      </c>
      <c r="B102" s="1" t="s">
        <v>250</v>
      </c>
      <c r="C102" s="2" t="s">
        <v>251</v>
      </c>
      <c r="D102" s="1" t="s">
        <v>91</v>
      </c>
      <c r="E102" s="3">
        <v>45.2</v>
      </c>
      <c r="F102" s="3"/>
      <c r="G102" s="3">
        <f t="shared" si="10"/>
        <v>0</v>
      </c>
    </row>
    <row r="103" spans="1:7" ht="30" x14ac:dyDescent="0.25">
      <c r="A103" s="5" t="s">
        <v>252</v>
      </c>
      <c r="B103" s="1" t="s">
        <v>253</v>
      </c>
      <c r="C103" s="2" t="s">
        <v>254</v>
      </c>
      <c r="D103" s="1" t="s">
        <v>8</v>
      </c>
      <c r="E103" s="3">
        <v>7.64</v>
      </c>
      <c r="F103" s="3"/>
      <c r="G103" s="3">
        <f t="shared" si="10"/>
        <v>0</v>
      </c>
    </row>
    <row r="104" spans="1:7" ht="30" x14ac:dyDescent="0.25">
      <c r="A104" s="5" t="s">
        <v>255</v>
      </c>
      <c r="B104" s="1" t="s">
        <v>253</v>
      </c>
      <c r="C104" s="2" t="s">
        <v>256</v>
      </c>
      <c r="D104" s="1" t="s">
        <v>8</v>
      </c>
      <c r="E104" s="3">
        <v>1.8</v>
      </c>
      <c r="F104" s="3"/>
      <c r="G104" s="3">
        <f t="shared" si="10"/>
        <v>0</v>
      </c>
    </row>
    <row r="105" spans="1:7" ht="60" x14ac:dyDescent="0.25">
      <c r="A105" s="5" t="s">
        <v>257</v>
      </c>
      <c r="B105" s="1" t="s">
        <v>258</v>
      </c>
      <c r="C105" s="2" t="s">
        <v>259</v>
      </c>
      <c r="D105" s="1" t="s">
        <v>1171</v>
      </c>
      <c r="E105" s="3">
        <v>5</v>
      </c>
      <c r="F105" s="3"/>
      <c r="G105" s="3">
        <f t="shared" si="10"/>
        <v>0</v>
      </c>
    </row>
    <row r="106" spans="1:7" ht="60" x14ac:dyDescent="0.25">
      <c r="A106" s="5" t="s">
        <v>260</v>
      </c>
      <c r="B106" s="1" t="s">
        <v>258</v>
      </c>
      <c r="C106" s="2" t="s">
        <v>261</v>
      </c>
      <c r="D106" s="1" t="s">
        <v>1171</v>
      </c>
      <c r="E106" s="3">
        <v>2</v>
      </c>
      <c r="F106" s="3"/>
      <c r="G106" s="3">
        <f t="shared" si="10"/>
        <v>0</v>
      </c>
    </row>
    <row r="107" spans="1:7" ht="15.75" x14ac:dyDescent="0.25">
      <c r="A107" s="7"/>
      <c r="B107" s="8"/>
      <c r="C107" s="9" t="s">
        <v>262</v>
      </c>
      <c r="D107" s="8"/>
      <c r="E107" s="10"/>
      <c r="F107" s="10"/>
      <c r="G107" s="10">
        <f>SUM(G88:G106)</f>
        <v>0</v>
      </c>
    </row>
    <row r="108" spans="1:7" ht="15.75" x14ac:dyDescent="0.25">
      <c r="A108" s="11" t="s">
        <v>1138</v>
      </c>
      <c r="B108" s="12"/>
      <c r="C108" s="13" t="s">
        <v>263</v>
      </c>
      <c r="D108" s="12"/>
      <c r="E108" s="14"/>
      <c r="F108" s="14"/>
      <c r="G108" s="14"/>
    </row>
    <row r="109" spans="1:7" ht="15.75" x14ac:dyDescent="0.25">
      <c r="A109" s="11" t="s">
        <v>1139</v>
      </c>
      <c r="B109" s="12"/>
      <c r="C109" s="13" t="s">
        <v>264</v>
      </c>
      <c r="D109" s="12"/>
      <c r="E109" s="14"/>
      <c r="F109" s="14"/>
      <c r="G109" s="14"/>
    </row>
    <row r="110" spans="1:7" ht="60" x14ac:dyDescent="0.25">
      <c r="A110" s="5" t="s">
        <v>265</v>
      </c>
      <c r="B110" s="1" t="s">
        <v>266</v>
      </c>
      <c r="C110" s="2" t="s">
        <v>267</v>
      </c>
      <c r="D110" s="1" t="s">
        <v>8</v>
      </c>
      <c r="E110" s="3">
        <v>103.247</v>
      </c>
      <c r="F110" s="3"/>
      <c r="G110" s="3">
        <f t="shared" ref="G110:G122" si="11">E110*F110</f>
        <v>0</v>
      </c>
    </row>
    <row r="111" spans="1:7" ht="60" x14ac:dyDescent="0.25">
      <c r="A111" s="5" t="s">
        <v>268</v>
      </c>
      <c r="B111" s="1" t="s">
        <v>269</v>
      </c>
      <c r="C111" s="2" t="s">
        <v>270</v>
      </c>
      <c r="D111" s="1" t="s">
        <v>8</v>
      </c>
      <c r="E111" s="3">
        <v>47.277000000000001</v>
      </c>
      <c r="F111" s="3"/>
      <c r="G111" s="3">
        <f t="shared" si="11"/>
        <v>0</v>
      </c>
    </row>
    <row r="112" spans="1:7" ht="60" x14ac:dyDescent="0.25">
      <c r="A112" s="5" t="s">
        <v>271</v>
      </c>
      <c r="B112" s="1" t="s">
        <v>269</v>
      </c>
      <c r="C112" s="2" t="s">
        <v>272</v>
      </c>
      <c r="D112" s="1" t="s">
        <v>8</v>
      </c>
      <c r="E112" s="3">
        <v>55.97</v>
      </c>
      <c r="F112" s="3"/>
      <c r="G112" s="3">
        <f t="shared" si="11"/>
        <v>0</v>
      </c>
    </row>
    <row r="113" spans="1:7" ht="30" x14ac:dyDescent="0.25">
      <c r="A113" s="5" t="s">
        <v>273</v>
      </c>
      <c r="B113" s="1" t="s">
        <v>274</v>
      </c>
      <c r="C113" s="2" t="s">
        <v>275</v>
      </c>
      <c r="D113" s="1" t="s">
        <v>8</v>
      </c>
      <c r="E113" s="3">
        <v>103.247</v>
      </c>
      <c r="F113" s="3"/>
      <c r="G113" s="3">
        <f t="shared" si="11"/>
        <v>0</v>
      </c>
    </row>
    <row r="114" spans="1:7" ht="30" x14ac:dyDescent="0.25">
      <c r="A114" s="5" t="s">
        <v>276</v>
      </c>
      <c r="B114" s="1" t="s">
        <v>277</v>
      </c>
      <c r="C114" s="2" t="s">
        <v>278</v>
      </c>
      <c r="D114" s="1" t="s">
        <v>8</v>
      </c>
      <c r="E114" s="3">
        <v>103.247</v>
      </c>
      <c r="F114" s="3"/>
      <c r="G114" s="3">
        <f t="shared" si="11"/>
        <v>0</v>
      </c>
    </row>
    <row r="115" spans="1:7" ht="30" x14ac:dyDescent="0.25">
      <c r="A115" s="5" t="s">
        <v>279</v>
      </c>
      <c r="B115" s="1" t="s">
        <v>280</v>
      </c>
      <c r="C115" s="2" t="s">
        <v>281</v>
      </c>
      <c r="D115" s="1" t="s">
        <v>8</v>
      </c>
      <c r="E115" s="3">
        <v>103.247</v>
      </c>
      <c r="F115" s="3"/>
      <c r="G115" s="3">
        <f t="shared" si="11"/>
        <v>0</v>
      </c>
    </row>
    <row r="116" spans="1:7" ht="30" x14ac:dyDescent="0.25">
      <c r="A116" s="5" t="s">
        <v>282</v>
      </c>
      <c r="B116" s="1" t="s">
        <v>283</v>
      </c>
      <c r="C116" s="2" t="s">
        <v>284</v>
      </c>
      <c r="D116" s="1" t="s">
        <v>8</v>
      </c>
      <c r="E116" s="3">
        <v>44.74</v>
      </c>
      <c r="F116" s="3"/>
      <c r="G116" s="3">
        <f t="shared" si="11"/>
        <v>0</v>
      </c>
    </row>
    <row r="117" spans="1:7" ht="30" x14ac:dyDescent="0.25">
      <c r="A117" s="5" t="s">
        <v>285</v>
      </c>
      <c r="B117" s="1" t="s">
        <v>286</v>
      </c>
      <c r="C117" s="2" t="s">
        <v>287</v>
      </c>
      <c r="D117" s="1" t="s">
        <v>8</v>
      </c>
      <c r="E117" s="3">
        <v>11.04</v>
      </c>
      <c r="F117" s="3"/>
      <c r="G117" s="3">
        <f t="shared" si="11"/>
        <v>0</v>
      </c>
    </row>
    <row r="118" spans="1:7" ht="30" x14ac:dyDescent="0.25">
      <c r="A118" s="5" t="s">
        <v>288</v>
      </c>
      <c r="B118" s="1" t="s">
        <v>286</v>
      </c>
      <c r="C118" s="2" t="s">
        <v>289</v>
      </c>
      <c r="D118" s="1" t="s">
        <v>8</v>
      </c>
      <c r="E118" s="3">
        <v>33.700000000000003</v>
      </c>
      <c r="F118" s="3"/>
      <c r="G118" s="3">
        <f t="shared" si="11"/>
        <v>0</v>
      </c>
    </row>
    <row r="119" spans="1:7" ht="60" x14ac:dyDescent="0.25">
      <c r="A119" s="5" t="s">
        <v>290</v>
      </c>
      <c r="B119" s="1" t="s">
        <v>291</v>
      </c>
      <c r="C119" s="2" t="s">
        <v>292</v>
      </c>
      <c r="D119" s="1" t="s">
        <v>91</v>
      </c>
      <c r="E119" s="3">
        <v>27.591999999999999</v>
      </c>
      <c r="F119" s="3"/>
      <c r="G119" s="3">
        <f t="shared" si="11"/>
        <v>0</v>
      </c>
    </row>
    <row r="120" spans="1:7" ht="75" x14ac:dyDescent="0.25">
      <c r="A120" s="5" t="s">
        <v>293</v>
      </c>
      <c r="B120" s="1" t="s">
        <v>294</v>
      </c>
      <c r="C120" s="2" t="s">
        <v>295</v>
      </c>
      <c r="D120" s="1" t="s">
        <v>91</v>
      </c>
      <c r="E120" s="3">
        <v>27.591999999999999</v>
      </c>
      <c r="F120" s="3"/>
      <c r="G120" s="3">
        <f t="shared" si="11"/>
        <v>0</v>
      </c>
    </row>
    <row r="121" spans="1:7" ht="30" x14ac:dyDescent="0.25">
      <c r="A121" s="5" t="s">
        <v>296</v>
      </c>
      <c r="B121" s="1" t="s">
        <v>297</v>
      </c>
      <c r="C121" s="2" t="s">
        <v>298</v>
      </c>
      <c r="D121" s="1" t="s">
        <v>1171</v>
      </c>
      <c r="E121" s="3">
        <v>1</v>
      </c>
      <c r="F121" s="3"/>
      <c r="G121" s="3">
        <f t="shared" si="11"/>
        <v>0</v>
      </c>
    </row>
    <row r="122" spans="1:7" ht="30" x14ac:dyDescent="0.25">
      <c r="A122" s="5" t="s">
        <v>299</v>
      </c>
      <c r="B122" s="1" t="s">
        <v>297</v>
      </c>
      <c r="C122" s="2" t="s">
        <v>300</v>
      </c>
      <c r="D122" s="1" t="s">
        <v>1171</v>
      </c>
      <c r="E122" s="3">
        <v>1</v>
      </c>
      <c r="F122" s="3"/>
      <c r="G122" s="3">
        <f t="shared" si="11"/>
        <v>0</v>
      </c>
    </row>
    <row r="123" spans="1:7" ht="15.75" x14ac:dyDescent="0.25">
      <c r="A123" s="7" t="s">
        <v>363</v>
      </c>
      <c r="B123" s="8"/>
      <c r="C123" s="9" t="s">
        <v>301</v>
      </c>
      <c r="D123" s="8"/>
      <c r="E123" s="10"/>
      <c r="F123" s="10"/>
      <c r="G123" s="10">
        <f>SUM(G110:G122)</f>
        <v>0</v>
      </c>
    </row>
    <row r="124" spans="1:7" ht="15.75" x14ac:dyDescent="0.25">
      <c r="A124" s="11" t="s">
        <v>1140</v>
      </c>
      <c r="B124" s="12"/>
      <c r="C124" s="13" t="s">
        <v>302</v>
      </c>
      <c r="D124" s="12"/>
      <c r="E124" s="14"/>
      <c r="F124" s="14"/>
      <c r="G124" s="14"/>
    </row>
    <row r="125" spans="1:7" ht="60" x14ac:dyDescent="0.25">
      <c r="A125" s="5" t="s">
        <v>303</v>
      </c>
      <c r="B125" s="1" t="s">
        <v>304</v>
      </c>
      <c r="C125" s="2" t="s">
        <v>305</v>
      </c>
      <c r="D125" s="1" t="s">
        <v>8</v>
      </c>
      <c r="E125" s="3">
        <v>28.954999999999998</v>
      </c>
      <c r="F125" s="3"/>
      <c r="G125" s="3">
        <f t="shared" ref="G125" si="12">E125*F125</f>
        <v>0</v>
      </c>
    </row>
    <row r="126" spans="1:7" ht="15.75" x14ac:dyDescent="0.25">
      <c r="A126" s="7" t="s">
        <v>363</v>
      </c>
      <c r="B126" s="8"/>
      <c r="C126" s="9" t="s">
        <v>306</v>
      </c>
      <c r="D126" s="8"/>
      <c r="E126" s="10"/>
      <c r="F126" s="10"/>
      <c r="G126" s="10">
        <f>SUM(G125)</f>
        <v>0</v>
      </c>
    </row>
    <row r="127" spans="1:7" ht="15.75" x14ac:dyDescent="0.25">
      <c r="A127" s="11" t="s">
        <v>1141</v>
      </c>
      <c r="B127" s="12"/>
      <c r="C127" s="13" t="s">
        <v>307</v>
      </c>
      <c r="D127" s="12"/>
      <c r="E127" s="14"/>
      <c r="F127" s="14"/>
      <c r="G127" s="14"/>
    </row>
    <row r="128" spans="1:7" ht="45" x14ac:dyDescent="0.25">
      <c r="A128" s="5" t="s">
        <v>308</v>
      </c>
      <c r="B128" s="1" t="s">
        <v>309</v>
      </c>
      <c r="C128" s="2" t="s">
        <v>310</v>
      </c>
      <c r="D128" s="1" t="s">
        <v>1171</v>
      </c>
      <c r="E128" s="3">
        <v>1</v>
      </c>
      <c r="F128" s="3"/>
      <c r="G128" s="3">
        <f t="shared" ref="G128:G132" si="13">E128*F128</f>
        <v>0</v>
      </c>
    </row>
    <row r="129" spans="1:7" ht="45" x14ac:dyDescent="0.25">
      <c r="A129" s="5" t="s">
        <v>311</v>
      </c>
      <c r="B129" s="1" t="s">
        <v>309</v>
      </c>
      <c r="C129" s="2" t="s">
        <v>312</v>
      </c>
      <c r="D129" s="1" t="s">
        <v>1171</v>
      </c>
      <c r="E129" s="3">
        <v>3</v>
      </c>
      <c r="F129" s="3"/>
      <c r="G129" s="3">
        <f t="shared" si="13"/>
        <v>0</v>
      </c>
    </row>
    <row r="130" spans="1:7" ht="45" x14ac:dyDescent="0.25">
      <c r="A130" s="5" t="s">
        <v>313</v>
      </c>
      <c r="B130" s="1" t="s">
        <v>314</v>
      </c>
      <c r="C130" s="2" t="s">
        <v>315</v>
      </c>
      <c r="D130" s="1" t="s">
        <v>8</v>
      </c>
      <c r="E130" s="3">
        <v>5.4</v>
      </c>
      <c r="F130" s="3"/>
      <c r="G130" s="3">
        <f t="shared" si="13"/>
        <v>0</v>
      </c>
    </row>
    <row r="131" spans="1:7" ht="60" x14ac:dyDescent="0.25">
      <c r="A131" s="5" t="s">
        <v>316</v>
      </c>
      <c r="B131" s="1" t="s">
        <v>314</v>
      </c>
      <c r="C131" s="2" t="s">
        <v>317</v>
      </c>
      <c r="D131" s="1" t="s">
        <v>8</v>
      </c>
      <c r="E131" s="3">
        <v>1.8</v>
      </c>
      <c r="F131" s="3"/>
      <c r="G131" s="3">
        <f t="shared" si="13"/>
        <v>0</v>
      </c>
    </row>
    <row r="132" spans="1:7" ht="45" x14ac:dyDescent="0.25">
      <c r="A132" s="5" t="s">
        <v>318</v>
      </c>
      <c r="B132" s="1" t="s">
        <v>319</v>
      </c>
      <c r="C132" s="2" t="s">
        <v>320</v>
      </c>
      <c r="D132" s="1" t="s">
        <v>156</v>
      </c>
      <c r="E132" s="3">
        <v>1</v>
      </c>
      <c r="F132" s="3"/>
      <c r="G132" s="3">
        <f t="shared" si="13"/>
        <v>0</v>
      </c>
    </row>
    <row r="133" spans="1:7" ht="15.75" x14ac:dyDescent="0.25">
      <c r="A133" s="7" t="s">
        <v>363</v>
      </c>
      <c r="B133" s="8"/>
      <c r="C133" s="9" t="s">
        <v>321</v>
      </c>
      <c r="D133" s="8"/>
      <c r="E133" s="10"/>
      <c r="F133" s="10"/>
      <c r="G133" s="10">
        <f>SUM(G128:G132)</f>
        <v>0</v>
      </c>
    </row>
    <row r="134" spans="1:7" ht="31.5" x14ac:dyDescent="0.25">
      <c r="A134" s="11" t="s">
        <v>1142</v>
      </c>
      <c r="B134" s="12"/>
      <c r="C134" s="13" t="s">
        <v>322</v>
      </c>
      <c r="D134" s="12"/>
      <c r="E134" s="14"/>
      <c r="F134" s="14"/>
      <c r="G134" s="14"/>
    </row>
    <row r="135" spans="1:7" ht="45" x14ac:dyDescent="0.25">
      <c r="A135" s="5" t="s">
        <v>323</v>
      </c>
      <c r="B135" s="1" t="s">
        <v>324</v>
      </c>
      <c r="C135" s="2" t="s">
        <v>325</v>
      </c>
      <c r="D135" s="1" t="s">
        <v>8</v>
      </c>
      <c r="E135" s="3">
        <v>12.48</v>
      </c>
      <c r="F135" s="3"/>
      <c r="G135" s="3">
        <f t="shared" ref="G135:G144" si="14">E135*F135</f>
        <v>0</v>
      </c>
    </row>
    <row r="136" spans="1:7" ht="45" x14ac:dyDescent="0.25">
      <c r="A136" s="5" t="s">
        <v>326</v>
      </c>
      <c r="B136" s="1" t="s">
        <v>327</v>
      </c>
      <c r="C136" s="2" t="s">
        <v>328</v>
      </c>
      <c r="D136" s="1" t="s">
        <v>8</v>
      </c>
      <c r="E136" s="3">
        <v>32.26</v>
      </c>
      <c r="F136" s="3"/>
      <c r="G136" s="3">
        <f t="shared" si="14"/>
        <v>0</v>
      </c>
    </row>
    <row r="137" spans="1:7" ht="45" x14ac:dyDescent="0.25">
      <c r="A137" s="5" t="s">
        <v>329</v>
      </c>
      <c r="B137" s="1" t="s">
        <v>330</v>
      </c>
      <c r="C137" s="2" t="s">
        <v>331</v>
      </c>
      <c r="D137" s="1" t="s">
        <v>8</v>
      </c>
      <c r="E137" s="3">
        <v>98.88</v>
      </c>
      <c r="F137" s="3"/>
      <c r="G137" s="3">
        <f t="shared" si="14"/>
        <v>0</v>
      </c>
    </row>
    <row r="138" spans="1:7" ht="60" x14ac:dyDescent="0.25">
      <c r="A138" s="5" t="s">
        <v>332</v>
      </c>
      <c r="B138" s="1" t="s">
        <v>333</v>
      </c>
      <c r="C138" s="2" t="s">
        <v>334</v>
      </c>
      <c r="D138" s="1" t="s">
        <v>8</v>
      </c>
      <c r="E138" s="3">
        <v>59.915999999999997</v>
      </c>
      <c r="F138" s="3"/>
      <c r="G138" s="3">
        <f t="shared" si="14"/>
        <v>0</v>
      </c>
    </row>
    <row r="139" spans="1:7" ht="30" x14ac:dyDescent="0.25">
      <c r="A139" s="5" t="s">
        <v>335</v>
      </c>
      <c r="B139" s="1" t="s">
        <v>336</v>
      </c>
      <c r="C139" s="2" t="s">
        <v>337</v>
      </c>
      <c r="D139" s="1" t="s">
        <v>8</v>
      </c>
      <c r="E139" s="3">
        <v>103.88</v>
      </c>
      <c r="F139" s="3"/>
      <c r="G139" s="3">
        <f t="shared" si="14"/>
        <v>0</v>
      </c>
    </row>
    <row r="140" spans="1:7" ht="30" x14ac:dyDescent="0.25">
      <c r="A140" s="5" t="s">
        <v>338</v>
      </c>
      <c r="B140" s="1" t="s">
        <v>339</v>
      </c>
      <c r="C140" s="2" t="s">
        <v>340</v>
      </c>
      <c r="D140" s="1" t="s">
        <v>8</v>
      </c>
      <c r="E140" s="3">
        <v>44.74</v>
      </c>
      <c r="F140" s="3"/>
      <c r="G140" s="3">
        <f t="shared" si="14"/>
        <v>0</v>
      </c>
    </row>
    <row r="141" spans="1:7" ht="45" x14ac:dyDescent="0.25">
      <c r="A141" s="5" t="s">
        <v>341</v>
      </c>
      <c r="B141" s="1" t="s">
        <v>342</v>
      </c>
      <c r="C141" s="2" t="s">
        <v>343</v>
      </c>
      <c r="D141" s="1" t="s">
        <v>8</v>
      </c>
      <c r="E141" s="3">
        <v>148.62</v>
      </c>
      <c r="F141" s="3"/>
      <c r="G141" s="3">
        <f t="shared" si="14"/>
        <v>0</v>
      </c>
    </row>
    <row r="142" spans="1:7" ht="30" x14ac:dyDescent="0.25">
      <c r="A142" s="5" t="s">
        <v>344</v>
      </c>
      <c r="B142" s="1" t="s">
        <v>345</v>
      </c>
      <c r="C142" s="2" t="s">
        <v>346</v>
      </c>
      <c r="D142" s="1" t="s">
        <v>8</v>
      </c>
      <c r="E142" s="3">
        <v>54.915999999999997</v>
      </c>
      <c r="F142" s="3"/>
      <c r="G142" s="3">
        <f t="shared" si="14"/>
        <v>0</v>
      </c>
    </row>
    <row r="143" spans="1:7" ht="30" x14ac:dyDescent="0.25">
      <c r="A143" s="5" t="s">
        <v>347</v>
      </c>
      <c r="B143" s="1" t="s">
        <v>348</v>
      </c>
      <c r="C143" s="2" t="s">
        <v>349</v>
      </c>
      <c r="D143" s="1" t="s">
        <v>1171</v>
      </c>
      <c r="E143" s="3">
        <v>6</v>
      </c>
      <c r="F143" s="3"/>
      <c r="G143" s="3">
        <f t="shared" si="14"/>
        <v>0</v>
      </c>
    </row>
    <row r="144" spans="1:7" ht="45" x14ac:dyDescent="0.25">
      <c r="A144" s="5" t="s">
        <v>350</v>
      </c>
      <c r="B144" s="1" t="s">
        <v>351</v>
      </c>
      <c r="C144" s="2" t="s">
        <v>352</v>
      </c>
      <c r="D144" s="1" t="s">
        <v>91</v>
      </c>
      <c r="E144" s="3">
        <v>55.183999999999997</v>
      </c>
      <c r="F144" s="3"/>
      <c r="G144" s="3">
        <f t="shared" si="14"/>
        <v>0</v>
      </c>
    </row>
    <row r="145" spans="1:7" ht="31.5" x14ac:dyDescent="0.25">
      <c r="A145" s="7" t="s">
        <v>363</v>
      </c>
      <c r="B145" s="8"/>
      <c r="C145" s="9" t="s">
        <v>353</v>
      </c>
      <c r="D145" s="8"/>
      <c r="E145" s="10"/>
      <c r="F145" s="10"/>
      <c r="G145" s="10">
        <f>SUM(G135:G144)</f>
        <v>0</v>
      </c>
    </row>
    <row r="146" spans="1:7" ht="15.75" x14ac:dyDescent="0.25">
      <c r="A146" s="11" t="s">
        <v>1143</v>
      </c>
      <c r="B146" s="12"/>
      <c r="C146" s="13" t="s">
        <v>354</v>
      </c>
      <c r="D146" s="12"/>
      <c r="E146" s="14"/>
      <c r="F146" s="14"/>
      <c r="G146" s="14"/>
    </row>
    <row r="147" spans="1:7" ht="45" x14ac:dyDescent="0.25">
      <c r="A147" s="5" t="s">
        <v>355</v>
      </c>
      <c r="B147" s="1" t="s">
        <v>356</v>
      </c>
      <c r="C147" s="2" t="s">
        <v>357</v>
      </c>
      <c r="D147" s="1" t="s">
        <v>156</v>
      </c>
      <c r="E147" s="3">
        <v>7</v>
      </c>
      <c r="F147" s="3"/>
      <c r="G147" s="3">
        <f t="shared" ref="G147" si="15">E147*F147</f>
        <v>0</v>
      </c>
    </row>
    <row r="148" spans="1:7" ht="15.75" x14ac:dyDescent="0.25">
      <c r="A148" s="6" t="s">
        <v>363</v>
      </c>
      <c r="B148" s="4"/>
      <c r="C148" s="9" t="s">
        <v>358</v>
      </c>
      <c r="D148" s="8"/>
      <c r="E148" s="10"/>
      <c r="F148" s="10"/>
      <c r="G148" s="10">
        <f>SUM(G147)</f>
        <v>0</v>
      </c>
    </row>
    <row r="149" spans="1:7" ht="15.75" x14ac:dyDescent="0.25">
      <c r="A149" s="6" t="s">
        <v>1144</v>
      </c>
      <c r="B149" s="4"/>
      <c r="C149" s="9" t="s">
        <v>359</v>
      </c>
      <c r="D149" s="8"/>
      <c r="E149" s="10"/>
      <c r="F149" s="10"/>
      <c r="G149" s="10">
        <f>G148+G145+G133+G126+G123</f>
        <v>0</v>
      </c>
    </row>
    <row r="150" spans="1:7" ht="15.75" x14ac:dyDescent="0.25">
      <c r="A150" s="6" t="s">
        <v>363</v>
      </c>
      <c r="B150" s="4"/>
      <c r="C150" s="9" t="s">
        <v>360</v>
      </c>
      <c r="D150" s="8"/>
      <c r="E150" s="10"/>
      <c r="F150" s="10"/>
      <c r="G150" s="10">
        <f>G149+G107+G86+G79+G72+G57+G44+G39+G30+G24+G20+G12</f>
        <v>0</v>
      </c>
    </row>
    <row r="151" spans="1:7" ht="15.75" x14ac:dyDescent="0.25">
      <c r="A151" s="11">
        <v>2</v>
      </c>
      <c r="B151" s="12"/>
      <c r="C151" s="13" t="s">
        <v>361</v>
      </c>
      <c r="D151" s="12"/>
      <c r="E151" s="14"/>
      <c r="F151" s="14"/>
      <c r="G151" s="14"/>
    </row>
    <row r="152" spans="1:7" ht="30" x14ac:dyDescent="0.25">
      <c r="A152" s="5" t="s">
        <v>362</v>
      </c>
      <c r="B152" s="1" t="s">
        <v>363</v>
      </c>
      <c r="C152" s="2" t="s">
        <v>364</v>
      </c>
      <c r="D152" s="1" t="s">
        <v>156</v>
      </c>
      <c r="E152" s="3">
        <v>2</v>
      </c>
      <c r="F152" s="3"/>
      <c r="G152" s="3">
        <f t="shared" ref="G152:G165" si="16">E152*F152</f>
        <v>0</v>
      </c>
    </row>
    <row r="153" spans="1:7" ht="30" x14ac:dyDescent="0.25">
      <c r="A153" s="5" t="s">
        <v>365</v>
      </c>
      <c r="B153" s="1" t="s">
        <v>363</v>
      </c>
      <c r="C153" s="2" t="s">
        <v>366</v>
      </c>
      <c r="D153" s="1" t="s">
        <v>156</v>
      </c>
      <c r="E153" s="3">
        <v>1</v>
      </c>
      <c r="F153" s="3"/>
      <c r="G153" s="3">
        <f t="shared" si="16"/>
        <v>0</v>
      </c>
    </row>
    <row r="154" spans="1:7" ht="30" x14ac:dyDescent="0.25">
      <c r="A154" s="5" t="s">
        <v>367</v>
      </c>
      <c r="B154" s="1" t="s">
        <v>363</v>
      </c>
      <c r="C154" s="2" t="s">
        <v>368</v>
      </c>
      <c r="D154" s="1" t="s">
        <v>156</v>
      </c>
      <c r="E154" s="3">
        <v>1</v>
      </c>
      <c r="F154" s="3"/>
      <c r="G154" s="3">
        <f t="shared" si="16"/>
        <v>0</v>
      </c>
    </row>
    <row r="155" spans="1:7" ht="30" x14ac:dyDescent="0.25">
      <c r="A155" s="5" t="s">
        <v>369</v>
      </c>
      <c r="B155" s="1" t="s">
        <v>363</v>
      </c>
      <c r="C155" s="2" t="s">
        <v>370</v>
      </c>
      <c r="D155" s="1" t="s">
        <v>156</v>
      </c>
      <c r="E155" s="3">
        <v>2</v>
      </c>
      <c r="F155" s="3"/>
      <c r="G155" s="3">
        <f t="shared" si="16"/>
        <v>0</v>
      </c>
    </row>
    <row r="156" spans="1:7" ht="30" x14ac:dyDescent="0.25">
      <c r="A156" s="5" t="s">
        <v>371</v>
      </c>
      <c r="B156" s="1" t="s">
        <v>363</v>
      </c>
      <c r="C156" s="2" t="s">
        <v>372</v>
      </c>
      <c r="D156" s="1" t="s">
        <v>156</v>
      </c>
      <c r="E156" s="3">
        <v>1</v>
      </c>
      <c r="F156" s="3"/>
      <c r="G156" s="3">
        <f t="shared" si="16"/>
        <v>0</v>
      </c>
    </row>
    <row r="157" spans="1:7" ht="30" x14ac:dyDescent="0.25">
      <c r="A157" s="5" t="s">
        <v>373</v>
      </c>
      <c r="B157" s="1" t="s">
        <v>363</v>
      </c>
      <c r="C157" s="2" t="s">
        <v>374</v>
      </c>
      <c r="D157" s="1" t="s">
        <v>156</v>
      </c>
      <c r="E157" s="3">
        <v>1</v>
      </c>
      <c r="F157" s="3"/>
      <c r="G157" s="3">
        <f t="shared" si="16"/>
        <v>0</v>
      </c>
    </row>
    <row r="158" spans="1:7" x14ac:dyDescent="0.25">
      <c r="A158" s="5" t="s">
        <v>375</v>
      </c>
      <c r="B158" s="1" t="s">
        <v>363</v>
      </c>
      <c r="C158" s="2" t="s">
        <v>376</v>
      </c>
      <c r="D158" s="1" t="s">
        <v>156</v>
      </c>
      <c r="E158" s="3">
        <v>2</v>
      </c>
      <c r="F158" s="3"/>
      <c r="G158" s="3">
        <f t="shared" si="16"/>
        <v>0</v>
      </c>
    </row>
    <row r="159" spans="1:7" x14ac:dyDescent="0.25">
      <c r="A159" s="5" t="s">
        <v>377</v>
      </c>
      <c r="B159" s="1" t="s">
        <v>363</v>
      </c>
      <c r="C159" s="2" t="s">
        <v>378</v>
      </c>
      <c r="D159" s="1" t="s">
        <v>156</v>
      </c>
      <c r="E159" s="3">
        <v>3</v>
      </c>
      <c r="F159" s="3"/>
      <c r="G159" s="3">
        <f t="shared" si="16"/>
        <v>0</v>
      </c>
    </row>
    <row r="160" spans="1:7" ht="30" x14ac:dyDescent="0.25">
      <c r="A160" s="5" t="s">
        <v>379</v>
      </c>
      <c r="B160" s="1" t="s">
        <v>363</v>
      </c>
      <c r="C160" s="2" t="s">
        <v>380</v>
      </c>
      <c r="D160" s="1" t="s">
        <v>156</v>
      </c>
      <c r="E160" s="3">
        <v>1</v>
      </c>
      <c r="F160" s="3"/>
      <c r="G160" s="3">
        <f t="shared" si="16"/>
        <v>0</v>
      </c>
    </row>
    <row r="161" spans="1:7" x14ac:dyDescent="0.25">
      <c r="A161" s="5" t="s">
        <v>381</v>
      </c>
      <c r="B161" s="1" t="s">
        <v>363</v>
      </c>
      <c r="C161" s="2" t="s">
        <v>382</v>
      </c>
      <c r="D161" s="1" t="s">
        <v>156</v>
      </c>
      <c r="E161" s="3">
        <v>1</v>
      </c>
      <c r="F161" s="3"/>
      <c r="G161" s="3">
        <f t="shared" si="16"/>
        <v>0</v>
      </c>
    </row>
    <row r="162" spans="1:7" ht="30" x14ac:dyDescent="0.25">
      <c r="A162" s="5" t="s">
        <v>383</v>
      </c>
      <c r="B162" s="1" t="s">
        <v>363</v>
      </c>
      <c r="C162" s="2" t="s">
        <v>384</v>
      </c>
      <c r="D162" s="1" t="s">
        <v>156</v>
      </c>
      <c r="E162" s="3">
        <v>1</v>
      </c>
      <c r="F162" s="3"/>
      <c r="G162" s="3">
        <f t="shared" si="16"/>
        <v>0</v>
      </c>
    </row>
    <row r="163" spans="1:7" ht="30" x14ac:dyDescent="0.25">
      <c r="A163" s="5" t="s">
        <v>385</v>
      </c>
      <c r="B163" s="1" t="s">
        <v>363</v>
      </c>
      <c r="C163" s="2" t="s">
        <v>386</v>
      </c>
      <c r="D163" s="1" t="s">
        <v>156</v>
      </c>
      <c r="E163" s="3">
        <v>1</v>
      </c>
      <c r="F163" s="3"/>
      <c r="G163" s="3">
        <f t="shared" si="16"/>
        <v>0</v>
      </c>
    </row>
    <row r="164" spans="1:7" ht="45" x14ac:dyDescent="0.25">
      <c r="A164" s="5" t="s">
        <v>387</v>
      </c>
      <c r="B164" s="1" t="s">
        <v>363</v>
      </c>
      <c r="C164" s="2" t="s">
        <v>388</v>
      </c>
      <c r="D164" s="1" t="s">
        <v>156</v>
      </c>
      <c r="E164" s="3">
        <v>1</v>
      </c>
      <c r="F164" s="3"/>
      <c r="G164" s="3">
        <f t="shared" si="16"/>
        <v>0</v>
      </c>
    </row>
    <row r="165" spans="1:7" ht="30" x14ac:dyDescent="0.25">
      <c r="A165" s="5" t="s">
        <v>389</v>
      </c>
      <c r="B165" s="1" t="s">
        <v>363</v>
      </c>
      <c r="C165" s="2" t="s">
        <v>390</v>
      </c>
      <c r="D165" s="1" t="s">
        <v>156</v>
      </c>
      <c r="E165" s="3">
        <v>1</v>
      </c>
      <c r="F165" s="3"/>
      <c r="G165" s="3">
        <f t="shared" si="16"/>
        <v>0</v>
      </c>
    </row>
    <row r="166" spans="1:7" ht="15.75" x14ac:dyDescent="0.25">
      <c r="A166" s="7" t="s">
        <v>363</v>
      </c>
      <c r="B166" s="8"/>
      <c r="C166" s="9" t="s">
        <v>391</v>
      </c>
      <c r="D166" s="8"/>
      <c r="E166" s="10"/>
      <c r="F166" s="10"/>
      <c r="G166" s="10">
        <f>SUM(G152:G165)</f>
        <v>0</v>
      </c>
    </row>
    <row r="167" spans="1:7" ht="15.75" x14ac:dyDescent="0.25">
      <c r="A167" s="11">
        <v>3</v>
      </c>
      <c r="B167" s="12"/>
      <c r="C167" s="13" t="s">
        <v>392</v>
      </c>
      <c r="D167" s="12"/>
      <c r="E167" s="14"/>
      <c r="F167" s="14"/>
      <c r="G167" s="14"/>
    </row>
    <row r="168" spans="1:7" ht="18" customHeight="1" x14ac:dyDescent="0.25">
      <c r="A168" s="11" t="s">
        <v>1145</v>
      </c>
      <c r="B168" s="12"/>
      <c r="C168" s="13" t="s">
        <v>393</v>
      </c>
      <c r="D168" s="12"/>
      <c r="E168" s="14"/>
      <c r="F168" s="14"/>
      <c r="G168" s="14"/>
    </row>
    <row r="169" spans="1:7" ht="30" x14ac:dyDescent="0.25">
      <c r="A169" s="5" t="s">
        <v>394</v>
      </c>
      <c r="B169" s="1" t="s">
        <v>395</v>
      </c>
      <c r="C169" s="2" t="s">
        <v>396</v>
      </c>
      <c r="D169" s="1" t="s">
        <v>15</v>
      </c>
      <c r="E169" s="3">
        <v>9.2799999999999994</v>
      </c>
      <c r="F169" s="3"/>
      <c r="G169" s="3">
        <f t="shared" ref="G169:G170" si="17">E169*F169</f>
        <v>0</v>
      </c>
    </row>
    <row r="170" spans="1:7" ht="30" x14ac:dyDescent="0.25">
      <c r="A170" s="5" t="s">
        <v>397</v>
      </c>
      <c r="B170" s="1" t="s">
        <v>398</v>
      </c>
      <c r="C170" s="2" t="s">
        <v>399</v>
      </c>
      <c r="D170" s="1" t="s">
        <v>15</v>
      </c>
      <c r="E170" s="3">
        <v>9.2799999999999994</v>
      </c>
      <c r="F170" s="3"/>
      <c r="G170" s="3">
        <f t="shared" si="17"/>
        <v>0</v>
      </c>
    </row>
    <row r="171" spans="1:7" ht="33" customHeight="1" x14ac:dyDescent="0.25">
      <c r="A171" s="7" t="s">
        <v>363</v>
      </c>
      <c r="B171" s="8"/>
      <c r="C171" s="9" t="s">
        <v>400</v>
      </c>
      <c r="D171" s="8"/>
      <c r="E171" s="10"/>
      <c r="F171" s="10"/>
      <c r="G171" s="10">
        <f>SUM(G169:G170)</f>
        <v>0</v>
      </c>
    </row>
    <row r="172" spans="1:7" ht="15.75" x14ac:dyDescent="0.25">
      <c r="A172" s="11" t="s">
        <v>1146</v>
      </c>
      <c r="B172" s="12"/>
      <c r="C172" s="13" t="s">
        <v>401</v>
      </c>
      <c r="D172" s="12"/>
      <c r="E172" s="14"/>
      <c r="F172" s="14"/>
      <c r="G172" s="14"/>
    </row>
    <row r="173" spans="1:7" ht="45" x14ac:dyDescent="0.25">
      <c r="A173" s="5" t="s">
        <v>402</v>
      </c>
      <c r="B173" s="1" t="s">
        <v>403</v>
      </c>
      <c r="C173" s="2" t="s">
        <v>404</v>
      </c>
      <c r="D173" s="1" t="s">
        <v>1171</v>
      </c>
      <c r="E173" s="3">
        <v>2</v>
      </c>
      <c r="F173" s="3"/>
      <c r="G173" s="3">
        <f t="shared" ref="G173:G200" si="18">E173*F173</f>
        <v>0</v>
      </c>
    </row>
    <row r="174" spans="1:7" ht="45" x14ac:dyDescent="0.25">
      <c r="A174" s="5" t="s">
        <v>405</v>
      </c>
      <c r="B174" s="1" t="s">
        <v>406</v>
      </c>
      <c r="C174" s="2" t="s">
        <v>407</v>
      </c>
      <c r="D174" s="1" t="s">
        <v>1171</v>
      </c>
      <c r="E174" s="3">
        <v>2</v>
      </c>
      <c r="F174" s="3"/>
      <c r="G174" s="3">
        <f t="shared" si="18"/>
        <v>0</v>
      </c>
    </row>
    <row r="175" spans="1:7" ht="45" x14ac:dyDescent="0.25">
      <c r="A175" s="5" t="s">
        <v>408</v>
      </c>
      <c r="B175" s="1" t="s">
        <v>409</v>
      </c>
      <c r="C175" s="2" t="s">
        <v>410</v>
      </c>
      <c r="D175" s="1" t="s">
        <v>91</v>
      </c>
      <c r="E175" s="3">
        <v>4.8</v>
      </c>
      <c r="F175" s="3"/>
      <c r="G175" s="3">
        <f t="shared" si="18"/>
        <v>0</v>
      </c>
    </row>
    <row r="176" spans="1:7" ht="30" x14ac:dyDescent="0.25">
      <c r="A176" s="5" t="s">
        <v>411</v>
      </c>
      <c r="B176" s="1" t="s">
        <v>412</v>
      </c>
      <c r="C176" s="2" t="s">
        <v>413</v>
      </c>
      <c r="D176" s="1" t="s">
        <v>91</v>
      </c>
      <c r="E176" s="3">
        <v>4.8</v>
      </c>
      <c r="F176" s="3"/>
      <c r="G176" s="3">
        <f t="shared" si="18"/>
        <v>0</v>
      </c>
    </row>
    <row r="177" spans="1:7" ht="30" x14ac:dyDescent="0.25">
      <c r="A177" s="5" t="s">
        <v>414</v>
      </c>
      <c r="B177" s="1" t="s">
        <v>415</v>
      </c>
      <c r="C177" s="2" t="s">
        <v>416</v>
      </c>
      <c r="D177" s="1" t="s">
        <v>91</v>
      </c>
      <c r="E177" s="3">
        <v>8.6999999999999993</v>
      </c>
      <c r="F177" s="3"/>
      <c r="G177" s="3">
        <f t="shared" si="18"/>
        <v>0</v>
      </c>
    </row>
    <row r="178" spans="1:7" ht="30" x14ac:dyDescent="0.25">
      <c r="A178" s="5" t="s">
        <v>417</v>
      </c>
      <c r="B178" s="1" t="s">
        <v>418</v>
      </c>
      <c r="C178" s="2" t="s">
        <v>419</v>
      </c>
      <c r="D178" s="1" t="s">
        <v>91</v>
      </c>
      <c r="E178" s="3">
        <v>7.2</v>
      </c>
      <c r="F178" s="3"/>
      <c r="G178" s="3">
        <f t="shared" si="18"/>
        <v>0</v>
      </c>
    </row>
    <row r="179" spans="1:7" ht="30" x14ac:dyDescent="0.25">
      <c r="A179" s="5" t="s">
        <v>420</v>
      </c>
      <c r="B179" s="1" t="s">
        <v>421</v>
      </c>
      <c r="C179" s="2" t="s">
        <v>422</v>
      </c>
      <c r="D179" s="1" t="s">
        <v>91</v>
      </c>
      <c r="E179" s="3">
        <v>4.5</v>
      </c>
      <c r="F179" s="3"/>
      <c r="G179" s="3">
        <f t="shared" si="18"/>
        <v>0</v>
      </c>
    </row>
    <row r="180" spans="1:7" ht="45" x14ac:dyDescent="0.25">
      <c r="A180" s="5" t="s">
        <v>423</v>
      </c>
      <c r="B180" s="1" t="s">
        <v>418</v>
      </c>
      <c r="C180" s="2" t="s">
        <v>424</v>
      </c>
      <c r="D180" s="1" t="s">
        <v>91</v>
      </c>
      <c r="E180" s="3">
        <v>6.3</v>
      </c>
      <c r="F180" s="3"/>
      <c r="G180" s="3">
        <f t="shared" si="18"/>
        <v>0</v>
      </c>
    </row>
    <row r="181" spans="1:7" ht="45" x14ac:dyDescent="0.25">
      <c r="A181" s="5" t="s">
        <v>425</v>
      </c>
      <c r="B181" s="1" t="s">
        <v>426</v>
      </c>
      <c r="C181" s="2" t="s">
        <v>427</v>
      </c>
      <c r="D181" s="1" t="s">
        <v>1171</v>
      </c>
      <c r="E181" s="3">
        <v>1</v>
      </c>
      <c r="F181" s="3"/>
      <c r="G181" s="3">
        <f t="shared" si="18"/>
        <v>0</v>
      </c>
    </row>
    <row r="182" spans="1:7" ht="45" x14ac:dyDescent="0.25">
      <c r="A182" s="5" t="s">
        <v>428</v>
      </c>
      <c r="B182" s="1" t="s">
        <v>429</v>
      </c>
      <c r="C182" s="2" t="s">
        <v>430</v>
      </c>
      <c r="D182" s="1" t="s">
        <v>1171</v>
      </c>
      <c r="E182" s="3">
        <v>1</v>
      </c>
      <c r="F182" s="3"/>
      <c r="G182" s="3">
        <f t="shared" si="18"/>
        <v>0</v>
      </c>
    </row>
    <row r="183" spans="1:7" ht="30" x14ac:dyDescent="0.25">
      <c r="A183" s="5" t="s">
        <v>431</v>
      </c>
      <c r="B183" s="1" t="s">
        <v>432</v>
      </c>
      <c r="C183" s="2" t="s">
        <v>433</v>
      </c>
      <c r="D183" s="1" t="s">
        <v>91</v>
      </c>
      <c r="E183" s="3">
        <v>9</v>
      </c>
      <c r="F183" s="3"/>
      <c r="G183" s="3">
        <f t="shared" si="18"/>
        <v>0</v>
      </c>
    </row>
    <row r="184" spans="1:7" ht="30" x14ac:dyDescent="0.25">
      <c r="A184" s="5" t="s">
        <v>434</v>
      </c>
      <c r="B184" s="1" t="s">
        <v>435</v>
      </c>
      <c r="C184" s="2" t="s">
        <v>436</v>
      </c>
      <c r="D184" s="1" t="s">
        <v>8</v>
      </c>
      <c r="E184" s="3">
        <v>2</v>
      </c>
      <c r="F184" s="3"/>
      <c r="G184" s="3">
        <f t="shared" si="18"/>
        <v>0</v>
      </c>
    </row>
    <row r="185" spans="1:7" ht="30" x14ac:dyDescent="0.25">
      <c r="A185" s="5" t="s">
        <v>437</v>
      </c>
      <c r="B185" s="1" t="s">
        <v>438</v>
      </c>
      <c r="C185" s="2" t="s">
        <v>439</v>
      </c>
      <c r="D185" s="1" t="s">
        <v>1171</v>
      </c>
      <c r="E185" s="3">
        <v>2</v>
      </c>
      <c r="F185" s="3"/>
      <c r="G185" s="3">
        <f t="shared" si="18"/>
        <v>0</v>
      </c>
    </row>
    <row r="186" spans="1:7" ht="30" x14ac:dyDescent="0.25">
      <c r="A186" s="5" t="s">
        <v>440</v>
      </c>
      <c r="B186" s="1" t="s">
        <v>441</v>
      </c>
      <c r="C186" s="2" t="s">
        <v>442</v>
      </c>
      <c r="D186" s="1" t="s">
        <v>1171</v>
      </c>
      <c r="E186" s="3">
        <v>1</v>
      </c>
      <c r="F186" s="3"/>
      <c r="G186" s="3">
        <f t="shared" si="18"/>
        <v>0</v>
      </c>
    </row>
    <row r="187" spans="1:7" ht="30" x14ac:dyDescent="0.25">
      <c r="A187" s="5" t="s">
        <v>443</v>
      </c>
      <c r="B187" s="1" t="s">
        <v>444</v>
      </c>
      <c r="C187" s="2" t="s">
        <v>445</v>
      </c>
      <c r="D187" s="1" t="s">
        <v>1171</v>
      </c>
      <c r="E187" s="3">
        <v>7</v>
      </c>
      <c r="F187" s="3"/>
      <c r="G187" s="3">
        <f t="shared" si="18"/>
        <v>0</v>
      </c>
    </row>
    <row r="188" spans="1:7" ht="30" x14ac:dyDescent="0.25">
      <c r="A188" s="5" t="s">
        <v>446</v>
      </c>
      <c r="B188" s="1" t="s">
        <v>447</v>
      </c>
      <c r="C188" s="2" t="s">
        <v>448</v>
      </c>
      <c r="D188" s="1" t="s">
        <v>1171</v>
      </c>
      <c r="E188" s="3">
        <v>2</v>
      </c>
      <c r="F188" s="3"/>
      <c r="G188" s="3">
        <f t="shared" si="18"/>
        <v>0</v>
      </c>
    </row>
    <row r="189" spans="1:7" ht="30" x14ac:dyDescent="0.25">
      <c r="A189" s="5" t="s">
        <v>449</v>
      </c>
      <c r="B189" s="1" t="s">
        <v>450</v>
      </c>
      <c r="C189" s="2" t="s">
        <v>451</v>
      </c>
      <c r="D189" s="1" t="s">
        <v>1171</v>
      </c>
      <c r="E189" s="3">
        <v>4</v>
      </c>
      <c r="F189" s="3"/>
      <c r="G189" s="3">
        <f t="shared" si="18"/>
        <v>0</v>
      </c>
    </row>
    <row r="190" spans="1:7" ht="30" x14ac:dyDescent="0.25">
      <c r="A190" s="5" t="s">
        <v>452</v>
      </c>
      <c r="B190" s="1" t="s">
        <v>453</v>
      </c>
      <c r="C190" s="2" t="s">
        <v>454</v>
      </c>
      <c r="D190" s="1" t="s">
        <v>1171</v>
      </c>
      <c r="E190" s="3">
        <v>3</v>
      </c>
      <c r="F190" s="3"/>
      <c r="G190" s="3">
        <f t="shared" si="18"/>
        <v>0</v>
      </c>
    </row>
    <row r="191" spans="1:7" ht="30" x14ac:dyDescent="0.25">
      <c r="A191" s="5" t="s">
        <v>455</v>
      </c>
      <c r="B191" s="1" t="s">
        <v>456</v>
      </c>
      <c r="C191" s="2" t="s">
        <v>457</v>
      </c>
      <c r="D191" s="1" t="s">
        <v>1171</v>
      </c>
      <c r="E191" s="3">
        <v>1</v>
      </c>
      <c r="F191" s="3"/>
      <c r="G191" s="3">
        <f t="shared" si="18"/>
        <v>0</v>
      </c>
    </row>
    <row r="192" spans="1:7" ht="30" x14ac:dyDescent="0.25">
      <c r="A192" s="5" t="s">
        <v>458</v>
      </c>
      <c r="B192" s="1" t="s">
        <v>459</v>
      </c>
      <c r="C192" s="2" t="s">
        <v>460</v>
      </c>
      <c r="D192" s="1" t="s">
        <v>1171</v>
      </c>
      <c r="E192" s="3">
        <v>1</v>
      </c>
      <c r="F192" s="3"/>
      <c r="G192" s="3">
        <f t="shared" si="18"/>
        <v>0</v>
      </c>
    </row>
    <row r="193" spans="1:7" ht="60" x14ac:dyDescent="0.25">
      <c r="A193" s="5" t="s">
        <v>461</v>
      </c>
      <c r="B193" s="1" t="s">
        <v>462</v>
      </c>
      <c r="C193" s="2" t="s">
        <v>463</v>
      </c>
      <c r="D193" s="1" t="s">
        <v>1171</v>
      </c>
      <c r="E193" s="3">
        <v>1</v>
      </c>
      <c r="F193" s="3"/>
      <c r="G193" s="3">
        <f t="shared" si="18"/>
        <v>0</v>
      </c>
    </row>
    <row r="194" spans="1:7" ht="45" x14ac:dyDescent="0.25">
      <c r="A194" s="5" t="s">
        <v>464</v>
      </c>
      <c r="B194" s="1" t="s">
        <v>462</v>
      </c>
      <c r="C194" s="2" t="s">
        <v>465</v>
      </c>
      <c r="D194" s="1" t="s">
        <v>1171</v>
      </c>
      <c r="E194" s="3">
        <v>1</v>
      </c>
      <c r="F194" s="3"/>
      <c r="G194" s="3">
        <f t="shared" si="18"/>
        <v>0</v>
      </c>
    </row>
    <row r="195" spans="1:7" ht="30" x14ac:dyDescent="0.25">
      <c r="A195" s="5" t="s">
        <v>466</v>
      </c>
      <c r="B195" s="1" t="s">
        <v>467</v>
      </c>
      <c r="C195" s="2" t="s">
        <v>468</v>
      </c>
      <c r="D195" s="1" t="s">
        <v>1173</v>
      </c>
      <c r="E195" s="3">
        <v>1</v>
      </c>
      <c r="F195" s="3"/>
      <c r="G195" s="3">
        <f t="shared" si="18"/>
        <v>0</v>
      </c>
    </row>
    <row r="196" spans="1:7" ht="60" x14ac:dyDescent="0.25">
      <c r="A196" s="5" t="s">
        <v>469</v>
      </c>
      <c r="B196" s="1" t="s">
        <v>470</v>
      </c>
      <c r="C196" s="2" t="s">
        <v>471</v>
      </c>
      <c r="D196" s="1" t="s">
        <v>1173</v>
      </c>
      <c r="E196" s="3">
        <v>1</v>
      </c>
      <c r="F196" s="3"/>
      <c r="G196" s="3">
        <f t="shared" si="18"/>
        <v>0</v>
      </c>
    </row>
    <row r="197" spans="1:7" ht="60" x14ac:dyDescent="0.25">
      <c r="A197" s="5" t="s">
        <v>472</v>
      </c>
      <c r="B197" s="1" t="s">
        <v>473</v>
      </c>
      <c r="C197" s="2" t="s">
        <v>474</v>
      </c>
      <c r="D197" s="1" t="s">
        <v>1171</v>
      </c>
      <c r="E197" s="3">
        <v>1</v>
      </c>
      <c r="F197" s="3"/>
      <c r="G197" s="3">
        <f t="shared" si="18"/>
        <v>0</v>
      </c>
    </row>
    <row r="198" spans="1:7" ht="60" x14ac:dyDescent="0.25">
      <c r="A198" s="5" t="s">
        <v>475</v>
      </c>
      <c r="B198" s="1" t="s">
        <v>476</v>
      </c>
      <c r="C198" s="2" t="s">
        <v>477</v>
      </c>
      <c r="D198" s="1" t="s">
        <v>1173</v>
      </c>
      <c r="E198" s="3">
        <v>1</v>
      </c>
      <c r="F198" s="3"/>
      <c r="G198" s="3">
        <f t="shared" si="18"/>
        <v>0</v>
      </c>
    </row>
    <row r="199" spans="1:7" ht="30" x14ac:dyDescent="0.25">
      <c r="A199" s="5" t="s">
        <v>478</v>
      </c>
      <c r="B199" s="1" t="s">
        <v>476</v>
      </c>
      <c r="C199" s="2" t="s">
        <v>479</v>
      </c>
      <c r="D199" s="1" t="s">
        <v>1173</v>
      </c>
      <c r="E199" s="3">
        <v>1</v>
      </c>
      <c r="F199" s="3"/>
      <c r="G199" s="3">
        <f t="shared" si="18"/>
        <v>0</v>
      </c>
    </row>
    <row r="200" spans="1:7" ht="45" x14ac:dyDescent="0.25">
      <c r="A200" s="5" t="s">
        <v>480</v>
      </c>
      <c r="B200" s="1" t="s">
        <v>481</v>
      </c>
      <c r="C200" s="2" t="s">
        <v>482</v>
      </c>
      <c r="D200" s="1" t="s">
        <v>1173</v>
      </c>
      <c r="E200" s="3">
        <v>1</v>
      </c>
      <c r="F200" s="3"/>
      <c r="G200" s="3">
        <f t="shared" si="18"/>
        <v>0</v>
      </c>
    </row>
    <row r="201" spans="1:7" ht="15.75" x14ac:dyDescent="0.25">
      <c r="A201" s="7" t="s">
        <v>363</v>
      </c>
      <c r="B201" s="8"/>
      <c r="C201" s="9" t="s">
        <v>483</v>
      </c>
      <c r="D201" s="8"/>
      <c r="E201" s="10"/>
      <c r="F201" s="10"/>
      <c r="G201" s="10">
        <f>SUM(G173:G200)</f>
        <v>0</v>
      </c>
    </row>
    <row r="202" spans="1:7" ht="15.75" x14ac:dyDescent="0.25">
      <c r="A202" s="11" t="s">
        <v>1147</v>
      </c>
      <c r="B202" s="12"/>
      <c r="C202" s="13" t="s">
        <v>484</v>
      </c>
      <c r="D202" s="12"/>
      <c r="E202" s="14"/>
      <c r="F202" s="14"/>
      <c r="G202" s="14"/>
    </row>
    <row r="203" spans="1:7" ht="45" x14ac:dyDescent="0.25">
      <c r="A203" s="5" t="s">
        <v>485</v>
      </c>
      <c r="B203" s="1" t="s">
        <v>486</v>
      </c>
      <c r="C203" s="2" t="s">
        <v>487</v>
      </c>
      <c r="D203" s="1" t="s">
        <v>91</v>
      </c>
      <c r="E203" s="3">
        <v>25</v>
      </c>
      <c r="F203" s="3"/>
      <c r="G203" s="3">
        <f t="shared" ref="G203:G221" si="19">E203*F203</f>
        <v>0</v>
      </c>
    </row>
    <row r="204" spans="1:7" ht="30" x14ac:dyDescent="0.25">
      <c r="A204" s="5" t="s">
        <v>488</v>
      </c>
      <c r="B204" s="1" t="s">
        <v>489</v>
      </c>
      <c r="C204" s="2" t="s">
        <v>490</v>
      </c>
      <c r="D204" s="1" t="s">
        <v>1171</v>
      </c>
      <c r="E204" s="3">
        <v>12</v>
      </c>
      <c r="F204" s="3"/>
      <c r="G204" s="3">
        <f t="shared" si="19"/>
        <v>0</v>
      </c>
    </row>
    <row r="205" spans="1:7" ht="30" x14ac:dyDescent="0.25">
      <c r="A205" s="5" t="s">
        <v>491</v>
      </c>
      <c r="B205" s="1" t="s">
        <v>492</v>
      </c>
      <c r="C205" s="2" t="s">
        <v>493</v>
      </c>
      <c r="D205" s="1" t="s">
        <v>1171</v>
      </c>
      <c r="E205" s="3">
        <v>1</v>
      </c>
      <c r="F205" s="3"/>
      <c r="G205" s="3">
        <f t="shared" si="19"/>
        <v>0</v>
      </c>
    </row>
    <row r="206" spans="1:7" ht="45" x14ac:dyDescent="0.25">
      <c r="A206" s="5" t="s">
        <v>494</v>
      </c>
      <c r="B206" s="1" t="s">
        <v>495</v>
      </c>
      <c r="C206" s="2" t="s">
        <v>496</v>
      </c>
      <c r="D206" s="1" t="s">
        <v>91</v>
      </c>
      <c r="E206" s="3">
        <v>25</v>
      </c>
      <c r="F206" s="3"/>
      <c r="G206" s="3">
        <f t="shared" si="19"/>
        <v>0</v>
      </c>
    </row>
    <row r="207" spans="1:7" ht="30" x14ac:dyDescent="0.25">
      <c r="A207" s="5" t="s">
        <v>497</v>
      </c>
      <c r="B207" s="1" t="s">
        <v>498</v>
      </c>
      <c r="C207" s="2" t="s">
        <v>499</v>
      </c>
      <c r="D207" s="1" t="s">
        <v>1171</v>
      </c>
      <c r="E207" s="3">
        <v>6</v>
      </c>
      <c r="F207" s="3"/>
      <c r="G207" s="3">
        <f t="shared" si="19"/>
        <v>0</v>
      </c>
    </row>
    <row r="208" spans="1:7" ht="30" x14ac:dyDescent="0.25">
      <c r="A208" s="5" t="s">
        <v>500</v>
      </c>
      <c r="B208" s="1" t="s">
        <v>501</v>
      </c>
      <c r="C208" s="2" t="s">
        <v>502</v>
      </c>
      <c r="D208" s="1" t="s">
        <v>1171</v>
      </c>
      <c r="E208" s="3">
        <v>6</v>
      </c>
      <c r="F208" s="3"/>
      <c r="G208" s="3">
        <f t="shared" si="19"/>
        <v>0</v>
      </c>
    </row>
    <row r="209" spans="1:7" ht="45" x14ac:dyDescent="0.25">
      <c r="A209" s="5" t="s">
        <v>503</v>
      </c>
      <c r="B209" s="1" t="s">
        <v>409</v>
      </c>
      <c r="C209" s="2" t="s">
        <v>410</v>
      </c>
      <c r="D209" s="1" t="s">
        <v>91</v>
      </c>
      <c r="E209" s="3">
        <v>25</v>
      </c>
      <c r="F209" s="3"/>
      <c r="G209" s="3">
        <f t="shared" si="19"/>
        <v>0</v>
      </c>
    </row>
    <row r="210" spans="1:7" ht="30" x14ac:dyDescent="0.25">
      <c r="A210" s="5" t="s">
        <v>504</v>
      </c>
      <c r="B210" s="1" t="s">
        <v>412</v>
      </c>
      <c r="C210" s="2" t="s">
        <v>413</v>
      </c>
      <c r="D210" s="1" t="s">
        <v>91</v>
      </c>
      <c r="E210" s="3">
        <v>25</v>
      </c>
      <c r="F210" s="3"/>
      <c r="G210" s="3">
        <f t="shared" si="19"/>
        <v>0</v>
      </c>
    </row>
    <row r="211" spans="1:7" ht="45" x14ac:dyDescent="0.25">
      <c r="A211" s="5" t="s">
        <v>505</v>
      </c>
      <c r="B211" s="1" t="s">
        <v>506</v>
      </c>
      <c r="C211" s="2" t="s">
        <v>507</v>
      </c>
      <c r="D211" s="1" t="s">
        <v>1171</v>
      </c>
      <c r="E211" s="3">
        <v>1</v>
      </c>
      <c r="F211" s="3"/>
      <c r="G211" s="3">
        <f t="shared" si="19"/>
        <v>0</v>
      </c>
    </row>
    <row r="212" spans="1:7" ht="30" x14ac:dyDescent="0.25">
      <c r="A212" s="5" t="s">
        <v>508</v>
      </c>
      <c r="B212" s="1" t="s">
        <v>506</v>
      </c>
      <c r="C212" s="2" t="s">
        <v>509</v>
      </c>
      <c r="D212" s="1" t="s">
        <v>1171</v>
      </c>
      <c r="E212" s="3">
        <v>1</v>
      </c>
      <c r="F212" s="3"/>
      <c r="G212" s="3">
        <f t="shared" si="19"/>
        <v>0</v>
      </c>
    </row>
    <row r="213" spans="1:7" ht="30" x14ac:dyDescent="0.25">
      <c r="A213" s="5" t="s">
        <v>510</v>
      </c>
      <c r="B213" s="1" t="s">
        <v>506</v>
      </c>
      <c r="C213" s="2" t="s">
        <v>511</v>
      </c>
      <c r="D213" s="1" t="s">
        <v>1171</v>
      </c>
      <c r="E213" s="3">
        <v>1</v>
      </c>
      <c r="F213" s="3"/>
      <c r="G213" s="3">
        <f t="shared" si="19"/>
        <v>0</v>
      </c>
    </row>
    <row r="214" spans="1:7" ht="30" x14ac:dyDescent="0.25">
      <c r="A214" s="5" t="s">
        <v>512</v>
      </c>
      <c r="B214" s="1" t="s">
        <v>513</v>
      </c>
      <c r="C214" s="2" t="s">
        <v>514</v>
      </c>
      <c r="D214" s="1" t="s">
        <v>1171</v>
      </c>
      <c r="E214" s="3">
        <v>1</v>
      </c>
      <c r="F214" s="3"/>
      <c r="G214" s="3">
        <f t="shared" si="19"/>
        <v>0</v>
      </c>
    </row>
    <row r="215" spans="1:7" ht="30" x14ac:dyDescent="0.25">
      <c r="A215" s="5" t="s">
        <v>515</v>
      </c>
      <c r="B215" s="1" t="s">
        <v>516</v>
      </c>
      <c r="C215" s="2" t="s">
        <v>517</v>
      </c>
      <c r="D215" s="1" t="s">
        <v>1171</v>
      </c>
      <c r="E215" s="3">
        <v>3</v>
      </c>
      <c r="F215" s="3"/>
      <c r="G215" s="3">
        <f t="shared" si="19"/>
        <v>0</v>
      </c>
    </row>
    <row r="216" spans="1:7" ht="30" x14ac:dyDescent="0.25">
      <c r="A216" s="5" t="s">
        <v>518</v>
      </c>
      <c r="B216" s="1" t="s">
        <v>519</v>
      </c>
      <c r="C216" s="2" t="s">
        <v>520</v>
      </c>
      <c r="D216" s="1" t="s">
        <v>1171</v>
      </c>
      <c r="E216" s="3">
        <v>1</v>
      </c>
      <c r="F216" s="3"/>
      <c r="G216" s="3">
        <f t="shared" si="19"/>
        <v>0</v>
      </c>
    </row>
    <row r="217" spans="1:7" ht="45" x14ac:dyDescent="0.25">
      <c r="A217" s="5" t="s">
        <v>521</v>
      </c>
      <c r="B217" s="1" t="s">
        <v>522</v>
      </c>
      <c r="C217" s="2" t="s">
        <v>523</v>
      </c>
      <c r="D217" s="1" t="s">
        <v>1171</v>
      </c>
      <c r="E217" s="3">
        <v>1</v>
      </c>
      <c r="F217" s="3"/>
      <c r="G217" s="3">
        <f t="shared" si="19"/>
        <v>0</v>
      </c>
    </row>
    <row r="218" spans="1:7" ht="30" x14ac:dyDescent="0.25">
      <c r="A218" s="5" t="s">
        <v>524</v>
      </c>
      <c r="B218" s="1" t="s">
        <v>525</v>
      </c>
      <c r="C218" s="2" t="s">
        <v>526</v>
      </c>
      <c r="D218" s="1" t="s">
        <v>1171</v>
      </c>
      <c r="E218" s="3">
        <v>3</v>
      </c>
      <c r="F218" s="3"/>
      <c r="G218" s="3">
        <f t="shared" si="19"/>
        <v>0</v>
      </c>
    </row>
    <row r="219" spans="1:7" ht="30" x14ac:dyDescent="0.25">
      <c r="A219" s="5" t="s">
        <v>527</v>
      </c>
      <c r="B219" s="1" t="s">
        <v>528</v>
      </c>
      <c r="C219" s="2" t="s">
        <v>529</v>
      </c>
      <c r="D219" s="1" t="s">
        <v>1171</v>
      </c>
      <c r="E219" s="3">
        <v>1</v>
      </c>
      <c r="F219" s="3"/>
      <c r="G219" s="3">
        <f t="shared" si="19"/>
        <v>0</v>
      </c>
    </row>
    <row r="220" spans="1:7" ht="30" x14ac:dyDescent="0.25">
      <c r="A220" s="5" t="s">
        <v>530</v>
      </c>
      <c r="B220" s="1" t="s">
        <v>421</v>
      </c>
      <c r="C220" s="2" t="s">
        <v>531</v>
      </c>
      <c r="D220" s="1" t="s">
        <v>91</v>
      </c>
      <c r="E220" s="3">
        <v>1</v>
      </c>
      <c r="F220" s="3"/>
      <c r="G220" s="3">
        <f t="shared" si="19"/>
        <v>0</v>
      </c>
    </row>
    <row r="221" spans="1:7" ht="45" x14ac:dyDescent="0.25">
      <c r="A221" s="5" t="s">
        <v>532</v>
      </c>
      <c r="B221" s="1" t="s">
        <v>533</v>
      </c>
      <c r="C221" s="2" t="s">
        <v>534</v>
      </c>
      <c r="D221" s="1" t="s">
        <v>8</v>
      </c>
      <c r="E221" s="3">
        <v>25</v>
      </c>
      <c r="F221" s="3"/>
      <c r="G221" s="3">
        <f t="shared" si="19"/>
        <v>0</v>
      </c>
    </row>
    <row r="222" spans="1:7" ht="31.5" x14ac:dyDescent="0.25">
      <c r="A222" s="7" t="s">
        <v>363</v>
      </c>
      <c r="B222" s="8"/>
      <c r="C222" s="9" t="s">
        <v>535</v>
      </c>
      <c r="D222" s="8"/>
      <c r="E222" s="10"/>
      <c r="F222" s="10"/>
      <c r="G222" s="10">
        <f>SUM(G203:G221)</f>
        <v>0</v>
      </c>
    </row>
    <row r="223" spans="1:7" ht="15.75" x14ac:dyDescent="0.25">
      <c r="A223" s="11" t="s">
        <v>1148</v>
      </c>
      <c r="B223" s="12"/>
      <c r="C223" s="13" t="s">
        <v>536</v>
      </c>
      <c r="D223" s="12"/>
      <c r="E223" s="14"/>
      <c r="F223" s="14"/>
      <c r="G223" s="14"/>
    </row>
    <row r="224" spans="1:7" ht="45" x14ac:dyDescent="0.25">
      <c r="A224" s="5" t="s">
        <v>537</v>
      </c>
      <c r="B224" s="1" t="s">
        <v>538</v>
      </c>
      <c r="C224" s="2" t="s">
        <v>539</v>
      </c>
      <c r="D224" s="1" t="s">
        <v>91</v>
      </c>
      <c r="E224" s="3">
        <v>4</v>
      </c>
      <c r="F224" s="3"/>
      <c r="G224" s="3">
        <f t="shared" ref="G224:G242" si="20">E224*F224</f>
        <v>0</v>
      </c>
    </row>
    <row r="225" spans="1:7" ht="30" x14ac:dyDescent="0.25">
      <c r="A225" s="5" t="s">
        <v>540</v>
      </c>
      <c r="B225" s="1" t="s">
        <v>541</v>
      </c>
      <c r="C225" s="2" t="s">
        <v>542</v>
      </c>
      <c r="D225" s="1" t="s">
        <v>91</v>
      </c>
      <c r="E225" s="3">
        <v>82</v>
      </c>
      <c r="F225" s="3"/>
      <c r="G225" s="3">
        <f t="shared" si="20"/>
        <v>0</v>
      </c>
    </row>
    <row r="226" spans="1:7" ht="30" x14ac:dyDescent="0.25">
      <c r="A226" s="5" t="s">
        <v>543</v>
      </c>
      <c r="B226" s="1" t="s">
        <v>544</v>
      </c>
      <c r="C226" s="2" t="s">
        <v>545</v>
      </c>
      <c r="D226" s="1" t="s">
        <v>1171</v>
      </c>
      <c r="E226" s="3">
        <v>8</v>
      </c>
      <c r="F226" s="3"/>
      <c r="G226" s="3">
        <f t="shared" si="20"/>
        <v>0</v>
      </c>
    </row>
    <row r="227" spans="1:7" ht="30" x14ac:dyDescent="0.25">
      <c r="A227" s="5" t="s">
        <v>546</v>
      </c>
      <c r="B227" s="1" t="s">
        <v>547</v>
      </c>
      <c r="C227" s="2" t="s">
        <v>548</v>
      </c>
      <c r="D227" s="1" t="s">
        <v>1171</v>
      </c>
      <c r="E227" s="3">
        <v>8</v>
      </c>
      <c r="F227" s="3"/>
      <c r="G227" s="3">
        <f t="shared" si="20"/>
        <v>0</v>
      </c>
    </row>
    <row r="228" spans="1:7" ht="45" x14ac:dyDescent="0.25">
      <c r="A228" s="5" t="s">
        <v>549</v>
      </c>
      <c r="B228" s="1" t="s">
        <v>409</v>
      </c>
      <c r="C228" s="2" t="s">
        <v>410</v>
      </c>
      <c r="D228" s="1" t="s">
        <v>91</v>
      </c>
      <c r="E228" s="3">
        <v>13.8</v>
      </c>
      <c r="F228" s="3"/>
      <c r="G228" s="3">
        <f t="shared" si="20"/>
        <v>0</v>
      </c>
    </row>
    <row r="229" spans="1:7" ht="30" x14ac:dyDescent="0.25">
      <c r="A229" s="5" t="s">
        <v>550</v>
      </c>
      <c r="B229" s="1" t="s">
        <v>412</v>
      </c>
      <c r="C229" s="2" t="s">
        <v>413</v>
      </c>
      <c r="D229" s="1" t="s">
        <v>91</v>
      </c>
      <c r="E229" s="3">
        <v>13.8</v>
      </c>
      <c r="F229" s="3"/>
      <c r="G229" s="3">
        <f t="shared" si="20"/>
        <v>0</v>
      </c>
    </row>
    <row r="230" spans="1:7" ht="30" x14ac:dyDescent="0.25">
      <c r="A230" s="5" t="s">
        <v>551</v>
      </c>
      <c r="B230" s="1" t="s">
        <v>552</v>
      </c>
      <c r="C230" s="2" t="s">
        <v>553</v>
      </c>
      <c r="D230" s="1" t="s">
        <v>1173</v>
      </c>
      <c r="E230" s="3">
        <v>1</v>
      </c>
      <c r="F230" s="3"/>
      <c r="G230" s="3">
        <f t="shared" si="20"/>
        <v>0</v>
      </c>
    </row>
    <row r="231" spans="1:7" ht="60" x14ac:dyDescent="0.25">
      <c r="A231" s="5" t="s">
        <v>554</v>
      </c>
      <c r="B231" s="1" t="s">
        <v>555</v>
      </c>
      <c r="C231" s="2" t="s">
        <v>556</v>
      </c>
      <c r="D231" s="1" t="s">
        <v>1171</v>
      </c>
      <c r="E231" s="3">
        <v>1</v>
      </c>
      <c r="F231" s="3"/>
      <c r="G231" s="3">
        <f t="shared" si="20"/>
        <v>0</v>
      </c>
    </row>
    <row r="232" spans="1:7" ht="30" x14ac:dyDescent="0.25">
      <c r="A232" s="5" t="s">
        <v>557</v>
      </c>
      <c r="B232" s="1" t="s">
        <v>525</v>
      </c>
      <c r="C232" s="2" t="s">
        <v>526</v>
      </c>
      <c r="D232" s="1" t="s">
        <v>1171</v>
      </c>
      <c r="E232" s="3">
        <v>2</v>
      </c>
      <c r="F232" s="3"/>
      <c r="G232" s="3">
        <f t="shared" si="20"/>
        <v>0</v>
      </c>
    </row>
    <row r="233" spans="1:7" ht="45" x14ac:dyDescent="0.25">
      <c r="A233" s="5" t="s">
        <v>558</v>
      </c>
      <c r="B233" s="1" t="s">
        <v>559</v>
      </c>
      <c r="C233" s="2" t="s">
        <v>560</v>
      </c>
      <c r="D233" s="1" t="s">
        <v>1171</v>
      </c>
      <c r="E233" s="3">
        <v>7</v>
      </c>
      <c r="F233" s="3"/>
      <c r="G233" s="3">
        <f t="shared" si="20"/>
        <v>0</v>
      </c>
    </row>
    <row r="234" spans="1:7" ht="30" x14ac:dyDescent="0.25">
      <c r="A234" s="5" t="s">
        <v>561</v>
      </c>
      <c r="B234" s="1" t="s">
        <v>562</v>
      </c>
      <c r="C234" s="2" t="s">
        <v>563</v>
      </c>
      <c r="D234" s="1" t="s">
        <v>1171</v>
      </c>
      <c r="E234" s="3">
        <v>7</v>
      </c>
      <c r="F234" s="3"/>
      <c r="G234" s="3">
        <f t="shared" si="20"/>
        <v>0</v>
      </c>
    </row>
    <row r="235" spans="1:7" ht="60" x14ac:dyDescent="0.25">
      <c r="A235" s="5" t="s">
        <v>564</v>
      </c>
      <c r="B235" s="1" t="s">
        <v>562</v>
      </c>
      <c r="C235" s="2" t="s">
        <v>565</v>
      </c>
      <c r="D235" s="1" t="s">
        <v>1171</v>
      </c>
      <c r="E235" s="3">
        <v>14</v>
      </c>
      <c r="F235" s="3"/>
      <c r="G235" s="3">
        <f t="shared" si="20"/>
        <v>0</v>
      </c>
    </row>
    <row r="236" spans="1:7" ht="30" x14ac:dyDescent="0.25">
      <c r="A236" s="5" t="s">
        <v>566</v>
      </c>
      <c r="B236" s="1" t="s">
        <v>567</v>
      </c>
      <c r="C236" s="2" t="s">
        <v>568</v>
      </c>
      <c r="D236" s="1" t="s">
        <v>1171</v>
      </c>
      <c r="E236" s="3">
        <v>7</v>
      </c>
      <c r="F236" s="3"/>
      <c r="G236" s="3">
        <f t="shared" si="20"/>
        <v>0</v>
      </c>
    </row>
    <row r="237" spans="1:7" ht="60" x14ac:dyDescent="0.25">
      <c r="A237" s="5" t="s">
        <v>569</v>
      </c>
      <c r="B237" s="1" t="s">
        <v>570</v>
      </c>
      <c r="C237" s="2" t="s">
        <v>571</v>
      </c>
      <c r="D237" s="1" t="s">
        <v>1171</v>
      </c>
      <c r="E237" s="3">
        <v>1</v>
      </c>
      <c r="F237" s="3"/>
      <c r="G237" s="3">
        <f t="shared" si="20"/>
        <v>0</v>
      </c>
    </row>
    <row r="238" spans="1:7" ht="30" x14ac:dyDescent="0.25">
      <c r="A238" s="5" t="s">
        <v>572</v>
      </c>
      <c r="B238" s="1" t="s">
        <v>573</v>
      </c>
      <c r="C238" s="2" t="s">
        <v>574</v>
      </c>
      <c r="D238" s="1" t="s">
        <v>91</v>
      </c>
      <c r="E238" s="3">
        <v>86</v>
      </c>
      <c r="F238" s="3"/>
      <c r="G238" s="3">
        <f t="shared" si="20"/>
        <v>0</v>
      </c>
    </row>
    <row r="239" spans="1:7" ht="45" x14ac:dyDescent="0.25">
      <c r="A239" s="5" t="s">
        <v>575</v>
      </c>
      <c r="B239" s="1" t="s">
        <v>576</v>
      </c>
      <c r="C239" s="2" t="s">
        <v>577</v>
      </c>
      <c r="D239" s="1" t="s">
        <v>1171</v>
      </c>
      <c r="E239" s="3">
        <v>1</v>
      </c>
      <c r="F239" s="3"/>
      <c r="G239" s="3">
        <f t="shared" si="20"/>
        <v>0</v>
      </c>
    </row>
    <row r="240" spans="1:7" ht="45" x14ac:dyDescent="0.25">
      <c r="A240" s="5" t="s">
        <v>578</v>
      </c>
      <c r="B240" s="1" t="s">
        <v>579</v>
      </c>
      <c r="C240" s="2" t="s">
        <v>580</v>
      </c>
      <c r="D240" s="1" t="s">
        <v>91</v>
      </c>
      <c r="E240" s="3">
        <v>5</v>
      </c>
      <c r="F240" s="3"/>
      <c r="G240" s="3">
        <f t="shared" si="20"/>
        <v>0</v>
      </c>
    </row>
    <row r="241" spans="1:7" ht="45" x14ac:dyDescent="0.25">
      <c r="A241" s="5" t="s">
        <v>581</v>
      </c>
      <c r="B241" s="1" t="s">
        <v>533</v>
      </c>
      <c r="C241" s="2" t="s">
        <v>534</v>
      </c>
      <c r="D241" s="1" t="s">
        <v>8</v>
      </c>
      <c r="E241" s="3">
        <v>86</v>
      </c>
      <c r="F241" s="3"/>
      <c r="G241" s="3">
        <f t="shared" si="20"/>
        <v>0</v>
      </c>
    </row>
    <row r="242" spans="1:7" ht="30" x14ac:dyDescent="0.25">
      <c r="A242" s="5" t="s">
        <v>582</v>
      </c>
      <c r="B242" s="1" t="s">
        <v>583</v>
      </c>
      <c r="C242" s="2" t="s">
        <v>584</v>
      </c>
      <c r="D242" s="1" t="s">
        <v>1171</v>
      </c>
      <c r="E242" s="3">
        <v>1</v>
      </c>
      <c r="F242" s="3"/>
      <c r="G242" s="3">
        <f t="shared" si="20"/>
        <v>0</v>
      </c>
    </row>
    <row r="243" spans="1:7" ht="15.75" x14ac:dyDescent="0.25">
      <c r="A243" s="7" t="s">
        <v>363</v>
      </c>
      <c r="B243" s="8"/>
      <c r="C243" s="9" t="s">
        <v>585</v>
      </c>
      <c r="D243" s="8"/>
      <c r="E243" s="10"/>
      <c r="F243" s="10"/>
      <c r="G243" s="10">
        <f>SUM(G224:G242)</f>
        <v>0</v>
      </c>
    </row>
    <row r="244" spans="1:7" ht="31.5" x14ac:dyDescent="0.25">
      <c r="A244" s="11" t="s">
        <v>1149</v>
      </c>
      <c r="B244" s="12"/>
      <c r="C244" s="13" t="s">
        <v>586</v>
      </c>
      <c r="D244" s="12"/>
      <c r="E244" s="14"/>
      <c r="F244" s="14"/>
      <c r="G244" s="14"/>
    </row>
    <row r="245" spans="1:7" ht="45" x14ac:dyDescent="0.25">
      <c r="A245" s="5" t="s">
        <v>587</v>
      </c>
      <c r="B245" s="1" t="s">
        <v>588</v>
      </c>
      <c r="C245" s="2" t="s">
        <v>589</v>
      </c>
      <c r="D245" s="1" t="s">
        <v>590</v>
      </c>
      <c r="E245" s="3">
        <v>0.02</v>
      </c>
      <c r="F245" s="3"/>
      <c r="G245" s="3">
        <f t="shared" ref="G245:G260" si="21">E245*F245</f>
        <v>0</v>
      </c>
    </row>
    <row r="246" spans="1:7" ht="30" x14ac:dyDescent="0.25">
      <c r="A246" s="5" t="s">
        <v>591</v>
      </c>
      <c r="B246" s="1" t="s">
        <v>592</v>
      </c>
      <c r="C246" s="2" t="s">
        <v>593</v>
      </c>
      <c r="D246" s="1" t="s">
        <v>8</v>
      </c>
      <c r="E246" s="3">
        <v>20</v>
      </c>
      <c r="F246" s="3"/>
      <c r="G246" s="3">
        <f t="shared" si="21"/>
        <v>0</v>
      </c>
    </row>
    <row r="247" spans="1:7" ht="75" x14ac:dyDescent="0.25">
      <c r="A247" s="5" t="s">
        <v>594</v>
      </c>
      <c r="B247" s="1" t="s">
        <v>595</v>
      </c>
      <c r="C247" s="2" t="s">
        <v>596</v>
      </c>
      <c r="D247" s="1" t="s">
        <v>15</v>
      </c>
      <c r="E247" s="3">
        <v>18</v>
      </c>
      <c r="F247" s="3"/>
      <c r="G247" s="3">
        <f t="shared" si="21"/>
        <v>0</v>
      </c>
    </row>
    <row r="248" spans="1:7" ht="30" x14ac:dyDescent="0.25">
      <c r="A248" s="5" t="s">
        <v>597</v>
      </c>
      <c r="B248" s="1" t="s">
        <v>598</v>
      </c>
      <c r="C248" s="2" t="s">
        <v>599</v>
      </c>
      <c r="D248" s="1" t="s">
        <v>15</v>
      </c>
      <c r="E248" s="3">
        <v>21</v>
      </c>
      <c r="F248" s="3"/>
      <c r="G248" s="3">
        <f t="shared" si="21"/>
        <v>0</v>
      </c>
    </row>
    <row r="249" spans="1:7" ht="30" x14ac:dyDescent="0.25">
      <c r="A249" s="5" t="s">
        <v>600</v>
      </c>
      <c r="B249" s="1" t="s">
        <v>601</v>
      </c>
      <c r="C249" s="2" t="s">
        <v>602</v>
      </c>
      <c r="D249" s="1" t="s">
        <v>91</v>
      </c>
      <c r="E249" s="3">
        <v>20</v>
      </c>
      <c r="F249" s="3"/>
      <c r="G249" s="3">
        <f t="shared" si="21"/>
        <v>0</v>
      </c>
    </row>
    <row r="250" spans="1:7" ht="30" x14ac:dyDescent="0.25">
      <c r="A250" s="5" t="s">
        <v>603</v>
      </c>
      <c r="B250" s="1" t="s">
        <v>604</v>
      </c>
      <c r="C250" s="2" t="s">
        <v>605</v>
      </c>
      <c r="D250" s="1" t="s">
        <v>91</v>
      </c>
      <c r="E250" s="3">
        <v>4</v>
      </c>
      <c r="F250" s="3"/>
      <c r="G250" s="3">
        <f t="shared" si="21"/>
        <v>0</v>
      </c>
    </row>
    <row r="251" spans="1:7" ht="30" x14ac:dyDescent="0.25">
      <c r="A251" s="5" t="s">
        <v>606</v>
      </c>
      <c r="B251" s="1" t="s">
        <v>607</v>
      </c>
      <c r="C251" s="2" t="s">
        <v>608</v>
      </c>
      <c r="D251" s="1" t="s">
        <v>15</v>
      </c>
      <c r="E251" s="3">
        <v>3.2</v>
      </c>
      <c r="F251" s="3"/>
      <c r="G251" s="3">
        <f t="shared" si="21"/>
        <v>0</v>
      </c>
    </row>
    <row r="252" spans="1:7" ht="45" x14ac:dyDescent="0.25">
      <c r="A252" s="5" t="s">
        <v>609</v>
      </c>
      <c r="B252" s="1" t="s">
        <v>610</v>
      </c>
      <c r="C252" s="2" t="s">
        <v>611</v>
      </c>
      <c r="D252" s="1" t="s">
        <v>91</v>
      </c>
      <c r="E252" s="3">
        <v>5</v>
      </c>
      <c r="F252" s="3"/>
      <c r="G252" s="3">
        <f t="shared" si="21"/>
        <v>0</v>
      </c>
    </row>
    <row r="253" spans="1:7" ht="30" x14ac:dyDescent="0.25">
      <c r="A253" s="5" t="s">
        <v>612</v>
      </c>
      <c r="B253" s="1" t="s">
        <v>613</v>
      </c>
      <c r="C253" s="2" t="s">
        <v>614</v>
      </c>
      <c r="D253" s="1" t="s">
        <v>91</v>
      </c>
      <c r="E253" s="3">
        <v>0.5</v>
      </c>
      <c r="F253" s="3"/>
      <c r="G253" s="3">
        <f t="shared" si="21"/>
        <v>0</v>
      </c>
    </row>
    <row r="254" spans="1:7" ht="30" x14ac:dyDescent="0.25">
      <c r="A254" s="5" t="s">
        <v>615</v>
      </c>
      <c r="B254" s="1" t="s">
        <v>616</v>
      </c>
      <c r="C254" s="2" t="s">
        <v>617</v>
      </c>
      <c r="D254" s="1" t="s">
        <v>1171</v>
      </c>
      <c r="E254" s="3">
        <v>2</v>
      </c>
      <c r="F254" s="3"/>
      <c r="G254" s="3">
        <f t="shared" si="21"/>
        <v>0</v>
      </c>
    </row>
    <row r="255" spans="1:7" ht="45" x14ac:dyDescent="0.25">
      <c r="A255" s="5" t="s">
        <v>618</v>
      </c>
      <c r="B255" s="1" t="s">
        <v>619</v>
      </c>
      <c r="C255" s="2" t="s">
        <v>620</v>
      </c>
      <c r="D255" s="1" t="s">
        <v>1173</v>
      </c>
      <c r="E255" s="3">
        <v>1</v>
      </c>
      <c r="F255" s="3"/>
      <c r="G255" s="3">
        <f t="shared" si="21"/>
        <v>0</v>
      </c>
    </row>
    <row r="256" spans="1:7" ht="60" x14ac:dyDescent="0.25">
      <c r="A256" s="5" t="s">
        <v>621</v>
      </c>
      <c r="B256" s="1" t="s">
        <v>622</v>
      </c>
      <c r="C256" s="2" t="s">
        <v>623</v>
      </c>
      <c r="D256" s="1" t="s">
        <v>91</v>
      </c>
      <c r="E256" s="3">
        <v>5</v>
      </c>
      <c r="F256" s="3"/>
      <c r="G256" s="3">
        <f t="shared" si="21"/>
        <v>0</v>
      </c>
    </row>
    <row r="257" spans="1:7" ht="45" x14ac:dyDescent="0.25">
      <c r="A257" s="5" t="s">
        <v>624</v>
      </c>
      <c r="B257" s="1" t="s">
        <v>622</v>
      </c>
      <c r="C257" s="2" t="s">
        <v>625</v>
      </c>
      <c r="D257" s="1" t="s">
        <v>91</v>
      </c>
      <c r="E257" s="3">
        <v>24</v>
      </c>
      <c r="F257" s="3"/>
      <c r="G257" s="3">
        <f t="shared" si="21"/>
        <v>0</v>
      </c>
    </row>
    <row r="258" spans="1:7" ht="30" x14ac:dyDescent="0.25">
      <c r="A258" s="5" t="s">
        <v>626</v>
      </c>
      <c r="B258" s="1" t="s">
        <v>627</v>
      </c>
      <c r="C258" s="2" t="s">
        <v>628</v>
      </c>
      <c r="D258" s="1" t="s">
        <v>1171</v>
      </c>
      <c r="E258" s="3">
        <v>1</v>
      </c>
      <c r="F258" s="3"/>
      <c r="G258" s="3">
        <f t="shared" si="21"/>
        <v>0</v>
      </c>
    </row>
    <row r="259" spans="1:7" ht="30" x14ac:dyDescent="0.25">
      <c r="A259" s="5" t="s">
        <v>629</v>
      </c>
      <c r="B259" s="1" t="s">
        <v>630</v>
      </c>
      <c r="C259" s="2" t="s">
        <v>631</v>
      </c>
      <c r="D259" s="1" t="s">
        <v>1171</v>
      </c>
      <c r="E259" s="3">
        <v>1</v>
      </c>
      <c r="F259" s="3"/>
      <c r="G259" s="3">
        <f t="shared" si="21"/>
        <v>0</v>
      </c>
    </row>
    <row r="260" spans="1:7" ht="30" x14ac:dyDescent="0.25">
      <c r="A260" s="5" t="s">
        <v>632</v>
      </c>
      <c r="B260" s="1" t="s">
        <v>630</v>
      </c>
      <c r="C260" s="2" t="s">
        <v>633</v>
      </c>
      <c r="D260" s="1" t="s">
        <v>1171</v>
      </c>
      <c r="E260" s="3">
        <v>1</v>
      </c>
      <c r="F260" s="3"/>
      <c r="G260" s="3">
        <f t="shared" si="21"/>
        <v>0</v>
      </c>
    </row>
    <row r="261" spans="1:7" ht="31.5" x14ac:dyDescent="0.25">
      <c r="A261" s="7" t="s">
        <v>363</v>
      </c>
      <c r="B261" s="8"/>
      <c r="C261" s="9" t="s">
        <v>634</v>
      </c>
      <c r="D261" s="8"/>
      <c r="E261" s="10"/>
      <c r="F261" s="10"/>
      <c r="G261" s="10">
        <f>SUM(G245:G260)</f>
        <v>0</v>
      </c>
    </row>
    <row r="262" spans="1:7" ht="15.75" x14ac:dyDescent="0.25">
      <c r="A262" s="11" t="s">
        <v>1150</v>
      </c>
      <c r="B262" s="12"/>
      <c r="C262" s="13" t="s">
        <v>635</v>
      </c>
      <c r="D262" s="12"/>
      <c r="E262" s="14"/>
      <c r="F262" s="14"/>
      <c r="G262" s="14"/>
    </row>
    <row r="263" spans="1:7" ht="45" x14ac:dyDescent="0.25">
      <c r="A263" s="5" t="s">
        <v>636</v>
      </c>
      <c r="B263" s="1" t="s">
        <v>637</v>
      </c>
      <c r="C263" s="2" t="s">
        <v>638</v>
      </c>
      <c r="D263" s="1" t="s">
        <v>15</v>
      </c>
      <c r="E263" s="3">
        <v>2</v>
      </c>
      <c r="F263" s="3"/>
      <c r="G263" s="3">
        <f t="shared" ref="G263:G264" si="22">E263*F263</f>
        <v>0</v>
      </c>
    </row>
    <row r="264" spans="1:7" ht="45" x14ac:dyDescent="0.25">
      <c r="A264" s="5" t="s">
        <v>639</v>
      </c>
      <c r="B264" s="1" t="s">
        <v>640</v>
      </c>
      <c r="C264" s="2" t="s">
        <v>641</v>
      </c>
      <c r="D264" s="1" t="s">
        <v>15</v>
      </c>
      <c r="E264" s="3">
        <v>2</v>
      </c>
      <c r="F264" s="3"/>
      <c r="G264" s="3">
        <f t="shared" si="22"/>
        <v>0</v>
      </c>
    </row>
    <row r="265" spans="1:7" ht="15.75" x14ac:dyDescent="0.25">
      <c r="A265" s="7" t="s">
        <v>363</v>
      </c>
      <c r="B265" s="8"/>
      <c r="C265" s="9" t="s">
        <v>642</v>
      </c>
      <c r="D265" s="8"/>
      <c r="E265" s="10"/>
      <c r="F265" s="10"/>
      <c r="G265" s="10">
        <f>SUM(G263:G264)</f>
        <v>0</v>
      </c>
    </row>
    <row r="266" spans="1:7" ht="15.75" x14ac:dyDescent="0.25">
      <c r="A266" s="7" t="s">
        <v>363</v>
      </c>
      <c r="B266" s="8"/>
      <c r="C266" s="9" t="s">
        <v>643</v>
      </c>
      <c r="D266" s="8"/>
      <c r="E266" s="10"/>
      <c r="F266" s="10"/>
      <c r="G266" s="10">
        <f>G265+G261+G243+G222+G201+G171</f>
        <v>0</v>
      </c>
    </row>
    <row r="267" spans="1:7" ht="31.5" x14ac:dyDescent="0.25">
      <c r="A267" s="11">
        <v>4</v>
      </c>
      <c r="B267" s="12"/>
      <c r="C267" s="13" t="s">
        <v>644</v>
      </c>
      <c r="D267" s="12"/>
      <c r="E267" s="14"/>
      <c r="F267" s="14"/>
      <c r="G267" s="14"/>
    </row>
    <row r="268" spans="1:7" ht="15.75" x14ac:dyDescent="0.25">
      <c r="A268" s="11" t="s">
        <v>1151</v>
      </c>
      <c r="B268" s="12"/>
      <c r="C268" s="13" t="s">
        <v>645</v>
      </c>
      <c r="D268" s="12"/>
      <c r="E268" s="14"/>
      <c r="F268" s="14"/>
      <c r="G268" s="14"/>
    </row>
    <row r="269" spans="1:7" ht="30" x14ac:dyDescent="0.25">
      <c r="A269" s="5" t="s">
        <v>646</v>
      </c>
      <c r="B269" s="1" t="s">
        <v>647</v>
      </c>
      <c r="C269" s="2" t="s">
        <v>648</v>
      </c>
      <c r="D269" s="1" t="s">
        <v>1171</v>
      </c>
      <c r="E269" s="3">
        <v>1</v>
      </c>
      <c r="F269" s="3"/>
      <c r="G269" s="3">
        <f t="shared" ref="G269:G272" si="23">E269*F269</f>
        <v>0</v>
      </c>
    </row>
    <row r="270" spans="1:7" ht="30" x14ac:dyDescent="0.25">
      <c r="A270" s="5" t="s">
        <v>649</v>
      </c>
      <c r="B270" s="1" t="s">
        <v>650</v>
      </c>
      <c r="C270" s="2" t="s">
        <v>651</v>
      </c>
      <c r="D270" s="1" t="s">
        <v>1171</v>
      </c>
      <c r="E270" s="3">
        <v>1</v>
      </c>
      <c r="F270" s="3"/>
      <c r="G270" s="3">
        <f t="shared" si="23"/>
        <v>0</v>
      </c>
    </row>
    <row r="271" spans="1:7" ht="30" x14ac:dyDescent="0.25">
      <c r="A271" s="5" t="s">
        <v>652</v>
      </c>
      <c r="B271" s="1" t="s">
        <v>647</v>
      </c>
      <c r="C271" s="2" t="s">
        <v>653</v>
      </c>
      <c r="D271" s="1" t="s">
        <v>1171</v>
      </c>
      <c r="E271" s="3">
        <v>1</v>
      </c>
      <c r="F271" s="3"/>
      <c r="G271" s="3">
        <f t="shared" si="23"/>
        <v>0</v>
      </c>
    </row>
    <row r="272" spans="1:7" ht="30" x14ac:dyDescent="0.25">
      <c r="A272" s="5" t="s">
        <v>654</v>
      </c>
      <c r="B272" s="1" t="s">
        <v>650</v>
      </c>
      <c r="C272" s="2" t="s">
        <v>655</v>
      </c>
      <c r="D272" s="1" t="s">
        <v>1171</v>
      </c>
      <c r="E272" s="3">
        <v>1</v>
      </c>
      <c r="F272" s="3"/>
      <c r="G272" s="3">
        <f t="shared" si="23"/>
        <v>0</v>
      </c>
    </row>
    <row r="273" spans="1:7" ht="15.75" x14ac:dyDescent="0.25">
      <c r="A273" s="7" t="s">
        <v>363</v>
      </c>
      <c r="B273" s="8"/>
      <c r="C273" s="9" t="s">
        <v>656</v>
      </c>
      <c r="D273" s="8"/>
      <c r="E273" s="10"/>
      <c r="F273" s="10"/>
      <c r="G273" s="10">
        <f>SUM(G269:G272)</f>
        <v>0</v>
      </c>
    </row>
    <row r="274" spans="1:7" ht="15.75" x14ac:dyDescent="0.25">
      <c r="A274" s="11" t="s">
        <v>1152</v>
      </c>
      <c r="B274" s="12"/>
      <c r="C274" s="13" t="s">
        <v>657</v>
      </c>
      <c r="D274" s="12"/>
      <c r="E274" s="14"/>
      <c r="F274" s="14"/>
      <c r="G274" s="14"/>
    </row>
    <row r="275" spans="1:7" ht="30" x14ac:dyDescent="0.25">
      <c r="A275" s="5" t="s">
        <v>658</v>
      </c>
      <c r="B275" s="1" t="s">
        <v>659</v>
      </c>
      <c r="C275" s="2" t="s">
        <v>660</v>
      </c>
      <c r="D275" s="1" t="s">
        <v>15</v>
      </c>
      <c r="E275" s="3">
        <v>105</v>
      </c>
      <c r="F275" s="3"/>
      <c r="G275" s="3">
        <f t="shared" ref="G275:G283" si="24">E275*F275</f>
        <v>0</v>
      </c>
    </row>
    <row r="276" spans="1:7" ht="30" x14ac:dyDescent="0.25">
      <c r="A276" s="5" t="s">
        <v>661</v>
      </c>
      <c r="B276" s="1" t="s">
        <v>662</v>
      </c>
      <c r="C276" s="2" t="s">
        <v>663</v>
      </c>
      <c r="D276" s="1" t="s">
        <v>15</v>
      </c>
      <c r="E276" s="3">
        <v>105</v>
      </c>
      <c r="F276" s="3"/>
      <c r="G276" s="3">
        <f t="shared" si="24"/>
        <v>0</v>
      </c>
    </row>
    <row r="277" spans="1:7" ht="30" x14ac:dyDescent="0.25">
      <c r="A277" s="5" t="s">
        <v>664</v>
      </c>
      <c r="B277" s="1" t="s">
        <v>665</v>
      </c>
      <c r="C277" s="2" t="s">
        <v>666</v>
      </c>
      <c r="D277" s="1" t="s">
        <v>91</v>
      </c>
      <c r="E277" s="3">
        <v>20</v>
      </c>
      <c r="F277" s="3"/>
      <c r="G277" s="3">
        <f t="shared" si="24"/>
        <v>0</v>
      </c>
    </row>
    <row r="278" spans="1:7" ht="30" x14ac:dyDescent="0.25">
      <c r="A278" s="5" t="s">
        <v>667</v>
      </c>
      <c r="B278" s="1" t="s">
        <v>665</v>
      </c>
      <c r="C278" s="2" t="s">
        <v>668</v>
      </c>
      <c r="D278" s="1" t="s">
        <v>91</v>
      </c>
      <c r="E278" s="3">
        <v>20</v>
      </c>
      <c r="F278" s="3"/>
      <c r="G278" s="3">
        <f t="shared" si="24"/>
        <v>0</v>
      </c>
    </row>
    <row r="279" spans="1:7" ht="30" x14ac:dyDescent="0.25">
      <c r="A279" s="5" t="s">
        <v>669</v>
      </c>
      <c r="B279" s="1" t="s">
        <v>665</v>
      </c>
      <c r="C279" s="2" t="s">
        <v>670</v>
      </c>
      <c r="D279" s="1" t="s">
        <v>91</v>
      </c>
      <c r="E279" s="3">
        <v>150</v>
      </c>
      <c r="F279" s="3"/>
      <c r="G279" s="3">
        <f t="shared" si="24"/>
        <v>0</v>
      </c>
    </row>
    <row r="280" spans="1:7" ht="75" x14ac:dyDescent="0.25">
      <c r="A280" s="5" t="s">
        <v>671</v>
      </c>
      <c r="B280" s="1" t="s">
        <v>672</v>
      </c>
      <c r="C280" s="2" t="s">
        <v>673</v>
      </c>
      <c r="D280" s="1" t="s">
        <v>91</v>
      </c>
      <c r="E280" s="3">
        <v>30</v>
      </c>
      <c r="F280" s="3"/>
      <c r="G280" s="3">
        <f t="shared" si="24"/>
        <v>0</v>
      </c>
    </row>
    <row r="281" spans="1:7" ht="75" x14ac:dyDescent="0.25">
      <c r="A281" s="5" t="s">
        <v>674</v>
      </c>
      <c r="B281" s="1" t="s">
        <v>672</v>
      </c>
      <c r="C281" s="2" t="s">
        <v>675</v>
      </c>
      <c r="D281" s="1" t="s">
        <v>91</v>
      </c>
      <c r="E281" s="3">
        <v>20</v>
      </c>
      <c r="F281" s="3"/>
      <c r="G281" s="3">
        <f t="shared" si="24"/>
        <v>0</v>
      </c>
    </row>
    <row r="282" spans="1:7" ht="75" x14ac:dyDescent="0.25">
      <c r="A282" s="5" t="s">
        <v>676</v>
      </c>
      <c r="B282" s="1" t="s">
        <v>677</v>
      </c>
      <c r="C282" s="2" t="s">
        <v>678</v>
      </c>
      <c r="D282" s="1" t="s">
        <v>91</v>
      </c>
      <c r="E282" s="3">
        <v>150</v>
      </c>
      <c r="F282" s="3"/>
      <c r="G282" s="3">
        <f t="shared" si="24"/>
        <v>0</v>
      </c>
    </row>
    <row r="283" spans="1:7" ht="75" x14ac:dyDescent="0.25">
      <c r="A283" s="5" t="s">
        <v>679</v>
      </c>
      <c r="B283" s="1" t="s">
        <v>680</v>
      </c>
      <c r="C283" s="2" t="s">
        <v>681</v>
      </c>
      <c r="D283" s="1" t="s">
        <v>91</v>
      </c>
      <c r="E283" s="3">
        <v>7</v>
      </c>
      <c r="F283" s="3"/>
      <c r="G283" s="3">
        <f t="shared" si="24"/>
        <v>0</v>
      </c>
    </row>
    <row r="284" spans="1:7" ht="15.75" x14ac:dyDescent="0.25">
      <c r="A284" s="7" t="s">
        <v>363</v>
      </c>
      <c r="B284" s="8"/>
      <c r="C284" s="9" t="s">
        <v>682</v>
      </c>
      <c r="D284" s="8"/>
      <c r="E284" s="10"/>
      <c r="F284" s="10"/>
      <c r="G284" s="10">
        <f>SUM(G275:G283)</f>
        <v>0</v>
      </c>
    </row>
    <row r="285" spans="1:7" ht="15.75" x14ac:dyDescent="0.25">
      <c r="A285" s="11" t="s">
        <v>1154</v>
      </c>
      <c r="B285" s="12"/>
      <c r="C285" s="13" t="s">
        <v>683</v>
      </c>
      <c r="D285" s="12"/>
      <c r="E285" s="14"/>
      <c r="F285" s="14"/>
      <c r="G285" s="14"/>
    </row>
    <row r="286" spans="1:7" ht="30" x14ac:dyDescent="0.25">
      <c r="A286" s="5" t="s">
        <v>684</v>
      </c>
      <c r="B286" s="1" t="s">
        <v>685</v>
      </c>
      <c r="C286" s="2" t="s">
        <v>686</v>
      </c>
      <c r="D286" s="1" t="s">
        <v>91</v>
      </c>
      <c r="E286" s="3">
        <v>252</v>
      </c>
      <c r="F286" s="3"/>
      <c r="G286" s="3">
        <f t="shared" ref="G286:G294" si="25">E286*F286</f>
        <v>0</v>
      </c>
    </row>
    <row r="287" spans="1:7" ht="30" x14ac:dyDescent="0.25">
      <c r="A287" s="5" t="s">
        <v>687</v>
      </c>
      <c r="B287" s="1" t="s">
        <v>688</v>
      </c>
      <c r="C287" s="2" t="s">
        <v>689</v>
      </c>
      <c r="D287" s="1" t="s">
        <v>1174</v>
      </c>
      <c r="E287" s="3">
        <v>5</v>
      </c>
      <c r="F287" s="3"/>
      <c r="G287" s="3">
        <f t="shared" si="25"/>
        <v>0</v>
      </c>
    </row>
    <row r="288" spans="1:7" ht="30" x14ac:dyDescent="0.25">
      <c r="A288" s="5" t="s">
        <v>690</v>
      </c>
      <c r="B288" s="1" t="s">
        <v>691</v>
      </c>
      <c r="C288" s="2" t="s">
        <v>692</v>
      </c>
      <c r="D288" s="1" t="s">
        <v>1174</v>
      </c>
      <c r="E288" s="3">
        <v>6</v>
      </c>
      <c r="F288" s="3"/>
      <c r="G288" s="3">
        <f t="shared" si="25"/>
        <v>0</v>
      </c>
    </row>
    <row r="289" spans="1:7" ht="30" x14ac:dyDescent="0.25">
      <c r="A289" s="5" t="s">
        <v>693</v>
      </c>
      <c r="B289" s="1" t="s">
        <v>694</v>
      </c>
      <c r="C289" s="2" t="s">
        <v>695</v>
      </c>
      <c r="D289" s="1" t="s">
        <v>1174</v>
      </c>
      <c r="E289" s="3">
        <v>3</v>
      </c>
      <c r="F289" s="3"/>
      <c r="G289" s="3">
        <f t="shared" si="25"/>
        <v>0</v>
      </c>
    </row>
    <row r="290" spans="1:7" ht="30" x14ac:dyDescent="0.25">
      <c r="A290" s="5" t="s">
        <v>696</v>
      </c>
      <c r="B290" s="1" t="s">
        <v>697</v>
      </c>
      <c r="C290" s="2" t="s">
        <v>698</v>
      </c>
      <c r="D290" s="1" t="s">
        <v>91</v>
      </c>
      <c r="E290" s="3">
        <v>116</v>
      </c>
      <c r="F290" s="3"/>
      <c r="G290" s="3">
        <f t="shared" si="25"/>
        <v>0</v>
      </c>
    </row>
    <row r="291" spans="1:7" ht="30" x14ac:dyDescent="0.25">
      <c r="A291" s="5" t="s">
        <v>699</v>
      </c>
      <c r="B291" s="1" t="s">
        <v>697</v>
      </c>
      <c r="C291" s="2" t="s">
        <v>700</v>
      </c>
      <c r="D291" s="1" t="s">
        <v>91</v>
      </c>
      <c r="E291" s="3">
        <v>128</v>
      </c>
      <c r="F291" s="3"/>
      <c r="G291" s="3">
        <f t="shared" si="25"/>
        <v>0</v>
      </c>
    </row>
    <row r="292" spans="1:7" ht="45" x14ac:dyDescent="0.25">
      <c r="A292" s="5" t="s">
        <v>701</v>
      </c>
      <c r="B292" s="1" t="s">
        <v>702</v>
      </c>
      <c r="C292" s="2" t="s">
        <v>703</v>
      </c>
      <c r="D292" s="1" t="s">
        <v>91</v>
      </c>
      <c r="E292" s="3">
        <v>116</v>
      </c>
      <c r="F292" s="3"/>
      <c r="G292" s="3">
        <f t="shared" si="25"/>
        <v>0</v>
      </c>
    </row>
    <row r="293" spans="1:7" ht="45" x14ac:dyDescent="0.25">
      <c r="A293" s="5" t="s">
        <v>704</v>
      </c>
      <c r="B293" s="1" t="s">
        <v>702</v>
      </c>
      <c r="C293" s="2" t="s">
        <v>705</v>
      </c>
      <c r="D293" s="1" t="s">
        <v>91</v>
      </c>
      <c r="E293" s="3">
        <v>128</v>
      </c>
      <c r="F293" s="3"/>
      <c r="G293" s="3">
        <f t="shared" si="25"/>
        <v>0</v>
      </c>
    </row>
    <row r="294" spans="1:7" ht="30" x14ac:dyDescent="0.25">
      <c r="A294" s="5" t="s">
        <v>706</v>
      </c>
      <c r="B294" s="1" t="s">
        <v>707</v>
      </c>
      <c r="C294" s="2" t="s">
        <v>708</v>
      </c>
      <c r="D294" s="1" t="s">
        <v>91</v>
      </c>
      <c r="E294" s="3">
        <v>252</v>
      </c>
      <c r="F294" s="3"/>
      <c r="G294" s="3">
        <f t="shared" si="25"/>
        <v>0</v>
      </c>
    </row>
    <row r="295" spans="1:7" ht="15.75" x14ac:dyDescent="0.25">
      <c r="A295" s="7" t="s">
        <v>363</v>
      </c>
      <c r="B295" s="8"/>
      <c r="C295" s="9" t="s">
        <v>709</v>
      </c>
      <c r="D295" s="8"/>
      <c r="E295" s="10"/>
      <c r="F295" s="10"/>
      <c r="G295" s="10">
        <f>SUM(G286:G294)</f>
        <v>0</v>
      </c>
    </row>
    <row r="296" spans="1:7" ht="19.5" customHeight="1" x14ac:dyDescent="0.25">
      <c r="A296" s="11" t="s">
        <v>1153</v>
      </c>
      <c r="B296" s="12"/>
      <c r="C296" s="13" t="s">
        <v>710</v>
      </c>
      <c r="D296" s="12"/>
      <c r="E296" s="14"/>
      <c r="F296" s="14"/>
      <c r="G296" s="14"/>
    </row>
    <row r="297" spans="1:7" ht="30" x14ac:dyDescent="0.25">
      <c r="A297" s="5" t="s">
        <v>711</v>
      </c>
      <c r="B297" s="1" t="s">
        <v>712</v>
      </c>
      <c r="C297" s="2" t="s">
        <v>713</v>
      </c>
      <c r="D297" s="1" t="s">
        <v>714</v>
      </c>
      <c r="E297" s="3">
        <v>4</v>
      </c>
      <c r="F297" s="3"/>
      <c r="G297" s="3">
        <f t="shared" ref="G297:G318" si="26">E297*F297</f>
        <v>0</v>
      </c>
    </row>
    <row r="298" spans="1:7" ht="45" x14ac:dyDescent="0.25">
      <c r="A298" s="5" t="s">
        <v>715</v>
      </c>
      <c r="B298" s="1" t="s">
        <v>712</v>
      </c>
      <c r="C298" s="2" t="s">
        <v>716</v>
      </c>
      <c r="D298" s="1" t="s">
        <v>714</v>
      </c>
      <c r="E298" s="3">
        <v>2</v>
      </c>
      <c r="F298" s="3"/>
      <c r="G298" s="3">
        <f t="shared" si="26"/>
        <v>0</v>
      </c>
    </row>
    <row r="299" spans="1:7" ht="45" x14ac:dyDescent="0.25">
      <c r="A299" s="5" t="s">
        <v>717</v>
      </c>
      <c r="B299" s="1" t="s">
        <v>712</v>
      </c>
      <c r="C299" s="2" t="s">
        <v>718</v>
      </c>
      <c r="D299" s="1" t="s">
        <v>714</v>
      </c>
      <c r="E299" s="3">
        <v>1</v>
      </c>
      <c r="F299" s="3"/>
      <c r="G299" s="3">
        <f t="shared" si="26"/>
        <v>0</v>
      </c>
    </row>
    <row r="300" spans="1:7" ht="45" x14ac:dyDescent="0.25">
      <c r="A300" s="5" t="s">
        <v>719</v>
      </c>
      <c r="B300" s="1" t="s">
        <v>712</v>
      </c>
      <c r="C300" s="2" t="s">
        <v>720</v>
      </c>
      <c r="D300" s="1" t="s">
        <v>714</v>
      </c>
      <c r="E300" s="3">
        <v>1</v>
      </c>
      <c r="F300" s="3"/>
      <c r="G300" s="3">
        <f t="shared" si="26"/>
        <v>0</v>
      </c>
    </row>
    <row r="301" spans="1:7" ht="30" x14ac:dyDescent="0.25">
      <c r="A301" s="5" t="s">
        <v>721</v>
      </c>
      <c r="B301" s="1" t="s">
        <v>712</v>
      </c>
      <c r="C301" s="2" t="s">
        <v>722</v>
      </c>
      <c r="D301" s="1" t="s">
        <v>714</v>
      </c>
      <c r="E301" s="3">
        <v>1</v>
      </c>
      <c r="F301" s="3"/>
      <c r="G301" s="3">
        <f t="shared" si="26"/>
        <v>0</v>
      </c>
    </row>
    <row r="302" spans="1:7" ht="30" x14ac:dyDescent="0.25">
      <c r="A302" s="5" t="s">
        <v>723</v>
      </c>
      <c r="B302" s="1" t="s">
        <v>712</v>
      </c>
      <c r="C302" s="2" t="s">
        <v>724</v>
      </c>
      <c r="D302" s="1" t="s">
        <v>714</v>
      </c>
      <c r="E302" s="3">
        <v>1</v>
      </c>
      <c r="F302" s="3"/>
      <c r="G302" s="3">
        <f t="shared" si="26"/>
        <v>0</v>
      </c>
    </row>
    <row r="303" spans="1:7" ht="30" x14ac:dyDescent="0.25">
      <c r="A303" s="5" t="s">
        <v>725</v>
      </c>
      <c r="B303" s="1" t="s">
        <v>726</v>
      </c>
      <c r="C303" s="2" t="s">
        <v>727</v>
      </c>
      <c r="D303" s="1" t="s">
        <v>714</v>
      </c>
      <c r="E303" s="3">
        <v>1</v>
      </c>
      <c r="F303" s="3"/>
      <c r="G303" s="3">
        <f t="shared" si="26"/>
        <v>0</v>
      </c>
    </row>
    <row r="304" spans="1:7" ht="45" x14ac:dyDescent="0.25">
      <c r="A304" s="5" t="s">
        <v>728</v>
      </c>
      <c r="B304" s="1" t="s">
        <v>726</v>
      </c>
      <c r="C304" s="2" t="s">
        <v>729</v>
      </c>
      <c r="D304" s="1" t="s">
        <v>714</v>
      </c>
      <c r="E304" s="3">
        <v>1</v>
      </c>
      <c r="F304" s="3"/>
      <c r="G304" s="3">
        <f t="shared" si="26"/>
        <v>0</v>
      </c>
    </row>
    <row r="305" spans="1:7" ht="45" x14ac:dyDescent="0.25">
      <c r="A305" s="5" t="s">
        <v>730</v>
      </c>
      <c r="B305" s="1" t="s">
        <v>731</v>
      </c>
      <c r="C305" s="2" t="s">
        <v>732</v>
      </c>
      <c r="D305" s="1" t="s">
        <v>714</v>
      </c>
      <c r="E305" s="3">
        <v>3</v>
      </c>
      <c r="F305" s="3"/>
      <c r="G305" s="3">
        <f t="shared" si="26"/>
        <v>0</v>
      </c>
    </row>
    <row r="306" spans="1:7" ht="45" x14ac:dyDescent="0.25">
      <c r="A306" s="5" t="s">
        <v>733</v>
      </c>
      <c r="B306" s="1" t="s">
        <v>731</v>
      </c>
      <c r="C306" s="2" t="s">
        <v>734</v>
      </c>
      <c r="D306" s="1" t="s">
        <v>714</v>
      </c>
      <c r="E306" s="3">
        <v>1</v>
      </c>
      <c r="F306" s="3"/>
      <c r="G306" s="3">
        <f t="shared" si="26"/>
        <v>0</v>
      </c>
    </row>
    <row r="307" spans="1:7" ht="45" x14ac:dyDescent="0.25">
      <c r="A307" s="5" t="s">
        <v>735</v>
      </c>
      <c r="B307" s="1" t="s">
        <v>736</v>
      </c>
      <c r="C307" s="2" t="s">
        <v>737</v>
      </c>
      <c r="D307" s="1" t="s">
        <v>156</v>
      </c>
      <c r="E307" s="3">
        <v>44</v>
      </c>
      <c r="F307" s="3"/>
      <c r="G307" s="3">
        <f t="shared" si="26"/>
        <v>0</v>
      </c>
    </row>
    <row r="308" spans="1:7" ht="30" x14ac:dyDescent="0.25">
      <c r="A308" s="5" t="s">
        <v>738</v>
      </c>
      <c r="B308" s="1" t="s">
        <v>739</v>
      </c>
      <c r="C308" s="2" t="s">
        <v>740</v>
      </c>
      <c r="D308" s="1" t="s">
        <v>156</v>
      </c>
      <c r="E308" s="3">
        <v>4</v>
      </c>
      <c r="F308" s="3"/>
      <c r="G308" s="3">
        <f t="shared" si="26"/>
        <v>0</v>
      </c>
    </row>
    <row r="309" spans="1:7" ht="30" x14ac:dyDescent="0.25">
      <c r="A309" s="5" t="s">
        <v>741</v>
      </c>
      <c r="B309" s="1" t="s">
        <v>742</v>
      </c>
      <c r="C309" s="2" t="s">
        <v>743</v>
      </c>
      <c r="D309" s="1" t="s">
        <v>156</v>
      </c>
      <c r="E309" s="3">
        <v>26</v>
      </c>
      <c r="F309" s="3"/>
      <c r="G309" s="3">
        <f t="shared" si="26"/>
        <v>0</v>
      </c>
    </row>
    <row r="310" spans="1:7" ht="30" x14ac:dyDescent="0.25">
      <c r="A310" s="5" t="s">
        <v>744</v>
      </c>
      <c r="B310" s="1" t="s">
        <v>745</v>
      </c>
      <c r="C310" s="2" t="s">
        <v>746</v>
      </c>
      <c r="D310" s="1" t="s">
        <v>156</v>
      </c>
      <c r="E310" s="3">
        <v>5</v>
      </c>
      <c r="F310" s="3"/>
      <c r="G310" s="3">
        <f t="shared" si="26"/>
        <v>0</v>
      </c>
    </row>
    <row r="311" spans="1:7" ht="30" x14ac:dyDescent="0.25">
      <c r="A311" s="5" t="s">
        <v>747</v>
      </c>
      <c r="B311" s="1" t="s">
        <v>745</v>
      </c>
      <c r="C311" s="2" t="s">
        <v>748</v>
      </c>
      <c r="D311" s="1" t="s">
        <v>156</v>
      </c>
      <c r="E311" s="3">
        <v>4</v>
      </c>
      <c r="F311" s="3"/>
      <c r="G311" s="3">
        <f t="shared" si="26"/>
        <v>0</v>
      </c>
    </row>
    <row r="312" spans="1:7" ht="30" x14ac:dyDescent="0.25">
      <c r="A312" s="5" t="s">
        <v>749</v>
      </c>
      <c r="B312" s="1" t="s">
        <v>750</v>
      </c>
      <c r="C312" s="2" t="s">
        <v>751</v>
      </c>
      <c r="D312" s="1" t="s">
        <v>1171</v>
      </c>
      <c r="E312" s="3">
        <v>2</v>
      </c>
      <c r="F312" s="3"/>
      <c r="G312" s="3">
        <f t="shared" si="26"/>
        <v>0</v>
      </c>
    </row>
    <row r="313" spans="1:7" ht="30" x14ac:dyDescent="0.25">
      <c r="A313" s="5" t="s">
        <v>752</v>
      </c>
      <c r="B313" s="1" t="s">
        <v>753</v>
      </c>
      <c r="C313" s="2" t="s">
        <v>754</v>
      </c>
      <c r="D313" s="1" t="s">
        <v>156</v>
      </c>
      <c r="E313" s="3">
        <v>1</v>
      </c>
      <c r="F313" s="3"/>
      <c r="G313" s="3">
        <f t="shared" si="26"/>
        <v>0</v>
      </c>
    </row>
    <row r="314" spans="1:7" ht="45" x14ac:dyDescent="0.25">
      <c r="A314" s="5" t="s">
        <v>755</v>
      </c>
      <c r="B314" s="1" t="s">
        <v>756</v>
      </c>
      <c r="C314" s="2" t="s">
        <v>757</v>
      </c>
      <c r="D314" s="1" t="s">
        <v>156</v>
      </c>
      <c r="E314" s="3">
        <v>5</v>
      </c>
      <c r="F314" s="3"/>
      <c r="G314" s="3">
        <f t="shared" si="26"/>
        <v>0</v>
      </c>
    </row>
    <row r="315" spans="1:7" ht="45" x14ac:dyDescent="0.25">
      <c r="A315" s="5" t="s">
        <v>758</v>
      </c>
      <c r="B315" s="1" t="s">
        <v>756</v>
      </c>
      <c r="C315" s="2" t="s">
        <v>759</v>
      </c>
      <c r="D315" s="1" t="s">
        <v>156</v>
      </c>
      <c r="E315" s="3">
        <v>9</v>
      </c>
      <c r="F315" s="3"/>
      <c r="G315" s="3">
        <f t="shared" si="26"/>
        <v>0</v>
      </c>
    </row>
    <row r="316" spans="1:7" ht="45" x14ac:dyDescent="0.25">
      <c r="A316" s="5" t="s">
        <v>760</v>
      </c>
      <c r="B316" s="1" t="s">
        <v>761</v>
      </c>
      <c r="C316" s="2" t="s">
        <v>762</v>
      </c>
      <c r="D316" s="1" t="s">
        <v>156</v>
      </c>
      <c r="E316" s="3">
        <v>6</v>
      </c>
      <c r="F316" s="3"/>
      <c r="G316" s="3">
        <f t="shared" si="26"/>
        <v>0</v>
      </c>
    </row>
    <row r="317" spans="1:7" ht="30" x14ac:dyDescent="0.25">
      <c r="A317" s="5" t="s">
        <v>763</v>
      </c>
      <c r="B317" s="1" t="s">
        <v>764</v>
      </c>
      <c r="C317" s="2" t="s">
        <v>765</v>
      </c>
      <c r="D317" s="1" t="s">
        <v>766</v>
      </c>
      <c r="E317" s="3">
        <v>3</v>
      </c>
      <c r="F317" s="3"/>
      <c r="G317" s="3">
        <f t="shared" si="26"/>
        <v>0</v>
      </c>
    </row>
    <row r="318" spans="1:7" ht="30" x14ac:dyDescent="0.25">
      <c r="A318" s="5" t="s">
        <v>767</v>
      </c>
      <c r="B318" s="1" t="s">
        <v>764</v>
      </c>
      <c r="C318" s="2" t="s">
        <v>768</v>
      </c>
      <c r="D318" s="1" t="s">
        <v>766</v>
      </c>
      <c r="E318" s="3">
        <v>1</v>
      </c>
      <c r="F318" s="3"/>
      <c r="G318" s="3">
        <f t="shared" si="26"/>
        <v>0</v>
      </c>
    </row>
    <row r="319" spans="1:7" ht="31.5" x14ac:dyDescent="0.25">
      <c r="A319" s="7" t="s">
        <v>363</v>
      </c>
      <c r="B319" s="8"/>
      <c r="C319" s="9" t="s">
        <v>769</v>
      </c>
      <c r="D319" s="8"/>
      <c r="E319" s="10"/>
      <c r="F319" s="10"/>
      <c r="G319" s="10">
        <f>SUM(G297:G318)</f>
        <v>0</v>
      </c>
    </row>
    <row r="320" spans="1:7" ht="21" customHeight="1" x14ac:dyDescent="0.25">
      <c r="A320" s="11" t="s">
        <v>1155</v>
      </c>
      <c r="B320" s="12"/>
      <c r="C320" s="13" t="s">
        <v>770</v>
      </c>
      <c r="D320" s="12"/>
      <c r="E320" s="14"/>
      <c r="F320" s="14"/>
      <c r="G320" s="14"/>
    </row>
    <row r="321" spans="1:7" ht="30" x14ac:dyDescent="0.25">
      <c r="A321" s="5" t="s">
        <v>771</v>
      </c>
      <c r="B321" s="1" t="s">
        <v>685</v>
      </c>
      <c r="C321" s="2" t="s">
        <v>686</v>
      </c>
      <c r="D321" s="1" t="s">
        <v>91</v>
      </c>
      <c r="E321" s="3">
        <v>8</v>
      </c>
      <c r="F321" s="3"/>
      <c r="G321" s="3">
        <f t="shared" ref="G321:G329" si="27">E321*F321</f>
        <v>0</v>
      </c>
    </row>
    <row r="322" spans="1:7" ht="30" x14ac:dyDescent="0.25">
      <c r="A322" s="5" t="s">
        <v>772</v>
      </c>
      <c r="B322" s="1" t="s">
        <v>688</v>
      </c>
      <c r="C322" s="2" t="s">
        <v>689</v>
      </c>
      <c r="D322" s="1" t="s">
        <v>1174</v>
      </c>
      <c r="E322" s="3">
        <v>5</v>
      </c>
      <c r="F322" s="3"/>
      <c r="G322" s="3">
        <f t="shared" si="27"/>
        <v>0</v>
      </c>
    </row>
    <row r="323" spans="1:7" ht="30" x14ac:dyDescent="0.25">
      <c r="A323" s="5" t="s">
        <v>773</v>
      </c>
      <c r="B323" s="1" t="s">
        <v>691</v>
      </c>
      <c r="C323" s="2" t="s">
        <v>692</v>
      </c>
      <c r="D323" s="1" t="s">
        <v>1174</v>
      </c>
      <c r="E323" s="3">
        <v>6</v>
      </c>
      <c r="F323" s="3"/>
      <c r="G323" s="3">
        <f t="shared" si="27"/>
        <v>0</v>
      </c>
    </row>
    <row r="324" spans="1:7" ht="30" x14ac:dyDescent="0.25">
      <c r="A324" s="5" t="s">
        <v>774</v>
      </c>
      <c r="B324" s="1" t="s">
        <v>694</v>
      </c>
      <c r="C324" s="2" t="s">
        <v>695</v>
      </c>
      <c r="D324" s="1" t="s">
        <v>1174</v>
      </c>
      <c r="E324" s="3">
        <v>3</v>
      </c>
      <c r="F324" s="3"/>
      <c r="G324" s="3">
        <f t="shared" si="27"/>
        <v>0</v>
      </c>
    </row>
    <row r="325" spans="1:7" ht="30" x14ac:dyDescent="0.25">
      <c r="A325" s="5" t="s">
        <v>775</v>
      </c>
      <c r="B325" s="1" t="s">
        <v>697</v>
      </c>
      <c r="C325" s="2" t="s">
        <v>700</v>
      </c>
      <c r="D325" s="1" t="s">
        <v>91</v>
      </c>
      <c r="E325" s="3">
        <v>8</v>
      </c>
      <c r="F325" s="3"/>
      <c r="G325" s="3">
        <f t="shared" si="27"/>
        <v>0</v>
      </c>
    </row>
    <row r="326" spans="1:7" ht="60" x14ac:dyDescent="0.25">
      <c r="A326" s="5" t="s">
        <v>776</v>
      </c>
      <c r="B326" s="1" t="s">
        <v>777</v>
      </c>
      <c r="C326" s="2" t="s">
        <v>778</v>
      </c>
      <c r="D326" s="1" t="s">
        <v>91</v>
      </c>
      <c r="E326" s="3">
        <v>8</v>
      </c>
      <c r="F326" s="3"/>
      <c r="G326" s="3">
        <f t="shared" si="27"/>
        <v>0</v>
      </c>
    </row>
    <row r="327" spans="1:7" ht="30" x14ac:dyDescent="0.25">
      <c r="A327" s="5" t="s">
        <v>779</v>
      </c>
      <c r="B327" s="1" t="s">
        <v>707</v>
      </c>
      <c r="C327" s="2" t="s">
        <v>708</v>
      </c>
      <c r="D327" s="1" t="s">
        <v>91</v>
      </c>
      <c r="E327" s="3">
        <v>8</v>
      </c>
      <c r="F327" s="3"/>
      <c r="G327" s="3">
        <f t="shared" si="27"/>
        <v>0</v>
      </c>
    </row>
    <row r="328" spans="1:7" ht="60" x14ac:dyDescent="0.25">
      <c r="A328" s="5" t="s">
        <v>780</v>
      </c>
      <c r="B328" s="1" t="s">
        <v>781</v>
      </c>
      <c r="C328" s="2" t="s">
        <v>782</v>
      </c>
      <c r="D328" s="1" t="s">
        <v>156</v>
      </c>
      <c r="E328" s="3">
        <v>1</v>
      </c>
      <c r="F328" s="3"/>
      <c r="G328" s="3">
        <f t="shared" si="27"/>
        <v>0</v>
      </c>
    </row>
    <row r="329" spans="1:7" ht="60" x14ac:dyDescent="0.25">
      <c r="A329" s="5" t="s">
        <v>783</v>
      </c>
      <c r="B329" s="1" t="s">
        <v>784</v>
      </c>
      <c r="C329" s="2" t="s">
        <v>785</v>
      </c>
      <c r="D329" s="1" t="s">
        <v>156</v>
      </c>
      <c r="E329" s="3">
        <v>1</v>
      </c>
      <c r="F329" s="3"/>
      <c r="G329" s="3">
        <f t="shared" si="27"/>
        <v>0</v>
      </c>
    </row>
    <row r="330" spans="1:7" ht="31.5" x14ac:dyDescent="0.25">
      <c r="A330" s="7" t="s">
        <v>363</v>
      </c>
      <c r="B330" s="8"/>
      <c r="C330" s="9" t="s">
        <v>786</v>
      </c>
      <c r="D330" s="8"/>
      <c r="E330" s="10"/>
      <c r="F330" s="10"/>
      <c r="G330" s="10">
        <f>SUM(G321:G329)</f>
        <v>0</v>
      </c>
    </row>
    <row r="331" spans="1:7" ht="15.75" x14ac:dyDescent="0.25">
      <c r="A331" s="11" t="s">
        <v>1156</v>
      </c>
      <c r="B331" s="12"/>
      <c r="C331" s="13" t="s">
        <v>787</v>
      </c>
      <c r="D331" s="12"/>
      <c r="E331" s="14"/>
      <c r="F331" s="14"/>
      <c r="G331" s="14"/>
    </row>
    <row r="332" spans="1:7" ht="30" x14ac:dyDescent="0.25">
      <c r="A332" s="5" t="s">
        <v>788</v>
      </c>
      <c r="B332" s="1" t="s">
        <v>685</v>
      </c>
      <c r="C332" s="2" t="s">
        <v>686</v>
      </c>
      <c r="D332" s="1" t="s">
        <v>91</v>
      </c>
      <c r="E332" s="3">
        <v>10</v>
      </c>
      <c r="F332" s="3"/>
      <c r="G332" s="3">
        <f t="shared" ref="G332:G338" si="28">E332*F332</f>
        <v>0</v>
      </c>
    </row>
    <row r="333" spans="1:7" ht="30" x14ac:dyDescent="0.25">
      <c r="A333" s="5" t="s">
        <v>789</v>
      </c>
      <c r="B333" s="1" t="s">
        <v>790</v>
      </c>
      <c r="C333" s="2" t="s">
        <v>791</v>
      </c>
      <c r="D333" s="1" t="s">
        <v>91</v>
      </c>
      <c r="E333" s="3">
        <v>10</v>
      </c>
      <c r="F333" s="3"/>
      <c r="G333" s="3">
        <f t="shared" si="28"/>
        <v>0</v>
      </c>
    </row>
    <row r="334" spans="1:7" ht="30" x14ac:dyDescent="0.25">
      <c r="A334" s="5" t="s">
        <v>792</v>
      </c>
      <c r="B334" s="1" t="s">
        <v>707</v>
      </c>
      <c r="C334" s="2" t="s">
        <v>708</v>
      </c>
      <c r="D334" s="1" t="s">
        <v>91</v>
      </c>
      <c r="E334" s="3">
        <v>10</v>
      </c>
      <c r="F334" s="3"/>
      <c r="G334" s="3">
        <f t="shared" si="28"/>
        <v>0</v>
      </c>
    </row>
    <row r="335" spans="1:7" ht="45" x14ac:dyDescent="0.25">
      <c r="A335" s="5" t="s">
        <v>793</v>
      </c>
      <c r="B335" s="1" t="s">
        <v>702</v>
      </c>
      <c r="C335" s="2" t="s">
        <v>794</v>
      </c>
      <c r="D335" s="1" t="s">
        <v>91</v>
      </c>
      <c r="E335" s="3">
        <v>10</v>
      </c>
      <c r="F335" s="3"/>
      <c r="G335" s="3">
        <f t="shared" si="28"/>
        <v>0</v>
      </c>
    </row>
    <row r="336" spans="1:7" ht="45" x14ac:dyDescent="0.25">
      <c r="A336" s="5" t="s">
        <v>795</v>
      </c>
      <c r="B336" s="1" t="s">
        <v>796</v>
      </c>
      <c r="C336" s="2" t="s">
        <v>797</v>
      </c>
      <c r="D336" s="1" t="s">
        <v>156</v>
      </c>
      <c r="E336" s="3">
        <v>1</v>
      </c>
      <c r="F336" s="3"/>
      <c r="G336" s="3">
        <f t="shared" si="28"/>
        <v>0</v>
      </c>
    </row>
    <row r="337" spans="1:7" ht="60" x14ac:dyDescent="0.25">
      <c r="A337" s="5" t="s">
        <v>798</v>
      </c>
      <c r="B337" s="1" t="s">
        <v>796</v>
      </c>
      <c r="C337" s="2" t="s">
        <v>799</v>
      </c>
      <c r="D337" s="1" t="s">
        <v>156</v>
      </c>
      <c r="E337" s="3">
        <v>1</v>
      </c>
      <c r="F337" s="3"/>
      <c r="G337" s="3">
        <f t="shared" si="28"/>
        <v>0</v>
      </c>
    </row>
    <row r="338" spans="1:7" ht="60" x14ac:dyDescent="0.25">
      <c r="A338" s="5" t="s">
        <v>800</v>
      </c>
      <c r="B338" s="1" t="s">
        <v>796</v>
      </c>
      <c r="C338" s="2" t="s">
        <v>801</v>
      </c>
      <c r="D338" s="1" t="s">
        <v>156</v>
      </c>
      <c r="E338" s="3">
        <v>1</v>
      </c>
      <c r="F338" s="3"/>
      <c r="G338" s="3">
        <f t="shared" si="28"/>
        <v>0</v>
      </c>
    </row>
    <row r="339" spans="1:7" ht="31.5" x14ac:dyDescent="0.25">
      <c r="A339" s="7" t="s">
        <v>363</v>
      </c>
      <c r="B339" s="8"/>
      <c r="C339" s="9" t="s">
        <v>802</v>
      </c>
      <c r="D339" s="8"/>
      <c r="E339" s="10"/>
      <c r="F339" s="10"/>
      <c r="G339" s="10">
        <f>SUM(G332:G338)</f>
        <v>0</v>
      </c>
    </row>
    <row r="340" spans="1:7" ht="31.5" x14ac:dyDescent="0.25">
      <c r="A340" s="11" t="s">
        <v>1157</v>
      </c>
      <c r="B340" s="12"/>
      <c r="C340" s="13" t="s">
        <v>803</v>
      </c>
      <c r="D340" s="12"/>
      <c r="E340" s="14"/>
      <c r="F340" s="14"/>
      <c r="G340" s="14"/>
    </row>
    <row r="341" spans="1:7" ht="30" x14ac:dyDescent="0.25">
      <c r="A341" s="5" t="s">
        <v>804</v>
      </c>
      <c r="B341" s="1" t="s">
        <v>685</v>
      </c>
      <c r="C341" s="2" t="s">
        <v>686</v>
      </c>
      <c r="D341" s="1" t="s">
        <v>91</v>
      </c>
      <c r="E341" s="3">
        <v>8</v>
      </c>
      <c r="F341" s="3"/>
      <c r="G341" s="3">
        <f t="shared" ref="G341:G346" si="29">E341*F341</f>
        <v>0</v>
      </c>
    </row>
    <row r="342" spans="1:7" ht="30" x14ac:dyDescent="0.25">
      <c r="A342" s="5" t="s">
        <v>805</v>
      </c>
      <c r="B342" s="1" t="s">
        <v>806</v>
      </c>
      <c r="C342" s="2" t="s">
        <v>807</v>
      </c>
      <c r="D342" s="1" t="s">
        <v>156</v>
      </c>
      <c r="E342" s="3">
        <v>2</v>
      </c>
      <c r="F342" s="3"/>
      <c r="G342" s="3">
        <f t="shared" si="29"/>
        <v>0</v>
      </c>
    </row>
    <row r="343" spans="1:7" ht="60" x14ac:dyDescent="0.25">
      <c r="A343" s="5" t="s">
        <v>808</v>
      </c>
      <c r="B343" s="1" t="s">
        <v>809</v>
      </c>
      <c r="C343" s="2" t="s">
        <v>810</v>
      </c>
      <c r="D343" s="1" t="s">
        <v>156</v>
      </c>
      <c r="E343" s="3">
        <v>2</v>
      </c>
      <c r="F343" s="3"/>
      <c r="G343" s="3">
        <f t="shared" si="29"/>
        <v>0</v>
      </c>
    </row>
    <row r="344" spans="1:7" ht="30" x14ac:dyDescent="0.25">
      <c r="A344" s="5" t="s">
        <v>811</v>
      </c>
      <c r="B344" s="1" t="s">
        <v>697</v>
      </c>
      <c r="C344" s="2" t="s">
        <v>698</v>
      </c>
      <c r="D344" s="1" t="s">
        <v>91</v>
      </c>
      <c r="E344" s="3">
        <v>8</v>
      </c>
      <c r="F344" s="3"/>
      <c r="G344" s="3">
        <f t="shared" si="29"/>
        <v>0</v>
      </c>
    </row>
    <row r="345" spans="1:7" ht="30" x14ac:dyDescent="0.25">
      <c r="A345" s="5" t="s">
        <v>812</v>
      </c>
      <c r="B345" s="1" t="s">
        <v>813</v>
      </c>
      <c r="C345" s="2" t="s">
        <v>814</v>
      </c>
      <c r="D345" s="1" t="s">
        <v>91</v>
      </c>
      <c r="E345" s="3">
        <v>8</v>
      </c>
      <c r="F345" s="3"/>
      <c r="G345" s="3">
        <f t="shared" si="29"/>
        <v>0</v>
      </c>
    </row>
    <row r="346" spans="1:7" ht="30" x14ac:dyDescent="0.25">
      <c r="A346" s="5" t="s">
        <v>815</v>
      </c>
      <c r="B346" s="1" t="s">
        <v>707</v>
      </c>
      <c r="C346" s="2" t="s">
        <v>708</v>
      </c>
      <c r="D346" s="1" t="s">
        <v>91</v>
      </c>
      <c r="E346" s="3">
        <v>8</v>
      </c>
      <c r="F346" s="3"/>
      <c r="G346" s="3">
        <f t="shared" si="29"/>
        <v>0</v>
      </c>
    </row>
    <row r="347" spans="1:7" ht="31.5" x14ac:dyDescent="0.25">
      <c r="A347" s="7" t="s">
        <v>363</v>
      </c>
      <c r="B347" s="8"/>
      <c r="C347" s="9" t="s">
        <v>816</v>
      </c>
      <c r="D347" s="8"/>
      <c r="E347" s="10"/>
      <c r="F347" s="10"/>
      <c r="G347" s="10">
        <f>SUM(G341:G346)</f>
        <v>0</v>
      </c>
    </row>
    <row r="348" spans="1:7" ht="15.75" x14ac:dyDescent="0.25">
      <c r="A348" s="11" t="s">
        <v>1158</v>
      </c>
      <c r="B348" s="12"/>
      <c r="C348" s="13" t="s">
        <v>817</v>
      </c>
      <c r="D348" s="12"/>
      <c r="E348" s="14"/>
      <c r="F348" s="14"/>
      <c r="G348" s="14"/>
    </row>
    <row r="349" spans="1:7" ht="60" x14ac:dyDescent="0.25">
      <c r="A349" s="5" t="s">
        <v>818</v>
      </c>
      <c r="B349" s="1" t="s">
        <v>819</v>
      </c>
      <c r="C349" s="2" t="s">
        <v>820</v>
      </c>
      <c r="D349" s="1" t="s">
        <v>91</v>
      </c>
      <c r="E349" s="3">
        <v>86</v>
      </c>
      <c r="F349" s="3"/>
      <c r="G349" s="3">
        <f t="shared" ref="G349:G356" si="30">E349*F349</f>
        <v>0</v>
      </c>
    </row>
    <row r="350" spans="1:7" ht="45" x14ac:dyDescent="0.25">
      <c r="A350" s="5" t="s">
        <v>821</v>
      </c>
      <c r="B350" s="1" t="s">
        <v>822</v>
      </c>
      <c r="C350" s="2" t="s">
        <v>823</v>
      </c>
      <c r="D350" s="1" t="s">
        <v>91</v>
      </c>
      <c r="E350" s="3">
        <v>18</v>
      </c>
      <c r="F350" s="3"/>
      <c r="G350" s="3">
        <f t="shared" si="30"/>
        <v>0</v>
      </c>
    </row>
    <row r="351" spans="1:7" ht="60" x14ac:dyDescent="0.25">
      <c r="A351" s="5" t="s">
        <v>824</v>
      </c>
      <c r="B351" s="1" t="s">
        <v>825</v>
      </c>
      <c r="C351" s="2" t="s">
        <v>826</v>
      </c>
      <c r="D351" s="1" t="s">
        <v>156</v>
      </c>
      <c r="E351" s="3">
        <v>1</v>
      </c>
      <c r="F351" s="3"/>
      <c r="G351" s="3">
        <f t="shared" si="30"/>
        <v>0</v>
      </c>
    </row>
    <row r="352" spans="1:7" ht="60" x14ac:dyDescent="0.25">
      <c r="A352" s="5" t="s">
        <v>827</v>
      </c>
      <c r="B352" s="1" t="s">
        <v>828</v>
      </c>
      <c r="C352" s="2" t="s">
        <v>829</v>
      </c>
      <c r="D352" s="1" t="s">
        <v>156</v>
      </c>
      <c r="E352" s="3">
        <v>4</v>
      </c>
      <c r="F352" s="3"/>
      <c r="G352" s="3">
        <f t="shared" si="30"/>
        <v>0</v>
      </c>
    </row>
    <row r="353" spans="1:7" ht="45" x14ac:dyDescent="0.25">
      <c r="A353" s="5" t="s">
        <v>830</v>
      </c>
      <c r="B353" s="1" t="s">
        <v>831</v>
      </c>
      <c r="C353" s="2" t="s">
        <v>832</v>
      </c>
      <c r="D353" s="1" t="s">
        <v>156</v>
      </c>
      <c r="E353" s="3">
        <v>4</v>
      </c>
      <c r="F353" s="3"/>
      <c r="G353" s="3">
        <f t="shared" si="30"/>
        <v>0</v>
      </c>
    </row>
    <row r="354" spans="1:7" ht="30" x14ac:dyDescent="0.25">
      <c r="A354" s="5" t="s">
        <v>833</v>
      </c>
      <c r="B354" s="1" t="s">
        <v>834</v>
      </c>
      <c r="C354" s="2" t="s">
        <v>835</v>
      </c>
      <c r="D354" s="1" t="s">
        <v>156</v>
      </c>
      <c r="E354" s="3">
        <v>4</v>
      </c>
      <c r="F354" s="3"/>
      <c r="G354" s="3">
        <f t="shared" si="30"/>
        <v>0</v>
      </c>
    </row>
    <row r="355" spans="1:7" ht="60" x14ac:dyDescent="0.25">
      <c r="A355" s="5" t="s">
        <v>836</v>
      </c>
      <c r="B355" s="1" t="s">
        <v>837</v>
      </c>
      <c r="C355" s="2" t="s">
        <v>838</v>
      </c>
      <c r="D355" s="1" t="s">
        <v>91</v>
      </c>
      <c r="E355" s="3">
        <v>5</v>
      </c>
      <c r="F355" s="3"/>
      <c r="G355" s="3">
        <f t="shared" si="30"/>
        <v>0</v>
      </c>
    </row>
    <row r="356" spans="1:7" ht="60" x14ac:dyDescent="0.25">
      <c r="A356" s="5" t="s">
        <v>839</v>
      </c>
      <c r="B356" s="1" t="s">
        <v>837</v>
      </c>
      <c r="C356" s="2" t="s">
        <v>840</v>
      </c>
      <c r="D356" s="1" t="s">
        <v>91</v>
      </c>
      <c r="E356" s="3">
        <v>40</v>
      </c>
      <c r="F356" s="3"/>
      <c r="G356" s="3">
        <f t="shared" si="30"/>
        <v>0</v>
      </c>
    </row>
    <row r="357" spans="1:7" ht="31.5" x14ac:dyDescent="0.25">
      <c r="A357" s="7" t="s">
        <v>363</v>
      </c>
      <c r="B357" s="8"/>
      <c r="C357" s="9" t="s">
        <v>841</v>
      </c>
      <c r="D357" s="8"/>
      <c r="E357" s="10"/>
      <c r="F357" s="10"/>
      <c r="G357" s="10">
        <f>SUM(G349:G356)</f>
        <v>0</v>
      </c>
    </row>
    <row r="358" spans="1:7" ht="31.5" x14ac:dyDescent="0.25">
      <c r="A358" s="11" t="s">
        <v>1159</v>
      </c>
      <c r="B358" s="12"/>
      <c r="C358" s="13" t="s">
        <v>842</v>
      </c>
      <c r="D358" s="12"/>
      <c r="E358" s="14"/>
      <c r="F358" s="14"/>
      <c r="G358" s="14"/>
    </row>
    <row r="359" spans="1:7" ht="30" x14ac:dyDescent="0.25">
      <c r="A359" s="5" t="s">
        <v>843</v>
      </c>
      <c r="B359" s="1" t="s">
        <v>685</v>
      </c>
      <c r="C359" s="2" t="s">
        <v>686</v>
      </c>
      <c r="D359" s="1" t="s">
        <v>91</v>
      </c>
      <c r="E359" s="3">
        <v>60</v>
      </c>
      <c r="F359" s="3"/>
      <c r="G359" s="3">
        <f t="shared" ref="G359:G373" si="31">E359*F359</f>
        <v>0</v>
      </c>
    </row>
    <row r="360" spans="1:7" ht="30" x14ac:dyDescent="0.25">
      <c r="A360" s="5" t="s">
        <v>844</v>
      </c>
      <c r="B360" s="1" t="s">
        <v>688</v>
      </c>
      <c r="C360" s="2" t="s">
        <v>689</v>
      </c>
      <c r="D360" s="1" t="s">
        <v>1174</v>
      </c>
      <c r="E360" s="3">
        <v>5</v>
      </c>
      <c r="F360" s="3"/>
      <c r="G360" s="3">
        <f t="shared" si="31"/>
        <v>0</v>
      </c>
    </row>
    <row r="361" spans="1:7" ht="30" x14ac:dyDescent="0.25">
      <c r="A361" s="5" t="s">
        <v>845</v>
      </c>
      <c r="B361" s="1" t="s">
        <v>691</v>
      </c>
      <c r="C361" s="2" t="s">
        <v>692</v>
      </c>
      <c r="D361" s="1" t="s">
        <v>1174</v>
      </c>
      <c r="E361" s="3">
        <v>6</v>
      </c>
      <c r="F361" s="3"/>
      <c r="G361" s="3">
        <f t="shared" si="31"/>
        <v>0</v>
      </c>
    </row>
    <row r="362" spans="1:7" ht="30" x14ac:dyDescent="0.25">
      <c r="A362" s="5" t="s">
        <v>846</v>
      </c>
      <c r="B362" s="1" t="s">
        <v>694</v>
      </c>
      <c r="C362" s="2" t="s">
        <v>695</v>
      </c>
      <c r="D362" s="1" t="s">
        <v>1174</v>
      </c>
      <c r="E362" s="3">
        <v>3</v>
      </c>
      <c r="F362" s="3"/>
      <c r="G362" s="3">
        <f t="shared" si="31"/>
        <v>0</v>
      </c>
    </row>
    <row r="363" spans="1:7" ht="30" x14ac:dyDescent="0.25">
      <c r="A363" s="5" t="s">
        <v>847</v>
      </c>
      <c r="B363" s="1" t="s">
        <v>848</v>
      </c>
      <c r="C363" s="2" t="s">
        <v>849</v>
      </c>
      <c r="D363" s="1" t="s">
        <v>156</v>
      </c>
      <c r="E363" s="3">
        <v>1</v>
      </c>
      <c r="F363" s="3"/>
      <c r="G363" s="3">
        <f t="shared" si="31"/>
        <v>0</v>
      </c>
    </row>
    <row r="364" spans="1:7" ht="30" x14ac:dyDescent="0.25">
      <c r="A364" s="5" t="s">
        <v>850</v>
      </c>
      <c r="B364" s="1" t="s">
        <v>851</v>
      </c>
      <c r="C364" s="2" t="s">
        <v>852</v>
      </c>
      <c r="D364" s="1" t="s">
        <v>156</v>
      </c>
      <c r="E364" s="3">
        <v>8</v>
      </c>
      <c r="F364" s="3"/>
      <c r="G364" s="3">
        <f t="shared" si="31"/>
        <v>0</v>
      </c>
    </row>
    <row r="365" spans="1:7" ht="45" x14ac:dyDescent="0.25">
      <c r="A365" s="5" t="s">
        <v>853</v>
      </c>
      <c r="B365" s="1" t="s">
        <v>854</v>
      </c>
      <c r="C365" s="2" t="s">
        <v>855</v>
      </c>
      <c r="D365" s="1" t="s">
        <v>91</v>
      </c>
      <c r="E365" s="3">
        <v>60</v>
      </c>
      <c r="F365" s="3"/>
      <c r="G365" s="3">
        <f t="shared" si="31"/>
        <v>0</v>
      </c>
    </row>
    <row r="366" spans="1:7" ht="60" x14ac:dyDescent="0.25">
      <c r="A366" s="5" t="s">
        <v>856</v>
      </c>
      <c r="B366" s="1" t="s">
        <v>857</v>
      </c>
      <c r="C366" s="2" t="s">
        <v>858</v>
      </c>
      <c r="D366" s="1" t="s">
        <v>91</v>
      </c>
      <c r="E366" s="3">
        <v>60</v>
      </c>
      <c r="F366" s="3"/>
      <c r="G366" s="3">
        <f t="shared" si="31"/>
        <v>0</v>
      </c>
    </row>
    <row r="367" spans="1:7" ht="30" x14ac:dyDescent="0.25">
      <c r="A367" s="5" t="s">
        <v>859</v>
      </c>
      <c r="B367" s="1" t="s">
        <v>707</v>
      </c>
      <c r="C367" s="2" t="s">
        <v>708</v>
      </c>
      <c r="D367" s="1" t="s">
        <v>91</v>
      </c>
      <c r="E367" s="3">
        <v>60</v>
      </c>
      <c r="F367" s="3"/>
      <c r="G367" s="3">
        <f t="shared" si="31"/>
        <v>0</v>
      </c>
    </row>
    <row r="368" spans="1:7" ht="45" x14ac:dyDescent="0.25">
      <c r="A368" s="5" t="s">
        <v>860</v>
      </c>
      <c r="B368" s="1" t="s">
        <v>861</v>
      </c>
      <c r="C368" s="2" t="s">
        <v>862</v>
      </c>
      <c r="D368" s="1" t="s">
        <v>156</v>
      </c>
      <c r="E368" s="3">
        <v>8</v>
      </c>
      <c r="F368" s="3"/>
      <c r="G368" s="3">
        <f t="shared" si="31"/>
        <v>0</v>
      </c>
    </row>
    <row r="369" spans="1:7" ht="45" x14ac:dyDescent="0.25">
      <c r="A369" s="5" t="s">
        <v>863</v>
      </c>
      <c r="B369" s="1" t="s">
        <v>864</v>
      </c>
      <c r="C369" s="2" t="s">
        <v>865</v>
      </c>
      <c r="D369" s="1" t="s">
        <v>156</v>
      </c>
      <c r="E369" s="3">
        <v>8</v>
      </c>
      <c r="F369" s="3"/>
      <c r="G369" s="3">
        <f t="shared" si="31"/>
        <v>0</v>
      </c>
    </row>
    <row r="370" spans="1:7" ht="45" x14ac:dyDescent="0.25">
      <c r="A370" s="5" t="s">
        <v>866</v>
      </c>
      <c r="B370" s="1" t="s">
        <v>867</v>
      </c>
      <c r="C370" s="2" t="s">
        <v>868</v>
      </c>
      <c r="D370" s="1" t="s">
        <v>156</v>
      </c>
      <c r="E370" s="3">
        <v>8</v>
      </c>
      <c r="F370" s="3"/>
      <c r="G370" s="3">
        <f t="shared" si="31"/>
        <v>0</v>
      </c>
    </row>
    <row r="371" spans="1:7" ht="30" x14ac:dyDescent="0.25">
      <c r="A371" s="5" t="s">
        <v>869</v>
      </c>
      <c r="B371" s="1" t="s">
        <v>870</v>
      </c>
      <c r="C371" s="2" t="s">
        <v>871</v>
      </c>
      <c r="D371" s="1" t="s">
        <v>156</v>
      </c>
      <c r="E371" s="3">
        <v>16</v>
      </c>
      <c r="F371" s="3"/>
      <c r="G371" s="3">
        <f t="shared" si="31"/>
        <v>0</v>
      </c>
    </row>
    <row r="372" spans="1:7" ht="30" x14ac:dyDescent="0.25">
      <c r="A372" s="5" t="s">
        <v>872</v>
      </c>
      <c r="B372" s="1" t="s">
        <v>873</v>
      </c>
      <c r="C372" s="2" t="s">
        <v>874</v>
      </c>
      <c r="D372" s="1" t="s">
        <v>875</v>
      </c>
      <c r="E372" s="3">
        <v>8</v>
      </c>
      <c r="F372" s="3"/>
      <c r="G372" s="3">
        <f t="shared" si="31"/>
        <v>0</v>
      </c>
    </row>
    <row r="373" spans="1:7" ht="30" x14ac:dyDescent="0.25">
      <c r="A373" s="5" t="s">
        <v>876</v>
      </c>
      <c r="B373" s="1" t="s">
        <v>877</v>
      </c>
      <c r="C373" s="2" t="s">
        <v>878</v>
      </c>
      <c r="D373" s="1" t="s">
        <v>879</v>
      </c>
      <c r="E373" s="3">
        <v>8</v>
      </c>
      <c r="F373" s="3"/>
      <c r="G373" s="3">
        <f t="shared" si="31"/>
        <v>0</v>
      </c>
    </row>
    <row r="374" spans="1:7" ht="31.5" x14ac:dyDescent="0.25">
      <c r="A374" s="7" t="s">
        <v>363</v>
      </c>
      <c r="B374" s="8"/>
      <c r="C374" s="9" t="s">
        <v>880</v>
      </c>
      <c r="D374" s="8"/>
      <c r="E374" s="10"/>
      <c r="F374" s="10"/>
      <c r="G374" s="10">
        <f>SUM(G359:G373)</f>
        <v>0</v>
      </c>
    </row>
    <row r="375" spans="1:7" ht="15.75" x14ac:dyDescent="0.25">
      <c r="A375" s="11" t="s">
        <v>1160</v>
      </c>
      <c r="B375" s="12"/>
      <c r="C375" s="13" t="s">
        <v>881</v>
      </c>
      <c r="D375" s="12"/>
      <c r="E375" s="14"/>
      <c r="F375" s="14"/>
      <c r="G375" s="14"/>
    </row>
    <row r="376" spans="1:7" ht="60" x14ac:dyDescent="0.25">
      <c r="A376" s="5" t="s">
        <v>882</v>
      </c>
      <c r="B376" s="1" t="s">
        <v>883</v>
      </c>
      <c r="C376" s="2" t="s">
        <v>884</v>
      </c>
      <c r="D376" s="1" t="s">
        <v>156</v>
      </c>
      <c r="E376" s="3">
        <v>1</v>
      </c>
      <c r="F376" s="3"/>
      <c r="G376" s="3">
        <f t="shared" ref="G376:G385" si="32">E376*F376</f>
        <v>0</v>
      </c>
    </row>
    <row r="377" spans="1:7" ht="60" x14ac:dyDescent="0.25">
      <c r="A377" s="5" t="s">
        <v>885</v>
      </c>
      <c r="B377" s="1" t="s">
        <v>886</v>
      </c>
      <c r="C377" s="2" t="s">
        <v>887</v>
      </c>
      <c r="D377" s="1" t="s">
        <v>156</v>
      </c>
      <c r="E377" s="3">
        <v>4</v>
      </c>
      <c r="F377" s="3"/>
      <c r="G377" s="3">
        <f t="shared" si="32"/>
        <v>0</v>
      </c>
    </row>
    <row r="378" spans="1:7" ht="30" x14ac:dyDescent="0.25">
      <c r="A378" s="5" t="s">
        <v>888</v>
      </c>
      <c r="B378" s="1" t="s">
        <v>889</v>
      </c>
      <c r="C378" s="2" t="s">
        <v>890</v>
      </c>
      <c r="D378" s="1" t="s">
        <v>879</v>
      </c>
      <c r="E378" s="3">
        <v>23</v>
      </c>
      <c r="F378" s="3"/>
      <c r="G378" s="3">
        <f t="shared" si="32"/>
        <v>0</v>
      </c>
    </row>
    <row r="379" spans="1:7" ht="30" x14ac:dyDescent="0.25">
      <c r="A379" s="5" t="s">
        <v>891</v>
      </c>
      <c r="B379" s="1" t="s">
        <v>892</v>
      </c>
      <c r="C379" s="2" t="s">
        <v>893</v>
      </c>
      <c r="D379" s="1" t="s">
        <v>879</v>
      </c>
      <c r="E379" s="3">
        <v>16</v>
      </c>
      <c r="F379" s="3"/>
      <c r="G379" s="3">
        <f t="shared" si="32"/>
        <v>0</v>
      </c>
    </row>
    <row r="380" spans="1:7" ht="30" x14ac:dyDescent="0.25">
      <c r="A380" s="5" t="s">
        <v>894</v>
      </c>
      <c r="B380" s="1" t="s">
        <v>895</v>
      </c>
      <c r="C380" s="2" t="s">
        <v>896</v>
      </c>
      <c r="D380" s="1" t="s">
        <v>875</v>
      </c>
      <c r="E380" s="3">
        <v>2</v>
      </c>
      <c r="F380" s="3"/>
      <c r="G380" s="3">
        <f t="shared" si="32"/>
        <v>0</v>
      </c>
    </row>
    <row r="381" spans="1:7" ht="45" x14ac:dyDescent="0.25">
      <c r="A381" s="5" t="s">
        <v>897</v>
      </c>
      <c r="B381" s="1" t="s">
        <v>898</v>
      </c>
      <c r="C381" s="2" t="s">
        <v>899</v>
      </c>
      <c r="D381" s="1" t="s">
        <v>879</v>
      </c>
      <c r="E381" s="3">
        <v>1</v>
      </c>
      <c r="F381" s="3"/>
      <c r="G381" s="3">
        <f t="shared" si="32"/>
        <v>0</v>
      </c>
    </row>
    <row r="382" spans="1:7" ht="45" x14ac:dyDescent="0.25">
      <c r="A382" s="5" t="s">
        <v>900</v>
      </c>
      <c r="B382" s="1" t="s">
        <v>901</v>
      </c>
      <c r="C382" s="2" t="s">
        <v>902</v>
      </c>
      <c r="D382" s="1" t="s">
        <v>879</v>
      </c>
      <c r="E382" s="3">
        <v>23</v>
      </c>
      <c r="F382" s="3"/>
      <c r="G382" s="3">
        <f t="shared" si="32"/>
        <v>0</v>
      </c>
    </row>
    <row r="383" spans="1:7" ht="45" x14ac:dyDescent="0.25">
      <c r="A383" s="5" t="s">
        <v>903</v>
      </c>
      <c r="B383" s="1" t="s">
        <v>904</v>
      </c>
      <c r="C383" s="2" t="s">
        <v>905</v>
      </c>
      <c r="D383" s="1" t="s">
        <v>906</v>
      </c>
      <c r="E383" s="3">
        <v>1</v>
      </c>
      <c r="F383" s="3"/>
      <c r="G383" s="3">
        <f t="shared" si="32"/>
        <v>0</v>
      </c>
    </row>
    <row r="384" spans="1:7" ht="45" x14ac:dyDescent="0.25">
      <c r="A384" s="5" t="s">
        <v>907</v>
      </c>
      <c r="B384" s="1" t="s">
        <v>908</v>
      </c>
      <c r="C384" s="2" t="s">
        <v>909</v>
      </c>
      <c r="D384" s="1" t="s">
        <v>906</v>
      </c>
      <c r="E384" s="3">
        <v>4</v>
      </c>
      <c r="F384" s="3"/>
      <c r="G384" s="3">
        <f t="shared" si="32"/>
        <v>0</v>
      </c>
    </row>
    <row r="385" spans="1:7" ht="30" x14ac:dyDescent="0.25">
      <c r="A385" s="5" t="s">
        <v>910</v>
      </c>
      <c r="B385" s="1" t="s">
        <v>911</v>
      </c>
      <c r="C385" s="2" t="s">
        <v>912</v>
      </c>
      <c r="D385" s="1" t="s">
        <v>156</v>
      </c>
      <c r="E385" s="3">
        <v>2</v>
      </c>
      <c r="F385" s="3"/>
      <c r="G385" s="3">
        <f t="shared" si="32"/>
        <v>0</v>
      </c>
    </row>
    <row r="386" spans="1:7" ht="15.75" x14ac:dyDescent="0.25">
      <c r="A386" s="7" t="s">
        <v>363</v>
      </c>
      <c r="B386" s="8"/>
      <c r="C386" s="9" t="s">
        <v>913</v>
      </c>
      <c r="D386" s="8"/>
      <c r="E386" s="10"/>
      <c r="F386" s="10"/>
      <c r="G386" s="10">
        <f>SUM(G376:G385)</f>
        <v>0</v>
      </c>
    </row>
    <row r="387" spans="1:7" ht="31.5" x14ac:dyDescent="0.25">
      <c r="A387" s="7" t="s">
        <v>363</v>
      </c>
      <c r="B387" s="8"/>
      <c r="C387" s="9" t="s">
        <v>914</v>
      </c>
      <c r="D387" s="8"/>
      <c r="E387" s="10"/>
      <c r="F387" s="10"/>
      <c r="G387" s="10">
        <f>G386+G374+G357+G347+G339+G330+G319+G295+G284+G273</f>
        <v>0</v>
      </c>
    </row>
    <row r="388" spans="1:7" ht="15.75" x14ac:dyDescent="0.25">
      <c r="A388" s="11">
        <v>5</v>
      </c>
      <c r="B388" s="12"/>
      <c r="C388" s="13" t="s">
        <v>915</v>
      </c>
      <c r="D388" s="12"/>
      <c r="E388" s="14"/>
      <c r="F388" s="14"/>
      <c r="G388" s="14"/>
    </row>
    <row r="389" spans="1:7" ht="15.75" x14ac:dyDescent="0.25">
      <c r="A389" s="11" t="s">
        <v>1161</v>
      </c>
      <c r="B389" s="12"/>
      <c r="C389" s="13" t="s">
        <v>916</v>
      </c>
      <c r="D389" s="12"/>
      <c r="E389" s="14"/>
      <c r="F389" s="14"/>
      <c r="G389" s="14"/>
    </row>
    <row r="390" spans="1:7" ht="15.75" x14ac:dyDescent="0.25">
      <c r="A390" s="11" t="s">
        <v>1162</v>
      </c>
      <c r="B390" s="12"/>
      <c r="C390" s="13" t="s">
        <v>917</v>
      </c>
      <c r="D390" s="12"/>
      <c r="E390" s="14"/>
      <c r="F390" s="14"/>
      <c r="G390" s="14"/>
    </row>
    <row r="391" spans="1:7" ht="60" x14ac:dyDescent="0.25">
      <c r="A391" s="5" t="s">
        <v>918</v>
      </c>
      <c r="B391" s="1" t="s">
        <v>6</v>
      </c>
      <c r="C391" s="2" t="s">
        <v>7</v>
      </c>
      <c r="D391" s="1" t="s">
        <v>8</v>
      </c>
      <c r="E391" s="3">
        <v>616</v>
      </c>
      <c r="F391" s="3"/>
      <c r="G391" s="3">
        <f t="shared" ref="G391:G401" si="33">E391*F391</f>
        <v>0</v>
      </c>
    </row>
    <row r="392" spans="1:7" ht="45" x14ac:dyDescent="0.25">
      <c r="A392" s="5" t="s">
        <v>919</v>
      </c>
      <c r="B392" s="1" t="s">
        <v>920</v>
      </c>
      <c r="C392" s="2" t="s">
        <v>921</v>
      </c>
      <c r="D392" s="1" t="s">
        <v>8</v>
      </c>
      <c r="E392" s="3">
        <v>187.5</v>
      </c>
      <c r="F392" s="3"/>
      <c r="G392" s="3">
        <f t="shared" si="33"/>
        <v>0</v>
      </c>
    </row>
    <row r="393" spans="1:7" ht="45" x14ac:dyDescent="0.25">
      <c r="A393" s="5" t="s">
        <v>922</v>
      </c>
      <c r="B393" s="1" t="s">
        <v>923</v>
      </c>
      <c r="C393" s="2" t="s">
        <v>924</v>
      </c>
      <c r="D393" s="1" t="s">
        <v>8</v>
      </c>
      <c r="E393" s="3">
        <v>187.5</v>
      </c>
      <c r="F393" s="3"/>
      <c r="G393" s="3">
        <f t="shared" si="33"/>
        <v>0</v>
      </c>
    </row>
    <row r="394" spans="1:7" ht="60" x14ac:dyDescent="0.25">
      <c r="A394" s="5" t="s">
        <v>925</v>
      </c>
      <c r="B394" s="1" t="s">
        <v>926</v>
      </c>
      <c r="C394" s="2" t="s">
        <v>927</v>
      </c>
      <c r="D394" s="1" t="s">
        <v>8</v>
      </c>
      <c r="E394" s="3">
        <v>187.5</v>
      </c>
      <c r="F394" s="3"/>
      <c r="G394" s="3">
        <f t="shared" si="33"/>
        <v>0</v>
      </c>
    </row>
    <row r="395" spans="1:7" ht="60" x14ac:dyDescent="0.25">
      <c r="A395" s="5" t="s">
        <v>928</v>
      </c>
      <c r="B395" s="1" t="s">
        <v>929</v>
      </c>
      <c r="C395" s="2" t="s">
        <v>930</v>
      </c>
      <c r="D395" s="1" t="s">
        <v>8</v>
      </c>
      <c r="E395" s="3">
        <v>82</v>
      </c>
      <c r="F395" s="3"/>
      <c r="G395" s="3">
        <f t="shared" si="33"/>
        <v>0</v>
      </c>
    </row>
    <row r="396" spans="1:7" ht="60" x14ac:dyDescent="0.25">
      <c r="A396" s="5" t="s">
        <v>931</v>
      </c>
      <c r="B396" s="1" t="s">
        <v>932</v>
      </c>
      <c r="C396" s="2" t="s">
        <v>933</v>
      </c>
      <c r="D396" s="1" t="s">
        <v>8</v>
      </c>
      <c r="E396" s="3">
        <v>9.5</v>
      </c>
      <c r="F396" s="3"/>
      <c r="G396" s="3">
        <f t="shared" si="33"/>
        <v>0</v>
      </c>
    </row>
    <row r="397" spans="1:7" ht="60" x14ac:dyDescent="0.25">
      <c r="A397" s="5" t="s">
        <v>934</v>
      </c>
      <c r="B397" s="1" t="s">
        <v>932</v>
      </c>
      <c r="C397" s="2" t="s">
        <v>935</v>
      </c>
      <c r="D397" s="1" t="s">
        <v>8</v>
      </c>
      <c r="E397" s="3">
        <v>82</v>
      </c>
      <c r="F397" s="3"/>
      <c r="G397" s="3">
        <f t="shared" si="33"/>
        <v>0</v>
      </c>
    </row>
    <row r="398" spans="1:7" ht="60" x14ac:dyDescent="0.25">
      <c r="A398" s="5" t="s">
        <v>936</v>
      </c>
      <c r="B398" s="1" t="s">
        <v>926</v>
      </c>
      <c r="C398" s="2" t="s">
        <v>937</v>
      </c>
      <c r="D398" s="1" t="s">
        <v>8</v>
      </c>
      <c r="E398" s="3">
        <v>96</v>
      </c>
      <c r="F398" s="3"/>
      <c r="G398" s="3">
        <f t="shared" si="33"/>
        <v>0</v>
      </c>
    </row>
    <row r="399" spans="1:7" ht="45" x14ac:dyDescent="0.25">
      <c r="A399" s="5" t="s">
        <v>938</v>
      </c>
      <c r="B399" s="1" t="s">
        <v>939</v>
      </c>
      <c r="C399" s="2" t="s">
        <v>940</v>
      </c>
      <c r="D399" s="1" t="s">
        <v>8</v>
      </c>
      <c r="E399" s="3">
        <v>96</v>
      </c>
      <c r="F399" s="3"/>
      <c r="G399" s="3">
        <f t="shared" si="33"/>
        <v>0</v>
      </c>
    </row>
    <row r="400" spans="1:7" ht="60" x14ac:dyDescent="0.25">
      <c r="A400" s="5" t="s">
        <v>941</v>
      </c>
      <c r="B400" s="1" t="s">
        <v>942</v>
      </c>
      <c r="C400" s="2" t="s">
        <v>943</v>
      </c>
      <c r="D400" s="1" t="s">
        <v>8</v>
      </c>
      <c r="E400" s="3">
        <v>96</v>
      </c>
      <c r="F400" s="3"/>
      <c r="G400" s="3">
        <f t="shared" si="33"/>
        <v>0</v>
      </c>
    </row>
    <row r="401" spans="1:7" ht="60" x14ac:dyDescent="0.25">
      <c r="A401" s="5" t="s">
        <v>944</v>
      </c>
      <c r="B401" s="1" t="s">
        <v>945</v>
      </c>
      <c r="C401" s="2" t="s">
        <v>946</v>
      </c>
      <c r="D401" s="1" t="s">
        <v>8</v>
      </c>
      <c r="E401" s="3">
        <v>96</v>
      </c>
      <c r="F401" s="3"/>
      <c r="G401" s="3">
        <f t="shared" si="33"/>
        <v>0</v>
      </c>
    </row>
    <row r="402" spans="1:7" ht="15.75" x14ac:dyDescent="0.25">
      <c r="A402" s="7" t="s">
        <v>363</v>
      </c>
      <c r="B402" s="8"/>
      <c r="C402" s="9" t="s">
        <v>947</v>
      </c>
      <c r="D402" s="8"/>
      <c r="E402" s="10"/>
      <c r="F402" s="10"/>
      <c r="G402" s="10">
        <f>SUM(G391:G401)</f>
        <v>0</v>
      </c>
    </row>
    <row r="403" spans="1:7" ht="15.75" x14ac:dyDescent="0.25">
      <c r="A403" s="11" t="s">
        <v>1163</v>
      </c>
      <c r="B403" s="12"/>
      <c r="C403" s="13" t="s">
        <v>948</v>
      </c>
      <c r="D403" s="12"/>
      <c r="E403" s="14"/>
      <c r="F403" s="14"/>
      <c r="G403" s="14"/>
    </row>
    <row r="404" spans="1:7" ht="30" x14ac:dyDescent="0.25">
      <c r="A404" s="5" t="s">
        <v>949</v>
      </c>
      <c r="B404" s="1" t="s">
        <v>950</v>
      </c>
      <c r="C404" s="2" t="s">
        <v>951</v>
      </c>
      <c r="D404" s="1" t="s">
        <v>91</v>
      </c>
      <c r="E404" s="3">
        <v>89.55</v>
      </c>
      <c r="F404" s="3"/>
      <c r="G404" s="3">
        <f t="shared" ref="G404:G412" si="34">E404*F404</f>
        <v>0</v>
      </c>
    </row>
    <row r="405" spans="1:7" ht="30" x14ac:dyDescent="0.25">
      <c r="A405" s="5" t="s">
        <v>952</v>
      </c>
      <c r="B405" s="1" t="s">
        <v>953</v>
      </c>
      <c r="C405" s="2" t="s">
        <v>954</v>
      </c>
      <c r="D405" s="1" t="s">
        <v>91</v>
      </c>
      <c r="E405" s="3">
        <v>36.9</v>
      </c>
      <c r="F405" s="3"/>
      <c r="G405" s="3">
        <f t="shared" si="34"/>
        <v>0</v>
      </c>
    </row>
    <row r="406" spans="1:7" ht="30" x14ac:dyDescent="0.25">
      <c r="A406" s="5" t="s">
        <v>955</v>
      </c>
      <c r="B406" s="1" t="s">
        <v>956</v>
      </c>
      <c r="C406" s="2" t="s">
        <v>957</v>
      </c>
      <c r="D406" s="1" t="s">
        <v>15</v>
      </c>
      <c r="E406" s="3">
        <v>6.8540000000000001</v>
      </c>
      <c r="F406" s="3"/>
      <c r="G406" s="3">
        <f t="shared" si="34"/>
        <v>0</v>
      </c>
    </row>
    <row r="407" spans="1:7" ht="45" x14ac:dyDescent="0.25">
      <c r="A407" s="5" t="s">
        <v>958</v>
      </c>
      <c r="B407" s="1" t="s">
        <v>959</v>
      </c>
      <c r="C407" s="2" t="s">
        <v>960</v>
      </c>
      <c r="D407" s="1" t="s">
        <v>91</v>
      </c>
      <c r="E407" s="3">
        <v>89.55</v>
      </c>
      <c r="F407" s="3"/>
      <c r="G407" s="3">
        <f t="shared" si="34"/>
        <v>0</v>
      </c>
    </row>
    <row r="408" spans="1:7" ht="30" x14ac:dyDescent="0.25">
      <c r="A408" s="5" t="s">
        <v>961</v>
      </c>
      <c r="B408" s="1" t="s">
        <v>962</v>
      </c>
      <c r="C408" s="2" t="s">
        <v>963</v>
      </c>
      <c r="D408" s="1" t="s">
        <v>91</v>
      </c>
      <c r="E408" s="3">
        <v>19</v>
      </c>
      <c r="F408" s="3"/>
      <c r="G408" s="3">
        <f t="shared" si="34"/>
        <v>0</v>
      </c>
    </row>
    <row r="409" spans="1:7" ht="45" x14ac:dyDescent="0.25">
      <c r="A409" s="5" t="s">
        <v>964</v>
      </c>
      <c r="B409" s="1" t="s">
        <v>965</v>
      </c>
      <c r="C409" s="2" t="s">
        <v>966</v>
      </c>
      <c r="D409" s="1" t="s">
        <v>91</v>
      </c>
      <c r="E409" s="3">
        <v>36.9</v>
      </c>
      <c r="F409" s="3"/>
      <c r="G409" s="3">
        <f t="shared" si="34"/>
        <v>0</v>
      </c>
    </row>
    <row r="410" spans="1:7" ht="45" x14ac:dyDescent="0.25">
      <c r="A410" s="5" t="s">
        <v>967</v>
      </c>
      <c r="B410" s="1" t="s">
        <v>64</v>
      </c>
      <c r="C410" s="2" t="s">
        <v>968</v>
      </c>
      <c r="D410" s="1" t="s">
        <v>8</v>
      </c>
      <c r="E410" s="3">
        <v>82</v>
      </c>
      <c r="F410" s="3"/>
      <c r="G410" s="3">
        <f t="shared" si="34"/>
        <v>0</v>
      </c>
    </row>
    <row r="411" spans="1:7" ht="60" x14ac:dyDescent="0.25">
      <c r="A411" s="5" t="s">
        <v>969</v>
      </c>
      <c r="B411" s="1" t="s">
        <v>64</v>
      </c>
      <c r="C411" s="2" t="s">
        <v>65</v>
      </c>
      <c r="D411" s="1" t="s">
        <v>8</v>
      </c>
      <c r="E411" s="3">
        <v>9.5</v>
      </c>
      <c r="F411" s="3"/>
      <c r="G411" s="3">
        <f t="shared" si="34"/>
        <v>0</v>
      </c>
    </row>
    <row r="412" spans="1:7" ht="60" x14ac:dyDescent="0.25">
      <c r="A412" s="5" t="s">
        <v>970</v>
      </c>
      <c r="B412" s="1" t="s">
        <v>971</v>
      </c>
      <c r="C412" s="2" t="s">
        <v>972</v>
      </c>
      <c r="D412" s="1" t="s">
        <v>8</v>
      </c>
      <c r="E412" s="3">
        <v>96</v>
      </c>
      <c r="F412" s="3"/>
      <c r="G412" s="3">
        <f t="shared" si="34"/>
        <v>0</v>
      </c>
    </row>
    <row r="413" spans="1:7" ht="15.75" x14ac:dyDescent="0.25">
      <c r="A413" s="7" t="s">
        <v>363</v>
      </c>
      <c r="B413" s="8"/>
      <c r="C413" s="9" t="s">
        <v>973</v>
      </c>
      <c r="D413" s="8"/>
      <c r="E413" s="10"/>
      <c r="F413" s="10"/>
      <c r="G413" s="10">
        <f>SUM(G404:G412)</f>
        <v>0</v>
      </c>
    </row>
    <row r="414" spans="1:7" ht="15.75" x14ac:dyDescent="0.25">
      <c r="A414" s="11" t="s">
        <v>1164</v>
      </c>
      <c r="B414" s="12"/>
      <c r="C414" s="13" t="s">
        <v>974</v>
      </c>
      <c r="D414" s="12"/>
      <c r="E414" s="14"/>
      <c r="F414" s="14"/>
      <c r="G414" s="14"/>
    </row>
    <row r="415" spans="1:7" ht="75" x14ac:dyDescent="0.25">
      <c r="A415" s="5" t="s">
        <v>975</v>
      </c>
      <c r="B415" s="1" t="s">
        <v>976</v>
      </c>
      <c r="C415" s="2" t="s">
        <v>977</v>
      </c>
      <c r="D415" s="1" t="s">
        <v>15</v>
      </c>
      <c r="E415" s="3">
        <v>19.89</v>
      </c>
      <c r="F415" s="3"/>
      <c r="G415" s="3">
        <f t="shared" ref="G415:G427" si="35">E415*F415</f>
        <v>0</v>
      </c>
    </row>
    <row r="416" spans="1:7" ht="75" x14ac:dyDescent="0.25">
      <c r="A416" s="5" t="s">
        <v>978</v>
      </c>
      <c r="B416" s="1" t="s">
        <v>979</v>
      </c>
      <c r="C416" s="2" t="s">
        <v>980</v>
      </c>
      <c r="D416" s="1" t="s">
        <v>15</v>
      </c>
      <c r="E416" s="3">
        <v>1.62</v>
      </c>
      <c r="F416" s="3"/>
      <c r="G416" s="3">
        <f t="shared" si="35"/>
        <v>0</v>
      </c>
    </row>
    <row r="417" spans="1:7" ht="45" x14ac:dyDescent="0.25">
      <c r="A417" s="5" t="s">
        <v>981</v>
      </c>
      <c r="B417" s="1" t="s">
        <v>982</v>
      </c>
      <c r="C417" s="2" t="s">
        <v>983</v>
      </c>
      <c r="D417" s="1" t="s">
        <v>15</v>
      </c>
      <c r="E417" s="3">
        <v>1.62</v>
      </c>
      <c r="F417" s="3"/>
      <c r="G417" s="3">
        <f t="shared" si="35"/>
        <v>0</v>
      </c>
    </row>
    <row r="418" spans="1:7" ht="30" x14ac:dyDescent="0.25">
      <c r="A418" s="5" t="s">
        <v>984</v>
      </c>
      <c r="B418" s="1" t="s">
        <v>985</v>
      </c>
      <c r="C418" s="2" t="s">
        <v>986</v>
      </c>
      <c r="D418" s="1" t="s">
        <v>91</v>
      </c>
      <c r="E418" s="3">
        <v>8</v>
      </c>
      <c r="F418" s="3"/>
      <c r="G418" s="3">
        <f t="shared" si="35"/>
        <v>0</v>
      </c>
    </row>
    <row r="419" spans="1:7" ht="30" x14ac:dyDescent="0.25">
      <c r="A419" s="5" t="s">
        <v>987</v>
      </c>
      <c r="B419" s="1" t="s">
        <v>988</v>
      </c>
      <c r="C419" s="2" t="s">
        <v>989</v>
      </c>
      <c r="D419" s="1" t="s">
        <v>156</v>
      </c>
      <c r="E419" s="3">
        <v>1</v>
      </c>
      <c r="F419" s="3"/>
      <c r="G419" s="3">
        <f t="shared" si="35"/>
        <v>0</v>
      </c>
    </row>
    <row r="420" spans="1:7" ht="30" x14ac:dyDescent="0.25">
      <c r="A420" s="5" t="s">
        <v>990</v>
      </c>
      <c r="B420" s="1" t="s">
        <v>991</v>
      </c>
      <c r="C420" s="2" t="s">
        <v>992</v>
      </c>
      <c r="D420" s="1" t="s">
        <v>15</v>
      </c>
      <c r="E420" s="3">
        <v>5.12</v>
      </c>
      <c r="F420" s="3"/>
      <c r="G420" s="3">
        <f t="shared" si="35"/>
        <v>0</v>
      </c>
    </row>
    <row r="421" spans="1:7" ht="30" x14ac:dyDescent="0.25">
      <c r="A421" s="5" t="s">
        <v>993</v>
      </c>
      <c r="B421" s="1" t="s">
        <v>950</v>
      </c>
      <c r="C421" s="2" t="s">
        <v>951</v>
      </c>
      <c r="D421" s="1" t="s">
        <v>91</v>
      </c>
      <c r="E421" s="3">
        <v>15</v>
      </c>
      <c r="F421" s="3"/>
      <c r="G421" s="3">
        <f t="shared" si="35"/>
        <v>0</v>
      </c>
    </row>
    <row r="422" spans="1:7" ht="30" x14ac:dyDescent="0.25">
      <c r="A422" s="5" t="s">
        <v>994</v>
      </c>
      <c r="B422" s="1" t="s">
        <v>956</v>
      </c>
      <c r="C422" s="2" t="s">
        <v>957</v>
      </c>
      <c r="D422" s="1" t="s">
        <v>15</v>
      </c>
      <c r="E422" s="3">
        <v>0.97499999999999998</v>
      </c>
      <c r="F422" s="3"/>
      <c r="G422" s="3">
        <f t="shared" si="35"/>
        <v>0</v>
      </c>
    </row>
    <row r="423" spans="1:7" ht="45" x14ac:dyDescent="0.25">
      <c r="A423" s="5" t="s">
        <v>995</v>
      </c>
      <c r="B423" s="1" t="s">
        <v>959</v>
      </c>
      <c r="C423" s="2" t="s">
        <v>960</v>
      </c>
      <c r="D423" s="1" t="s">
        <v>91</v>
      </c>
      <c r="E423" s="3">
        <v>15</v>
      </c>
      <c r="F423" s="3"/>
      <c r="G423" s="3">
        <f t="shared" si="35"/>
        <v>0</v>
      </c>
    </row>
    <row r="424" spans="1:7" ht="30" x14ac:dyDescent="0.25">
      <c r="A424" s="5" t="s">
        <v>996</v>
      </c>
      <c r="B424" s="1" t="s">
        <v>962</v>
      </c>
      <c r="C424" s="2" t="s">
        <v>963</v>
      </c>
      <c r="D424" s="1" t="s">
        <v>91</v>
      </c>
      <c r="E424" s="3">
        <v>15</v>
      </c>
      <c r="F424" s="3"/>
      <c r="G424" s="3">
        <f t="shared" si="35"/>
        <v>0</v>
      </c>
    </row>
    <row r="425" spans="1:7" ht="45" x14ac:dyDescent="0.25">
      <c r="A425" s="5" t="s">
        <v>997</v>
      </c>
      <c r="B425" s="1" t="s">
        <v>920</v>
      </c>
      <c r="C425" s="2" t="s">
        <v>921</v>
      </c>
      <c r="D425" s="1" t="s">
        <v>8</v>
      </c>
      <c r="E425" s="3">
        <v>30</v>
      </c>
      <c r="F425" s="3"/>
      <c r="G425" s="3">
        <f t="shared" si="35"/>
        <v>0</v>
      </c>
    </row>
    <row r="426" spans="1:7" ht="45" x14ac:dyDescent="0.25">
      <c r="A426" s="5" t="s">
        <v>998</v>
      </c>
      <c r="B426" s="1" t="s">
        <v>64</v>
      </c>
      <c r="C426" s="2" t="s">
        <v>968</v>
      </c>
      <c r="D426" s="1" t="s">
        <v>8</v>
      </c>
      <c r="E426" s="3">
        <v>30</v>
      </c>
      <c r="F426" s="3"/>
      <c r="G426" s="3">
        <f t="shared" si="35"/>
        <v>0</v>
      </c>
    </row>
    <row r="427" spans="1:7" ht="75" x14ac:dyDescent="0.25">
      <c r="A427" s="5" t="s">
        <v>999</v>
      </c>
      <c r="B427" s="1" t="s">
        <v>1000</v>
      </c>
      <c r="C427" s="2" t="s">
        <v>1001</v>
      </c>
      <c r="D427" s="1" t="s">
        <v>15</v>
      </c>
      <c r="E427" s="3">
        <v>30</v>
      </c>
      <c r="F427" s="3"/>
      <c r="G427" s="3">
        <f t="shared" si="35"/>
        <v>0</v>
      </c>
    </row>
    <row r="428" spans="1:7" ht="15.75" x14ac:dyDescent="0.25">
      <c r="A428" s="7" t="s">
        <v>363</v>
      </c>
      <c r="B428" s="8"/>
      <c r="C428" s="9" t="s">
        <v>1002</v>
      </c>
      <c r="D428" s="8"/>
      <c r="E428" s="10"/>
      <c r="F428" s="10"/>
      <c r="G428" s="10">
        <f>SUM(G415:G427)</f>
        <v>0</v>
      </c>
    </row>
    <row r="429" spans="1:7" ht="15.75" x14ac:dyDescent="0.25">
      <c r="A429" s="7" t="s">
        <v>363</v>
      </c>
      <c r="B429" s="8"/>
      <c r="C429" s="9" t="s">
        <v>1003</v>
      </c>
      <c r="D429" s="8"/>
      <c r="E429" s="10"/>
      <c r="F429" s="10"/>
      <c r="G429" s="10">
        <f>G428+G413+G402</f>
        <v>0</v>
      </c>
    </row>
    <row r="430" spans="1:7" ht="15.75" x14ac:dyDescent="0.25">
      <c r="A430" s="11" t="s">
        <v>1165</v>
      </c>
      <c r="B430" s="12"/>
      <c r="C430" s="13" t="s">
        <v>1004</v>
      </c>
      <c r="D430" s="12"/>
      <c r="E430" s="14"/>
      <c r="F430" s="14"/>
      <c r="G430" s="14"/>
    </row>
    <row r="431" spans="1:7" ht="45" x14ac:dyDescent="0.25">
      <c r="A431" s="5" t="s">
        <v>1005</v>
      </c>
      <c r="B431" s="1" t="s">
        <v>1006</v>
      </c>
      <c r="C431" s="2" t="s">
        <v>1007</v>
      </c>
      <c r="D431" s="1" t="s">
        <v>8</v>
      </c>
      <c r="E431" s="3">
        <v>90</v>
      </c>
      <c r="F431" s="3"/>
      <c r="G431" s="3">
        <f t="shared" ref="G431:G442" si="36">E431*F431</f>
        <v>0</v>
      </c>
    </row>
    <row r="432" spans="1:7" ht="45" x14ac:dyDescent="0.25">
      <c r="A432" s="5" t="s">
        <v>1008</v>
      </c>
      <c r="B432" s="1" t="s">
        <v>1009</v>
      </c>
      <c r="C432" s="2" t="s">
        <v>1010</v>
      </c>
      <c r="D432" s="1" t="s">
        <v>15</v>
      </c>
      <c r="E432" s="3">
        <v>6.6779999999999999</v>
      </c>
      <c r="F432" s="3"/>
      <c r="G432" s="3">
        <f t="shared" si="36"/>
        <v>0</v>
      </c>
    </row>
    <row r="433" spans="1:7" ht="45" x14ac:dyDescent="0.25">
      <c r="A433" s="5" t="s">
        <v>1011</v>
      </c>
      <c r="B433" s="1" t="s">
        <v>1012</v>
      </c>
      <c r="C433" s="2" t="s">
        <v>1013</v>
      </c>
      <c r="D433" s="1" t="s">
        <v>91</v>
      </c>
      <c r="E433" s="3">
        <v>70.3</v>
      </c>
      <c r="F433" s="3"/>
      <c r="G433" s="3">
        <f t="shared" si="36"/>
        <v>0</v>
      </c>
    </row>
    <row r="434" spans="1:7" ht="45" x14ac:dyDescent="0.25">
      <c r="A434" s="5" t="s">
        <v>1014</v>
      </c>
      <c r="B434" s="1" t="s">
        <v>1015</v>
      </c>
      <c r="C434" s="2" t="s">
        <v>1016</v>
      </c>
      <c r="D434" s="1" t="s">
        <v>15</v>
      </c>
      <c r="E434" s="3">
        <v>0.60799999999999998</v>
      </c>
      <c r="F434" s="3"/>
      <c r="G434" s="3">
        <f t="shared" si="36"/>
        <v>0</v>
      </c>
    </row>
    <row r="435" spans="1:7" ht="60" x14ac:dyDescent="0.25">
      <c r="A435" s="5" t="s">
        <v>1017</v>
      </c>
      <c r="B435" s="1" t="s">
        <v>269</v>
      </c>
      <c r="C435" s="2" t="s">
        <v>1018</v>
      </c>
      <c r="D435" s="1" t="s">
        <v>8</v>
      </c>
      <c r="E435" s="3">
        <v>4.05</v>
      </c>
      <c r="F435" s="3"/>
      <c r="G435" s="3">
        <f t="shared" si="36"/>
        <v>0</v>
      </c>
    </row>
    <row r="436" spans="1:7" ht="45" x14ac:dyDescent="0.25">
      <c r="A436" s="5" t="s">
        <v>1019</v>
      </c>
      <c r="B436" s="1" t="s">
        <v>1020</v>
      </c>
      <c r="C436" s="2" t="s">
        <v>1021</v>
      </c>
      <c r="D436" s="1" t="s">
        <v>45</v>
      </c>
      <c r="E436" s="3">
        <v>0.13400000000000001</v>
      </c>
      <c r="F436" s="3"/>
      <c r="G436" s="3">
        <f t="shared" si="36"/>
        <v>0</v>
      </c>
    </row>
    <row r="437" spans="1:7" ht="75" x14ac:dyDescent="0.25">
      <c r="A437" s="5" t="s">
        <v>1022</v>
      </c>
      <c r="B437" s="1" t="s">
        <v>1023</v>
      </c>
      <c r="C437" s="2" t="s">
        <v>1024</v>
      </c>
      <c r="D437" s="1" t="s">
        <v>15</v>
      </c>
      <c r="E437" s="3">
        <v>4.2480000000000002</v>
      </c>
      <c r="F437" s="3"/>
      <c r="G437" s="3">
        <f t="shared" si="36"/>
        <v>0</v>
      </c>
    </row>
    <row r="438" spans="1:7" ht="60" x14ac:dyDescent="0.25">
      <c r="A438" s="5" t="s">
        <v>1025</v>
      </c>
      <c r="B438" s="1" t="s">
        <v>1026</v>
      </c>
      <c r="C438" s="2" t="s">
        <v>1027</v>
      </c>
      <c r="D438" s="1" t="s">
        <v>15</v>
      </c>
      <c r="E438" s="3">
        <v>1.62</v>
      </c>
      <c r="F438" s="3"/>
      <c r="G438" s="3">
        <f t="shared" si="36"/>
        <v>0</v>
      </c>
    </row>
    <row r="439" spans="1:7" ht="60" x14ac:dyDescent="0.25">
      <c r="A439" s="5" t="s">
        <v>1028</v>
      </c>
      <c r="B439" s="1" t="s">
        <v>1029</v>
      </c>
      <c r="C439" s="2" t="s">
        <v>1030</v>
      </c>
      <c r="D439" s="1" t="s">
        <v>8</v>
      </c>
      <c r="E439" s="3">
        <v>7.42</v>
      </c>
      <c r="F439" s="3"/>
      <c r="G439" s="3">
        <f t="shared" si="36"/>
        <v>0</v>
      </c>
    </row>
    <row r="440" spans="1:7" ht="60" x14ac:dyDescent="0.25">
      <c r="A440" s="5" t="s">
        <v>1031</v>
      </c>
      <c r="B440" s="1" t="s">
        <v>1032</v>
      </c>
      <c r="C440" s="2" t="s">
        <v>1033</v>
      </c>
      <c r="D440" s="1" t="s">
        <v>8</v>
      </c>
      <c r="E440" s="3">
        <v>4.62</v>
      </c>
      <c r="F440" s="3"/>
      <c r="G440" s="3">
        <f t="shared" si="36"/>
        <v>0</v>
      </c>
    </row>
    <row r="441" spans="1:7" ht="60" x14ac:dyDescent="0.25">
      <c r="A441" s="5" t="s">
        <v>1034</v>
      </c>
      <c r="B441" s="1" t="s">
        <v>1035</v>
      </c>
      <c r="C441" s="2" t="s">
        <v>1036</v>
      </c>
      <c r="D441" s="1" t="s">
        <v>91</v>
      </c>
      <c r="E441" s="3">
        <v>70.3</v>
      </c>
      <c r="F441" s="3"/>
      <c r="G441" s="3">
        <f t="shared" si="36"/>
        <v>0</v>
      </c>
    </row>
    <row r="442" spans="1:7" ht="45" x14ac:dyDescent="0.25">
      <c r="A442" s="5" t="s">
        <v>1037</v>
      </c>
      <c r="B442" s="1" t="s">
        <v>1038</v>
      </c>
      <c r="C442" s="2" t="s">
        <v>1039</v>
      </c>
      <c r="D442" s="1" t="s">
        <v>8</v>
      </c>
      <c r="E442" s="3">
        <v>84.36</v>
      </c>
      <c r="F442" s="3"/>
      <c r="G442" s="3">
        <f t="shared" si="36"/>
        <v>0</v>
      </c>
    </row>
    <row r="443" spans="1:7" ht="15.75" x14ac:dyDescent="0.25">
      <c r="A443" s="7" t="s">
        <v>363</v>
      </c>
      <c r="B443" s="8"/>
      <c r="C443" s="9" t="s">
        <v>1040</v>
      </c>
      <c r="D443" s="8"/>
      <c r="E443" s="10"/>
      <c r="F443" s="10"/>
      <c r="G443" s="10">
        <f>SUM(G431:G442)</f>
        <v>0</v>
      </c>
    </row>
    <row r="444" spans="1:7" ht="15.75" x14ac:dyDescent="0.25">
      <c r="A444" s="11" t="s">
        <v>1166</v>
      </c>
      <c r="B444" s="12"/>
      <c r="C444" s="13" t="s">
        <v>1041</v>
      </c>
      <c r="D444" s="12"/>
      <c r="E444" s="14"/>
      <c r="F444" s="14"/>
      <c r="G444" s="14"/>
    </row>
    <row r="445" spans="1:7" ht="30" x14ac:dyDescent="0.25">
      <c r="A445" s="5" t="s">
        <v>1042</v>
      </c>
      <c r="B445" s="1" t="s">
        <v>1043</v>
      </c>
      <c r="C445" s="2" t="s">
        <v>1044</v>
      </c>
      <c r="D445" s="1" t="s">
        <v>8</v>
      </c>
      <c r="E445" s="3">
        <v>500</v>
      </c>
      <c r="F445" s="3"/>
      <c r="G445" s="3">
        <f t="shared" ref="G445:G446" si="37">E445*F445</f>
        <v>0</v>
      </c>
    </row>
    <row r="446" spans="1:7" ht="45" x14ac:dyDescent="0.25">
      <c r="A446" s="5" t="s">
        <v>1045</v>
      </c>
      <c r="B446" s="1" t="s">
        <v>1046</v>
      </c>
      <c r="C446" s="2" t="s">
        <v>1047</v>
      </c>
      <c r="D446" s="1" t="s">
        <v>8</v>
      </c>
      <c r="E446" s="3">
        <v>500</v>
      </c>
      <c r="F446" s="3"/>
      <c r="G446" s="3">
        <f t="shared" si="37"/>
        <v>0</v>
      </c>
    </row>
    <row r="447" spans="1:7" ht="15.75" x14ac:dyDescent="0.25">
      <c r="A447" s="7" t="s">
        <v>363</v>
      </c>
      <c r="B447" s="8"/>
      <c r="C447" s="9" t="s">
        <v>1048</v>
      </c>
      <c r="D447" s="8"/>
      <c r="E447" s="10"/>
      <c r="F447" s="10"/>
      <c r="G447" s="10">
        <f>SUM(G445:G446)</f>
        <v>0</v>
      </c>
    </row>
    <row r="448" spans="1:7" ht="31.5" x14ac:dyDescent="0.25">
      <c r="A448" s="7" t="s">
        <v>363</v>
      </c>
      <c r="B448" s="8"/>
      <c r="C448" s="9" t="s">
        <v>1049</v>
      </c>
      <c r="D448" s="8"/>
      <c r="E448" s="10"/>
      <c r="F448" s="10"/>
      <c r="G448" s="10">
        <f>G447+G443+G429</f>
        <v>0</v>
      </c>
    </row>
    <row r="449" spans="1:7" ht="15.75" x14ac:dyDescent="0.25">
      <c r="A449" s="11">
        <v>6</v>
      </c>
      <c r="B449" s="12"/>
      <c r="C449" s="13" t="s">
        <v>1050</v>
      </c>
      <c r="D449" s="12"/>
      <c r="E449" s="14"/>
      <c r="F449" s="14"/>
      <c r="G449" s="14"/>
    </row>
    <row r="450" spans="1:7" ht="45" x14ac:dyDescent="0.25">
      <c r="A450" s="5" t="s">
        <v>1051</v>
      </c>
      <c r="B450" s="1" t="s">
        <v>588</v>
      </c>
      <c r="C450" s="2" t="s">
        <v>1052</v>
      </c>
      <c r="D450" s="1" t="s">
        <v>590</v>
      </c>
      <c r="E450" s="3">
        <v>1.2E-2</v>
      </c>
      <c r="F450" s="3"/>
      <c r="G450" s="3">
        <f t="shared" ref="G450:G457" si="38">E450*F450</f>
        <v>0</v>
      </c>
    </row>
    <row r="451" spans="1:7" ht="30" x14ac:dyDescent="0.25">
      <c r="A451" s="5" t="s">
        <v>1053</v>
      </c>
      <c r="B451" s="1" t="s">
        <v>592</v>
      </c>
      <c r="C451" s="2" t="s">
        <v>593</v>
      </c>
      <c r="D451" s="1" t="s">
        <v>8</v>
      </c>
      <c r="E451" s="3">
        <v>12</v>
      </c>
      <c r="F451" s="3"/>
      <c r="G451" s="3">
        <f t="shared" si="38"/>
        <v>0</v>
      </c>
    </row>
    <row r="452" spans="1:7" ht="45" x14ac:dyDescent="0.25">
      <c r="A452" s="5" t="s">
        <v>1054</v>
      </c>
      <c r="B452" s="1" t="s">
        <v>1055</v>
      </c>
      <c r="C452" s="2" t="s">
        <v>1056</v>
      </c>
      <c r="D452" s="1" t="s">
        <v>15</v>
      </c>
      <c r="E452" s="3">
        <v>13.44</v>
      </c>
      <c r="F452" s="3"/>
      <c r="G452" s="3">
        <f t="shared" si="38"/>
        <v>0</v>
      </c>
    </row>
    <row r="453" spans="1:7" ht="30" x14ac:dyDescent="0.25">
      <c r="A453" s="5" t="s">
        <v>1057</v>
      </c>
      <c r="B453" s="1" t="s">
        <v>607</v>
      </c>
      <c r="C453" s="2" t="s">
        <v>1058</v>
      </c>
      <c r="D453" s="1" t="s">
        <v>15</v>
      </c>
      <c r="E453" s="3">
        <v>1.92</v>
      </c>
      <c r="F453" s="3"/>
      <c r="G453" s="3">
        <f t="shared" si="38"/>
        <v>0</v>
      </c>
    </row>
    <row r="454" spans="1:7" ht="30" x14ac:dyDescent="0.25">
      <c r="A454" s="5" t="s">
        <v>1059</v>
      </c>
      <c r="B454" s="1" t="s">
        <v>598</v>
      </c>
      <c r="C454" s="2" t="s">
        <v>599</v>
      </c>
      <c r="D454" s="1" t="s">
        <v>15</v>
      </c>
      <c r="E454" s="3">
        <v>15.24</v>
      </c>
      <c r="F454" s="3"/>
      <c r="G454" s="3">
        <f t="shared" si="38"/>
        <v>0</v>
      </c>
    </row>
    <row r="455" spans="1:7" ht="30" x14ac:dyDescent="0.25">
      <c r="A455" s="5" t="s">
        <v>1060</v>
      </c>
      <c r="B455" s="1" t="s">
        <v>1061</v>
      </c>
      <c r="C455" s="2" t="s">
        <v>1062</v>
      </c>
      <c r="D455" s="1" t="s">
        <v>91</v>
      </c>
      <c r="E455" s="3">
        <v>42</v>
      </c>
      <c r="F455" s="3"/>
      <c r="G455" s="3">
        <f t="shared" si="38"/>
        <v>0</v>
      </c>
    </row>
    <row r="456" spans="1:7" ht="60" x14ac:dyDescent="0.25">
      <c r="A456" s="5" t="s">
        <v>1063</v>
      </c>
      <c r="B456" s="1" t="s">
        <v>522</v>
      </c>
      <c r="C456" s="2" t="s">
        <v>1064</v>
      </c>
      <c r="D456" s="1" t="s">
        <v>156</v>
      </c>
      <c r="E456" s="3">
        <v>1</v>
      </c>
      <c r="F456" s="3"/>
      <c r="G456" s="3">
        <f t="shared" si="38"/>
        <v>0</v>
      </c>
    </row>
    <row r="457" spans="1:7" ht="45" x14ac:dyDescent="0.25">
      <c r="A457" s="5" t="s">
        <v>1065</v>
      </c>
      <c r="B457" s="1" t="s">
        <v>522</v>
      </c>
      <c r="C457" s="2" t="s">
        <v>1066</v>
      </c>
      <c r="D457" s="1" t="s">
        <v>1171</v>
      </c>
      <c r="E457" s="3">
        <v>1</v>
      </c>
      <c r="F457" s="3"/>
      <c r="G457" s="3">
        <f t="shared" si="38"/>
        <v>0</v>
      </c>
    </row>
    <row r="458" spans="1:7" ht="15.75" x14ac:dyDescent="0.25">
      <c r="A458" s="7" t="s">
        <v>363</v>
      </c>
      <c r="B458" s="8"/>
      <c r="C458" s="9" t="s">
        <v>1067</v>
      </c>
      <c r="D458" s="8"/>
      <c r="E458" s="10"/>
      <c r="F458" s="10"/>
      <c r="G458" s="10">
        <f>SUM(G450:G457)</f>
        <v>0</v>
      </c>
    </row>
    <row r="459" spans="1:7" ht="15.75" x14ac:dyDescent="0.25">
      <c r="A459" s="11">
        <v>7</v>
      </c>
      <c r="B459" s="12"/>
      <c r="C459" s="13" t="s">
        <v>1068</v>
      </c>
      <c r="D459" s="12"/>
      <c r="E459" s="14"/>
      <c r="F459" s="14"/>
      <c r="G459" s="14"/>
    </row>
    <row r="460" spans="1:7" ht="45" x14ac:dyDescent="0.25">
      <c r="A460" s="5" t="s">
        <v>1069</v>
      </c>
      <c r="B460" s="1" t="s">
        <v>1070</v>
      </c>
      <c r="C460" s="2" t="s">
        <v>1071</v>
      </c>
      <c r="D460" s="1" t="s">
        <v>590</v>
      </c>
      <c r="E460" s="3">
        <v>0.02</v>
      </c>
      <c r="F460" s="3"/>
      <c r="G460" s="3">
        <f t="shared" ref="G460:G478" si="39">E460*F460</f>
        <v>0</v>
      </c>
    </row>
    <row r="461" spans="1:7" ht="30" x14ac:dyDescent="0.25">
      <c r="A461" s="5" t="s">
        <v>1072</v>
      </c>
      <c r="B461" s="1" t="s">
        <v>592</v>
      </c>
      <c r="C461" s="2" t="s">
        <v>593</v>
      </c>
      <c r="D461" s="1" t="s">
        <v>8</v>
      </c>
      <c r="E461" s="3">
        <v>55.75</v>
      </c>
      <c r="F461" s="3"/>
      <c r="G461" s="3">
        <f t="shared" si="39"/>
        <v>0</v>
      </c>
    </row>
    <row r="462" spans="1:7" ht="45" x14ac:dyDescent="0.25">
      <c r="A462" s="5" t="s">
        <v>1073</v>
      </c>
      <c r="B462" s="1" t="s">
        <v>1074</v>
      </c>
      <c r="C462" s="2" t="s">
        <v>1075</v>
      </c>
      <c r="D462" s="1" t="s">
        <v>15</v>
      </c>
      <c r="E462" s="3">
        <v>24</v>
      </c>
      <c r="F462" s="3"/>
      <c r="G462" s="3">
        <f t="shared" si="39"/>
        <v>0</v>
      </c>
    </row>
    <row r="463" spans="1:7" ht="30" x14ac:dyDescent="0.25">
      <c r="A463" s="5" t="s">
        <v>1076</v>
      </c>
      <c r="B463" s="1" t="s">
        <v>607</v>
      </c>
      <c r="C463" s="2" t="s">
        <v>1077</v>
      </c>
      <c r="D463" s="1" t="s">
        <v>15</v>
      </c>
      <c r="E463" s="3">
        <v>6</v>
      </c>
      <c r="F463" s="3"/>
      <c r="G463" s="3">
        <f t="shared" si="39"/>
        <v>0</v>
      </c>
    </row>
    <row r="464" spans="1:7" ht="45" x14ac:dyDescent="0.25">
      <c r="A464" s="5" t="s">
        <v>1078</v>
      </c>
      <c r="B464" s="1" t="s">
        <v>1079</v>
      </c>
      <c r="C464" s="2" t="s">
        <v>1080</v>
      </c>
      <c r="D464" s="1" t="s">
        <v>15</v>
      </c>
      <c r="E464" s="3">
        <v>32.363</v>
      </c>
      <c r="F464" s="3"/>
      <c r="G464" s="3">
        <f t="shared" si="39"/>
        <v>0</v>
      </c>
    </row>
    <row r="465" spans="1:7" ht="30" x14ac:dyDescent="0.25">
      <c r="A465" s="5" t="s">
        <v>1081</v>
      </c>
      <c r="B465" s="1" t="s">
        <v>432</v>
      </c>
      <c r="C465" s="2" t="s">
        <v>433</v>
      </c>
      <c r="D465" s="1" t="s">
        <v>91</v>
      </c>
      <c r="E465" s="3">
        <v>20</v>
      </c>
      <c r="F465" s="3"/>
      <c r="G465" s="3">
        <f t="shared" si="39"/>
        <v>0</v>
      </c>
    </row>
    <row r="466" spans="1:7" ht="45" x14ac:dyDescent="0.25">
      <c r="A466" s="5" t="s">
        <v>1082</v>
      </c>
      <c r="B466" s="1" t="s">
        <v>1083</v>
      </c>
      <c r="C466" s="2" t="s">
        <v>1084</v>
      </c>
      <c r="D466" s="1" t="s">
        <v>156</v>
      </c>
      <c r="E466" s="3">
        <v>1</v>
      </c>
      <c r="F466" s="3"/>
      <c r="G466" s="3">
        <f t="shared" si="39"/>
        <v>0</v>
      </c>
    </row>
    <row r="467" spans="1:7" ht="45" x14ac:dyDescent="0.25">
      <c r="A467" s="5" t="s">
        <v>1085</v>
      </c>
      <c r="B467" s="1" t="s">
        <v>1086</v>
      </c>
      <c r="C467" s="2" t="s">
        <v>1087</v>
      </c>
      <c r="D467" s="1" t="s">
        <v>91</v>
      </c>
      <c r="E467" s="3">
        <v>2</v>
      </c>
      <c r="F467" s="3"/>
      <c r="G467" s="3">
        <f t="shared" si="39"/>
        <v>0</v>
      </c>
    </row>
    <row r="468" spans="1:7" ht="30" x14ac:dyDescent="0.25">
      <c r="A468" s="5" t="s">
        <v>1088</v>
      </c>
      <c r="B468" s="1" t="s">
        <v>1089</v>
      </c>
      <c r="C468" s="2" t="s">
        <v>1090</v>
      </c>
      <c r="D468" s="1" t="s">
        <v>1175</v>
      </c>
      <c r="E468" s="3">
        <v>1</v>
      </c>
      <c r="F468" s="3"/>
      <c r="G468" s="3">
        <f t="shared" si="39"/>
        <v>0</v>
      </c>
    </row>
    <row r="469" spans="1:7" ht="60" x14ac:dyDescent="0.25">
      <c r="A469" s="5" t="s">
        <v>1091</v>
      </c>
      <c r="B469" s="1" t="s">
        <v>1092</v>
      </c>
      <c r="C469" s="2" t="s">
        <v>1093</v>
      </c>
      <c r="D469" s="1" t="s">
        <v>15</v>
      </c>
      <c r="E469" s="3">
        <v>54.45</v>
      </c>
      <c r="F469" s="3"/>
      <c r="G469" s="3">
        <f t="shared" si="39"/>
        <v>0</v>
      </c>
    </row>
    <row r="470" spans="1:7" ht="30" x14ac:dyDescent="0.25">
      <c r="A470" s="5" t="s">
        <v>1094</v>
      </c>
      <c r="B470" s="1" t="s">
        <v>1095</v>
      </c>
      <c r="C470" s="2" t="s">
        <v>1096</v>
      </c>
      <c r="D470" s="1" t="s">
        <v>15</v>
      </c>
      <c r="E470" s="3">
        <v>0.96199999999999997</v>
      </c>
      <c r="F470" s="3"/>
      <c r="G470" s="3">
        <f t="shared" si="39"/>
        <v>0</v>
      </c>
    </row>
    <row r="471" spans="1:7" ht="75" x14ac:dyDescent="0.25">
      <c r="A471" s="5" t="s">
        <v>1097</v>
      </c>
      <c r="B471" s="1" t="s">
        <v>1098</v>
      </c>
      <c r="C471" s="2" t="s">
        <v>1099</v>
      </c>
      <c r="D471" s="1" t="s">
        <v>45</v>
      </c>
      <c r="E471" s="3">
        <v>1</v>
      </c>
      <c r="F471" s="3"/>
      <c r="G471" s="3">
        <f t="shared" si="39"/>
        <v>0</v>
      </c>
    </row>
    <row r="472" spans="1:7" ht="60" x14ac:dyDescent="0.25">
      <c r="A472" s="5" t="s">
        <v>1100</v>
      </c>
      <c r="B472" s="1" t="s">
        <v>1101</v>
      </c>
      <c r="C472" s="2" t="s">
        <v>1102</v>
      </c>
      <c r="D472" s="1" t="s">
        <v>8</v>
      </c>
      <c r="E472" s="3">
        <v>68.614000000000004</v>
      </c>
      <c r="F472" s="3"/>
      <c r="G472" s="3">
        <f t="shared" si="39"/>
        <v>0</v>
      </c>
    </row>
    <row r="473" spans="1:7" ht="60" x14ac:dyDescent="0.25">
      <c r="A473" s="5" t="s">
        <v>1103</v>
      </c>
      <c r="B473" s="1" t="s">
        <v>1104</v>
      </c>
      <c r="C473" s="2" t="s">
        <v>1105</v>
      </c>
      <c r="D473" s="1" t="s">
        <v>8</v>
      </c>
      <c r="E473" s="3">
        <v>68.614000000000004</v>
      </c>
      <c r="F473" s="3"/>
      <c r="G473" s="3">
        <f t="shared" si="39"/>
        <v>0</v>
      </c>
    </row>
    <row r="474" spans="1:7" ht="60" x14ac:dyDescent="0.25">
      <c r="A474" s="5" t="s">
        <v>1106</v>
      </c>
      <c r="B474" s="1" t="s">
        <v>1107</v>
      </c>
      <c r="C474" s="2" t="s">
        <v>1108</v>
      </c>
      <c r="D474" s="1" t="s">
        <v>1171</v>
      </c>
      <c r="E474" s="3">
        <v>1</v>
      </c>
      <c r="F474" s="3"/>
      <c r="G474" s="3">
        <f t="shared" si="39"/>
        <v>0</v>
      </c>
    </row>
    <row r="475" spans="1:7" ht="30" x14ac:dyDescent="0.25">
      <c r="A475" s="5" t="s">
        <v>1109</v>
      </c>
      <c r="B475" s="1" t="s">
        <v>1110</v>
      </c>
      <c r="C475" s="2" t="s">
        <v>1111</v>
      </c>
      <c r="D475" s="1" t="s">
        <v>1171</v>
      </c>
      <c r="E475" s="3">
        <v>1</v>
      </c>
      <c r="F475" s="3"/>
      <c r="G475" s="3">
        <f t="shared" si="39"/>
        <v>0</v>
      </c>
    </row>
    <row r="476" spans="1:7" ht="30" x14ac:dyDescent="0.25">
      <c r="A476" s="5" t="s">
        <v>1112</v>
      </c>
      <c r="B476" s="1" t="s">
        <v>432</v>
      </c>
      <c r="C476" s="2" t="s">
        <v>1113</v>
      </c>
      <c r="D476" s="1" t="s">
        <v>91</v>
      </c>
      <c r="E476" s="3">
        <v>2</v>
      </c>
      <c r="F476" s="3"/>
      <c r="G476" s="3">
        <f t="shared" si="39"/>
        <v>0</v>
      </c>
    </row>
    <row r="477" spans="1:7" ht="60" x14ac:dyDescent="0.25">
      <c r="A477" s="5" t="s">
        <v>1114</v>
      </c>
      <c r="B477" s="1" t="s">
        <v>1115</v>
      </c>
      <c r="C477" s="2" t="s">
        <v>1116</v>
      </c>
      <c r="D477" s="1" t="s">
        <v>15</v>
      </c>
      <c r="E477" s="3">
        <v>39.768000000000001</v>
      </c>
      <c r="F477" s="3"/>
      <c r="G477" s="3">
        <f t="shared" si="39"/>
        <v>0</v>
      </c>
    </row>
    <row r="478" spans="1:7" ht="60" x14ac:dyDescent="0.25">
      <c r="A478" s="5" t="s">
        <v>1117</v>
      </c>
      <c r="B478" s="1" t="s">
        <v>1118</v>
      </c>
      <c r="C478" s="2" t="s">
        <v>1119</v>
      </c>
      <c r="D478" s="1" t="s">
        <v>15</v>
      </c>
      <c r="E478" s="3">
        <v>14.682</v>
      </c>
      <c r="F478" s="3"/>
      <c r="G478" s="3">
        <f t="shared" si="39"/>
        <v>0</v>
      </c>
    </row>
    <row r="479" spans="1:7" ht="15.75" x14ac:dyDescent="0.25">
      <c r="A479" s="7" t="s">
        <v>363</v>
      </c>
      <c r="B479" s="8"/>
      <c r="C479" s="9" t="s">
        <v>1120</v>
      </c>
      <c r="D479" s="8"/>
      <c r="E479" s="10"/>
      <c r="F479" s="10"/>
      <c r="G479" s="10">
        <f>SUM(G460:G478)</f>
        <v>0</v>
      </c>
    </row>
    <row r="480" spans="1:7" ht="18" x14ac:dyDescent="0.25">
      <c r="C480" s="15" t="s">
        <v>1168</v>
      </c>
      <c r="D480" s="19" t="s">
        <v>1170</v>
      </c>
      <c r="E480" s="19"/>
      <c r="F480" s="19"/>
      <c r="G480" s="16">
        <f>G150+G166+G266+G387+G448+G458+G479</f>
        <v>0</v>
      </c>
    </row>
    <row r="481" spans="2:7" ht="18" x14ac:dyDescent="0.25">
      <c r="C481" s="15" t="s">
        <v>1167</v>
      </c>
      <c r="D481" s="19" t="s">
        <v>1170</v>
      </c>
      <c r="E481" s="19"/>
      <c r="F481" s="19"/>
      <c r="G481" s="16">
        <f>G480*23%</f>
        <v>0</v>
      </c>
    </row>
    <row r="482" spans="2:7" ht="18" x14ac:dyDescent="0.25">
      <c r="C482" s="15" t="s">
        <v>1169</v>
      </c>
      <c r="D482" s="19" t="s">
        <v>1170</v>
      </c>
      <c r="E482" s="19"/>
      <c r="F482" s="19"/>
      <c r="G482" s="16">
        <f>G480+G481</f>
        <v>0</v>
      </c>
    </row>
    <row r="485" spans="2:7" x14ac:dyDescent="0.25">
      <c r="B485" t="s">
        <v>1176</v>
      </c>
    </row>
  </sheetData>
  <mergeCells count="5">
    <mergeCell ref="A2:G2"/>
    <mergeCell ref="A1:G1"/>
    <mergeCell ref="D480:F480"/>
    <mergeCell ref="D481:F481"/>
    <mergeCell ref="D482:F4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6" manualBreakCount="6">
    <brk id="57" max="16383" man="1"/>
    <brk id="120" max="6" man="1"/>
    <brk id="156" max="16383" man="1"/>
    <brk id="413" max="16383" man="1"/>
    <brk id="440" max="16383" man="1"/>
    <brk id="4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Jan Kocur</cp:lastModifiedBy>
  <cp:lastPrinted>2022-04-13T12:35:56Z</cp:lastPrinted>
  <dcterms:created xsi:type="dcterms:W3CDTF">2022-04-13T08:19:21Z</dcterms:created>
  <dcterms:modified xsi:type="dcterms:W3CDTF">2022-04-13T12:37:42Z</dcterms:modified>
</cp:coreProperties>
</file>