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4\pliki_uzytkownikow\Krzysztof\__Zamówienia 2023\62_M_Przebudowa DP2551W Rzekuń - Zabiele - Łątczyn - IV postępowanie - krótszy odc\Przetarg\Robocze\"/>
    </mc:Choice>
  </mc:AlternateContent>
  <xr:revisionPtr revIDLastSave="0" documentId="13_ncr:1_{6AE89AF3-2145-4C88-95A9-3077369EE5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" sheetId="4" r:id="rId1"/>
    <sheet name="Arkusz2" sheetId="2" r:id="rId2"/>
    <sheet name="Arkusz3" sheetId="3" r:id="rId3"/>
  </sheets>
  <definedNames>
    <definedName name="_xlnm.Print_Area" localSheetId="0">PRZ!$A$1:$F$49</definedName>
    <definedName name="_xlnm.Print_Titles" localSheetId="0">PRZ!$3:$5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4" l="1"/>
  <c r="F34" i="4"/>
  <c r="F28" i="4"/>
  <c r="F27" i="4"/>
  <c r="F26" i="4"/>
  <c r="F24" i="4"/>
  <c r="F23" i="4"/>
  <c r="F20" i="4"/>
  <c r="F15" i="4" l="1"/>
  <c r="F36" i="4" l="1"/>
  <c r="F40" i="4" l="1"/>
  <c r="F22" i="4" l="1"/>
  <c r="F41" i="4"/>
  <c r="F21" i="4"/>
</calcChain>
</file>

<file path=xl/sharedStrings.xml><?xml version="1.0" encoding="utf-8"?>
<sst xmlns="http://schemas.openxmlformats.org/spreadsheetml/2006/main" count="126" uniqueCount="87">
  <si>
    <t>D-01.00.00</t>
  </si>
  <si>
    <t>45233140-2</t>
  </si>
  <si>
    <t>I. Roboty przygotowawcze</t>
  </si>
  <si>
    <t>km</t>
  </si>
  <si>
    <t>D-01.02.04</t>
  </si>
  <si>
    <t>m2</t>
  </si>
  <si>
    <t>m</t>
  </si>
  <si>
    <t>D-02.00.00</t>
  </si>
  <si>
    <t>45233141-2</t>
  </si>
  <si>
    <t>m3</t>
  </si>
  <si>
    <t>45233222-1</t>
  </si>
  <si>
    <t>D-07.00.00</t>
  </si>
  <si>
    <t>szt.</t>
  </si>
  <si>
    <t>KOD</t>
  </si>
  <si>
    <t>Wyszczególnienie  elementów  rozliczeniowych</t>
  </si>
  <si>
    <t>Jednostka</t>
  </si>
  <si>
    <t>Roboty</t>
  </si>
  <si>
    <t>[1]</t>
  </si>
  <si>
    <t>[2]</t>
  </si>
  <si>
    <t>[3]</t>
  </si>
  <si>
    <t>[4]</t>
  </si>
  <si>
    <t>[5]</t>
  </si>
  <si>
    <t>[6]</t>
  </si>
  <si>
    <t>Specyfikacji Techniczej</t>
  </si>
  <si>
    <t>L.p.</t>
  </si>
  <si>
    <t>Nazwa</t>
  </si>
  <si>
    <t>Ilość</t>
  </si>
  <si>
    <t>45233290-8
45233221-4</t>
  </si>
  <si>
    <t>a) Oznakowanie pionowe</t>
  </si>
  <si>
    <t>szt</t>
  </si>
  <si>
    <t xml:space="preserve">b) Oznakowanie poziome </t>
  </si>
  <si>
    <t>Ustawienie słupków do znaków pionowych</t>
  </si>
  <si>
    <t>ha</t>
  </si>
  <si>
    <t>jak wyżej  lecz o średnicy 26-35cm</t>
  </si>
  <si>
    <t>jak wyżej  lecz o średnicy 16-25cm</t>
  </si>
  <si>
    <t xml:space="preserve">Wykonanie  podsypki piaskowej  grubości 10cm  </t>
  </si>
  <si>
    <t>Karczowanie krzaków i podszycia wraz z wywiezieniem i spaleniem pozostałości po karczowaniu</t>
  </si>
  <si>
    <t>D-01.01.01</t>
  </si>
  <si>
    <t>II. Roboty ziemne</t>
  </si>
  <si>
    <t>III. Podbudowa i nawierzchnia</t>
  </si>
  <si>
    <t>D-01.02.02</t>
  </si>
  <si>
    <t xml:space="preserve">Roboty ziemne wykonane w gruncie kat. II z  transportem gruntu z dokopu na nasyp </t>
  </si>
  <si>
    <t>D-02.01.01</t>
  </si>
  <si>
    <t>D-02.03.01</t>
  </si>
  <si>
    <t>D-04.04.01</t>
  </si>
  <si>
    <t>D-04.02.01</t>
  </si>
  <si>
    <t>D-04.04.02</t>
  </si>
  <si>
    <t xml:space="preserve"> D-04.10.01a                                                                                                                                                </t>
  </si>
  <si>
    <t xml:space="preserve">D-04.04.02                                                                                                                                               </t>
  </si>
  <si>
    <t>D-04.03.01,       D-04.03.02</t>
  </si>
  <si>
    <t>D-05.03.05</t>
  </si>
  <si>
    <t>kalkulacja własna</t>
  </si>
  <si>
    <t>D-06.01.01</t>
  </si>
  <si>
    <t>D-07.01.01</t>
  </si>
  <si>
    <t>D-07.02.01</t>
  </si>
  <si>
    <t>D-06.02.01a</t>
  </si>
  <si>
    <t>D-05.02.01</t>
  </si>
  <si>
    <t>Wykonanie umocnień  wlotu i wylotu  przepustu pod zjazdami    brukiem na betonie</t>
  </si>
  <si>
    <t>Humusowanie skarp wykopów i nasypów</t>
  </si>
  <si>
    <t>Odtworzenie  trasy  w terenie
Odtworzenie (wyznaczenie) trasy ulicy i punktów wysokościowych  wraz  z wykonaniem  inwentaryzacji  geodezyjnej  powykonawczej</t>
  </si>
  <si>
    <t>Wykonanie wykopów  w gruncie kat. III  i wywóz  gruntu z koryta na odkład</t>
  </si>
  <si>
    <t xml:space="preserve">Ścinanie  drzew  w warunkach utrudnionych   o średnicy do 16 cm  z wywozem  dłużyc i gałęzi </t>
  </si>
  <si>
    <t>jak wyżej  lecz o średnicy 46-55cm</t>
  </si>
  <si>
    <t>Sporządził:</t>
  </si>
  <si>
    <t>Wykonanie poszerzenia podbudowy  zasadniczej z kruszywa łamanego o ciągłym uziarnieniu 0/31,5 (C50/10) stabilizowanego mechanicznie grubości 20cm.</t>
  </si>
  <si>
    <t xml:space="preserve">Wykonanie nawierzchni zjazdów z kruszywa łamanego o ciągłym uziarnieniu 0/31,5 (C50/10) stabilizowanego mechanicznie grubości 20cm  </t>
  </si>
  <si>
    <t>jak wyżej  lecz o średnicy 36-45cm</t>
  </si>
  <si>
    <t>jak wyżej  lecz o średnicy 66-75cm</t>
  </si>
  <si>
    <t>Przymocowanie  do gotowych  słupków  tarcz  znaków drogowych</t>
  </si>
  <si>
    <t xml:space="preserve">Wykonanie  profilowania  i zagęszczeniem  podłoża  pod podbudowę zjazdów.   </t>
  </si>
  <si>
    <t>Oznakowanie poziome  wykonane  materiałami  cienkowarstwowymi -  linie przerywane</t>
  </si>
  <si>
    <t>Ułożenie przepustów pod zjazdami  w gotowym wykopie o średnicy 400mm
L=5*7=35</t>
  </si>
  <si>
    <t>Wykonanie wykopu pod projektowane przepusty pod zjazdami w gruncie kat. III z odwozem ziemi na odkład   Vw=35*1,4*1,0=49,00m3</t>
  </si>
  <si>
    <t>Wykonanie nasypów na zjazdach z gruntu kat II z dowozem z ukopu z zagęszczeniem gruntu warstwami grubości 20cm  
Vn=49-3,14*0,45*0,45*0,25*35=43,44m3</t>
  </si>
  <si>
    <t xml:space="preserve">Przebudowa drogi pow. Nr 2551W Rzekuń - Zabiele - Łątczyn od km 10+400,00 do km 10+700,00    </t>
  </si>
  <si>
    <t xml:space="preserve">Zdjęcie warstwy ziemi humusu z darniną  grub. 20cm z wywozem na odkład        
Vh=366,24*0,20=73,25m3 </t>
  </si>
  <si>
    <t>Wyprofilowaniem i zagęszczeniem  podłoża pod poszerzenie (jezdnia główna + pow. nad przepustem wg obl.)    
P=300*0,92=276,00m2</t>
  </si>
  <si>
    <t>Wykonanie  podbudowy pomocniczej  grubości 20 cm metodą MCE istniejącej nawierzchni i poszerzeń
P=300*5,92=1 776,00m2</t>
  </si>
  <si>
    <t>Wykonanie  podbudowy zasadniczej  z kruszywa łamanego o ciągłym uziarnieniu 0/31,5 (C50/10) stabilizowanego mechanicznie grubości 10cm
P=300*5,80=1 740,00m2</t>
  </si>
  <si>
    <t>Wykonanie warstwy wiążącej z betonu asfaltowego  grub.6cm
P=300*5,70=1 710m2</t>
  </si>
  <si>
    <t>Wykonanie  warstwy ścieralnej z betonu asfaltowego  grubości 4 cm
P=300*5,50=1650m2</t>
  </si>
  <si>
    <t>Umocnienie  poboczy z kruszywem łamanym o ciągłym uziarnieniu 0/31,5 (C50/10) grubości  10cm
P= 300*1,25*2=750m2</t>
  </si>
  <si>
    <t>IV. Oznakowanie</t>
  </si>
  <si>
    <t xml:space="preserve">V.  Zjazdy </t>
  </si>
  <si>
    <t>VI.  Roboty wykończeniowe</t>
  </si>
  <si>
    <t>PRZEDMIAR ROBÓT</t>
  </si>
  <si>
    <t xml:space="preserve">Oczyszczenie i skropienie   podbudowy i dolnej warstwy nawierzchni Ps=1740+1710=3450m2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</si>
</sst>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"/>
    <numFmt numFmtId="166" formatCode="_-* #,##0\ _z_ł_-;\-* #,##0\ _z_ł_-;_-* &quot;-&quot;??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2"/>
      <name val="Times New Roman CE"/>
      <charset val="238"/>
    </font>
    <font>
      <b/>
      <sz val="10"/>
      <color rgb="FFFF0000"/>
      <name val="Times New Roman CE"/>
      <charset val="238"/>
    </font>
    <font>
      <i/>
      <sz val="12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sz val="12"/>
      <name val="Times New Roman CE"/>
      <charset val="238"/>
    </font>
    <font>
      <sz val="12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/>
    <xf numFmtId="0" fontId="1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166" fontId="10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wrapText="1"/>
    </xf>
    <xf numFmtId="4" fontId="10" fillId="0" borderId="1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4849-6FB2-459D-97A1-DEFE84675737}">
  <sheetPr>
    <pageSetUpPr fitToPage="1"/>
  </sheetPr>
  <dimension ref="A1:F47"/>
  <sheetViews>
    <sheetView showZeros="0" tabSelected="1" view="pageBreakPreview" topLeftCell="A22" zoomScaleNormal="100" zoomScaleSheetLayoutView="100" workbookViewId="0">
      <selection activeCell="D25" sqref="D25"/>
    </sheetView>
  </sheetViews>
  <sheetFormatPr defaultColWidth="9.140625" defaultRowHeight="12.75" x14ac:dyDescent="0.2"/>
  <cols>
    <col min="1" max="1" width="6.140625" style="2" customWidth="1"/>
    <col min="2" max="2" width="14.85546875" style="4" customWidth="1"/>
    <col min="3" max="3" width="16" style="2" customWidth="1"/>
    <col min="4" max="4" width="64.140625" style="1" customWidth="1"/>
    <col min="5" max="5" width="13.7109375" style="2" customWidth="1"/>
    <col min="6" max="6" width="10.140625" style="6" customWidth="1"/>
    <col min="7" max="16384" width="9.140625" style="1"/>
  </cols>
  <sheetData>
    <row r="1" spans="1:6" ht="21" customHeight="1" x14ac:dyDescent="0.3">
      <c r="A1" s="46" t="s">
        <v>85</v>
      </c>
      <c r="B1" s="46"/>
      <c r="C1" s="46"/>
      <c r="D1" s="46"/>
      <c r="E1" s="46"/>
      <c r="F1" s="46"/>
    </row>
    <row r="2" spans="1:6" ht="36.75" customHeight="1" x14ac:dyDescent="0.2">
      <c r="A2" s="47" t="s">
        <v>74</v>
      </c>
      <c r="B2" s="47"/>
      <c r="C2" s="47"/>
      <c r="D2" s="47"/>
      <c r="E2" s="47"/>
      <c r="F2" s="47"/>
    </row>
    <row r="3" spans="1:6" s="5" customFormat="1" ht="21.75" customHeight="1" x14ac:dyDescent="0.2">
      <c r="A3" s="48" t="s">
        <v>24</v>
      </c>
      <c r="B3" s="48" t="s">
        <v>13</v>
      </c>
      <c r="C3" s="48"/>
      <c r="D3" s="48" t="s">
        <v>14</v>
      </c>
      <c r="E3" s="48" t="s">
        <v>15</v>
      </c>
      <c r="F3" s="48"/>
    </row>
    <row r="4" spans="1:6" s="5" customFormat="1" ht="38.25" customHeight="1" x14ac:dyDescent="0.2">
      <c r="A4" s="48"/>
      <c r="B4" s="12" t="s">
        <v>23</v>
      </c>
      <c r="C4" s="12" t="s">
        <v>16</v>
      </c>
      <c r="D4" s="48"/>
      <c r="E4" s="12" t="s">
        <v>25</v>
      </c>
      <c r="F4" s="13" t="s">
        <v>26</v>
      </c>
    </row>
    <row r="5" spans="1:6" s="3" customFormat="1" ht="20.25" customHeight="1" x14ac:dyDescent="0.2">
      <c r="A5" s="14" t="s">
        <v>17</v>
      </c>
      <c r="B5" s="14" t="s">
        <v>18</v>
      </c>
      <c r="C5" s="14" t="s">
        <v>19</v>
      </c>
      <c r="D5" s="14" t="s">
        <v>20</v>
      </c>
      <c r="E5" s="14" t="s">
        <v>21</v>
      </c>
      <c r="F5" s="15" t="s">
        <v>22</v>
      </c>
    </row>
    <row r="6" spans="1:6" ht="19.5" customHeight="1" x14ac:dyDescent="0.2">
      <c r="A6" s="16"/>
      <c r="B6" s="17" t="s">
        <v>0</v>
      </c>
      <c r="C6" s="18" t="s">
        <v>1</v>
      </c>
      <c r="D6" s="19" t="s">
        <v>2</v>
      </c>
      <c r="E6" s="16"/>
      <c r="F6" s="20"/>
    </row>
    <row r="7" spans="1:6" ht="67.5" customHeight="1" x14ac:dyDescent="0.25">
      <c r="A7" s="12">
        <v>1</v>
      </c>
      <c r="B7" s="21" t="s">
        <v>37</v>
      </c>
      <c r="C7" s="12"/>
      <c r="D7" s="22" t="s">
        <v>59</v>
      </c>
      <c r="E7" s="23" t="s">
        <v>3</v>
      </c>
      <c r="F7" s="24">
        <v>0.3</v>
      </c>
    </row>
    <row r="8" spans="1:6" ht="31.5" x14ac:dyDescent="0.25">
      <c r="A8" s="25">
        <v>2</v>
      </c>
      <c r="B8" s="26" t="s">
        <v>4</v>
      </c>
      <c r="C8" s="25"/>
      <c r="D8" s="10" t="s">
        <v>61</v>
      </c>
      <c r="E8" s="23" t="s">
        <v>12</v>
      </c>
      <c r="F8" s="40">
        <v>1</v>
      </c>
    </row>
    <row r="9" spans="1:6" ht="15.75" x14ac:dyDescent="0.25">
      <c r="A9" s="25">
        <v>3</v>
      </c>
      <c r="B9" s="26" t="s">
        <v>4</v>
      </c>
      <c r="C9" s="25"/>
      <c r="D9" s="10" t="s">
        <v>34</v>
      </c>
      <c r="E9" s="23" t="s">
        <v>12</v>
      </c>
      <c r="F9" s="28">
        <v>16</v>
      </c>
    </row>
    <row r="10" spans="1:6" ht="15.75" x14ac:dyDescent="0.25">
      <c r="A10" s="25">
        <v>4</v>
      </c>
      <c r="B10" s="26" t="s">
        <v>4</v>
      </c>
      <c r="C10" s="25"/>
      <c r="D10" s="10" t="s">
        <v>33</v>
      </c>
      <c r="E10" s="23" t="s">
        <v>12</v>
      </c>
      <c r="F10" s="28">
        <v>2</v>
      </c>
    </row>
    <row r="11" spans="1:6" ht="15.75" x14ac:dyDescent="0.25">
      <c r="A11" s="25">
        <v>5</v>
      </c>
      <c r="B11" s="26" t="s">
        <v>4</v>
      </c>
      <c r="C11" s="25"/>
      <c r="D11" s="10" t="s">
        <v>66</v>
      </c>
      <c r="E11" s="23" t="s">
        <v>12</v>
      </c>
      <c r="F11" s="28">
        <v>6</v>
      </c>
    </row>
    <row r="12" spans="1:6" ht="15.75" x14ac:dyDescent="0.25">
      <c r="A12" s="25">
        <v>6</v>
      </c>
      <c r="B12" s="26" t="s">
        <v>4</v>
      </c>
      <c r="C12" s="25"/>
      <c r="D12" s="10" t="s">
        <v>62</v>
      </c>
      <c r="E12" s="23" t="s">
        <v>12</v>
      </c>
      <c r="F12" s="28">
        <v>6</v>
      </c>
    </row>
    <row r="13" spans="1:6" ht="15.75" x14ac:dyDescent="0.25">
      <c r="A13" s="25">
        <v>7</v>
      </c>
      <c r="B13" s="26" t="s">
        <v>4</v>
      </c>
      <c r="C13" s="25"/>
      <c r="D13" s="10" t="s">
        <v>67</v>
      </c>
      <c r="E13" s="23" t="s">
        <v>12</v>
      </c>
      <c r="F13" s="28">
        <v>1</v>
      </c>
    </row>
    <row r="14" spans="1:6" ht="48" customHeight="1" x14ac:dyDescent="0.25">
      <c r="A14" s="25">
        <v>8</v>
      </c>
      <c r="B14" s="26" t="s">
        <v>4</v>
      </c>
      <c r="C14" s="25"/>
      <c r="D14" s="10" t="s">
        <v>36</v>
      </c>
      <c r="E14" s="23" t="s">
        <v>32</v>
      </c>
      <c r="F14" s="29">
        <v>0.1</v>
      </c>
    </row>
    <row r="15" spans="1:6" ht="56.45" customHeight="1" x14ac:dyDescent="0.25">
      <c r="A15" s="25">
        <v>9</v>
      </c>
      <c r="B15" s="26" t="s">
        <v>40</v>
      </c>
      <c r="C15" s="25"/>
      <c r="D15" s="10" t="s">
        <v>75</v>
      </c>
      <c r="E15" s="27" t="s">
        <v>9</v>
      </c>
      <c r="F15" s="29">
        <f>366.24*0.2</f>
        <v>73.25</v>
      </c>
    </row>
    <row r="16" spans="1:6" ht="22.9" customHeight="1" x14ac:dyDescent="0.25">
      <c r="A16" s="12"/>
      <c r="B16" s="30" t="s">
        <v>7</v>
      </c>
      <c r="C16" s="11" t="s">
        <v>8</v>
      </c>
      <c r="D16" s="31" t="s">
        <v>38</v>
      </c>
      <c r="E16" s="23"/>
      <c r="F16" s="29"/>
    </row>
    <row r="17" spans="1:6" ht="37.5" customHeight="1" x14ac:dyDescent="0.25">
      <c r="A17" s="12">
        <v>10</v>
      </c>
      <c r="B17" s="21" t="s">
        <v>42</v>
      </c>
      <c r="C17" s="12"/>
      <c r="D17" s="22" t="s">
        <v>60</v>
      </c>
      <c r="E17" s="23" t="s">
        <v>9</v>
      </c>
      <c r="F17" s="29">
        <v>95.4</v>
      </c>
    </row>
    <row r="18" spans="1:6" ht="36.75" customHeight="1" x14ac:dyDescent="0.25">
      <c r="A18" s="12">
        <v>11</v>
      </c>
      <c r="B18" s="21" t="s">
        <v>43</v>
      </c>
      <c r="C18" s="12"/>
      <c r="D18" s="22" t="s">
        <v>41</v>
      </c>
      <c r="E18" s="23" t="s">
        <v>9</v>
      </c>
      <c r="F18" s="29">
        <v>270.60000000000002</v>
      </c>
    </row>
    <row r="19" spans="1:6" ht="15.75" x14ac:dyDescent="0.25">
      <c r="A19" s="12"/>
      <c r="B19" s="30"/>
      <c r="C19" s="11" t="s">
        <v>10</v>
      </c>
      <c r="D19" s="32" t="s">
        <v>39</v>
      </c>
      <c r="E19" s="23"/>
      <c r="F19" s="29"/>
    </row>
    <row r="20" spans="1:6" ht="76.5" customHeight="1" x14ac:dyDescent="0.25">
      <c r="A20" s="12">
        <v>12</v>
      </c>
      <c r="B20" s="21" t="s">
        <v>44</v>
      </c>
      <c r="C20" s="12"/>
      <c r="D20" s="33" t="s">
        <v>76</v>
      </c>
      <c r="E20" s="23" t="s">
        <v>5</v>
      </c>
      <c r="F20" s="29">
        <f>300*0.92</f>
        <v>276</v>
      </c>
    </row>
    <row r="21" spans="1:6" ht="49.5" customHeight="1" x14ac:dyDescent="0.25">
      <c r="A21" s="12">
        <v>13</v>
      </c>
      <c r="B21" s="21" t="s">
        <v>45</v>
      </c>
      <c r="C21" s="12"/>
      <c r="D21" s="21" t="s">
        <v>35</v>
      </c>
      <c r="E21" s="23" t="s">
        <v>5</v>
      </c>
      <c r="F21" s="29">
        <f>F20</f>
        <v>276</v>
      </c>
    </row>
    <row r="22" spans="1:6" ht="48.75" customHeight="1" x14ac:dyDescent="0.25">
      <c r="A22" s="12">
        <v>14</v>
      </c>
      <c r="B22" s="21" t="s">
        <v>46</v>
      </c>
      <c r="C22" s="12"/>
      <c r="D22" s="21" t="s">
        <v>64</v>
      </c>
      <c r="E22" s="23" t="s">
        <v>5</v>
      </c>
      <c r="F22" s="29">
        <f>F20</f>
        <v>276</v>
      </c>
    </row>
    <row r="23" spans="1:6" ht="63" customHeight="1" x14ac:dyDescent="0.25">
      <c r="A23" s="25">
        <v>15</v>
      </c>
      <c r="B23" s="26" t="s">
        <v>47</v>
      </c>
      <c r="C23" s="25"/>
      <c r="D23" s="10" t="s">
        <v>77</v>
      </c>
      <c r="E23" s="27" t="s">
        <v>5</v>
      </c>
      <c r="F23" s="29">
        <f>300*5.92</f>
        <v>1776</v>
      </c>
    </row>
    <row r="24" spans="1:6" ht="69.599999999999994" customHeight="1" x14ac:dyDescent="0.25">
      <c r="A24" s="12">
        <v>16</v>
      </c>
      <c r="B24" s="21" t="s">
        <v>48</v>
      </c>
      <c r="C24" s="12"/>
      <c r="D24" s="22" t="s">
        <v>78</v>
      </c>
      <c r="E24" s="23" t="s">
        <v>5</v>
      </c>
      <c r="F24" s="38">
        <f>300*5.8</f>
        <v>1740</v>
      </c>
    </row>
    <row r="25" spans="1:6" ht="62.25" customHeight="1" x14ac:dyDescent="0.25">
      <c r="A25" s="25">
        <v>17</v>
      </c>
      <c r="B25" s="26" t="s">
        <v>49</v>
      </c>
      <c r="C25" s="25"/>
      <c r="D25" s="10" t="s">
        <v>86</v>
      </c>
      <c r="E25" s="27" t="s">
        <v>5</v>
      </c>
      <c r="F25" s="38">
        <f>F24+F26</f>
        <v>3450</v>
      </c>
    </row>
    <row r="26" spans="1:6" ht="39.75" customHeight="1" x14ac:dyDescent="0.25">
      <c r="A26" s="12">
        <v>18</v>
      </c>
      <c r="B26" s="21" t="s">
        <v>50</v>
      </c>
      <c r="C26" s="12"/>
      <c r="D26" s="22" t="s">
        <v>79</v>
      </c>
      <c r="E26" s="23" t="s">
        <v>5</v>
      </c>
      <c r="F26" s="29">
        <f>300*5.7</f>
        <v>1710</v>
      </c>
    </row>
    <row r="27" spans="1:6" ht="53.25" customHeight="1" x14ac:dyDescent="0.25">
      <c r="A27" s="12">
        <v>19</v>
      </c>
      <c r="B27" s="21" t="s">
        <v>50</v>
      </c>
      <c r="C27" s="12"/>
      <c r="D27" s="22" t="s">
        <v>80</v>
      </c>
      <c r="E27" s="23" t="s">
        <v>5</v>
      </c>
      <c r="F27" s="29">
        <f>300*5.5</f>
        <v>1650</v>
      </c>
    </row>
    <row r="28" spans="1:6" ht="71.45" customHeight="1" x14ac:dyDescent="0.25">
      <c r="A28" s="12">
        <v>20</v>
      </c>
      <c r="B28" s="21" t="s">
        <v>46</v>
      </c>
      <c r="C28" s="12"/>
      <c r="D28" s="22" t="s">
        <v>81</v>
      </c>
      <c r="E28" s="23" t="s">
        <v>5</v>
      </c>
      <c r="F28" s="29">
        <f>300*2*1.25</f>
        <v>750</v>
      </c>
    </row>
    <row r="29" spans="1:6" ht="36" customHeight="1" x14ac:dyDescent="0.25">
      <c r="A29" s="25"/>
      <c r="B29" s="26" t="s">
        <v>11</v>
      </c>
      <c r="C29" s="25" t="s">
        <v>27</v>
      </c>
      <c r="D29" s="35" t="s">
        <v>82</v>
      </c>
      <c r="E29" s="27"/>
      <c r="F29" s="29"/>
    </row>
    <row r="30" spans="1:6" ht="19.5" customHeight="1" x14ac:dyDescent="0.25">
      <c r="A30" s="25"/>
      <c r="B30" s="26"/>
      <c r="C30" s="25"/>
      <c r="D30" s="34" t="s">
        <v>28</v>
      </c>
      <c r="E30" s="27"/>
      <c r="F30" s="29"/>
    </row>
    <row r="31" spans="1:6" ht="33.75" customHeight="1" x14ac:dyDescent="0.25">
      <c r="A31" s="25">
        <v>21</v>
      </c>
      <c r="B31" s="26" t="s">
        <v>53</v>
      </c>
      <c r="C31" s="25"/>
      <c r="D31" s="10" t="s">
        <v>31</v>
      </c>
      <c r="E31" s="27" t="s">
        <v>29</v>
      </c>
      <c r="F31" s="28">
        <v>2</v>
      </c>
    </row>
    <row r="32" spans="1:6" ht="34.5" customHeight="1" x14ac:dyDescent="0.25">
      <c r="A32" s="25">
        <v>22</v>
      </c>
      <c r="B32" s="26" t="s">
        <v>53</v>
      </c>
      <c r="C32" s="25"/>
      <c r="D32" s="10" t="s">
        <v>68</v>
      </c>
      <c r="E32" s="27" t="s">
        <v>12</v>
      </c>
      <c r="F32" s="28">
        <v>2</v>
      </c>
    </row>
    <row r="33" spans="1:6" ht="21" customHeight="1" x14ac:dyDescent="0.25">
      <c r="A33" s="25"/>
      <c r="B33" s="26"/>
      <c r="C33" s="25"/>
      <c r="D33" s="34" t="s">
        <v>30</v>
      </c>
      <c r="E33" s="27"/>
      <c r="F33" s="29"/>
    </row>
    <row r="34" spans="1:6" ht="31.5" x14ac:dyDescent="0.25">
      <c r="A34" s="25">
        <v>23</v>
      </c>
      <c r="B34" s="26" t="s">
        <v>54</v>
      </c>
      <c r="C34" s="25"/>
      <c r="D34" s="10" t="s">
        <v>70</v>
      </c>
      <c r="E34" s="27" t="s">
        <v>5</v>
      </c>
      <c r="F34" s="29">
        <f>300*0.04</f>
        <v>12</v>
      </c>
    </row>
    <row r="35" spans="1:6" ht="21" customHeight="1" x14ac:dyDescent="0.25">
      <c r="A35" s="12"/>
      <c r="B35" s="30"/>
      <c r="C35" s="11" t="s">
        <v>10</v>
      </c>
      <c r="D35" s="31" t="s">
        <v>83</v>
      </c>
      <c r="E35" s="23"/>
      <c r="F35" s="29"/>
    </row>
    <row r="36" spans="1:6" ht="55.5" customHeight="1" x14ac:dyDescent="0.25">
      <c r="A36" s="12">
        <v>24</v>
      </c>
      <c r="B36" s="36" t="s">
        <v>42</v>
      </c>
      <c r="C36" s="11"/>
      <c r="D36" s="42" t="s">
        <v>72</v>
      </c>
      <c r="E36" s="43" t="s">
        <v>9</v>
      </c>
      <c r="F36" s="44">
        <f>35*1.4</f>
        <v>49</v>
      </c>
    </row>
    <row r="37" spans="1:6" ht="46.15" customHeight="1" x14ac:dyDescent="0.25">
      <c r="A37" s="12">
        <v>25</v>
      </c>
      <c r="B37" s="36" t="s">
        <v>55</v>
      </c>
      <c r="C37" s="11"/>
      <c r="D37" s="42" t="s">
        <v>71</v>
      </c>
      <c r="E37" s="43" t="s">
        <v>6</v>
      </c>
      <c r="F37" s="44">
        <v>35</v>
      </c>
    </row>
    <row r="38" spans="1:6" ht="52.5" customHeight="1" x14ac:dyDescent="0.25">
      <c r="A38" s="12">
        <v>26</v>
      </c>
      <c r="B38" s="21" t="s">
        <v>43</v>
      </c>
      <c r="C38" s="11"/>
      <c r="D38" s="42" t="s">
        <v>73</v>
      </c>
      <c r="E38" s="43" t="s">
        <v>9</v>
      </c>
      <c r="F38" s="44">
        <v>43.44</v>
      </c>
    </row>
    <row r="39" spans="1:6" ht="61.15" customHeight="1" x14ac:dyDescent="0.25">
      <c r="A39" s="12">
        <v>27</v>
      </c>
      <c r="B39" s="21" t="s">
        <v>44</v>
      </c>
      <c r="C39" s="12"/>
      <c r="D39" s="22" t="s">
        <v>69</v>
      </c>
      <c r="E39" s="23" t="s">
        <v>5</v>
      </c>
      <c r="F39" s="45">
        <v>96</v>
      </c>
    </row>
    <row r="40" spans="1:6" ht="49.5" customHeight="1" x14ac:dyDescent="0.25">
      <c r="A40" s="12">
        <v>28</v>
      </c>
      <c r="B40" s="21" t="s">
        <v>45</v>
      </c>
      <c r="C40" s="12"/>
      <c r="D40" s="21" t="s">
        <v>35</v>
      </c>
      <c r="E40" s="23" t="s">
        <v>5</v>
      </c>
      <c r="F40" s="29">
        <f>F39</f>
        <v>96</v>
      </c>
    </row>
    <row r="41" spans="1:6" ht="51" customHeight="1" x14ac:dyDescent="0.25">
      <c r="A41" s="12">
        <v>29</v>
      </c>
      <c r="B41" s="26" t="s">
        <v>56</v>
      </c>
      <c r="C41" s="25"/>
      <c r="D41" s="10" t="s">
        <v>65</v>
      </c>
      <c r="E41" s="27" t="s">
        <v>5</v>
      </c>
      <c r="F41" s="29">
        <f>F39</f>
        <v>96</v>
      </c>
    </row>
    <row r="42" spans="1:6" ht="39" customHeight="1" x14ac:dyDescent="0.25">
      <c r="A42" s="12">
        <v>30</v>
      </c>
      <c r="B42" s="21" t="s">
        <v>51</v>
      </c>
      <c r="C42" s="21"/>
      <c r="D42" s="36" t="s">
        <v>57</v>
      </c>
      <c r="E42" s="37" t="s">
        <v>5</v>
      </c>
      <c r="F42" s="39">
        <v>15</v>
      </c>
    </row>
    <row r="43" spans="1:6" ht="17.25" customHeight="1" x14ac:dyDescent="0.25">
      <c r="A43" s="12"/>
      <c r="B43" s="21"/>
      <c r="C43" s="12"/>
      <c r="D43" s="32" t="s">
        <v>84</v>
      </c>
      <c r="E43" s="23"/>
      <c r="F43" s="29"/>
    </row>
    <row r="44" spans="1:6" ht="32.25" customHeight="1" x14ac:dyDescent="0.25">
      <c r="A44" s="12">
        <v>31</v>
      </c>
      <c r="B44" s="21" t="s">
        <v>52</v>
      </c>
      <c r="C44" s="12"/>
      <c r="D44" s="22" t="s">
        <v>58</v>
      </c>
      <c r="E44" s="23" t="s">
        <v>5</v>
      </c>
      <c r="F44" s="29">
        <v>1040.0999999999999</v>
      </c>
    </row>
    <row r="46" spans="1:6" x14ac:dyDescent="0.2">
      <c r="C46" s="7"/>
      <c r="D46" s="8"/>
      <c r="E46" s="7"/>
      <c r="F46" s="9"/>
    </row>
    <row r="47" spans="1:6" ht="15.75" x14ac:dyDescent="0.2">
      <c r="C47" s="41" t="s">
        <v>63</v>
      </c>
      <c r="E47" s="41"/>
    </row>
  </sheetData>
  <mergeCells count="6">
    <mergeCell ref="A1:F1"/>
    <mergeCell ref="A2:F2"/>
    <mergeCell ref="A3:A4"/>
    <mergeCell ref="B3:C3"/>
    <mergeCell ref="D3:D4"/>
    <mergeCell ref="E3:F3"/>
  </mergeCells>
  <pageMargins left="0.23622047244094491" right="0.23622047244094491" top="0.74803149606299213" bottom="0.74803149606299213" header="0.31496062992125984" footer="0.31496062992125984"/>
  <pageSetup paperSize="9" scale="81" fitToHeight="0" orientation="portrait" horizontalDpi="4294967293" verticalDpi="4294967293" r:id="rId1"/>
  <headerFooter alignWithMargins="0"/>
  <rowBreaks count="1" manualBreakCount="1">
    <brk id="2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PRZ</vt:lpstr>
      <vt:lpstr>Arkusz2</vt:lpstr>
      <vt:lpstr>Arkusz3</vt:lpstr>
      <vt:lpstr>PRZ!Obszar_wydruku</vt:lpstr>
      <vt:lpstr>PRZ!Tytuły_wydruku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</cp:lastModifiedBy>
  <cp:lastPrinted>2023-07-27T09:27:23Z</cp:lastPrinted>
  <dcterms:created xsi:type="dcterms:W3CDTF">1997-02-26T13:46:56Z</dcterms:created>
  <dcterms:modified xsi:type="dcterms:W3CDTF">2023-07-27T09:30:01Z</dcterms:modified>
</cp:coreProperties>
</file>