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3-Brokerzy\KLIENCI MAXIMA FIDES\POWIAT PAJĘCZAŃSKI\MIENIE\Postępowanie PZP 2024 - 2026\Załączniki\"/>
    </mc:Choice>
  </mc:AlternateContent>
  <xr:revisionPtr revIDLastSave="0" documentId="13_ncr:1_{E5280886-A34C-4B05-B8BF-887D16B779F7}" xr6:coauthVersionLast="47" xr6:coauthVersionMax="47" xr10:uidLastSave="{00000000-0000-0000-0000-000000000000}"/>
  <workbookProtection workbookPassword="DCEA" lockStructure="1"/>
  <bookViews>
    <workbookView xWindow="-120" yWindow="-120" windowWidth="25440" windowHeight="15270" xr2:uid="{00000000-000D-0000-FFFF-FFFF00000000}"/>
  </bookViews>
  <sheets>
    <sheet name="Załącznik 2B" sheetId="1" r:id="rId1"/>
  </sheets>
  <definedNames>
    <definedName name="_xlnm.Print_Area" localSheetId="0">'Załącznik 2B'!$A$1:$J$62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8" i="1" l="1"/>
  <c r="G57" i="1"/>
  <c r="J28" i="1"/>
  <c r="J27" i="1"/>
  <c r="I28" i="1"/>
  <c r="I27" i="1"/>
  <c r="I26" i="1"/>
  <c r="H27" i="1"/>
  <c r="H28" i="1"/>
  <c r="H26" i="1"/>
  <c r="G27" i="1"/>
  <c r="G28" i="1"/>
  <c r="G26" i="1"/>
  <c r="F28" i="1"/>
  <c r="F27" i="1"/>
  <c r="E28" i="1"/>
  <c r="E27" i="1"/>
  <c r="E46" i="1"/>
  <c r="E40" i="1"/>
  <c r="F40" i="1"/>
  <c r="G40" i="1"/>
  <c r="H40" i="1"/>
  <c r="G25" i="1"/>
  <c r="G29" i="1"/>
  <c r="G30" i="1"/>
  <c r="G31" i="1"/>
  <c r="G32" i="1"/>
  <c r="G33" i="1"/>
  <c r="G34" i="1"/>
  <c r="G35" i="1"/>
  <c r="G36" i="1"/>
  <c r="G37" i="1"/>
  <c r="G38" i="1"/>
  <c r="G39" i="1"/>
  <c r="E32" i="1"/>
  <c r="E33" i="1"/>
  <c r="I33" i="1" s="1"/>
  <c r="J33" i="1" s="1"/>
  <c r="G53" i="1"/>
  <c r="G54" i="1"/>
  <c r="G52" i="1"/>
  <c r="F54" i="1"/>
  <c r="E53" i="1"/>
  <c r="E54" i="1"/>
  <c r="E52" i="1"/>
  <c r="G44" i="1"/>
  <c r="E44" i="1"/>
  <c r="G42" i="1"/>
  <c r="E42" i="1"/>
  <c r="H25" i="1"/>
  <c r="H24" i="1"/>
  <c r="G24" i="1"/>
  <c r="F25" i="1"/>
  <c r="F26" i="1"/>
  <c r="F24" i="1"/>
  <c r="E25" i="1"/>
  <c r="E26" i="1"/>
  <c r="E29" i="1"/>
  <c r="E30" i="1"/>
  <c r="E31" i="1"/>
  <c r="E34" i="1"/>
  <c r="E35" i="1"/>
  <c r="E36" i="1"/>
  <c r="E37" i="1"/>
  <c r="E38" i="1"/>
  <c r="E39" i="1"/>
  <c r="E24" i="1"/>
  <c r="I32" i="1" l="1"/>
  <c r="J32" i="1" s="1"/>
  <c r="I53" i="1"/>
  <c r="J53" i="1" s="1"/>
  <c r="I40" i="1"/>
  <c r="J40" i="1" s="1"/>
  <c r="I54" i="1"/>
  <c r="J54" i="1" s="1"/>
  <c r="J26" i="1"/>
  <c r="I52" i="1"/>
  <c r="J52" i="1" s="1"/>
  <c r="E50" i="1"/>
  <c r="I50" i="1" s="1"/>
  <c r="J50" i="1" s="1"/>
  <c r="E49" i="1"/>
  <c r="I49" i="1" s="1"/>
  <c r="J49" i="1" s="1"/>
  <c r="E48" i="1"/>
  <c r="I48" i="1" s="1"/>
  <c r="J48" i="1" s="1"/>
  <c r="E47" i="1"/>
  <c r="I47" i="1" s="1"/>
  <c r="J47" i="1" s="1"/>
  <c r="I46" i="1"/>
  <c r="J46" i="1" s="1"/>
  <c r="I44" i="1" l="1"/>
  <c r="J44" i="1" s="1"/>
  <c r="I42" i="1"/>
  <c r="J42" i="1" s="1"/>
  <c r="H39" i="1"/>
  <c r="H38" i="1"/>
  <c r="H37" i="1"/>
  <c r="H36" i="1"/>
  <c r="H35" i="1"/>
  <c r="H34" i="1"/>
  <c r="I30" i="1"/>
  <c r="F39" i="1"/>
  <c r="F38" i="1"/>
  <c r="F37" i="1"/>
  <c r="F36" i="1"/>
  <c r="F35" i="1"/>
  <c r="F34" i="1"/>
  <c r="F31" i="1"/>
  <c r="I31" i="1" l="1"/>
  <c r="J31" i="1" s="1"/>
  <c r="J30" i="1"/>
  <c r="I34" i="1"/>
  <c r="J34" i="1" s="1"/>
  <c r="I36" i="1"/>
  <c r="J36" i="1" s="1"/>
  <c r="I35" i="1"/>
  <c r="J35" i="1" s="1"/>
  <c r="I39" i="1"/>
  <c r="J39" i="1" s="1"/>
  <c r="I24" i="1"/>
  <c r="J24" i="1" s="1"/>
  <c r="I37" i="1"/>
  <c r="J37" i="1" s="1"/>
  <c r="I38" i="1"/>
  <c r="J38" i="1" s="1"/>
  <c r="I25" i="1"/>
  <c r="J25" i="1" s="1"/>
  <c r="I29" i="1" l="1"/>
  <c r="J29" i="1" s="1"/>
</calcChain>
</file>

<file path=xl/sharedStrings.xml><?xml version="1.0" encoding="utf-8"?>
<sst xmlns="http://schemas.openxmlformats.org/spreadsheetml/2006/main" count="145" uniqueCount="87">
  <si>
    <t>Lp</t>
  </si>
  <si>
    <t>Oferta cenowa za ubezpieczenie pojazdów</t>
  </si>
  <si>
    <t>2.</t>
  </si>
  <si>
    <t>Marka</t>
  </si>
  <si>
    <t>Suma ubezpieczenia</t>
  </si>
  <si>
    <t>1.2.</t>
  </si>
  <si>
    <t>1.1.</t>
  </si>
  <si>
    <t>Ubezpieczenie pojazdów</t>
  </si>
  <si>
    <t>1.</t>
  </si>
  <si>
    <t>SZCZEGÓŁOWA KALKULACJA OFEROWANEJ CENY - FORMULARZ CENOWY</t>
  </si>
  <si>
    <t>Składka za okres obowiązywania Umowy Generalnej Ubezpieczenia</t>
  </si>
  <si>
    <t>PRZYCZEPY</t>
  </si>
  <si>
    <t>L.p.</t>
  </si>
  <si>
    <t>Kategoria pojazdów</t>
  </si>
  <si>
    <t>3.</t>
  </si>
  <si>
    <t>4.</t>
  </si>
  <si>
    <t>Składki i stopy składek za ubezpieczenie pojazdów mechanicznych w okresie obowiązywania Umowy Generalnej Ubezpieczenia:</t>
  </si>
  <si>
    <t>Roczna składka za obowiązkowe ubezpieczenie OC posiadacza pojazdu (w zł)</t>
  </si>
  <si>
    <t>Roczna składka za ubezpieczenie NNW kierowcy i pasażerów (w zł)</t>
  </si>
  <si>
    <t>Stopa składki za ubezpieczenie pojazdu od uszkodzeń i kradzieży (%)</t>
  </si>
  <si>
    <t>Łączna składka za roczny okres ochrony ubezpieczeniowej</t>
  </si>
  <si>
    <t>Roczna składka za ubezpieczenie NNW kierowcy i pasażerów</t>
  </si>
  <si>
    <t>Roczna składka za ubezpieczenie pojazdu od uszkodzeń i kradzieży</t>
  </si>
  <si>
    <t>Roczna składka za obowiązkowe ubezpieczenie OC posiadacza pojazdu</t>
  </si>
  <si>
    <t>Oferta cenowa za ubezpieczenie pojazdów Ubezpieczającego w okresie obowiązywania Umowy Generalnej Ubezpieczenia:</t>
  </si>
  <si>
    <t>Roczna składka za assistance (w zł)</t>
  </si>
  <si>
    <t>samochody osobowe i ciężarowe do 3,5 t DMC</t>
  </si>
  <si>
    <t>samochody ciężarowe pow. 3,5 t DMC</t>
  </si>
  <si>
    <t>samochody specjalne</t>
  </si>
  <si>
    <t>SAMOCHODY OSOBOWE I CIĘŻAROWE DO 3,5 T DMC</t>
  </si>
  <si>
    <t>SAMOCHODY SPECJALNE</t>
  </si>
  <si>
    <t>POZOSTAŁE</t>
  </si>
  <si>
    <t>-</t>
  </si>
  <si>
    <t>Roczna składka za ubezpieczenie assistance</t>
  </si>
  <si>
    <t>VOLKSWAGEN</t>
  </si>
  <si>
    <t>RENAULT</t>
  </si>
  <si>
    <t>PRONAR</t>
  </si>
  <si>
    <t>Nr rejestracyjny</t>
  </si>
  <si>
    <t>5.</t>
  </si>
  <si>
    <t>pojazdy przejęte na podstawie orzeczenia sądu</t>
  </si>
  <si>
    <t>6.</t>
  </si>
  <si>
    <t>przyczepy, naczepy</t>
  </si>
  <si>
    <t>SUZUKI</t>
  </si>
  <si>
    <t>SKODA</t>
  </si>
  <si>
    <t>OPEL</t>
  </si>
  <si>
    <t>FORD</t>
  </si>
  <si>
    <t>CITROEN</t>
  </si>
  <si>
    <t>EPJ 66GY</t>
  </si>
  <si>
    <t>EPJ 99KK</t>
  </si>
  <si>
    <t>EPJ S888</t>
  </si>
  <si>
    <t>EPJ G998</t>
  </si>
  <si>
    <t>EPJ CC55</t>
  </si>
  <si>
    <t>EPJ 01WK</t>
  </si>
  <si>
    <t>EPJ 55RA</t>
  </si>
  <si>
    <t>EPJ C777</t>
  </si>
  <si>
    <t>EPJ 94EC</t>
  </si>
  <si>
    <t>EPJ FL17</t>
  </si>
  <si>
    <t>EPJ 57SS</t>
  </si>
  <si>
    <t>EPJ FL37</t>
  </si>
  <si>
    <t>EPJ 09FM</t>
  </si>
  <si>
    <t>SAMOCHODY CIĘŻAROWE POW. 3,5 T DMC</t>
  </si>
  <si>
    <t>AUTOSAN</t>
  </si>
  <si>
    <t>LZU 8613</t>
  </si>
  <si>
    <t>EPJ J282</t>
  </si>
  <si>
    <t>EPJ P660</t>
  </si>
  <si>
    <t>EPJ P583</t>
  </si>
  <si>
    <t>EPJ P580</t>
  </si>
  <si>
    <t>LAMBORGHINI</t>
  </si>
  <si>
    <t>CRYSTAL</t>
  </si>
  <si>
    <t>EPJ T210</t>
  </si>
  <si>
    <t>EPJ L999</t>
  </si>
  <si>
    <t>MAN</t>
  </si>
  <si>
    <t>EPJ JJ11</t>
  </si>
  <si>
    <t>Maksymalnie zaoferowana cena z uwzględnieniem 20% przewidywanego wzrostu składki z tytułu doubezpieczeń i dokonanych inwestycji (do przeniesienia do oferty - pkt 4 - Część 2)</t>
  </si>
  <si>
    <t>TOYOTA</t>
  </si>
  <si>
    <t>EPJ03000</t>
  </si>
  <si>
    <t>ciągniki rolnicze</t>
  </si>
  <si>
    <t>NEW HOLLAND</t>
  </si>
  <si>
    <t>EPJ NS99</t>
  </si>
  <si>
    <t>EPJ 15115</t>
  </si>
  <si>
    <t>EPJ 17555</t>
  </si>
  <si>
    <t>Przyczepa samochodowa</t>
  </si>
  <si>
    <t>Szczegółową kalkulacje oferowanej ceny należy podpisać w sposób wskazany w SWZ.</t>
  </si>
  <si>
    <t>(pełna nazwa/firma, adres, w zależności od podmiotu: NIP /REGON, KRS/CEiDG)
reprezentowany przez:
(imię, nazwisko, stanowisko /podstawa do reprezentacji)</t>
  </si>
  <si>
    <t>Załącznik nr 2B. Wzór załącznika do formularza ofertowego „szczegółowa kalkulacja oferowanej ceny dla Części 2”</t>
  </si>
  <si>
    <t>EPJ17877</t>
  </si>
  <si>
    <t>EPJ17000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</si>
</sst>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#,##0.00&quot; zł&quot;"/>
  </numFmts>
  <fonts count="17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u/>
      <sz val="10"/>
      <color indexed="12"/>
      <name val="Arial"/>
      <family val="2"/>
      <charset val="238"/>
    </font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rgb="FFDDD9C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1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5" fillId="0" borderId="0"/>
    <xf numFmtId="44" fontId="14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</cellStyleXfs>
  <cellXfs count="67">
    <xf numFmtId="0" fontId="0" fillId="0" borderId="0" xfId="0"/>
    <xf numFmtId="0" fontId="1" fillId="0" borderId="0" xfId="0" applyFont="1" applyProtection="1"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vertical="top" wrapText="1"/>
      <protection hidden="1"/>
    </xf>
    <xf numFmtId="0" fontId="4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wrapText="1"/>
      <protection hidden="1"/>
    </xf>
    <xf numFmtId="0" fontId="2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vertical="center"/>
      <protection hidden="1"/>
    </xf>
    <xf numFmtId="164" fontId="7" fillId="2" borderId="2" xfId="0" applyNumberFormat="1" applyFont="1" applyFill="1" applyBorder="1" applyAlignment="1" applyProtection="1">
      <alignment horizontal="right" vertical="center" wrapText="1"/>
      <protection hidden="1"/>
    </xf>
    <xf numFmtId="0" fontId="8" fillId="3" borderId="3" xfId="0" applyFont="1" applyFill="1" applyBorder="1" applyAlignment="1" applyProtection="1">
      <alignment horizontal="center" vertical="center" wrapText="1"/>
      <protection hidden="1"/>
    </xf>
    <xf numFmtId="165" fontId="8" fillId="3" borderId="3" xfId="0" applyNumberFormat="1" applyFont="1" applyFill="1" applyBorder="1" applyAlignment="1" applyProtection="1">
      <alignment horizontal="center" vertical="center" wrapText="1"/>
      <protection hidden="1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164" fontId="7" fillId="0" borderId="0" xfId="0" applyNumberFormat="1" applyFont="1" applyAlignment="1" applyProtection="1">
      <alignment horizontal="right" vertical="center" wrapText="1"/>
      <protection hidden="1"/>
    </xf>
    <xf numFmtId="164" fontId="7" fillId="2" borderId="1" xfId="0" applyNumberFormat="1" applyFont="1" applyFill="1" applyBorder="1" applyAlignment="1" applyProtection="1">
      <alignment horizontal="right" vertical="center" wrapText="1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 wrapText="1"/>
      <protection hidden="1"/>
    </xf>
    <xf numFmtId="164" fontId="1" fillId="2" borderId="1" xfId="0" applyNumberFormat="1" applyFont="1" applyFill="1" applyBorder="1" applyAlignment="1" applyProtection="1">
      <alignment horizontal="right" vertical="center"/>
      <protection hidden="1"/>
    </xf>
    <xf numFmtId="10" fontId="1" fillId="0" borderId="0" xfId="0" applyNumberFormat="1" applyFont="1" applyAlignment="1" applyProtection="1">
      <alignment horizontal="right" vertical="center"/>
      <protection hidden="1"/>
    </xf>
    <xf numFmtId="164" fontId="1" fillId="0" borderId="0" xfId="0" applyNumberFormat="1" applyFont="1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 wrapText="1"/>
      <protection hidden="1"/>
    </xf>
    <xf numFmtId="164" fontId="9" fillId="2" borderId="1" xfId="0" applyNumberFormat="1" applyFont="1" applyFill="1" applyBorder="1" applyAlignment="1" applyProtection="1">
      <alignment horizontal="right" vertical="center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164" fontId="1" fillId="2" borderId="1" xfId="0" applyNumberFormat="1" applyFont="1" applyFill="1" applyBorder="1" applyAlignment="1" applyProtection="1">
      <alignment vertical="center"/>
      <protection hidden="1"/>
    </xf>
    <xf numFmtId="164" fontId="1" fillId="0" borderId="0" xfId="0" applyNumberFormat="1" applyFont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right" vertical="center"/>
      <protection hidden="1"/>
    </xf>
    <xf numFmtId="164" fontId="1" fillId="2" borderId="1" xfId="0" applyNumberFormat="1" applyFont="1" applyFill="1" applyBorder="1" applyAlignment="1" applyProtection="1">
      <alignment horizontal="right" vertical="center"/>
      <protection locked="0" hidden="1"/>
    </xf>
    <xf numFmtId="0" fontId="7" fillId="2" borderId="1" xfId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 applyProtection="1">
      <alignment horizontal="left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7" fillId="5" borderId="1" xfId="1" applyFont="1" applyFill="1" applyBorder="1" applyAlignment="1">
      <alignment horizontal="center" vertical="center" wrapText="1"/>
    </xf>
    <xf numFmtId="164" fontId="7" fillId="5" borderId="1" xfId="1" applyNumberFormat="1" applyFont="1" applyFill="1" applyBorder="1" applyAlignment="1">
      <alignment horizontal="center" vertical="center" wrapText="1"/>
    </xf>
    <xf numFmtId="0" fontId="7" fillId="5" borderId="6" xfId="1" applyFont="1" applyFill="1" applyBorder="1" applyAlignment="1">
      <alignment horizontal="center" vertical="center" wrapText="1"/>
    </xf>
    <xf numFmtId="164" fontId="7" fillId="5" borderId="6" xfId="1" applyNumberFormat="1" applyFont="1" applyFill="1" applyBorder="1" applyAlignment="1">
      <alignment horizontal="center" vertical="center" wrapText="1"/>
    </xf>
    <xf numFmtId="164" fontId="7" fillId="5" borderId="1" xfId="1" applyNumberFormat="1" applyFont="1" applyFill="1" applyBorder="1" applyAlignment="1">
      <alignment horizontal="right" vertical="center" wrapText="1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10" fontId="1" fillId="0" borderId="1" xfId="0" applyNumberFormat="1" applyFont="1" applyBorder="1" applyAlignment="1" applyProtection="1">
      <alignment horizontal="right" vertical="center"/>
      <protection locked="0"/>
    </xf>
    <xf numFmtId="164" fontId="1" fillId="0" borderId="1" xfId="0" applyNumberFormat="1" applyFont="1" applyBorder="1" applyAlignment="1" applyProtection="1">
      <alignment horizontal="right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top" wrapText="1"/>
      <protection hidden="1"/>
    </xf>
    <xf numFmtId="0" fontId="4" fillId="2" borderId="4" xfId="0" applyFont="1" applyFill="1" applyBorder="1" applyAlignment="1" applyProtection="1">
      <alignment horizontal="right" vertical="center" wrapText="1"/>
      <protection hidden="1"/>
    </xf>
    <xf numFmtId="0" fontId="3" fillId="0" borderId="5" xfId="0" applyFont="1" applyBorder="1" applyAlignment="1" applyProtection="1">
      <alignment horizontal="right" vertical="center" wrapText="1"/>
      <protection hidden="1"/>
    </xf>
    <xf numFmtId="0" fontId="3" fillId="0" borderId="2" xfId="0" applyFont="1" applyBorder="1" applyAlignment="1" applyProtection="1">
      <alignment horizontal="right" vertical="center" wrapText="1"/>
      <protection hidden="1"/>
    </xf>
    <xf numFmtId="0" fontId="8" fillId="3" borderId="4" xfId="0" applyFont="1" applyFill="1" applyBorder="1" applyAlignment="1" applyProtection="1">
      <alignment horizontal="center" vertical="center" wrapText="1"/>
      <protection hidden="1"/>
    </xf>
    <xf numFmtId="0" fontId="8" fillId="3" borderId="5" xfId="0" applyFont="1" applyFill="1" applyBorder="1" applyAlignment="1" applyProtection="1">
      <alignment horizontal="center" vertical="center" wrapText="1"/>
      <protection hidden="1"/>
    </xf>
    <xf numFmtId="0" fontId="8" fillId="3" borderId="2" xfId="0" applyFont="1" applyFill="1" applyBorder="1" applyAlignment="1" applyProtection="1">
      <alignment horizontal="center" vertical="center" wrapText="1"/>
      <protection hidden="1"/>
    </xf>
    <xf numFmtId="0" fontId="12" fillId="2" borderId="4" xfId="0" applyFont="1" applyFill="1" applyBorder="1" applyAlignment="1">
      <alignment horizontal="right" vertical="center" wrapText="1"/>
    </xf>
    <xf numFmtId="0" fontId="12" fillId="2" borderId="5" xfId="0" applyFont="1" applyFill="1" applyBorder="1" applyAlignment="1">
      <alignment horizontal="right" vertical="center" wrapText="1"/>
    </xf>
    <xf numFmtId="0" fontId="12" fillId="2" borderId="2" xfId="0" applyFont="1" applyFill="1" applyBorder="1" applyAlignment="1">
      <alignment horizontal="right" vertical="center" wrapText="1"/>
    </xf>
    <xf numFmtId="0" fontId="16" fillId="0" borderId="0" xfId="0" applyFont="1" applyAlignment="1" applyProtection="1">
      <alignment horizontal="center"/>
      <protection hidden="1"/>
    </xf>
    <xf numFmtId="164" fontId="4" fillId="2" borderId="1" xfId="0" applyNumberFormat="1" applyFont="1" applyFill="1" applyBorder="1" applyAlignment="1" applyProtection="1">
      <alignment horizontal="center" vertical="center"/>
      <protection hidden="1"/>
    </xf>
    <xf numFmtId="164" fontId="4" fillId="2" borderId="1" xfId="0" applyNumberFormat="1" applyFont="1" applyFill="1" applyBorder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hidden="1"/>
    </xf>
    <xf numFmtId="0" fontId="8" fillId="2" borderId="4" xfId="0" applyFont="1" applyFill="1" applyBorder="1" applyAlignment="1" applyProtection="1">
      <alignment horizontal="center" vertical="center" wrapText="1"/>
      <protection hidden="1"/>
    </xf>
    <xf numFmtId="0" fontId="8" fillId="2" borderId="5" xfId="0" applyFont="1" applyFill="1" applyBorder="1" applyAlignment="1" applyProtection="1">
      <alignment horizontal="center" vertical="center" wrapText="1"/>
      <protection hidden="1"/>
    </xf>
    <xf numFmtId="0" fontId="8" fillId="2" borderId="2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wrapText="1"/>
      <protection hidden="1"/>
    </xf>
    <xf numFmtId="0" fontId="1" fillId="0" borderId="0" xfId="0" applyFont="1" applyAlignment="1" applyProtection="1">
      <alignment horizontal="center"/>
      <protection hidden="1"/>
    </xf>
  </cellXfs>
  <cellStyles count="8">
    <cellStyle name="Hiperłącze 2" xfId="2" xr:uid="{00000000-0005-0000-0000-000000000000}"/>
    <cellStyle name="Normalny" xfId="0" builtinId="0"/>
    <cellStyle name="Normalny 2" xfId="3" xr:uid="{00000000-0005-0000-0000-000002000000}"/>
    <cellStyle name="Normalny 2 2" xfId="7" xr:uid="{7FF19F9E-B0FA-41D3-A3F6-9C3AEC31CB78}"/>
    <cellStyle name="Normalny 3" xfId="1" xr:uid="{00000000-0005-0000-0000-000003000000}"/>
    <cellStyle name="Normalny 4" xfId="4" xr:uid="{00000000-0005-0000-0000-000004000000}"/>
    <cellStyle name="Walutowy 2" xfId="5" xr:uid="{00000000-0005-0000-0000-000005000000}"/>
    <cellStyle name="Walutowy 3" xfId="6" xr:uid="{00000000-0005-0000-0000-000006000000}"/>
  </cellStyles>
  <dxfs count="0"/>
  <tableStyles count="0" defaultTableStyle="TableStyleMedium9" defaultPivotStyle="PivotStyleLight16"/>
  <colors>
    <mruColors>
      <color rgb="FFDDD9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2"/>
  <sheetViews>
    <sheetView showGridLines="0" tabSelected="1" topLeftCell="A43" zoomScale="80" zoomScaleNormal="80" zoomScaleSheetLayoutView="100" workbookViewId="0">
      <selection activeCell="E13" sqref="E13"/>
    </sheetView>
  </sheetViews>
  <sheetFormatPr defaultRowHeight="11.25"/>
  <cols>
    <col min="1" max="1" width="5.85546875" style="1" customWidth="1"/>
    <col min="2" max="2" width="11.42578125" style="1" customWidth="1"/>
    <col min="3" max="3" width="9.7109375" style="1" customWidth="1"/>
    <col min="4" max="4" width="17" style="1" customWidth="1"/>
    <col min="5" max="5" width="14.140625" style="1" customWidth="1"/>
    <col min="6" max="6" width="12.85546875" style="1" customWidth="1"/>
    <col min="7" max="7" width="12.7109375" style="1" customWidth="1"/>
    <col min="8" max="8" width="13.85546875" style="1" customWidth="1"/>
    <col min="9" max="9" width="14.85546875" style="1" customWidth="1"/>
    <col min="10" max="10" width="13.42578125" style="1" customWidth="1"/>
    <col min="11" max="11" width="9.140625" style="1"/>
    <col min="12" max="12" width="18" style="1" customWidth="1"/>
    <col min="13" max="16384" width="9.140625" style="1"/>
  </cols>
  <sheetData>
    <row r="1" spans="1:12" ht="15" customHeight="1">
      <c r="A1" s="10" t="s">
        <v>84</v>
      </c>
      <c r="B1" s="10"/>
      <c r="C1" s="10"/>
      <c r="D1" s="10"/>
      <c r="E1" s="10"/>
      <c r="F1" s="10"/>
      <c r="G1" s="10"/>
      <c r="H1" s="9"/>
      <c r="I1" s="8"/>
      <c r="J1" s="8"/>
      <c r="K1" s="8"/>
      <c r="L1" s="8"/>
    </row>
    <row r="2" spans="1:12">
      <c r="A2" s="9"/>
      <c r="B2" s="9"/>
      <c r="C2" s="9"/>
      <c r="D2" s="9"/>
      <c r="E2" s="9"/>
      <c r="F2" s="9"/>
      <c r="G2" s="9"/>
      <c r="H2" s="9"/>
      <c r="I2" s="8"/>
      <c r="J2" s="8"/>
      <c r="K2" s="8"/>
      <c r="L2" s="8"/>
    </row>
    <row r="4" spans="1:12" ht="108.75" customHeight="1">
      <c r="C4" s="65" t="s">
        <v>83</v>
      </c>
      <c r="D4" s="66"/>
      <c r="E4" s="66"/>
    </row>
    <row r="5" spans="1:12">
      <c r="C5" s="20"/>
    </row>
    <row r="7" spans="1:12" ht="15" customHeight="1">
      <c r="A7" s="61" t="s">
        <v>9</v>
      </c>
      <c r="B7" s="61"/>
      <c r="C7" s="61"/>
      <c r="D7" s="61"/>
      <c r="E7" s="61"/>
      <c r="F7" s="61"/>
      <c r="G7" s="61"/>
      <c r="H7" s="61"/>
      <c r="I7" s="7"/>
      <c r="J7" s="7"/>
      <c r="K7" s="7"/>
      <c r="L7" s="7"/>
    </row>
    <row r="8" spans="1:12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ht="15" customHeight="1">
      <c r="A9" s="4" t="s">
        <v>8</v>
      </c>
      <c r="B9" s="4" t="s">
        <v>7</v>
      </c>
      <c r="C9" s="4"/>
      <c r="D9" s="4"/>
      <c r="E9" s="4"/>
      <c r="F9" s="4"/>
      <c r="G9" s="4"/>
      <c r="H9" s="4"/>
      <c r="I9" s="5"/>
      <c r="J9" s="5"/>
      <c r="K9" s="5"/>
      <c r="L9" s="5"/>
    </row>
    <row r="10" spans="1:12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ht="33" customHeight="1">
      <c r="A11" s="6"/>
      <c r="B11" s="3" t="s">
        <v>6</v>
      </c>
      <c r="C11" s="48" t="s">
        <v>16</v>
      </c>
      <c r="D11" s="48"/>
      <c r="E11" s="48"/>
      <c r="F11" s="48"/>
      <c r="G11" s="48"/>
      <c r="H11" s="48"/>
      <c r="I11" s="48"/>
      <c r="J11" s="5"/>
      <c r="K11" s="5"/>
      <c r="L11" s="5"/>
    </row>
    <row r="12" spans="1:12" ht="92.25" customHeight="1">
      <c r="A12" s="6"/>
      <c r="B12" s="3"/>
      <c r="C12" s="2" t="s">
        <v>12</v>
      </c>
      <c r="D12" s="2" t="s">
        <v>13</v>
      </c>
      <c r="E12" s="2" t="s">
        <v>17</v>
      </c>
      <c r="F12" s="2" t="s">
        <v>19</v>
      </c>
      <c r="G12" s="2" t="s">
        <v>18</v>
      </c>
      <c r="H12" s="2" t="s">
        <v>25</v>
      </c>
      <c r="I12" s="5"/>
      <c r="J12" s="5"/>
      <c r="K12" s="5"/>
    </row>
    <row r="13" spans="1:12" ht="44.25" customHeight="1">
      <c r="A13" s="6"/>
      <c r="B13" s="3"/>
      <c r="C13" s="37" t="s">
        <v>8</v>
      </c>
      <c r="D13" s="36" t="s">
        <v>39</v>
      </c>
      <c r="E13" s="46"/>
      <c r="F13" s="2"/>
      <c r="G13" s="2"/>
      <c r="H13" s="2"/>
      <c r="I13" s="5"/>
      <c r="J13" s="5"/>
      <c r="K13" s="5"/>
    </row>
    <row r="14" spans="1:12" ht="33" customHeight="1">
      <c r="A14" s="6"/>
      <c r="B14" s="3"/>
      <c r="C14" s="21" t="s">
        <v>2</v>
      </c>
      <c r="D14" s="22" t="s">
        <v>26</v>
      </c>
      <c r="E14" s="43"/>
      <c r="F14" s="44"/>
      <c r="G14" s="45"/>
      <c r="H14" s="45"/>
      <c r="I14" s="5"/>
      <c r="J14" s="5"/>
      <c r="K14" s="5"/>
    </row>
    <row r="15" spans="1:12" ht="33" customHeight="1">
      <c r="A15" s="6"/>
      <c r="B15" s="3"/>
      <c r="C15" s="21" t="s">
        <v>14</v>
      </c>
      <c r="D15" s="22" t="s">
        <v>27</v>
      </c>
      <c r="E15" s="47"/>
      <c r="F15" s="2"/>
      <c r="G15" s="45"/>
      <c r="H15" s="33"/>
      <c r="I15" s="5"/>
      <c r="J15" s="5"/>
      <c r="K15" s="5"/>
    </row>
    <row r="16" spans="1:12" ht="33" customHeight="1">
      <c r="A16" s="6"/>
      <c r="B16" s="3"/>
      <c r="C16" s="37" t="s">
        <v>15</v>
      </c>
      <c r="D16" s="22" t="s">
        <v>28</v>
      </c>
      <c r="E16" s="47"/>
      <c r="F16" s="2"/>
      <c r="G16" s="45"/>
      <c r="H16" s="23"/>
      <c r="I16" s="5"/>
      <c r="J16" s="5"/>
      <c r="K16" s="5"/>
    </row>
    <row r="17" spans="1:10" ht="32.25" customHeight="1">
      <c r="C17" s="21" t="s">
        <v>38</v>
      </c>
      <c r="D17" s="22" t="s">
        <v>41</v>
      </c>
      <c r="E17" s="47"/>
      <c r="F17" s="2"/>
      <c r="G17" s="28"/>
      <c r="H17" s="23"/>
    </row>
    <row r="18" spans="1:10" ht="29.25" customHeight="1">
      <c r="C18" s="21" t="s">
        <v>40</v>
      </c>
      <c r="D18" s="22" t="s">
        <v>76</v>
      </c>
      <c r="E18" s="47"/>
      <c r="F18" s="44"/>
      <c r="G18" s="45"/>
      <c r="H18" s="23"/>
    </row>
    <row r="19" spans="1:10">
      <c r="C19" s="26"/>
      <c r="D19" s="27"/>
      <c r="E19" s="31"/>
      <c r="F19" s="24"/>
      <c r="G19" s="25"/>
      <c r="H19" s="25"/>
    </row>
    <row r="20" spans="1:10" ht="12.75" customHeight="1">
      <c r="A20" s="4"/>
      <c r="B20" s="3" t="s">
        <v>5</v>
      </c>
      <c r="C20" s="48" t="s">
        <v>24</v>
      </c>
      <c r="D20" s="48"/>
      <c r="E20" s="48"/>
      <c r="F20" s="48"/>
      <c r="G20" s="48"/>
      <c r="H20" s="48"/>
      <c r="I20" s="48"/>
    </row>
    <row r="21" spans="1:10" ht="12.75">
      <c r="A21" s="4"/>
      <c r="C21" s="19"/>
      <c r="D21" s="19"/>
      <c r="E21" s="19"/>
      <c r="F21" s="19"/>
      <c r="G21" s="19"/>
      <c r="H21" s="19"/>
    </row>
    <row r="22" spans="1:10" ht="56.25">
      <c r="A22" s="12" t="s">
        <v>0</v>
      </c>
      <c r="B22" s="12" t="s">
        <v>3</v>
      </c>
      <c r="C22" s="12" t="s">
        <v>37</v>
      </c>
      <c r="D22" s="12" t="s">
        <v>4</v>
      </c>
      <c r="E22" s="2" t="s">
        <v>23</v>
      </c>
      <c r="F22" s="29" t="s">
        <v>22</v>
      </c>
      <c r="G22" s="29" t="s">
        <v>21</v>
      </c>
      <c r="H22" s="29" t="s">
        <v>33</v>
      </c>
      <c r="I22" s="13" t="s">
        <v>20</v>
      </c>
      <c r="J22" s="13" t="s">
        <v>10</v>
      </c>
    </row>
    <row r="23" spans="1:10" ht="11.25" customHeight="1">
      <c r="A23" s="52" t="s">
        <v>29</v>
      </c>
      <c r="B23" s="53"/>
      <c r="C23" s="53"/>
      <c r="D23" s="53"/>
      <c r="E23" s="53"/>
      <c r="F23" s="53"/>
      <c r="G23" s="53"/>
      <c r="H23" s="53"/>
      <c r="I23" s="53"/>
      <c r="J23" s="54"/>
    </row>
    <row r="24" spans="1:10" ht="22.5" customHeight="1">
      <c r="A24" s="14">
        <v>1</v>
      </c>
      <c r="B24" s="38" t="s">
        <v>42</v>
      </c>
      <c r="C24" s="38" t="s">
        <v>47</v>
      </c>
      <c r="D24" s="39">
        <v>11900</v>
      </c>
      <c r="E24" s="11">
        <f>$E$14</f>
        <v>0</v>
      </c>
      <c r="F24" s="23">
        <f>ROUND(D24*$F$14,2)</f>
        <v>0</v>
      </c>
      <c r="G24" s="23">
        <f>$G$14</f>
        <v>0</v>
      </c>
      <c r="H24" s="30">
        <f>$H$14</f>
        <v>0</v>
      </c>
      <c r="I24" s="23">
        <f>SUM(E24:H24)</f>
        <v>0</v>
      </c>
      <c r="J24" s="23">
        <f>I24*2</f>
        <v>0</v>
      </c>
    </row>
    <row r="25" spans="1:10" ht="22.5" customHeight="1">
      <c r="A25" s="14">
        <v>2</v>
      </c>
      <c r="B25" s="38" t="s">
        <v>43</v>
      </c>
      <c r="C25" s="38" t="s">
        <v>48</v>
      </c>
      <c r="D25" s="39">
        <v>10100</v>
      </c>
      <c r="E25" s="11">
        <f t="shared" ref="E25:E40" si="0">$E$14</f>
        <v>0</v>
      </c>
      <c r="F25" s="23">
        <f t="shared" ref="F25:F28" si="1">ROUND(D25*$F$14,2)</f>
        <v>0</v>
      </c>
      <c r="G25" s="23">
        <f t="shared" ref="G25:G40" si="2">$G$14</f>
        <v>0</v>
      </c>
      <c r="H25" s="30">
        <f t="shared" ref="H25:H26" si="3">$H$14</f>
        <v>0</v>
      </c>
      <c r="I25" s="23">
        <f>SUM(E25:H25)</f>
        <v>0</v>
      </c>
      <c r="J25" s="23">
        <f>I25*2</f>
        <v>0</v>
      </c>
    </row>
    <row r="26" spans="1:10" ht="22.5" customHeight="1">
      <c r="A26" s="14">
        <v>3</v>
      </c>
      <c r="B26" s="38" t="s">
        <v>74</v>
      </c>
      <c r="C26" s="38" t="s">
        <v>75</v>
      </c>
      <c r="D26" s="39">
        <v>85700</v>
      </c>
      <c r="E26" s="11">
        <f t="shared" si="0"/>
        <v>0</v>
      </c>
      <c r="F26" s="23">
        <f t="shared" si="1"/>
        <v>0</v>
      </c>
      <c r="G26" s="23">
        <f>$G$14</f>
        <v>0</v>
      </c>
      <c r="H26" s="30">
        <f>$H$14</f>
        <v>0</v>
      </c>
      <c r="I26" s="23">
        <f>SUM(E26:H26)</f>
        <v>0</v>
      </c>
      <c r="J26" s="23">
        <f>I26*2</f>
        <v>0</v>
      </c>
    </row>
    <row r="27" spans="1:10" ht="22.5" customHeight="1">
      <c r="A27" s="14">
        <v>4</v>
      </c>
      <c r="B27" s="38" t="s">
        <v>42</v>
      </c>
      <c r="C27" s="38" t="s">
        <v>85</v>
      </c>
      <c r="D27" s="39">
        <v>89900</v>
      </c>
      <c r="E27" s="11">
        <f>$E$14</f>
        <v>0</v>
      </c>
      <c r="F27" s="23">
        <f>ROUND(D27*$F$14,2)</f>
        <v>0</v>
      </c>
      <c r="G27" s="23">
        <f t="shared" ref="G27:G28" si="4">$G$14</f>
        <v>0</v>
      </c>
      <c r="H27" s="30">
        <f>$H$14</f>
        <v>0</v>
      </c>
      <c r="I27" s="23">
        <f>SUM(E27:H27)</f>
        <v>0</v>
      </c>
      <c r="J27" s="23">
        <f>I27*2</f>
        <v>0</v>
      </c>
    </row>
    <row r="28" spans="1:10" ht="22.5" customHeight="1">
      <c r="A28" s="14">
        <v>5</v>
      </c>
      <c r="B28" s="38" t="s">
        <v>45</v>
      </c>
      <c r="C28" s="38" t="s">
        <v>86</v>
      </c>
      <c r="D28" s="39">
        <v>239604</v>
      </c>
      <c r="E28" s="11">
        <f>$E$14</f>
        <v>0</v>
      </c>
      <c r="F28" s="23">
        <f>ROUND(D28*$F$14,2)</f>
        <v>0</v>
      </c>
      <c r="G28" s="23">
        <f t="shared" si="4"/>
        <v>0</v>
      </c>
      <c r="H28" s="30">
        <f>$H$14</f>
        <v>0</v>
      </c>
      <c r="I28" s="23">
        <f>SUM(E28:H28)</f>
        <v>0</v>
      </c>
      <c r="J28" s="23">
        <f>I28*2</f>
        <v>0</v>
      </c>
    </row>
    <row r="29" spans="1:10" ht="22.5" customHeight="1">
      <c r="A29" s="14">
        <v>6</v>
      </c>
      <c r="B29" s="38" t="s">
        <v>43</v>
      </c>
      <c r="C29" s="38" t="s">
        <v>49</v>
      </c>
      <c r="D29" s="42" t="s">
        <v>32</v>
      </c>
      <c r="E29" s="11">
        <f t="shared" si="0"/>
        <v>0</v>
      </c>
      <c r="F29" s="23" t="s">
        <v>32</v>
      </c>
      <c r="G29" s="23">
        <f t="shared" si="2"/>
        <v>0</v>
      </c>
      <c r="H29" s="23" t="s">
        <v>32</v>
      </c>
      <c r="I29" s="23">
        <f t="shared" ref="I29:I40" si="5">SUM(E29:H29)</f>
        <v>0</v>
      </c>
      <c r="J29" s="23">
        <f t="shared" ref="J29:J40" si="6">I29*2</f>
        <v>0</v>
      </c>
    </row>
    <row r="30" spans="1:10" ht="22.5" customHeight="1">
      <c r="A30" s="14">
        <v>7</v>
      </c>
      <c r="B30" s="38" t="s">
        <v>44</v>
      </c>
      <c r="C30" s="38" t="s">
        <v>50</v>
      </c>
      <c r="D30" s="42" t="s">
        <v>32</v>
      </c>
      <c r="E30" s="11">
        <f t="shared" si="0"/>
        <v>0</v>
      </c>
      <c r="F30" s="23" t="s">
        <v>32</v>
      </c>
      <c r="G30" s="23">
        <f t="shared" si="2"/>
        <v>0</v>
      </c>
      <c r="H30" s="23" t="s">
        <v>32</v>
      </c>
      <c r="I30" s="23">
        <f>SUM(E30:H30)</f>
        <v>0</v>
      </c>
      <c r="J30" s="23">
        <f>I30*2</f>
        <v>0</v>
      </c>
    </row>
    <row r="31" spans="1:10" ht="22.5" customHeight="1">
      <c r="A31" s="14">
        <v>8</v>
      </c>
      <c r="B31" s="38" t="s">
        <v>45</v>
      </c>
      <c r="C31" s="38" t="s">
        <v>51</v>
      </c>
      <c r="D31" s="39">
        <v>30800</v>
      </c>
      <c r="E31" s="11">
        <f t="shared" si="0"/>
        <v>0</v>
      </c>
      <c r="F31" s="23">
        <f t="shared" ref="F31:F40" si="7">ROUND(D31*$F$14,2)</f>
        <v>0</v>
      </c>
      <c r="G31" s="23">
        <f t="shared" si="2"/>
        <v>0</v>
      </c>
      <c r="H31" s="23" t="s">
        <v>32</v>
      </c>
      <c r="I31" s="23">
        <f>SUM(E31:H31)</f>
        <v>0</v>
      </c>
      <c r="J31" s="23">
        <f>I31*2</f>
        <v>0</v>
      </c>
    </row>
    <row r="32" spans="1:10" ht="22.5" customHeight="1">
      <c r="A32" s="14">
        <v>9</v>
      </c>
      <c r="B32" s="38" t="s">
        <v>34</v>
      </c>
      <c r="C32" s="38" t="s">
        <v>79</v>
      </c>
      <c r="D32" s="42" t="s">
        <v>32</v>
      </c>
      <c r="E32" s="11">
        <f t="shared" si="0"/>
        <v>0</v>
      </c>
      <c r="F32" s="23" t="s">
        <v>32</v>
      </c>
      <c r="G32" s="23">
        <f t="shared" si="2"/>
        <v>0</v>
      </c>
      <c r="H32" s="23" t="s">
        <v>32</v>
      </c>
      <c r="I32" s="23">
        <f>SUM(E32:H32)</f>
        <v>0</v>
      </c>
      <c r="J32" s="23">
        <f>I32*2</f>
        <v>0</v>
      </c>
    </row>
    <row r="33" spans="1:10" ht="22.5" customHeight="1">
      <c r="A33" s="14">
        <v>10</v>
      </c>
      <c r="B33" s="38" t="s">
        <v>43</v>
      </c>
      <c r="C33" s="38" t="s">
        <v>80</v>
      </c>
      <c r="D33" s="42" t="s">
        <v>32</v>
      </c>
      <c r="E33" s="11">
        <f t="shared" si="0"/>
        <v>0</v>
      </c>
      <c r="F33" s="23" t="s">
        <v>32</v>
      </c>
      <c r="G33" s="23">
        <f t="shared" si="2"/>
        <v>0</v>
      </c>
      <c r="H33" s="23" t="s">
        <v>32</v>
      </c>
      <c r="I33" s="23">
        <f t="shared" ref="I33" si="8">SUM(E33:H33)</f>
        <v>0</v>
      </c>
      <c r="J33" s="23">
        <f>I33*2</f>
        <v>0</v>
      </c>
    </row>
    <row r="34" spans="1:10" ht="22.5" customHeight="1">
      <c r="A34" s="14">
        <v>11</v>
      </c>
      <c r="B34" s="38" t="s">
        <v>44</v>
      </c>
      <c r="C34" s="38" t="s">
        <v>52</v>
      </c>
      <c r="D34" s="39">
        <v>25300</v>
      </c>
      <c r="E34" s="11">
        <f t="shared" si="0"/>
        <v>0</v>
      </c>
      <c r="F34" s="23">
        <f t="shared" si="7"/>
        <v>0</v>
      </c>
      <c r="G34" s="23">
        <f t="shared" si="2"/>
        <v>0</v>
      </c>
      <c r="H34" s="30">
        <f>H14</f>
        <v>0</v>
      </c>
      <c r="I34" s="23">
        <f t="shared" ref="I34:I36" si="9">SUM(E34:H34)</f>
        <v>0</v>
      </c>
      <c r="J34" s="23">
        <f t="shared" si="6"/>
        <v>0</v>
      </c>
    </row>
    <row r="35" spans="1:10" ht="22.5" customHeight="1">
      <c r="A35" s="14">
        <v>12</v>
      </c>
      <c r="B35" s="38" t="s">
        <v>45</v>
      </c>
      <c r="C35" s="38" t="s">
        <v>53</v>
      </c>
      <c r="D35" s="39">
        <v>18800</v>
      </c>
      <c r="E35" s="11">
        <f t="shared" si="0"/>
        <v>0</v>
      </c>
      <c r="F35" s="23">
        <f t="shared" si="7"/>
        <v>0</v>
      </c>
      <c r="G35" s="23">
        <f t="shared" si="2"/>
        <v>0</v>
      </c>
      <c r="H35" s="30">
        <f>H14</f>
        <v>0</v>
      </c>
      <c r="I35" s="23">
        <f t="shared" si="9"/>
        <v>0</v>
      </c>
      <c r="J35" s="23">
        <f t="shared" si="6"/>
        <v>0</v>
      </c>
    </row>
    <row r="36" spans="1:10" ht="22.5" customHeight="1">
      <c r="A36" s="14">
        <v>13</v>
      </c>
      <c r="B36" s="38" t="s">
        <v>34</v>
      </c>
      <c r="C36" s="38" t="s">
        <v>54</v>
      </c>
      <c r="D36" s="39">
        <v>8536</v>
      </c>
      <c r="E36" s="11">
        <f t="shared" si="0"/>
        <v>0</v>
      </c>
      <c r="F36" s="23">
        <f t="shared" si="7"/>
        <v>0</v>
      </c>
      <c r="G36" s="23">
        <f t="shared" si="2"/>
        <v>0</v>
      </c>
      <c r="H36" s="30">
        <f>H14</f>
        <v>0</v>
      </c>
      <c r="I36" s="23">
        <f t="shared" si="9"/>
        <v>0</v>
      </c>
      <c r="J36" s="23">
        <f t="shared" si="6"/>
        <v>0</v>
      </c>
    </row>
    <row r="37" spans="1:10" ht="22.5" customHeight="1">
      <c r="A37" s="14">
        <v>14</v>
      </c>
      <c r="B37" s="40" t="s">
        <v>46</v>
      </c>
      <c r="C37" s="40" t="s">
        <v>55</v>
      </c>
      <c r="D37" s="41">
        <v>12700</v>
      </c>
      <c r="E37" s="11">
        <f t="shared" si="0"/>
        <v>0</v>
      </c>
      <c r="F37" s="23">
        <f t="shared" si="7"/>
        <v>0</v>
      </c>
      <c r="G37" s="23">
        <f t="shared" si="2"/>
        <v>0</v>
      </c>
      <c r="H37" s="30">
        <f>H14</f>
        <v>0</v>
      </c>
      <c r="I37" s="23">
        <f t="shared" si="5"/>
        <v>0</v>
      </c>
      <c r="J37" s="23">
        <f t="shared" si="6"/>
        <v>0</v>
      </c>
    </row>
    <row r="38" spans="1:10" ht="22.5" customHeight="1">
      <c r="A38" s="14">
        <v>15</v>
      </c>
      <c r="B38" s="38" t="s">
        <v>34</v>
      </c>
      <c r="C38" s="38" t="s">
        <v>56</v>
      </c>
      <c r="D38" s="39">
        <v>88852</v>
      </c>
      <c r="E38" s="11">
        <f t="shared" si="0"/>
        <v>0</v>
      </c>
      <c r="F38" s="23">
        <f t="shared" si="7"/>
        <v>0</v>
      </c>
      <c r="G38" s="23">
        <f t="shared" si="2"/>
        <v>0</v>
      </c>
      <c r="H38" s="30">
        <f>H14</f>
        <v>0</v>
      </c>
      <c r="I38" s="23">
        <f t="shared" si="5"/>
        <v>0</v>
      </c>
      <c r="J38" s="23">
        <f t="shared" si="6"/>
        <v>0</v>
      </c>
    </row>
    <row r="39" spans="1:10" ht="22.5" customHeight="1">
      <c r="A39" s="14">
        <v>16</v>
      </c>
      <c r="B39" s="38" t="s">
        <v>34</v>
      </c>
      <c r="C39" s="38" t="s">
        <v>57</v>
      </c>
      <c r="D39" s="39">
        <v>53400</v>
      </c>
      <c r="E39" s="11">
        <f t="shared" si="0"/>
        <v>0</v>
      </c>
      <c r="F39" s="23">
        <f t="shared" si="7"/>
        <v>0</v>
      </c>
      <c r="G39" s="23">
        <f t="shared" si="2"/>
        <v>0</v>
      </c>
      <c r="H39" s="30">
        <f>H14</f>
        <v>0</v>
      </c>
      <c r="I39" s="23">
        <f t="shared" si="5"/>
        <v>0</v>
      </c>
      <c r="J39" s="23">
        <f t="shared" si="6"/>
        <v>0</v>
      </c>
    </row>
    <row r="40" spans="1:10" ht="22.5" customHeight="1">
      <c r="A40" s="14">
        <v>17</v>
      </c>
      <c r="B40" s="38" t="s">
        <v>34</v>
      </c>
      <c r="C40" s="38" t="s">
        <v>58</v>
      </c>
      <c r="D40" s="39">
        <v>85651</v>
      </c>
      <c r="E40" s="11">
        <f t="shared" si="0"/>
        <v>0</v>
      </c>
      <c r="F40" s="23">
        <f t="shared" si="7"/>
        <v>0</v>
      </c>
      <c r="G40" s="23">
        <f t="shared" si="2"/>
        <v>0</v>
      </c>
      <c r="H40" s="30">
        <f>H14</f>
        <v>0</v>
      </c>
      <c r="I40" s="23">
        <f t="shared" si="5"/>
        <v>0</v>
      </c>
      <c r="J40" s="23">
        <f t="shared" si="6"/>
        <v>0</v>
      </c>
    </row>
    <row r="41" spans="1:10" ht="11.25" customHeight="1">
      <c r="A41" s="62" t="s">
        <v>30</v>
      </c>
      <c r="B41" s="63"/>
      <c r="C41" s="63"/>
      <c r="D41" s="63"/>
      <c r="E41" s="63"/>
      <c r="F41" s="63"/>
      <c r="G41" s="63"/>
      <c r="H41" s="63"/>
      <c r="I41" s="63"/>
      <c r="J41" s="64"/>
    </row>
    <row r="42" spans="1:10" ht="22.5" customHeight="1">
      <c r="A42" s="14">
        <v>18</v>
      </c>
      <c r="B42" s="34" t="s">
        <v>35</v>
      </c>
      <c r="C42" s="38" t="s">
        <v>59</v>
      </c>
      <c r="D42" s="35" t="s">
        <v>32</v>
      </c>
      <c r="E42" s="11">
        <f>E16</f>
        <v>0</v>
      </c>
      <c r="F42" s="23" t="s">
        <v>32</v>
      </c>
      <c r="G42" s="23">
        <f>G16</f>
        <v>0</v>
      </c>
      <c r="H42" s="32" t="s">
        <v>32</v>
      </c>
      <c r="I42" s="23">
        <f>SUM(E42+G42)</f>
        <v>0</v>
      </c>
      <c r="J42" s="23">
        <f>I42*2</f>
        <v>0</v>
      </c>
    </row>
    <row r="43" spans="1:10" ht="11.25" customHeight="1">
      <c r="A43" s="62" t="s">
        <v>60</v>
      </c>
      <c r="B43" s="63"/>
      <c r="C43" s="63"/>
      <c r="D43" s="63"/>
      <c r="E43" s="63"/>
      <c r="F43" s="63"/>
      <c r="G43" s="63"/>
      <c r="H43" s="63"/>
      <c r="I43" s="63"/>
      <c r="J43" s="64"/>
    </row>
    <row r="44" spans="1:10" ht="22.5" customHeight="1">
      <c r="A44" s="14">
        <v>19</v>
      </c>
      <c r="B44" s="34" t="s">
        <v>71</v>
      </c>
      <c r="C44" s="38" t="s">
        <v>72</v>
      </c>
      <c r="D44" s="35" t="s">
        <v>32</v>
      </c>
      <c r="E44" s="18">
        <f>E15</f>
        <v>0</v>
      </c>
      <c r="F44" s="23" t="s">
        <v>32</v>
      </c>
      <c r="G44" s="23">
        <f>G15</f>
        <v>0</v>
      </c>
      <c r="H44" s="32" t="s">
        <v>32</v>
      </c>
      <c r="I44" s="23">
        <f>SUM(E44+G44)</f>
        <v>0</v>
      </c>
      <c r="J44" s="23">
        <f>I44*2</f>
        <v>0</v>
      </c>
    </row>
    <row r="45" spans="1:10" ht="15" customHeight="1">
      <c r="A45" s="62" t="s">
        <v>11</v>
      </c>
      <c r="B45" s="63"/>
      <c r="C45" s="63"/>
      <c r="D45" s="63"/>
      <c r="E45" s="63"/>
      <c r="F45" s="63"/>
      <c r="G45" s="63"/>
      <c r="H45" s="63"/>
      <c r="I45" s="63"/>
      <c r="J45" s="64"/>
    </row>
    <row r="46" spans="1:10" ht="22.5" customHeight="1">
      <c r="A46" s="14">
        <v>20</v>
      </c>
      <c r="B46" s="38" t="s">
        <v>61</v>
      </c>
      <c r="C46" s="38" t="s">
        <v>62</v>
      </c>
      <c r="D46" s="35" t="s">
        <v>32</v>
      </c>
      <c r="E46" s="18">
        <f>E17</f>
        <v>0</v>
      </c>
      <c r="F46" s="23" t="s">
        <v>32</v>
      </c>
      <c r="G46" s="32" t="s">
        <v>32</v>
      </c>
      <c r="H46" s="32" t="s">
        <v>32</v>
      </c>
      <c r="I46" s="23">
        <f>E46</f>
        <v>0</v>
      </c>
      <c r="J46" s="23">
        <f>I46*2</f>
        <v>0</v>
      </c>
    </row>
    <row r="47" spans="1:10" ht="27" customHeight="1">
      <c r="A47" s="14">
        <v>21</v>
      </c>
      <c r="B47" s="38" t="s">
        <v>61</v>
      </c>
      <c r="C47" s="38" t="s">
        <v>63</v>
      </c>
      <c r="D47" s="35" t="s">
        <v>32</v>
      </c>
      <c r="E47" s="18">
        <f>E17</f>
        <v>0</v>
      </c>
      <c r="F47" s="23" t="s">
        <v>32</v>
      </c>
      <c r="G47" s="32" t="s">
        <v>32</v>
      </c>
      <c r="H47" s="32" t="s">
        <v>32</v>
      </c>
      <c r="I47" s="23">
        <f>E47</f>
        <v>0</v>
      </c>
      <c r="J47" s="23">
        <f>I47*2</f>
        <v>0</v>
      </c>
    </row>
    <row r="48" spans="1:10" ht="22.5" customHeight="1">
      <c r="A48" s="14">
        <v>22</v>
      </c>
      <c r="B48" s="38" t="s">
        <v>36</v>
      </c>
      <c r="C48" s="38" t="s">
        <v>64</v>
      </c>
      <c r="D48" s="35" t="s">
        <v>32</v>
      </c>
      <c r="E48" s="18">
        <f>E17</f>
        <v>0</v>
      </c>
      <c r="F48" s="23" t="s">
        <v>32</v>
      </c>
      <c r="G48" s="32" t="s">
        <v>32</v>
      </c>
      <c r="H48" s="32" t="s">
        <v>32</v>
      </c>
      <c r="I48" s="23">
        <f>E48</f>
        <v>0</v>
      </c>
      <c r="J48" s="23">
        <f>I48*2</f>
        <v>0</v>
      </c>
    </row>
    <row r="49" spans="1:10" ht="29.25" customHeight="1">
      <c r="A49" s="14">
        <v>23</v>
      </c>
      <c r="B49" s="38" t="s">
        <v>81</v>
      </c>
      <c r="C49" s="38" t="s">
        <v>65</v>
      </c>
      <c r="D49" s="35" t="s">
        <v>32</v>
      </c>
      <c r="E49" s="18">
        <f>E17</f>
        <v>0</v>
      </c>
      <c r="F49" s="23" t="s">
        <v>32</v>
      </c>
      <c r="G49" s="32" t="s">
        <v>32</v>
      </c>
      <c r="H49" s="32" t="s">
        <v>32</v>
      </c>
      <c r="I49" s="23">
        <f>E49</f>
        <v>0</v>
      </c>
      <c r="J49" s="23">
        <f>I49*2</f>
        <v>0</v>
      </c>
    </row>
    <row r="50" spans="1:10" ht="27" customHeight="1">
      <c r="A50" s="14">
        <v>24</v>
      </c>
      <c r="B50" s="38" t="s">
        <v>81</v>
      </c>
      <c r="C50" s="38" t="s">
        <v>66</v>
      </c>
      <c r="D50" s="35" t="s">
        <v>32</v>
      </c>
      <c r="E50" s="18">
        <f>E17</f>
        <v>0</v>
      </c>
      <c r="F50" s="23" t="s">
        <v>32</v>
      </c>
      <c r="G50" s="32" t="s">
        <v>32</v>
      </c>
      <c r="H50" s="32" t="s">
        <v>32</v>
      </c>
      <c r="I50" s="23">
        <f>E50</f>
        <v>0</v>
      </c>
      <c r="J50" s="23">
        <f>I50*2</f>
        <v>0</v>
      </c>
    </row>
    <row r="51" spans="1:10" ht="11.25" customHeight="1">
      <c r="A51" s="62" t="s">
        <v>31</v>
      </c>
      <c r="B51" s="63"/>
      <c r="C51" s="63"/>
      <c r="D51" s="63"/>
      <c r="E51" s="63"/>
      <c r="F51" s="63"/>
      <c r="G51" s="63"/>
      <c r="H51" s="63"/>
      <c r="I51" s="63"/>
      <c r="J51" s="64"/>
    </row>
    <row r="52" spans="1:10" ht="22.5" customHeight="1">
      <c r="A52" s="14">
        <v>25</v>
      </c>
      <c r="B52" s="38" t="s">
        <v>67</v>
      </c>
      <c r="C52" s="38" t="s">
        <v>69</v>
      </c>
      <c r="D52" s="35" t="s">
        <v>32</v>
      </c>
      <c r="E52" s="18">
        <f>$E$18</f>
        <v>0</v>
      </c>
      <c r="F52" s="23" t="s">
        <v>32</v>
      </c>
      <c r="G52" s="30">
        <f>$G$18</f>
        <v>0</v>
      </c>
      <c r="H52" s="32" t="s">
        <v>32</v>
      </c>
      <c r="I52" s="23">
        <f>SUM(E52+G52)</f>
        <v>0</v>
      </c>
      <c r="J52" s="23">
        <f>I52*2</f>
        <v>0</v>
      </c>
    </row>
    <row r="53" spans="1:10" ht="22.5" customHeight="1">
      <c r="A53" s="14">
        <v>26</v>
      </c>
      <c r="B53" s="38" t="s">
        <v>68</v>
      </c>
      <c r="C53" s="38" t="s">
        <v>70</v>
      </c>
      <c r="D53" s="35" t="s">
        <v>32</v>
      </c>
      <c r="E53" s="18">
        <f t="shared" ref="E53:E54" si="10">$E$18</f>
        <v>0</v>
      </c>
      <c r="F53" s="23" t="s">
        <v>32</v>
      </c>
      <c r="G53" s="30">
        <f t="shared" ref="G53:G54" si="11">$G$18</f>
        <v>0</v>
      </c>
      <c r="H53" s="32" t="s">
        <v>32</v>
      </c>
      <c r="I53" s="23">
        <f>SUM(E53+G53)</f>
        <v>0</v>
      </c>
      <c r="J53" s="23">
        <f>I53*2</f>
        <v>0</v>
      </c>
    </row>
    <row r="54" spans="1:10" ht="22.5" customHeight="1">
      <c r="A54" s="14">
        <v>27</v>
      </c>
      <c r="B54" s="38" t="s">
        <v>77</v>
      </c>
      <c r="C54" s="38" t="s">
        <v>78</v>
      </c>
      <c r="D54" s="39">
        <v>207871</v>
      </c>
      <c r="E54" s="18">
        <f t="shared" si="10"/>
        <v>0</v>
      </c>
      <c r="F54" s="23">
        <f>ROUND(D54*$F$18,2)</f>
        <v>0</v>
      </c>
      <c r="G54" s="30">
        <f t="shared" si="11"/>
        <v>0</v>
      </c>
      <c r="H54" s="32" t="s">
        <v>32</v>
      </c>
      <c r="I54" s="23">
        <f>SUM(E54:G54)</f>
        <v>0</v>
      </c>
      <c r="J54" s="23">
        <f>I54*2</f>
        <v>0</v>
      </c>
    </row>
    <row r="55" spans="1:10" ht="12.75">
      <c r="A55" s="4"/>
      <c r="C55" s="15"/>
      <c r="D55" s="16"/>
      <c r="E55" s="16"/>
      <c r="F55" s="17"/>
      <c r="G55" s="17"/>
    </row>
    <row r="56" spans="1:10" ht="12.75">
      <c r="A56" s="4"/>
      <c r="C56" s="15"/>
      <c r="D56" s="16"/>
      <c r="E56" s="16"/>
      <c r="F56" s="17"/>
      <c r="G56" s="17"/>
    </row>
    <row r="57" spans="1:10" ht="26.25" customHeight="1">
      <c r="A57" s="4"/>
      <c r="C57" s="49" t="s">
        <v>1</v>
      </c>
      <c r="D57" s="50"/>
      <c r="E57" s="50"/>
      <c r="F57" s="51"/>
      <c r="G57" s="59">
        <f>SUM(J24:J40)+SUM(J42:J42)+SUM(J44:J50)+SUM(J52:J54)</f>
        <v>0</v>
      </c>
      <c r="H57" s="59"/>
    </row>
    <row r="58" spans="1:10" ht="64.5" customHeight="1">
      <c r="C58" s="55" t="s">
        <v>73</v>
      </c>
      <c r="D58" s="56"/>
      <c r="E58" s="56"/>
      <c r="F58" s="57"/>
      <c r="G58" s="60">
        <f>G57*1.2</f>
        <v>0</v>
      </c>
      <c r="H58" s="60"/>
    </row>
    <row r="62" spans="1:10" ht="18.75">
      <c r="B62" s="58" t="s">
        <v>82</v>
      </c>
      <c r="C62" s="58"/>
      <c r="D62" s="58"/>
      <c r="E62" s="58"/>
      <c r="F62" s="58"/>
      <c r="G62" s="58"/>
      <c r="H62" s="58"/>
      <c r="I62" s="58"/>
    </row>
  </sheetData>
  <sheetProtection algorithmName="SHA-512" hashValue="CZ6GzBopQIFrLp+AnE+BCngP0Nd+WB66SwbDoriuEaemq1pEo6Mj5kk6wpa3mGvxFdIa7XpzSUspqWdmrgvVGA==" saltValue="8fC/IRaRnNkcPMBaNg36AQ==" spinCount="100000" sheet="1" objects="1" scenarios="1" selectLockedCells="1"/>
  <mergeCells count="14">
    <mergeCell ref="C4:E4"/>
    <mergeCell ref="A7:H7"/>
    <mergeCell ref="A43:J43"/>
    <mergeCell ref="C20:I20"/>
    <mergeCell ref="A41:J41"/>
    <mergeCell ref="A51:J51"/>
    <mergeCell ref="A45:J45"/>
    <mergeCell ref="C11:I11"/>
    <mergeCell ref="C57:F57"/>
    <mergeCell ref="A23:J23"/>
    <mergeCell ref="C58:F58"/>
    <mergeCell ref="B62:I62"/>
    <mergeCell ref="G57:H57"/>
    <mergeCell ref="G58:H5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  <rowBreaks count="1" manualBreakCount="1">
    <brk id="42" max="9" man="1"/>
  </rowBreaks>
  <ignoredErrors>
    <ignoredError sqref="F34 F31 F35:F4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2B</vt:lpstr>
      <vt:lpstr>'Załącznik 2B'!Obszar_wydruku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Maxima Fides</dc:creator>
  <cp:lastModifiedBy>Daria Wielec</cp:lastModifiedBy>
  <cp:lastPrinted>2024-06-27T07:49:58Z</cp:lastPrinted>
  <dcterms:created xsi:type="dcterms:W3CDTF">2013-11-27T08:47:05Z</dcterms:created>
  <dcterms:modified xsi:type="dcterms:W3CDTF">2024-06-27T07:50:05Z</dcterms:modified>
</cp:coreProperties>
</file>