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Bethke\Desktop\Documents — kopia\INWESTYCJE\Tężnia\"/>
    </mc:Choice>
  </mc:AlternateContent>
  <xr:revisionPtr revIDLastSave="0" documentId="13_ncr:1_{20EB7B82-300E-4A99-BA2A-5F3B9284D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ZK" sheetId="1" r:id="rId1"/>
  </sheets>
  <definedNames>
    <definedName name="_xlnm.Print_Area" localSheetId="0">ZZK!$A$1:$G$75</definedName>
    <definedName name="_xlnm.Print_Titles" localSheetId="0">ZZK!$17:$17</definedName>
  </definedNames>
  <calcPr calcId="191029"/>
</workbook>
</file>

<file path=xl/calcChain.xml><?xml version="1.0" encoding="utf-8"?>
<calcChain xmlns="http://schemas.openxmlformats.org/spreadsheetml/2006/main">
  <c r="G66" i="1" l="1"/>
  <c r="G65" i="1"/>
  <c r="G60" i="1" l="1"/>
  <c r="G61" i="1"/>
  <c r="G59" i="1"/>
  <c r="G46" i="1"/>
  <c r="G47" i="1"/>
  <c r="G48" i="1"/>
  <c r="G56" i="1"/>
  <c r="G19" i="1"/>
  <c r="G20" i="1" s="1"/>
  <c r="G62" i="1" l="1"/>
  <c r="G42" i="1"/>
  <c r="G43" i="1"/>
  <c r="G44" i="1"/>
  <c r="G45" i="1"/>
  <c r="G51" i="1"/>
  <c r="G52" i="1"/>
  <c r="G53" i="1"/>
  <c r="G54" i="1"/>
  <c r="G55" i="1"/>
  <c r="G38" i="1"/>
  <c r="G37" i="1"/>
  <c r="G33" i="1"/>
  <c r="G34" i="1"/>
  <c r="G32" i="1"/>
  <c r="G23" i="1"/>
  <c r="G24" i="1"/>
  <c r="G25" i="1"/>
  <c r="G26" i="1"/>
  <c r="G27" i="1"/>
  <c r="G28" i="1"/>
  <c r="G29" i="1"/>
  <c r="G22" i="1"/>
  <c r="G35" i="1" l="1"/>
  <c r="G57" i="1"/>
  <c r="G49" i="1"/>
  <c r="G39" i="1"/>
  <c r="G30" i="1"/>
  <c r="G63" i="1" l="1"/>
  <c r="G67" i="1"/>
  <c r="G68" i="1" l="1"/>
  <c r="G69" i="1" s="1"/>
</calcChain>
</file>

<file path=xl/sharedStrings.xml><?xml version="1.0" encoding="utf-8"?>
<sst xmlns="http://schemas.openxmlformats.org/spreadsheetml/2006/main" count="181" uniqueCount="150">
  <si>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</si>
  <si>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</si>
  <si>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</si>
  <si>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</si>
  <si>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</si>
  <si>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</si>
  <si>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</si>
  <si>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</si>
  <si>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</si>
  <si>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2</t>
  </si>
  <si>
    <t>3</t>
  </si>
  <si>
    <t>4</t>
  </si>
  <si>
    <t>5</t>
  </si>
  <si>
    <t xml:space="preserve">Kosztorys netto </t>
  </si>
  <si>
    <t xml:space="preserve">VAT </t>
  </si>
  <si>
    <t xml:space="preserve">Kosztorys brutto </t>
  </si>
  <si>
    <t xml:space="preserve">data: </t>
  </si>
  <si>
    <t>……………………………………</t>
  </si>
  <si>
    <t xml:space="preserve">Zakup i montaż tężni  wraz z automatyką </t>
  </si>
  <si>
    <t>Zakup  i montaż tężni wraz z automatyką</t>
  </si>
  <si>
    <t xml:space="preserve">Pozostałe elementy </t>
  </si>
  <si>
    <t xml:space="preserve">Uzupełnienie terenów zielonych </t>
  </si>
  <si>
    <t xml:space="preserve">Doprowadzenie kabla zasilającego i wykonanie zewnętrznej instalacji wodociągowej </t>
  </si>
  <si>
    <t xml:space="preserve">Utwardzenie terenu </t>
  </si>
  <si>
    <t>5.1</t>
  </si>
  <si>
    <t>kalk. Indywid.</t>
  </si>
  <si>
    <t>kpl.</t>
  </si>
  <si>
    <t>2.1</t>
  </si>
  <si>
    <t>KNR 2-31 0101-01</t>
  </si>
  <si>
    <t>Mechaniczne wykonywanie koryta na całej szerokości jezdni i chodników w gruncie         kat. I-IV głębokości 20 cm</t>
  </si>
  <si>
    <t>m2</t>
  </si>
  <si>
    <t>2.2</t>
  </si>
  <si>
    <t>KNR 2-01  0202-01</t>
  </si>
  <si>
    <t>Roboty ziemne wykonane koparkami przedsiębiernymi o poj. Łyżki 0,40 m3 w gr. Kat. I-II z transportem urobku samochodem samowyładowawczym na odległość do 1km</t>
  </si>
  <si>
    <t>m3</t>
  </si>
  <si>
    <t>2.3</t>
  </si>
  <si>
    <t>KNR 2-01  0214-03</t>
  </si>
  <si>
    <t>Nakłady uzupełn. za każde dalsze rozp. 0,5 km transportu ponad 1 km samochodami samowyładowczymi po drogach utwardzonych ziemii kat. I-II</t>
  </si>
  <si>
    <t>2.4</t>
  </si>
  <si>
    <t xml:space="preserve">Utylizacja ziemii przeznaczonej do wywozu </t>
  </si>
  <si>
    <t>2.5</t>
  </si>
  <si>
    <t>KNR 2-31 0114-05</t>
  </si>
  <si>
    <t xml:space="preserve">Podbudowa z kruszywa łamanego - warstwa dolna o grubości po zagęszczeniu 15 cm </t>
  </si>
  <si>
    <t>2.6</t>
  </si>
  <si>
    <t>KNR 2-31  0501-04</t>
  </si>
  <si>
    <t>2.7</t>
  </si>
  <si>
    <t>KNR 2-31  0401-03</t>
  </si>
  <si>
    <t xml:space="preserve">Rowki pod krawężniki i ławy krawężnikowe o wymiarach 30x30 cm w gruncie  kat. I-II rowki pod obrzeża betonowe </t>
  </si>
  <si>
    <t>m</t>
  </si>
  <si>
    <t xml:space="preserve">Obrzeża betonowe o wymiarach 20x6 cm na podsypce piaskowej z wypełnieniem spoin zaprawą cemenową </t>
  </si>
  <si>
    <t>2.8</t>
  </si>
  <si>
    <t>KNR 2-31  0407-01</t>
  </si>
  <si>
    <t>3.1</t>
  </si>
  <si>
    <t>3.2</t>
  </si>
  <si>
    <t>3.3</t>
  </si>
  <si>
    <t xml:space="preserve">Zakup i montaż ławki z oparciem </t>
  </si>
  <si>
    <t xml:space="preserve">Zakup i montaż tablicy informacyjno - regulaminowej </t>
  </si>
  <si>
    <t xml:space="preserve">Zakup kosza na śmieci </t>
  </si>
  <si>
    <t>szt.</t>
  </si>
  <si>
    <t>4.1</t>
  </si>
  <si>
    <t>4.2</t>
  </si>
  <si>
    <t>Ręczne rozrzucenie torfu na terenie płaskim grubość warstwy 2 cm</t>
  </si>
  <si>
    <t xml:space="preserve">   KNR 2-21    0209-01</t>
  </si>
  <si>
    <t>ha</t>
  </si>
  <si>
    <t>Wykonanie trawników parkowych siewem na gruncie kat.I-II z nawożeniem</t>
  </si>
  <si>
    <t>KNR 2-21  0404-03</t>
  </si>
  <si>
    <t xml:space="preserve">Kabel zasilający </t>
  </si>
  <si>
    <t>5.1.1</t>
  </si>
  <si>
    <t>Ręczne kopanie rowów dla kabli w gruncie kat. I-II</t>
  </si>
  <si>
    <t>KNR-W 5-10  0316-01</t>
  </si>
  <si>
    <t>5.1.2</t>
  </si>
  <si>
    <t>5.1.3</t>
  </si>
  <si>
    <t>5.1.4</t>
  </si>
  <si>
    <t>KNR-W 5-10  0301-01</t>
  </si>
  <si>
    <t xml:space="preserve">Nasypanie warstwy piasku na dno rowu kablowego o szerokości do 0,4m </t>
  </si>
  <si>
    <t>KNR-W 5-10  0317-01</t>
  </si>
  <si>
    <t>Ręczne zasypywanie rowów dla kabli w gruncie kat.I-II</t>
  </si>
  <si>
    <t>Przewody kabelkowe o łącznym przekroju żył do 12,5 mm2 wyciągane do rur - przewód zasilający ziemny YKY 5x2,5mm2</t>
  </si>
  <si>
    <t>KNNR 5    0203-02</t>
  </si>
  <si>
    <t>5.1.5</t>
  </si>
  <si>
    <t>KNR 5-10   0303-01</t>
  </si>
  <si>
    <t xml:space="preserve">Układanie rur ochronnych z PCW o średnicy do 75 mm w wykopie </t>
  </si>
  <si>
    <t xml:space="preserve">   KNR 2-19    0219-01  analogia</t>
  </si>
  <si>
    <t>5.1.6</t>
  </si>
  <si>
    <t>Oznakowanie trasy gazociągu ułożonego w ziemii z taśmą z tworzywa sztucznego - Taśma ostrzegawczo - lokalizacyjna koloru niebieskiego o szerokości 200mm z napisem "UWAGA KABEL"</t>
  </si>
  <si>
    <t>5.1.7</t>
  </si>
  <si>
    <t xml:space="preserve">     KNNR 5      1204-01</t>
  </si>
  <si>
    <t>Montaż końcówek kablowych przez zaciskanie - przekrój żył do 6mm2</t>
  </si>
  <si>
    <t>5.2</t>
  </si>
  <si>
    <t xml:space="preserve">Zewnętrzna instalacja wodociągowa </t>
  </si>
  <si>
    <t>KNR 2-01   0215-01</t>
  </si>
  <si>
    <t xml:space="preserve">Wykopy oraz przekopy wykonywane koparkami przedsiębiernymi 0,15m3 na odkład w gruncie kat.I-II </t>
  </si>
  <si>
    <t>5.2.1</t>
  </si>
  <si>
    <t>5.2.2</t>
  </si>
  <si>
    <t>5.2.3</t>
  </si>
  <si>
    <t>Zasypywanie wykopów spycharkami z przemieszczeniem gruntu na odległość do 10m w gruncie kat. I-III</t>
  </si>
  <si>
    <t>KNR 2-01    0230-01</t>
  </si>
  <si>
    <t xml:space="preserve">     KNR 2-28      0501-09</t>
  </si>
  <si>
    <t xml:space="preserve">Obsypka rurociągu kruszywem dowiezionym </t>
  </si>
  <si>
    <t>5.2.4</t>
  </si>
  <si>
    <t xml:space="preserve">KNR 2-19 0219-01 analogia </t>
  </si>
  <si>
    <t>Oznakowanie trasy gazociągu ułożonego w ziemii z taśmą z tworzywa sztucznego - Taśma ostrzegawczo - lokalizacyjną koloru niebieskiego o szerokości 200mm z napisem "UWAGA WODOCIĄG"</t>
  </si>
  <si>
    <t xml:space="preserve">Wstawienie trójnika o śr. 32mm z żeliwa ciągliwego ocynkowanego-wykonanie wpięcia się w istniejącą instalację wodociągową </t>
  </si>
  <si>
    <t xml:space="preserve">KNR-W 4-02  0108-04  analogia </t>
  </si>
  <si>
    <t>5.2.5</t>
  </si>
  <si>
    <t>5.3</t>
  </si>
  <si>
    <t>5.2.6</t>
  </si>
  <si>
    <t xml:space="preserve">    KNNR 4     0103-04</t>
  </si>
  <si>
    <t>Rurociągi stalowe ocynkowane o średnicy nominalnej 32 mm o połączeniach gwintowanych,w wykopie</t>
  </si>
  <si>
    <t xml:space="preserve">Usunięcie nadmiaru gruntu </t>
  </si>
  <si>
    <t>5.3.1</t>
  </si>
  <si>
    <t>5.3.2</t>
  </si>
  <si>
    <t>5.3.3</t>
  </si>
  <si>
    <t xml:space="preserve">    KNR 2-01     0202-01</t>
  </si>
  <si>
    <t>Roboty ziemne wykon. Koparkami przedsiębiernymi o poj. Łyżki 0,40m3 w gr. Kat. I-II z transp. urobku samochod. Samowyładowczymi na odległość do 1km</t>
  </si>
  <si>
    <t xml:space="preserve">    KNR 2-01     0214-03</t>
  </si>
  <si>
    <t>analiza indywid.</t>
  </si>
  <si>
    <t xml:space="preserve">Razem instalacja kabla zasilającego </t>
  </si>
  <si>
    <t xml:space="preserve">Razem zakup i montaż tężni wraz z automatyką </t>
  </si>
  <si>
    <t>Razem utwardzenie terenu</t>
  </si>
  <si>
    <t xml:space="preserve">Razem pozostałe elementy </t>
  </si>
  <si>
    <t>Razem zewnętrzna instalacja wodociągowa</t>
  </si>
  <si>
    <t>Nakłady uzupełn. za każde dalcze rozp. 0,5km transportu ponad 1km samochodami samowyładowczymi po drogach utwardzonych ziemi kat. I-II</t>
  </si>
  <si>
    <t>Razem usunięcie nadmiaru gruntu</t>
  </si>
  <si>
    <t>Chodniki z kostki kamiennej o wysokości 6 cm na podsypce cementowo- piaskowej z wypełnieniem spoin zaprawą cementową - UWAGA: Nie kalkulować w pozycji kosztu kostki betonowej - materiał inwestora. W pozycji uwzględnić załadunek ręczny i koszt transportu kostki  z miejsca wskazanego przez Inwestora na teren budowy (do 10km)</t>
  </si>
  <si>
    <t>Razem uzupełnienie terenów zielonych</t>
  </si>
  <si>
    <t>Razem doprowadzenie kabla zasilającego i wykonanie zewnętrznej instalacji wodociągowej</t>
  </si>
  <si>
    <t>ZBIORCZE ZESTAWIENIE KOSZTÓW</t>
  </si>
  <si>
    <t>Załącznik nr …........ do SWZ</t>
  </si>
  <si>
    <t>Zadanie:</t>
  </si>
  <si>
    <t xml:space="preserve">Zagospodarowanie Skweru gen. Antoniego Hedy-Szarego 
wraz z budową tężni solankowej w Solcu Kujawskim </t>
  </si>
  <si>
    <t>Zamawiający:</t>
  </si>
  <si>
    <t xml:space="preserve"> Gmina Solec Kujawski</t>
  </si>
  <si>
    <t>Wykonawca:</t>
  </si>
  <si>
    <t>….................................................</t>
  </si>
  <si>
    <t xml:space="preserve">Kwoty ryczałtowe robót muszą obejmować: </t>
  </si>
  <si>
    <t xml:space="preserve">-  robociznę bezpośrednią wraz z kosztami towarzyszącymi, </t>
  </si>
  <si>
    <t xml:space="preserve">- wartość pracy sprzętu wraz z kosztami towarzyszącymi, </t>
  </si>
  <si>
    <t>-  koszty pośrednie, zysk kalkulacyjny i ryzyko związane z ryczałtowym sposobem rozliczenia</t>
  </si>
  <si>
    <t>Do cen jednostkowych nie należy doliczać podatku VAT.</t>
  </si>
  <si>
    <t>Zamawiający nie odpowiada za prawidłowość formuł w ZZK. Wykonawca jest zobowiązany dokonać ich sprawdzenia.</t>
  </si>
  <si>
    <t xml:space="preserve">       podpis Wykonawcy</t>
  </si>
  <si>
    <t>……………………………..……….</t>
  </si>
  <si>
    <t xml:space="preserve">Wykonawca ma prawo dokonać zmian w ZZK w zakresie przywołania innej podstawy wyceny, zmiany obmiarów robót, dopisania pozycji,
pod warunkiem zaznaczenia wprowadzonych zmian w sposób widoczny (np. wyróżnienia innym kolorem).
Wycena poszczególnych pozycji ZZK winna uwzględniać wszystkie czynności, wymagania i badania składające się na ich wykonanie, 
określone dla tych robót w Specyfikacjach Technicznych Wykonania i Odbioru Robót i w Dokumentacji Projektowej. </t>
  </si>
  <si>
    <t xml:space="preserve">- wartość użytych materiałów wraz z kosztami zakupu, magazynowania, ewentualnych ubytków
 i transportu na teren budowy, </t>
  </si>
  <si>
    <t>6</t>
  </si>
  <si>
    <t>6.1</t>
  </si>
  <si>
    <t>Razem serwisowanie</t>
  </si>
  <si>
    <t>Serwisowanie</t>
  </si>
  <si>
    <t>Serwisowanie tężni wraz z zakupem i dostawą solanki oraz wywozem zużytej solanki przez  …....... sezon/sezony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</si>
</sst>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shrinkToFit="1" readingOrder="1"/>
    </xf>
    <xf numFmtId="164" fontId="3" fillId="0" borderId="1" xfId="1" applyFont="1" applyBorder="1" applyAlignment="1">
      <alignment horizontal="center" vertical="center" wrapText="1" shrinkToFit="1" readingOrder="1"/>
    </xf>
    <xf numFmtId="164" fontId="2" fillId="0" borderId="0" xfId="1" applyFont="1" applyAlignment="1">
      <alignment vertical="center" readingOrder="1"/>
    </xf>
    <xf numFmtId="164" fontId="5" fillId="0" borderId="1" xfId="1" applyFont="1" applyBorder="1" applyAlignment="1">
      <alignment horizontal="right" vertical="center" wrapText="1" shrinkToFit="1" readingOrder="1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center" readingOrder="1"/>
    </xf>
    <xf numFmtId="164" fontId="5" fillId="0" borderId="0" xfId="1" applyFont="1" applyAlignment="1">
      <alignment vertical="center" readingOrder="1"/>
    </xf>
    <xf numFmtId="0" fontId="2" fillId="0" borderId="1" xfId="0" applyFont="1" applyBorder="1" applyAlignment="1">
      <alignment horizontal="left" vertical="center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164" fontId="2" fillId="0" borderId="1" xfId="1" applyFont="1" applyBorder="1" applyAlignment="1">
      <alignment horizontal="right" vertical="center" wrapText="1" shrinkToFit="1" readingOrder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164" fontId="2" fillId="0" borderId="1" xfId="1" applyFont="1" applyBorder="1" applyAlignment="1">
      <alignment horizontal="center" vertical="center" wrapText="1" shrinkToFit="1" readingOrder="1"/>
    </xf>
    <xf numFmtId="0" fontId="6" fillId="0" borderId="7" xfId="0" applyFont="1" applyBorder="1" applyAlignment="1">
      <alignment horizontal="left" vertical="center" wrapText="1" shrinkToFit="1" readingOrder="1"/>
    </xf>
    <xf numFmtId="0" fontId="2" fillId="0" borderId="7" xfId="0" applyFont="1" applyBorder="1" applyAlignment="1">
      <alignment horizontal="left" vertical="center" wrapText="1" shrinkToFit="1" readingOrder="1"/>
    </xf>
    <xf numFmtId="0" fontId="2" fillId="0" borderId="7" xfId="0" applyFont="1" applyBorder="1" applyAlignment="1">
      <alignment horizontal="center" vertical="center" wrapText="1" shrinkToFit="1" readingOrder="1"/>
    </xf>
    <xf numFmtId="2" fontId="2" fillId="0" borderId="7" xfId="0" applyNumberFormat="1" applyFont="1" applyBorder="1" applyAlignment="1">
      <alignment horizontal="center" vertical="center" wrapText="1" shrinkToFit="1" readingOrder="1"/>
    </xf>
    <xf numFmtId="49" fontId="2" fillId="0" borderId="2" xfId="0" applyNumberFormat="1" applyFont="1" applyBorder="1" applyAlignment="1">
      <alignment horizontal="center" vertical="center" wrapText="1" shrinkToFit="1" readingOrder="1"/>
    </xf>
    <xf numFmtId="0" fontId="2" fillId="0" borderId="2" xfId="0" applyFont="1" applyBorder="1" applyAlignment="1">
      <alignment horizontal="left" vertical="center" wrapText="1" shrinkToFit="1" readingOrder="1"/>
    </xf>
    <xf numFmtId="164" fontId="2" fillId="0" borderId="2" xfId="1" applyFont="1" applyBorder="1" applyAlignment="1">
      <alignment horizontal="right" vertical="center" wrapText="1" shrinkToFit="1" readingOrder="1"/>
    </xf>
    <xf numFmtId="164" fontId="5" fillId="0" borderId="2" xfId="1" applyFont="1" applyBorder="1" applyAlignment="1">
      <alignment horizontal="right" vertical="center" wrapText="1" shrinkToFit="1" readingOrder="1"/>
    </xf>
    <xf numFmtId="0" fontId="2" fillId="0" borderId="0" xfId="0" applyFont="1" applyAlignment="1">
      <alignment horizontal="left" vertical="top" wrapText="1" readingOrder="1"/>
    </xf>
    <xf numFmtId="164" fontId="8" fillId="2" borderId="7" xfId="1" applyFont="1" applyFill="1" applyBorder="1" applyAlignment="1">
      <alignment horizontal="center" vertical="center" wrapText="1" shrinkToFit="1" readingOrder="1"/>
    </xf>
    <xf numFmtId="49" fontId="2" fillId="0" borderId="6" xfId="0" applyNumberFormat="1" applyFont="1" applyBorder="1" applyAlignment="1">
      <alignment horizontal="center" vertical="center" wrapText="1" shrinkToFit="1" readingOrder="1"/>
    </xf>
    <xf numFmtId="0" fontId="2" fillId="0" borderId="14" xfId="0" applyFont="1" applyBorder="1" applyAlignment="1">
      <alignment horizontal="left" vertical="center" wrapText="1" shrinkToFit="1" readingOrder="1"/>
    </xf>
    <xf numFmtId="0" fontId="2" fillId="0" borderId="14" xfId="0" applyFont="1" applyBorder="1" applyAlignment="1">
      <alignment horizontal="center" vertical="center" wrapText="1" shrinkToFit="1" readingOrder="1"/>
    </xf>
    <xf numFmtId="2" fontId="2" fillId="0" borderId="14" xfId="0" applyNumberFormat="1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left" vertical="center" wrapText="1" shrinkToFit="1" readingOrder="1"/>
    </xf>
    <xf numFmtId="0" fontId="2" fillId="0" borderId="7" xfId="0" applyFont="1" applyBorder="1" applyAlignment="1">
      <alignment horizontal="right" vertical="center" wrapText="1" shrinkToFit="1" readingOrder="1"/>
    </xf>
    <xf numFmtId="0" fontId="2" fillId="0" borderId="14" xfId="0" applyFont="1" applyBorder="1" applyAlignment="1">
      <alignment horizontal="right" vertical="center" wrapText="1" shrinkToFit="1" readingOrder="1"/>
    </xf>
    <xf numFmtId="49" fontId="6" fillId="3" borderId="1" xfId="0" applyNumberFormat="1" applyFont="1" applyFill="1" applyBorder="1" applyAlignment="1">
      <alignment horizontal="center" vertical="center" wrapText="1" shrinkToFit="1" readingOrder="1"/>
    </xf>
    <xf numFmtId="49" fontId="6" fillId="3" borderId="2" xfId="0" applyNumberFormat="1" applyFont="1" applyFill="1" applyBorder="1" applyAlignment="1">
      <alignment horizontal="center" vertical="center" wrapText="1" shrinkToFit="1" readingOrder="1"/>
    </xf>
    <xf numFmtId="49" fontId="4" fillId="3" borderId="2" xfId="0" applyNumberFormat="1" applyFont="1" applyFill="1" applyBorder="1" applyAlignment="1">
      <alignment horizontal="center" vertical="center" wrapText="1" shrinkToFit="1" readingOrder="1"/>
    </xf>
    <xf numFmtId="164" fontId="6" fillId="3" borderId="1" xfId="1" applyFont="1" applyFill="1" applyBorder="1" applyAlignment="1">
      <alignment horizontal="right" vertical="center" wrapText="1" shrinkToFit="1" readingOrder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0" fontId="9" fillId="0" borderId="1" xfId="0" applyFont="1" applyBorder="1" applyAlignment="1">
      <alignment horizontal="left" vertical="center" wrapText="1" shrinkToFit="1" readingOrder="1"/>
    </xf>
    <xf numFmtId="164" fontId="9" fillId="0" borderId="1" xfId="1" applyFont="1" applyFill="1" applyBorder="1" applyAlignment="1">
      <alignment horizontal="center" vertical="center" wrapText="1" shrinkToFit="1" readingOrder="1"/>
    </xf>
    <xf numFmtId="164" fontId="9" fillId="0" borderId="1" xfId="1" applyFont="1" applyFill="1" applyBorder="1" applyAlignment="1">
      <alignment horizontal="right" vertical="center" wrapText="1" shrinkToFit="1" readingOrder="1"/>
    </xf>
    <xf numFmtId="164" fontId="2" fillId="3" borderId="7" xfId="0" applyNumberFormat="1" applyFont="1" applyFill="1" applyBorder="1" applyAlignment="1">
      <alignment vertical="center" readingOrder="1"/>
    </xf>
    <xf numFmtId="0" fontId="11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right" vertical="top" readingOrder="1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49" fontId="10" fillId="0" borderId="0" xfId="0" applyNumberFormat="1" applyFont="1" applyAlignment="1">
      <alignment horizontal="left" vertical="top" wrapText="1" readingOrder="1"/>
    </xf>
    <xf numFmtId="164" fontId="10" fillId="0" borderId="0" xfId="1" applyFont="1" applyAlignment="1">
      <alignment vertical="center" readingOrder="1"/>
    </xf>
    <xf numFmtId="0" fontId="11" fillId="0" borderId="0" xfId="0" applyFont="1" applyAlignment="1">
      <alignment horizontal="right" readingOrder="1"/>
    </xf>
    <xf numFmtId="0" fontId="2" fillId="0" borderId="0" xfId="0" applyFont="1" applyAlignment="1">
      <alignment readingOrder="1"/>
    </xf>
    <xf numFmtId="49" fontId="6" fillId="4" borderId="1" xfId="0" applyNumberFormat="1" applyFont="1" applyFill="1" applyBorder="1" applyAlignment="1">
      <alignment horizontal="center" vertical="center" wrapText="1" shrinkToFit="1" readingOrder="1"/>
    </xf>
    <xf numFmtId="49" fontId="4" fillId="4" borderId="1" xfId="0" applyNumberFormat="1" applyFont="1" applyFill="1" applyBorder="1" applyAlignment="1">
      <alignment horizontal="center" vertical="center" wrapText="1" shrinkToFit="1" readingOrder="1"/>
    </xf>
    <xf numFmtId="164" fontId="2" fillId="4" borderId="1" xfId="1" applyFont="1" applyFill="1" applyBorder="1" applyAlignment="1">
      <alignment horizontal="right" vertical="center" wrapText="1" shrinkToFit="1" readingOrder="1"/>
    </xf>
    <xf numFmtId="49" fontId="6" fillId="4" borderId="9" xfId="0" applyNumberFormat="1" applyFont="1" applyFill="1" applyBorder="1" applyAlignment="1">
      <alignment horizontal="center" vertical="center" wrapText="1" shrinkToFit="1" readingOrder="1"/>
    </xf>
    <xf numFmtId="49" fontId="2" fillId="4" borderId="9" xfId="0" applyNumberFormat="1" applyFont="1" applyFill="1" applyBorder="1" applyAlignment="1">
      <alignment horizontal="center" vertical="center" wrapText="1" shrinkToFit="1" readingOrder="1"/>
    </xf>
    <xf numFmtId="164" fontId="2" fillId="4" borderId="7" xfId="0" applyNumberFormat="1" applyFont="1" applyFill="1" applyBorder="1" applyAlignment="1">
      <alignment vertical="center" readingOrder="1"/>
    </xf>
    <xf numFmtId="164" fontId="2" fillId="4" borderId="16" xfId="0" applyNumberFormat="1" applyFont="1" applyFill="1" applyBorder="1" applyAlignment="1">
      <alignment horizontal="right" vertical="center" readingOrder="1"/>
    </xf>
    <xf numFmtId="0" fontId="6" fillId="4" borderId="3" xfId="0" applyFont="1" applyFill="1" applyBorder="1" applyAlignment="1">
      <alignment horizontal="left" vertical="center" wrapText="1" shrinkToFit="1" readingOrder="1"/>
    </xf>
    <xf numFmtId="0" fontId="6" fillId="4" borderId="4" xfId="0" applyFont="1" applyFill="1" applyBorder="1" applyAlignment="1">
      <alignment horizontal="left" vertical="center" wrapText="1" shrinkToFit="1" readingOrder="1"/>
    </xf>
    <xf numFmtId="0" fontId="6" fillId="4" borderId="5" xfId="0" applyFont="1" applyFill="1" applyBorder="1" applyAlignment="1">
      <alignment horizontal="left" vertical="center" wrapText="1" shrinkToFit="1" readingOrder="1"/>
    </xf>
    <xf numFmtId="164" fontId="6" fillId="4" borderId="3" xfId="1" applyFont="1" applyFill="1" applyBorder="1" applyAlignment="1">
      <alignment horizontal="left" vertical="center" wrapText="1" shrinkToFit="1" readingOrder="1"/>
    </xf>
    <xf numFmtId="164" fontId="6" fillId="4" borderId="4" xfId="1" applyFont="1" applyFill="1" applyBorder="1" applyAlignment="1">
      <alignment horizontal="left" vertical="center" wrapText="1" shrinkToFit="1" readingOrder="1"/>
    </xf>
    <xf numFmtId="164" fontId="6" fillId="4" borderId="5" xfId="1" applyFont="1" applyFill="1" applyBorder="1" applyAlignment="1">
      <alignment horizontal="left" vertical="center" wrapText="1" shrinkToFit="1" readingOrder="1"/>
    </xf>
    <xf numFmtId="0" fontId="2" fillId="0" borderId="8" xfId="0" applyFont="1" applyBorder="1" applyAlignment="1">
      <alignment horizontal="left" vertical="top" wrapText="1" readingOrder="1"/>
    </xf>
    <xf numFmtId="0" fontId="8" fillId="2" borderId="11" xfId="0" applyFont="1" applyFill="1" applyBorder="1" applyAlignment="1">
      <alignment horizontal="right" vertical="center" wrapText="1" shrinkToFit="1" readingOrder="1"/>
    </xf>
    <xf numFmtId="0" fontId="8" fillId="2" borderId="12" xfId="0" applyFont="1" applyFill="1" applyBorder="1" applyAlignment="1">
      <alignment horizontal="right" vertical="center" wrapText="1" shrinkToFit="1" readingOrder="1"/>
    </xf>
    <xf numFmtId="0" fontId="8" fillId="2" borderId="13" xfId="0" applyFont="1" applyFill="1" applyBorder="1" applyAlignment="1">
      <alignment horizontal="right" vertical="center" wrapText="1" shrinkToFit="1" readingOrder="1"/>
    </xf>
    <xf numFmtId="0" fontId="6" fillId="4" borderId="10" xfId="0" applyFont="1" applyFill="1" applyBorder="1" applyAlignment="1">
      <alignment horizontal="left" vertical="center" wrapText="1" shrinkToFit="1" readingOrder="1"/>
    </xf>
    <xf numFmtId="0" fontId="6" fillId="4" borderId="0" xfId="0" applyFont="1" applyFill="1" applyAlignment="1">
      <alignment horizontal="left" vertical="center" wrapText="1" shrinkToFit="1" readingOrder="1"/>
    </xf>
    <xf numFmtId="0" fontId="6" fillId="4" borderId="15" xfId="0" applyFont="1" applyFill="1" applyBorder="1" applyAlignment="1">
      <alignment horizontal="left" vertical="center" wrapText="1" shrinkToFit="1" readingOrder="1"/>
    </xf>
    <xf numFmtId="0" fontId="6" fillId="0" borderId="17" xfId="0" applyFont="1" applyBorder="1" applyAlignment="1">
      <alignment horizontal="right" vertical="center" readingOrder="1"/>
    </xf>
    <xf numFmtId="0" fontId="6" fillId="0" borderId="4" xfId="0" applyFont="1" applyBorder="1" applyAlignment="1">
      <alignment horizontal="right" vertical="center" readingOrder="1"/>
    </xf>
    <xf numFmtId="0" fontId="6" fillId="0" borderId="5" xfId="0" applyFont="1" applyBorder="1" applyAlignment="1">
      <alignment horizontal="right" vertical="center" readingOrder="1"/>
    </xf>
    <xf numFmtId="0" fontId="6" fillId="0" borderId="11" xfId="0" applyFont="1" applyBorder="1" applyAlignment="1">
      <alignment horizontal="right" vertical="center" readingOrder="1"/>
    </xf>
    <xf numFmtId="0" fontId="6" fillId="0" borderId="12" xfId="0" applyFont="1" applyBorder="1" applyAlignment="1">
      <alignment horizontal="right" vertical="center" readingOrder="1"/>
    </xf>
    <xf numFmtId="0" fontId="6" fillId="0" borderId="13" xfId="0" applyFont="1" applyBorder="1" applyAlignment="1">
      <alignment horizontal="right" vertical="center" readingOrder="1"/>
    </xf>
    <xf numFmtId="49" fontId="6" fillId="0" borderId="11" xfId="0" applyNumberFormat="1" applyFont="1" applyBorder="1" applyAlignment="1">
      <alignment horizontal="right" vertical="center" wrapText="1" shrinkToFit="1" readingOrder="1"/>
    </xf>
    <xf numFmtId="49" fontId="6" fillId="0" borderId="12" xfId="0" applyNumberFormat="1" applyFont="1" applyBorder="1" applyAlignment="1">
      <alignment horizontal="right" vertical="center" wrapText="1" shrinkToFit="1" readingOrder="1"/>
    </xf>
    <xf numFmtId="49" fontId="6" fillId="0" borderId="13" xfId="0" applyNumberFormat="1" applyFont="1" applyBorder="1" applyAlignment="1">
      <alignment horizontal="right" vertical="center" wrapText="1" shrinkToFit="1" readingOrder="1"/>
    </xf>
    <xf numFmtId="49" fontId="6" fillId="3" borderId="2" xfId="0" applyNumberFormat="1" applyFont="1" applyFill="1" applyBorder="1" applyAlignment="1">
      <alignment horizontal="left" vertical="center" wrapText="1" shrinkToFit="1" readingOrder="1"/>
    </xf>
    <xf numFmtId="49" fontId="4" fillId="3" borderId="2" xfId="0" applyNumberFormat="1" applyFont="1" applyFill="1" applyBorder="1" applyAlignment="1">
      <alignment horizontal="left" vertical="center" wrapText="1" shrinkToFit="1" readingOrder="1"/>
    </xf>
    <xf numFmtId="0" fontId="6" fillId="0" borderId="3" xfId="0" applyFont="1" applyBorder="1" applyAlignment="1">
      <alignment horizontal="right" vertical="center" wrapText="1" shrinkToFit="1" readingOrder="1"/>
    </xf>
    <xf numFmtId="0" fontId="6" fillId="0" borderId="4" xfId="0" applyFont="1" applyBorder="1" applyAlignment="1">
      <alignment horizontal="right" vertical="center" wrapText="1" shrinkToFit="1" readingOrder="1"/>
    </xf>
    <xf numFmtId="0" fontId="6" fillId="0" borderId="5" xfId="0" applyFont="1" applyBorder="1" applyAlignment="1">
      <alignment horizontal="right" vertical="center" wrapText="1" shrinkToFit="1" readingOrder="1"/>
    </xf>
    <xf numFmtId="164" fontId="10" fillId="0" borderId="0" xfId="1" applyFont="1" applyAlignment="1">
      <alignment horizontal="center" vertical="center" readingOrder="1"/>
    </xf>
    <xf numFmtId="0" fontId="8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center" vertical="center" readingOrder="1"/>
    </xf>
    <xf numFmtId="49" fontId="6" fillId="3" borderId="3" xfId="0" applyNumberFormat="1" applyFont="1" applyFill="1" applyBorder="1" applyAlignment="1">
      <alignment horizontal="left" vertical="center" wrapText="1" shrinkToFit="1" readingOrder="1"/>
    </xf>
    <xf numFmtId="49" fontId="6" fillId="3" borderId="4" xfId="0" applyNumberFormat="1" applyFont="1" applyFill="1" applyBorder="1" applyAlignment="1">
      <alignment horizontal="left" vertical="center" wrapText="1" shrinkToFit="1" readingOrder="1"/>
    </xf>
    <xf numFmtId="49" fontId="6" fillId="3" borderId="5" xfId="0" applyNumberFormat="1" applyFont="1" applyFill="1" applyBorder="1" applyAlignment="1">
      <alignment horizontal="left" vertical="center" wrapText="1" shrinkToFit="1" readingOrder="1"/>
    </xf>
    <xf numFmtId="49" fontId="11" fillId="0" borderId="0" xfId="0" applyNumberFormat="1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49" fontId="10" fillId="0" borderId="0" xfId="0" applyNumberFormat="1" applyFont="1" applyAlignment="1">
      <alignment horizontal="left" vertical="top" wrapText="1" readingOrder="1"/>
    </xf>
    <xf numFmtId="0" fontId="8" fillId="2" borderId="7" xfId="0" applyFont="1" applyFill="1" applyBorder="1" applyAlignment="1">
      <alignment horizontal="right" vertical="center" wrapText="1" shrinkToFi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23</xdr:row>
      <xdr:rowOff>300037</xdr:rowOff>
    </xdr:from>
    <xdr:ext cx="261995" cy="2166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l-PL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/>
                      <m:sup/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94B74D78-8B5E-22D1-AD63-4E6AAB633FAF}"/>
                </a:ext>
              </a:extLst>
            </xdr:cNvPr>
            <xdr:cNvSpPr txBox="1"/>
          </xdr:nvSpPr>
          <xdr:spPr>
            <a:xfrm>
              <a:off x="8458200" y="3195637"/>
              <a:ext cx="261995" cy="2166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〖^〗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381000</xdr:colOff>
      <xdr:row>23</xdr:row>
      <xdr:rowOff>300037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F83DECD-9D2B-0E8D-0678-492EDFDCD9C9}"/>
            </a:ext>
          </a:extLst>
        </xdr:cNvPr>
        <xdr:cNvSpPr txBox="1"/>
      </xdr:nvSpPr>
      <xdr:spPr>
        <a:xfrm>
          <a:off x="8458200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6"/>
  <sheetViews>
    <sheetView tabSelected="1" view="pageBreakPreview" zoomScale="120" zoomScaleNormal="100" zoomScaleSheetLayoutView="120" workbookViewId="0">
      <selection activeCell="A71" sqref="A71:G71"/>
    </sheetView>
  </sheetViews>
  <sheetFormatPr defaultRowHeight="15" x14ac:dyDescent="0.25"/>
  <cols>
    <col min="1" max="1" width="6" style="2" customWidth="1"/>
    <col min="2" max="2" width="11.7109375" style="1" customWidth="1"/>
    <col min="3" max="3" width="42" style="1" customWidth="1"/>
    <col min="4" max="4" width="7.42578125" style="1" customWidth="1"/>
    <col min="5" max="5" width="7.7109375" style="5" customWidth="1"/>
    <col min="6" max="6" width="9.7109375" style="5" customWidth="1"/>
    <col min="7" max="7" width="18.140625" style="5" customWidth="1"/>
    <col min="8" max="16384" width="9.140625" style="1"/>
  </cols>
  <sheetData>
    <row r="1" spans="1:7" x14ac:dyDescent="0.25">
      <c r="F1" s="85" t="s">
        <v>128</v>
      </c>
      <c r="G1" s="85"/>
    </row>
    <row r="2" spans="1:7" ht="44.25" customHeight="1" x14ac:dyDescent="0.25">
      <c r="A2" s="88" t="s">
        <v>127</v>
      </c>
      <c r="B2" s="88"/>
      <c r="C2" s="88"/>
      <c r="D2" s="88"/>
      <c r="E2" s="88"/>
      <c r="F2" s="88"/>
      <c r="G2" s="88"/>
    </row>
    <row r="3" spans="1:7" ht="33" customHeight="1" x14ac:dyDescent="0.25">
      <c r="B3" s="43" t="s">
        <v>129</v>
      </c>
      <c r="C3" s="86" t="s">
        <v>130</v>
      </c>
      <c r="D3" s="86"/>
      <c r="E3" s="86"/>
      <c r="F3" s="86"/>
      <c r="G3" s="86"/>
    </row>
    <row r="4" spans="1:7" ht="21.75" customHeight="1" x14ac:dyDescent="0.25">
      <c r="B4" s="49" t="s">
        <v>131</v>
      </c>
      <c r="C4" s="50" t="s">
        <v>132</v>
      </c>
    </row>
    <row r="5" spans="1:7" ht="23.25" customHeight="1" x14ac:dyDescent="0.25">
      <c r="B5" s="49" t="s">
        <v>133</v>
      </c>
      <c r="C5" s="50" t="s">
        <v>134</v>
      </c>
    </row>
    <row r="6" spans="1:7" x14ac:dyDescent="0.25">
      <c r="B6" s="42"/>
    </row>
    <row r="7" spans="1:7" ht="53.25" customHeight="1" x14ac:dyDescent="0.25">
      <c r="A7" s="46"/>
      <c r="B7" s="87" t="s">
        <v>143</v>
      </c>
      <c r="C7" s="87"/>
      <c r="D7" s="87"/>
      <c r="E7" s="87"/>
      <c r="F7" s="87"/>
      <c r="G7" s="87"/>
    </row>
    <row r="8" spans="1:7" ht="18" customHeight="1" x14ac:dyDescent="0.25">
      <c r="A8" s="45"/>
      <c r="B8" s="45"/>
      <c r="C8" s="45"/>
      <c r="D8" s="45"/>
      <c r="E8" s="45"/>
      <c r="F8" s="45"/>
      <c r="G8" s="45"/>
    </row>
    <row r="9" spans="1:7" ht="15.75" customHeight="1" x14ac:dyDescent="0.25">
      <c r="A9" s="45"/>
      <c r="B9" s="93" t="s">
        <v>135</v>
      </c>
      <c r="C9" s="93"/>
      <c r="D9" s="45"/>
      <c r="E9" s="45"/>
      <c r="F9" s="45"/>
      <c r="G9" s="45"/>
    </row>
    <row r="10" spans="1:7" ht="15.75" customHeight="1" x14ac:dyDescent="0.25">
      <c r="A10" s="45"/>
      <c r="B10" s="94" t="s">
        <v>136</v>
      </c>
      <c r="C10" s="94"/>
      <c r="D10" s="94"/>
      <c r="E10" s="94"/>
      <c r="F10" s="94"/>
      <c r="G10" s="45"/>
    </row>
    <row r="11" spans="1:7" ht="26.25" customHeight="1" x14ac:dyDescent="0.25">
      <c r="A11" s="45"/>
      <c r="B11" s="94" t="s">
        <v>144</v>
      </c>
      <c r="C11" s="94"/>
      <c r="D11" s="94"/>
      <c r="E11" s="94"/>
      <c r="F11" s="94"/>
      <c r="G11" s="45"/>
    </row>
    <row r="12" spans="1:7" ht="15.75" customHeight="1" x14ac:dyDescent="0.25">
      <c r="A12" s="45"/>
      <c r="B12" s="94" t="s">
        <v>137</v>
      </c>
      <c r="C12" s="94"/>
      <c r="D12" s="94"/>
      <c r="E12" s="94"/>
      <c r="F12" s="94"/>
      <c r="G12" s="45"/>
    </row>
    <row r="13" spans="1:7" ht="15.75" customHeight="1" x14ac:dyDescent="0.25">
      <c r="A13" s="45"/>
      <c r="B13" s="94" t="s">
        <v>138</v>
      </c>
      <c r="C13" s="94"/>
      <c r="D13" s="94"/>
      <c r="E13" s="94"/>
      <c r="F13" s="94"/>
      <c r="G13" s="45"/>
    </row>
    <row r="14" spans="1:7" ht="15.75" customHeight="1" x14ac:dyDescent="0.25">
      <c r="A14" s="45"/>
      <c r="B14" s="47"/>
      <c r="C14" s="47"/>
      <c r="D14" s="47"/>
      <c r="E14" s="47"/>
      <c r="F14" s="47"/>
      <c r="G14" s="45"/>
    </row>
    <row r="15" spans="1:7" ht="15.75" customHeight="1" x14ac:dyDescent="0.25">
      <c r="A15" s="45"/>
      <c r="B15" s="92" t="s">
        <v>139</v>
      </c>
      <c r="C15" s="92"/>
      <c r="D15" s="92"/>
      <c r="E15" s="92"/>
      <c r="F15" s="47"/>
      <c r="G15" s="45"/>
    </row>
    <row r="16" spans="1:7" ht="15.75" customHeight="1" x14ac:dyDescent="0.25">
      <c r="A16" s="1"/>
      <c r="E16" s="1"/>
      <c r="F16" s="1"/>
      <c r="G16" s="1"/>
    </row>
    <row r="17" spans="1:7" ht="21" customHeight="1" x14ac:dyDescent="0.25">
      <c r="A17" s="3" t="s">
        <v>0</v>
      </c>
      <c r="B17" s="3" t="s">
        <v>1</v>
      </c>
      <c r="C17" s="3" t="s">
        <v>2</v>
      </c>
      <c r="D17" s="3" t="s">
        <v>3</v>
      </c>
      <c r="E17" s="4" t="s">
        <v>4</v>
      </c>
      <c r="F17" s="4" t="s">
        <v>5</v>
      </c>
      <c r="G17" s="4" t="s">
        <v>6</v>
      </c>
    </row>
    <row r="18" spans="1:7" ht="15" customHeight="1" x14ac:dyDescent="0.25">
      <c r="A18" s="33" t="s">
        <v>7</v>
      </c>
      <c r="B18" s="33"/>
      <c r="C18" s="89" t="s">
        <v>18</v>
      </c>
      <c r="D18" s="90"/>
      <c r="E18" s="90"/>
      <c r="F18" s="90"/>
      <c r="G18" s="91"/>
    </row>
    <row r="19" spans="1:7" ht="30" customHeight="1" x14ac:dyDescent="0.25">
      <c r="A19" s="12" t="s">
        <v>8</v>
      </c>
      <c r="B19" s="12" t="s">
        <v>25</v>
      </c>
      <c r="C19" s="11" t="s">
        <v>19</v>
      </c>
      <c r="D19" s="12" t="s">
        <v>26</v>
      </c>
      <c r="E19" s="15">
        <v>1</v>
      </c>
      <c r="F19" s="6"/>
      <c r="G19" s="13">
        <f>E19*F19</f>
        <v>0</v>
      </c>
    </row>
    <row r="20" spans="1:7" ht="15" customHeight="1" x14ac:dyDescent="0.25">
      <c r="A20" s="82" t="s">
        <v>118</v>
      </c>
      <c r="B20" s="83"/>
      <c r="C20" s="83"/>
      <c r="D20" s="83"/>
      <c r="E20" s="83"/>
      <c r="F20" s="84"/>
      <c r="G20" s="36">
        <f>G19</f>
        <v>0</v>
      </c>
    </row>
    <row r="21" spans="1:7" x14ac:dyDescent="0.25">
      <c r="A21" s="34" t="s">
        <v>9</v>
      </c>
      <c r="B21" s="35"/>
      <c r="C21" s="80" t="s">
        <v>23</v>
      </c>
      <c r="D21" s="80"/>
      <c r="E21" s="80"/>
      <c r="F21" s="80"/>
      <c r="G21" s="80"/>
    </row>
    <row r="22" spans="1:7" ht="45" customHeight="1" x14ac:dyDescent="0.25">
      <c r="A22" s="12" t="s">
        <v>27</v>
      </c>
      <c r="B22" s="12" t="s">
        <v>28</v>
      </c>
      <c r="C22" s="11" t="s">
        <v>29</v>
      </c>
      <c r="D22" s="12" t="s">
        <v>30</v>
      </c>
      <c r="E22" s="15">
        <v>150.01</v>
      </c>
      <c r="F22" s="6"/>
      <c r="G22" s="13">
        <f>E22*F22</f>
        <v>0</v>
      </c>
    </row>
    <row r="23" spans="1:7" ht="60" customHeight="1" x14ac:dyDescent="0.25">
      <c r="A23" s="12" t="s">
        <v>31</v>
      </c>
      <c r="B23" s="12" t="s">
        <v>32</v>
      </c>
      <c r="C23" s="11" t="s">
        <v>33</v>
      </c>
      <c r="D23" s="12" t="s">
        <v>34</v>
      </c>
      <c r="E23" s="15">
        <v>45</v>
      </c>
      <c r="F23" s="6"/>
      <c r="G23" s="13">
        <f t="shared" ref="G23:G29" si="0">E23*F23</f>
        <v>0</v>
      </c>
    </row>
    <row r="24" spans="1:7" ht="60" customHeight="1" x14ac:dyDescent="0.25">
      <c r="A24" s="12" t="s">
        <v>35</v>
      </c>
      <c r="B24" s="12" t="s">
        <v>36</v>
      </c>
      <c r="C24" s="11" t="s">
        <v>37</v>
      </c>
      <c r="D24" s="12" t="s">
        <v>34</v>
      </c>
      <c r="E24" s="15">
        <v>45</v>
      </c>
      <c r="F24" s="6"/>
      <c r="G24" s="13">
        <f t="shared" si="0"/>
        <v>0</v>
      </c>
    </row>
    <row r="25" spans="1:7" ht="30" customHeight="1" x14ac:dyDescent="0.25">
      <c r="A25" s="12" t="s">
        <v>38</v>
      </c>
      <c r="B25" s="12" t="s">
        <v>25</v>
      </c>
      <c r="C25" s="11" t="s">
        <v>39</v>
      </c>
      <c r="D25" s="12" t="s">
        <v>34</v>
      </c>
      <c r="E25" s="15">
        <v>45</v>
      </c>
      <c r="F25" s="6"/>
      <c r="G25" s="13">
        <f t="shared" si="0"/>
        <v>0</v>
      </c>
    </row>
    <row r="26" spans="1:7" ht="30" customHeight="1" x14ac:dyDescent="0.25">
      <c r="A26" s="12" t="s">
        <v>40</v>
      </c>
      <c r="B26" s="12" t="s">
        <v>41</v>
      </c>
      <c r="C26" s="11" t="s">
        <v>42</v>
      </c>
      <c r="D26" s="12" t="s">
        <v>30</v>
      </c>
      <c r="E26" s="15">
        <v>150.01</v>
      </c>
      <c r="F26" s="6"/>
      <c r="G26" s="13">
        <f t="shared" si="0"/>
        <v>0</v>
      </c>
    </row>
    <row r="27" spans="1:7" ht="120" customHeight="1" x14ac:dyDescent="0.25">
      <c r="A27" s="37" t="s">
        <v>43</v>
      </c>
      <c r="B27" s="37" t="s">
        <v>44</v>
      </c>
      <c r="C27" s="38" t="s">
        <v>124</v>
      </c>
      <c r="D27" s="37" t="s">
        <v>30</v>
      </c>
      <c r="E27" s="39">
        <v>150.01</v>
      </c>
      <c r="F27" s="40"/>
      <c r="G27" s="40">
        <f t="shared" si="0"/>
        <v>0</v>
      </c>
    </row>
    <row r="28" spans="1:7" ht="45" customHeight="1" x14ac:dyDescent="0.25">
      <c r="A28" s="12" t="s">
        <v>45</v>
      </c>
      <c r="B28" s="12" t="s">
        <v>46</v>
      </c>
      <c r="C28" s="11" t="s">
        <v>47</v>
      </c>
      <c r="D28" s="12" t="s">
        <v>48</v>
      </c>
      <c r="E28" s="15">
        <v>120.18</v>
      </c>
      <c r="F28" s="6"/>
      <c r="G28" s="13">
        <f t="shared" si="0"/>
        <v>0</v>
      </c>
    </row>
    <row r="29" spans="1:7" ht="45" customHeight="1" x14ac:dyDescent="0.25">
      <c r="A29" s="12" t="s">
        <v>50</v>
      </c>
      <c r="B29" s="12" t="s">
        <v>51</v>
      </c>
      <c r="C29" s="11" t="s">
        <v>49</v>
      </c>
      <c r="D29" s="12" t="s">
        <v>48</v>
      </c>
      <c r="E29" s="15">
        <v>120.18</v>
      </c>
      <c r="F29" s="6"/>
      <c r="G29" s="13">
        <f t="shared" si="0"/>
        <v>0</v>
      </c>
    </row>
    <row r="30" spans="1:7" ht="15" customHeight="1" x14ac:dyDescent="0.25">
      <c r="A30" s="82" t="s">
        <v>119</v>
      </c>
      <c r="B30" s="83"/>
      <c r="C30" s="83"/>
      <c r="D30" s="83"/>
      <c r="E30" s="83"/>
      <c r="F30" s="84"/>
      <c r="G30" s="36">
        <f>SUM(G22:G29)</f>
        <v>0</v>
      </c>
    </row>
    <row r="31" spans="1:7" x14ac:dyDescent="0.25">
      <c r="A31" s="34" t="s">
        <v>10</v>
      </c>
      <c r="B31" s="35"/>
      <c r="C31" s="80" t="s">
        <v>20</v>
      </c>
      <c r="D31" s="80"/>
      <c r="E31" s="80"/>
      <c r="F31" s="80"/>
      <c r="G31" s="80"/>
    </row>
    <row r="32" spans="1:7" ht="30" customHeight="1" x14ac:dyDescent="0.25">
      <c r="A32" s="12" t="s">
        <v>52</v>
      </c>
      <c r="B32" s="12" t="s">
        <v>25</v>
      </c>
      <c r="C32" s="11" t="s">
        <v>55</v>
      </c>
      <c r="D32" s="12" t="s">
        <v>58</v>
      </c>
      <c r="E32" s="13">
        <v>8</v>
      </c>
      <c r="F32" s="6"/>
      <c r="G32" s="13">
        <f>E32*F32</f>
        <v>0</v>
      </c>
    </row>
    <row r="33" spans="1:7" ht="30" customHeight="1" x14ac:dyDescent="0.25">
      <c r="A33" s="12" t="s">
        <v>53</v>
      </c>
      <c r="B33" s="12" t="s">
        <v>25</v>
      </c>
      <c r="C33" s="11" t="s">
        <v>56</v>
      </c>
      <c r="D33" s="12" t="s">
        <v>58</v>
      </c>
      <c r="E33" s="13">
        <v>2</v>
      </c>
      <c r="F33" s="6"/>
      <c r="G33" s="13">
        <f t="shared" ref="G33:G34" si="1">E33*F33</f>
        <v>0</v>
      </c>
    </row>
    <row r="34" spans="1:7" ht="30" customHeight="1" x14ac:dyDescent="0.25">
      <c r="A34" s="12" t="s">
        <v>54</v>
      </c>
      <c r="B34" s="12" t="s">
        <v>25</v>
      </c>
      <c r="C34" s="11" t="s">
        <v>57</v>
      </c>
      <c r="D34" s="12" t="s">
        <v>58</v>
      </c>
      <c r="E34" s="13">
        <v>2</v>
      </c>
      <c r="F34" s="6"/>
      <c r="G34" s="13">
        <f t="shared" si="1"/>
        <v>0</v>
      </c>
    </row>
    <row r="35" spans="1:7" ht="15" customHeight="1" x14ac:dyDescent="0.25">
      <c r="A35" s="82" t="s">
        <v>120</v>
      </c>
      <c r="B35" s="83"/>
      <c r="C35" s="83"/>
      <c r="D35" s="83"/>
      <c r="E35" s="83"/>
      <c r="F35" s="84"/>
      <c r="G35" s="36">
        <f>SUM(G32:G34)</f>
        <v>0</v>
      </c>
    </row>
    <row r="36" spans="1:7" x14ac:dyDescent="0.25">
      <c r="A36" s="34" t="s">
        <v>11</v>
      </c>
      <c r="B36" s="35"/>
      <c r="C36" s="80" t="s">
        <v>21</v>
      </c>
      <c r="D36" s="81"/>
      <c r="E36" s="81"/>
      <c r="F36" s="81"/>
      <c r="G36" s="81"/>
    </row>
    <row r="37" spans="1:7" ht="30" x14ac:dyDescent="0.25">
      <c r="A37" s="12" t="s">
        <v>59</v>
      </c>
      <c r="B37" s="12" t="s">
        <v>62</v>
      </c>
      <c r="C37" s="11" t="s">
        <v>61</v>
      </c>
      <c r="D37" s="12" t="s">
        <v>63</v>
      </c>
      <c r="E37" s="13">
        <v>0.02</v>
      </c>
      <c r="F37" s="13"/>
      <c r="G37" s="13">
        <f>E37*F37</f>
        <v>0</v>
      </c>
    </row>
    <row r="38" spans="1:7" ht="30" x14ac:dyDescent="0.25">
      <c r="A38" s="12" t="s">
        <v>60</v>
      </c>
      <c r="B38" s="12" t="s">
        <v>65</v>
      </c>
      <c r="C38" s="11" t="s">
        <v>64</v>
      </c>
      <c r="D38" s="12" t="s">
        <v>63</v>
      </c>
      <c r="E38" s="13">
        <v>0.02</v>
      </c>
      <c r="F38" s="13"/>
      <c r="G38" s="13">
        <f t="shared" ref="G38" si="2">E38*F38</f>
        <v>0</v>
      </c>
    </row>
    <row r="39" spans="1:7" ht="15" customHeight="1" x14ac:dyDescent="0.25">
      <c r="A39" s="82" t="s">
        <v>125</v>
      </c>
      <c r="B39" s="83"/>
      <c r="C39" s="83"/>
      <c r="D39" s="83"/>
      <c r="E39" s="83"/>
      <c r="F39" s="84"/>
      <c r="G39" s="36">
        <f>SUM(G37:G38)</f>
        <v>0</v>
      </c>
    </row>
    <row r="40" spans="1:7" ht="15" customHeight="1" x14ac:dyDescent="0.25">
      <c r="A40" s="33" t="s">
        <v>12</v>
      </c>
      <c r="B40" s="33"/>
      <c r="C40" s="89" t="s">
        <v>22</v>
      </c>
      <c r="D40" s="90"/>
      <c r="E40" s="90"/>
      <c r="F40" s="90"/>
      <c r="G40" s="91"/>
    </row>
    <row r="41" spans="1:7" x14ac:dyDescent="0.25">
      <c r="A41" s="51" t="s">
        <v>24</v>
      </c>
      <c r="B41" s="52"/>
      <c r="C41" s="58" t="s">
        <v>66</v>
      </c>
      <c r="D41" s="59"/>
      <c r="E41" s="59"/>
      <c r="F41" s="59"/>
      <c r="G41" s="60"/>
    </row>
    <row r="42" spans="1:7" ht="30" x14ac:dyDescent="0.25">
      <c r="A42" s="12" t="s">
        <v>67</v>
      </c>
      <c r="B42" s="12" t="s">
        <v>69</v>
      </c>
      <c r="C42" s="11" t="s">
        <v>68</v>
      </c>
      <c r="D42" s="12" t="s">
        <v>34</v>
      </c>
      <c r="E42" s="13">
        <v>12.8</v>
      </c>
      <c r="F42" s="6"/>
      <c r="G42" s="13">
        <f t="shared" ref="G42:G55" si="3">E42*F42</f>
        <v>0</v>
      </c>
    </row>
    <row r="43" spans="1:7" ht="30" x14ac:dyDescent="0.25">
      <c r="A43" s="12" t="s">
        <v>70</v>
      </c>
      <c r="B43" s="12" t="s">
        <v>73</v>
      </c>
      <c r="C43" s="11" t="s">
        <v>74</v>
      </c>
      <c r="D43" s="12" t="s">
        <v>48</v>
      </c>
      <c r="E43" s="13">
        <v>40</v>
      </c>
      <c r="F43" s="6"/>
      <c r="G43" s="13">
        <f t="shared" si="3"/>
        <v>0</v>
      </c>
    </row>
    <row r="44" spans="1:7" ht="30" x14ac:dyDescent="0.25">
      <c r="A44" s="12" t="s">
        <v>71</v>
      </c>
      <c r="B44" s="12" t="s">
        <v>75</v>
      </c>
      <c r="C44" s="11" t="s">
        <v>76</v>
      </c>
      <c r="D44" s="12" t="s">
        <v>34</v>
      </c>
      <c r="E44" s="13">
        <v>11.2</v>
      </c>
      <c r="F44" s="6"/>
      <c r="G44" s="13">
        <f t="shared" si="3"/>
        <v>0</v>
      </c>
    </row>
    <row r="45" spans="1:7" ht="45" x14ac:dyDescent="0.25">
      <c r="A45" s="12" t="s">
        <v>72</v>
      </c>
      <c r="B45" s="12" t="s">
        <v>78</v>
      </c>
      <c r="C45" s="11" t="s">
        <v>77</v>
      </c>
      <c r="D45" s="12" t="s">
        <v>48</v>
      </c>
      <c r="E45" s="13">
        <v>40</v>
      </c>
      <c r="F45" s="6"/>
      <c r="G45" s="13">
        <f t="shared" si="3"/>
        <v>0</v>
      </c>
    </row>
    <row r="46" spans="1:7" ht="30" x14ac:dyDescent="0.25">
      <c r="A46" s="12" t="s">
        <v>79</v>
      </c>
      <c r="B46" s="12" t="s">
        <v>80</v>
      </c>
      <c r="C46" s="11" t="s">
        <v>81</v>
      </c>
      <c r="D46" s="12" t="s">
        <v>48</v>
      </c>
      <c r="E46" s="13">
        <v>40</v>
      </c>
      <c r="F46" s="6"/>
      <c r="G46" s="13">
        <f t="shared" si="3"/>
        <v>0</v>
      </c>
    </row>
    <row r="47" spans="1:7" ht="75" x14ac:dyDescent="0.25">
      <c r="A47" s="12" t="s">
        <v>83</v>
      </c>
      <c r="B47" s="12" t="s">
        <v>82</v>
      </c>
      <c r="C47" s="11" t="s">
        <v>84</v>
      </c>
      <c r="D47" s="12" t="s">
        <v>48</v>
      </c>
      <c r="E47" s="13">
        <v>40</v>
      </c>
      <c r="F47" s="6"/>
      <c r="G47" s="13">
        <f t="shared" si="3"/>
        <v>0</v>
      </c>
    </row>
    <row r="48" spans="1:7" ht="30" x14ac:dyDescent="0.25">
      <c r="A48" s="12" t="s">
        <v>85</v>
      </c>
      <c r="B48" s="12" t="s">
        <v>86</v>
      </c>
      <c r="C48" s="11" t="s">
        <v>87</v>
      </c>
      <c r="D48" s="12" t="s">
        <v>58</v>
      </c>
      <c r="E48" s="13">
        <v>5</v>
      </c>
      <c r="F48" s="6"/>
      <c r="G48" s="13">
        <f t="shared" si="3"/>
        <v>0</v>
      </c>
    </row>
    <row r="49" spans="1:7" x14ac:dyDescent="0.25">
      <c r="A49" s="71" t="s">
        <v>117</v>
      </c>
      <c r="B49" s="72"/>
      <c r="C49" s="72"/>
      <c r="D49" s="72"/>
      <c r="E49" s="72"/>
      <c r="F49" s="73"/>
      <c r="G49" s="53">
        <f>SUM(G42:G48)</f>
        <v>0</v>
      </c>
    </row>
    <row r="50" spans="1:7" x14ac:dyDescent="0.25">
      <c r="A50" s="51" t="s">
        <v>88</v>
      </c>
      <c r="B50" s="51"/>
      <c r="C50" s="61" t="s">
        <v>89</v>
      </c>
      <c r="D50" s="62"/>
      <c r="E50" s="62"/>
      <c r="F50" s="62"/>
      <c r="G50" s="63"/>
    </row>
    <row r="51" spans="1:7" ht="45" x14ac:dyDescent="0.25">
      <c r="A51" s="12" t="s">
        <v>92</v>
      </c>
      <c r="B51" s="12" t="s">
        <v>90</v>
      </c>
      <c r="C51" s="11" t="s">
        <v>91</v>
      </c>
      <c r="D51" s="12" t="s">
        <v>34</v>
      </c>
      <c r="E51" s="13">
        <v>16.2</v>
      </c>
      <c r="F51" s="6"/>
      <c r="G51" s="13">
        <f t="shared" si="3"/>
        <v>0</v>
      </c>
    </row>
    <row r="52" spans="1:7" ht="45" x14ac:dyDescent="0.25">
      <c r="A52" s="12" t="s">
        <v>93</v>
      </c>
      <c r="B52" s="12" t="s">
        <v>96</v>
      </c>
      <c r="C52" s="11" t="s">
        <v>95</v>
      </c>
      <c r="D52" s="12" t="s">
        <v>34</v>
      </c>
      <c r="E52" s="13">
        <v>15</v>
      </c>
      <c r="F52" s="6"/>
      <c r="G52" s="13">
        <f t="shared" si="3"/>
        <v>0</v>
      </c>
    </row>
    <row r="53" spans="1:7" ht="30" x14ac:dyDescent="0.25">
      <c r="A53" s="12" t="s">
        <v>94</v>
      </c>
      <c r="B53" s="12" t="s">
        <v>97</v>
      </c>
      <c r="C53" s="11" t="s">
        <v>98</v>
      </c>
      <c r="D53" s="12" t="s">
        <v>34</v>
      </c>
      <c r="E53" s="13">
        <v>1.2</v>
      </c>
      <c r="F53" s="6"/>
      <c r="G53" s="13">
        <f t="shared" si="3"/>
        <v>0</v>
      </c>
    </row>
    <row r="54" spans="1:7" ht="75" x14ac:dyDescent="0.25">
      <c r="A54" s="12" t="s">
        <v>99</v>
      </c>
      <c r="B54" s="12" t="s">
        <v>100</v>
      </c>
      <c r="C54" s="11" t="s">
        <v>101</v>
      </c>
      <c r="D54" s="12" t="s">
        <v>48</v>
      </c>
      <c r="E54" s="13">
        <v>3</v>
      </c>
      <c r="F54" s="6"/>
      <c r="G54" s="13">
        <f t="shared" si="3"/>
        <v>0</v>
      </c>
    </row>
    <row r="55" spans="1:7" ht="60" x14ac:dyDescent="0.25">
      <c r="A55" s="12" t="s">
        <v>104</v>
      </c>
      <c r="B55" s="12" t="s">
        <v>103</v>
      </c>
      <c r="C55" s="11" t="s">
        <v>102</v>
      </c>
      <c r="D55" s="12" t="s">
        <v>58</v>
      </c>
      <c r="E55" s="13">
        <v>1</v>
      </c>
      <c r="F55" s="6"/>
      <c r="G55" s="13">
        <f t="shared" si="3"/>
        <v>0</v>
      </c>
    </row>
    <row r="56" spans="1:7" ht="45" x14ac:dyDescent="0.25">
      <c r="A56" s="20" t="s">
        <v>106</v>
      </c>
      <c r="B56" s="20" t="s">
        <v>107</v>
      </c>
      <c r="C56" s="21" t="s">
        <v>108</v>
      </c>
      <c r="D56" s="20" t="s">
        <v>48</v>
      </c>
      <c r="E56" s="22">
        <v>3</v>
      </c>
      <c r="F56" s="23"/>
      <c r="G56" s="13">
        <f>E56*F56</f>
        <v>0</v>
      </c>
    </row>
    <row r="57" spans="1:7" x14ac:dyDescent="0.25">
      <c r="A57" s="74" t="s">
        <v>121</v>
      </c>
      <c r="B57" s="75"/>
      <c r="C57" s="75"/>
      <c r="D57" s="75"/>
      <c r="E57" s="75"/>
      <c r="F57" s="76"/>
      <c r="G57" s="57">
        <f>SUM(G51:G56)</f>
        <v>0</v>
      </c>
    </row>
    <row r="58" spans="1:7" x14ac:dyDescent="0.25">
      <c r="A58" s="54" t="s">
        <v>105</v>
      </c>
      <c r="B58" s="55"/>
      <c r="C58" s="68" t="s">
        <v>109</v>
      </c>
      <c r="D58" s="69"/>
      <c r="E58" s="69"/>
      <c r="F58" s="69"/>
      <c r="G58" s="70"/>
    </row>
    <row r="59" spans="1:7" ht="60" customHeight="1" x14ac:dyDescent="0.25">
      <c r="A59" s="12" t="s">
        <v>110</v>
      </c>
      <c r="B59" s="14" t="s">
        <v>113</v>
      </c>
      <c r="C59" s="17" t="s">
        <v>114</v>
      </c>
      <c r="D59" s="18" t="s">
        <v>34</v>
      </c>
      <c r="E59" s="19">
        <v>2.8</v>
      </c>
      <c r="F59" s="16"/>
      <c r="G59" s="31">
        <f>E59*F59</f>
        <v>0</v>
      </c>
    </row>
    <row r="60" spans="1:7" ht="60" customHeight="1" x14ac:dyDescent="0.25">
      <c r="A60" s="12" t="s">
        <v>111</v>
      </c>
      <c r="B60" s="14" t="s">
        <v>115</v>
      </c>
      <c r="C60" s="17" t="s">
        <v>122</v>
      </c>
      <c r="D60" s="18" t="s">
        <v>34</v>
      </c>
      <c r="E60" s="19">
        <v>2.8</v>
      </c>
      <c r="F60" s="16"/>
      <c r="G60" s="31">
        <f t="shared" ref="G60:G61" si="4">E60*F60</f>
        <v>0</v>
      </c>
    </row>
    <row r="61" spans="1:7" ht="30" customHeight="1" x14ac:dyDescent="0.25">
      <c r="A61" s="20" t="s">
        <v>112</v>
      </c>
      <c r="B61" s="26" t="s">
        <v>116</v>
      </c>
      <c r="C61" s="27" t="s">
        <v>39</v>
      </c>
      <c r="D61" s="28" t="s">
        <v>34</v>
      </c>
      <c r="E61" s="29">
        <v>2.8</v>
      </c>
      <c r="F61" s="30"/>
      <c r="G61" s="32">
        <f t="shared" si="4"/>
        <v>0</v>
      </c>
    </row>
    <row r="62" spans="1:7" ht="15" customHeight="1" x14ac:dyDescent="0.25">
      <c r="A62" s="77" t="s">
        <v>123</v>
      </c>
      <c r="B62" s="78"/>
      <c r="C62" s="78"/>
      <c r="D62" s="78"/>
      <c r="E62" s="78"/>
      <c r="F62" s="79"/>
      <c r="G62" s="56">
        <f>SUM(G59:G61)</f>
        <v>0</v>
      </c>
    </row>
    <row r="63" spans="1:7" ht="15" customHeight="1" x14ac:dyDescent="0.25">
      <c r="A63" s="74" t="s">
        <v>126</v>
      </c>
      <c r="B63" s="75"/>
      <c r="C63" s="75"/>
      <c r="D63" s="75"/>
      <c r="E63" s="75"/>
      <c r="F63" s="76"/>
      <c r="G63" s="41">
        <f>G49+G57+G62</f>
        <v>0</v>
      </c>
    </row>
    <row r="64" spans="1:7" x14ac:dyDescent="0.25">
      <c r="A64" s="34" t="s">
        <v>145</v>
      </c>
      <c r="B64" s="35"/>
      <c r="C64" s="80" t="s">
        <v>148</v>
      </c>
      <c r="D64" s="81"/>
      <c r="E64" s="81"/>
      <c r="F64" s="81"/>
      <c r="G64" s="81"/>
    </row>
    <row r="65" spans="1:7" ht="45" x14ac:dyDescent="0.25">
      <c r="A65" s="12" t="s">
        <v>146</v>
      </c>
      <c r="B65" s="12" t="s">
        <v>116</v>
      </c>
      <c r="C65" s="11" t="s">
        <v>149</v>
      </c>
      <c r="D65" s="12" t="s">
        <v>26</v>
      </c>
      <c r="E65" s="13">
        <v>1</v>
      </c>
      <c r="F65" s="13"/>
      <c r="G65" s="13">
        <f>E65*F65</f>
        <v>0</v>
      </c>
    </row>
    <row r="66" spans="1:7" ht="15" customHeight="1" x14ac:dyDescent="0.25">
      <c r="A66" s="82" t="s">
        <v>147</v>
      </c>
      <c r="B66" s="83"/>
      <c r="C66" s="83"/>
      <c r="D66" s="83"/>
      <c r="E66" s="83"/>
      <c r="F66" s="84"/>
      <c r="G66" s="36">
        <f>G65</f>
        <v>0</v>
      </c>
    </row>
    <row r="67" spans="1:7" ht="20.100000000000001" customHeight="1" x14ac:dyDescent="0.25">
      <c r="A67" s="65" t="s">
        <v>13</v>
      </c>
      <c r="B67" s="66"/>
      <c r="C67" s="66"/>
      <c r="D67" s="66"/>
      <c r="E67" s="66"/>
      <c r="F67" s="67"/>
      <c r="G67" s="25">
        <f>G20+G30+G35+G39+G63+G66</f>
        <v>0</v>
      </c>
    </row>
    <row r="68" spans="1:7" ht="20.100000000000001" customHeight="1" x14ac:dyDescent="0.25">
      <c r="A68" s="65" t="s">
        <v>14</v>
      </c>
      <c r="B68" s="66"/>
      <c r="C68" s="66"/>
      <c r="D68" s="66"/>
      <c r="E68" s="66"/>
      <c r="F68" s="67"/>
      <c r="G68" s="25">
        <f>G67*23%</f>
        <v>0</v>
      </c>
    </row>
    <row r="69" spans="1:7" ht="20.100000000000001" customHeight="1" x14ac:dyDescent="0.25">
      <c r="A69" s="95" t="s">
        <v>15</v>
      </c>
      <c r="B69" s="95"/>
      <c r="C69" s="95"/>
      <c r="D69" s="95"/>
      <c r="E69" s="95"/>
      <c r="F69" s="95"/>
      <c r="G69" s="25">
        <f>G67+G68</f>
        <v>0</v>
      </c>
    </row>
    <row r="70" spans="1:7" x14ac:dyDescent="0.25">
      <c r="B70" s="64"/>
      <c r="C70" s="64"/>
      <c r="D70" s="64"/>
      <c r="E70" s="64"/>
      <c r="F70" s="64"/>
      <c r="G70" s="64"/>
    </row>
    <row r="71" spans="1:7" ht="17.25" customHeight="1" x14ac:dyDescent="0.25">
      <c r="A71" s="87" t="s">
        <v>140</v>
      </c>
      <c r="B71" s="87"/>
      <c r="C71" s="87"/>
      <c r="D71" s="87"/>
      <c r="E71" s="87"/>
      <c r="F71" s="87"/>
      <c r="G71" s="87"/>
    </row>
    <row r="72" spans="1:7" ht="22.5" customHeight="1" x14ac:dyDescent="0.25">
      <c r="A72" s="7"/>
      <c r="B72" s="8"/>
      <c r="C72" s="8"/>
      <c r="D72" s="8"/>
      <c r="E72" s="8"/>
      <c r="F72" s="8"/>
      <c r="G72" s="8"/>
    </row>
    <row r="73" spans="1:7" ht="56.25" customHeight="1" x14ac:dyDescent="0.25">
      <c r="B73" s="24"/>
      <c r="C73" s="24"/>
      <c r="D73" s="24"/>
      <c r="E73" s="24"/>
      <c r="F73" s="24"/>
      <c r="G73" s="24"/>
    </row>
    <row r="74" spans="1:7" x14ac:dyDescent="0.25">
      <c r="A74" s="44" t="s">
        <v>16</v>
      </c>
      <c r="B74" s="1" t="s">
        <v>17</v>
      </c>
      <c r="F74" s="5" t="s">
        <v>142</v>
      </c>
    </row>
    <row r="75" spans="1:7" x14ac:dyDescent="0.25">
      <c r="F75" s="48" t="s">
        <v>141</v>
      </c>
    </row>
    <row r="76" spans="1:7" x14ac:dyDescent="0.25">
      <c r="A76" s="7"/>
      <c r="B76" s="9"/>
      <c r="C76" s="9"/>
      <c r="D76" s="9"/>
      <c r="E76" s="10"/>
      <c r="F76" s="10"/>
      <c r="G76" s="10"/>
    </row>
  </sheetData>
  <mergeCells count="33">
    <mergeCell ref="A71:G71"/>
    <mergeCell ref="B9:C9"/>
    <mergeCell ref="B10:F10"/>
    <mergeCell ref="B11:F11"/>
    <mergeCell ref="B12:F12"/>
    <mergeCell ref="B13:F13"/>
    <mergeCell ref="C21:G21"/>
    <mergeCell ref="A20:F20"/>
    <mergeCell ref="A30:F30"/>
    <mergeCell ref="C31:G31"/>
    <mergeCell ref="C36:G36"/>
    <mergeCell ref="A35:F35"/>
    <mergeCell ref="A39:F39"/>
    <mergeCell ref="A68:F68"/>
    <mergeCell ref="A69:F69"/>
    <mergeCell ref="C40:G40"/>
    <mergeCell ref="F1:G1"/>
    <mergeCell ref="C3:G3"/>
    <mergeCell ref="B7:G7"/>
    <mergeCell ref="A2:G2"/>
    <mergeCell ref="C18:G18"/>
    <mergeCell ref="B15:E15"/>
    <mergeCell ref="C41:G41"/>
    <mergeCell ref="C50:G50"/>
    <mergeCell ref="B70:G70"/>
    <mergeCell ref="A67:F67"/>
    <mergeCell ref="C58:G58"/>
    <mergeCell ref="A49:F49"/>
    <mergeCell ref="A57:F57"/>
    <mergeCell ref="A63:F63"/>
    <mergeCell ref="A62:F62"/>
    <mergeCell ref="C64:G64"/>
    <mergeCell ref="A66:F66"/>
  </mergeCells>
  <phoneticPr fontId="7" type="noConversion"/>
  <pageMargins left="0.98425196850393704" right="0.51181102362204722" top="0.67" bottom="0.39370078740157483" header="0.26" footer="0.31496062992125984"/>
  <pageSetup paperSize="9" scale="83" orientation="portrait" r:id="rId1"/>
  <headerFooter>
    <oddHeader>&amp;LZbiorcze Zestawienie Kosztów&amp;RZałącznik nr 7 do SWZ</oddHeader>
    <oddFooter>&amp;R&amp;P/&amp;N</oddFooter>
  </headerFooter>
  <rowBreaks count="2" manualBreakCount="2">
    <brk id="30" max="6" man="1"/>
    <brk id="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Dorota Bethke</cp:lastModifiedBy>
  <cp:lastPrinted>2023-01-03T11:21:19Z</cp:lastPrinted>
  <dcterms:created xsi:type="dcterms:W3CDTF">2021-10-26T08:02:18Z</dcterms:created>
  <dcterms:modified xsi:type="dcterms:W3CDTF">2023-01-18T13:02:36Z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