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a.ferens\Desktop\"/>
    </mc:Choice>
  </mc:AlternateContent>
  <bookViews>
    <workbookView xWindow="0" yWindow="0" windowWidth="15630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1" l="1"/>
  <c r="I166" i="1" s="1"/>
  <c r="H166" i="1" s="1"/>
  <c r="D165" i="1"/>
  <c r="I165" i="1" s="1"/>
  <c r="H165" i="1" s="1"/>
  <c r="D162" i="1"/>
  <c r="D160" i="1" s="1"/>
  <c r="I160" i="1" s="1"/>
  <c r="H160" i="1" s="1"/>
  <c r="D159" i="1"/>
  <c r="I159" i="1" s="1"/>
  <c r="H159" i="1" s="1"/>
  <c r="I154" i="1"/>
  <c r="H154" i="1" s="1"/>
  <c r="D154" i="1"/>
  <c r="D153" i="1"/>
  <c r="I153" i="1" s="1"/>
  <c r="H153" i="1" s="1"/>
  <c r="I152" i="1"/>
  <c r="H152" i="1" s="1"/>
  <c r="I151" i="1"/>
  <c r="H151" i="1" s="1"/>
  <c r="I150" i="1"/>
  <c r="H150" i="1" s="1"/>
  <c r="I149" i="1"/>
  <c r="H149" i="1" s="1"/>
  <c r="I148" i="1"/>
  <c r="H148" i="1" s="1"/>
  <c r="I147" i="1"/>
  <c r="H147" i="1" s="1"/>
  <c r="D118" i="1"/>
  <c r="I118" i="1" s="1"/>
  <c r="H118" i="1" s="1"/>
  <c r="D117" i="1"/>
  <c r="I117" i="1" s="1"/>
  <c r="H117" i="1" s="1"/>
  <c r="D107" i="1"/>
  <c r="I107" i="1" s="1"/>
  <c r="H107" i="1" s="1"/>
  <c r="D100" i="1"/>
  <c r="I100" i="1" s="1"/>
  <c r="H100" i="1" s="1"/>
  <c r="D99" i="1"/>
  <c r="I99" i="1" s="1"/>
  <c r="H99" i="1" s="1"/>
  <c r="D93" i="1"/>
  <c r="D86" i="1"/>
  <c r="D85" i="1"/>
  <c r="D75" i="1"/>
  <c r="D53" i="1" s="1"/>
  <c r="D54" i="1"/>
  <c r="D45" i="1"/>
  <c r="D25" i="1" s="1"/>
  <c r="D19" i="1" s="1"/>
  <c r="D26" i="1"/>
  <c r="D20" i="1" l="1"/>
  <c r="I20" i="1" s="1"/>
  <c r="H20" i="1" s="1"/>
  <c r="I19" i="1"/>
  <c r="F173" i="1"/>
  <c r="I173" i="1" l="1"/>
  <c r="H19" i="1"/>
  <c r="H173" i="1" s="1"/>
</calcChain>
</file>

<file path=xl/sharedStrings.xml><?xml version="1.0" encoding="utf-8"?>
<sst xmlns="http://schemas.openxmlformats.org/spreadsheetml/2006/main" count="1010" uniqueCount="190">
  <si>
    <t>zn.spr.ZO.270.2.2020</t>
  </si>
  <si>
    <t>Typ planu</t>
  </si>
  <si>
    <t>J.m.</t>
  </si>
  <si>
    <t>Ilość</t>
  </si>
  <si>
    <t>Wartość VAT w PLN</t>
  </si>
  <si>
    <t>Grupa czynności</t>
  </si>
  <si>
    <t>1</t>
  </si>
  <si>
    <t>2</t>
  </si>
  <si>
    <t>3</t>
  </si>
  <si>
    <t>4</t>
  </si>
  <si>
    <t>5</t>
  </si>
  <si>
    <t>6</t>
  </si>
  <si>
    <t>7</t>
  </si>
  <si>
    <t>ZAGOSPODAROWANIE LASU</t>
  </si>
  <si>
    <t>rh</t>
  </si>
  <si>
    <t>ch</t>
  </si>
  <si>
    <t>ADM</t>
  </si>
  <si>
    <t>działalność administracyjna</t>
  </si>
  <si>
    <t>SP-POZ</t>
  </si>
  <si>
    <t>Pozostałe prace dot.stanu pos.</t>
  </si>
  <si>
    <t>X</t>
  </si>
  <si>
    <t>HOD</t>
  </si>
  <si>
    <t>hodowla lasu</t>
  </si>
  <si>
    <t>CP</t>
  </si>
  <si>
    <t>czyszczenia późne</t>
  </si>
  <si>
    <t>CW</t>
  </si>
  <si>
    <t>czyszczenia wczesne</t>
  </si>
  <si>
    <t>MA-PORZ</t>
  </si>
  <si>
    <t>porządkowanie pow.zrębowych</t>
  </si>
  <si>
    <t>ODN-LUK</t>
  </si>
  <si>
    <t>odnowienia luk</t>
  </si>
  <si>
    <t>ODN-POR</t>
  </si>
  <si>
    <t>zalesienia pow.porolnych</t>
  </si>
  <si>
    <t>ODN-ZRB</t>
  </si>
  <si>
    <t>odnowienie zrębów</t>
  </si>
  <si>
    <t>ODN-ZŁOŻ</t>
  </si>
  <si>
    <t>odnow.w rębniach złożonych</t>
  </si>
  <si>
    <t>PBD-ODN</t>
  </si>
  <si>
    <t>odnowienia pod przebud. zręby</t>
  </si>
  <si>
    <t>PBD-ODNRB</t>
  </si>
  <si>
    <t>odnowienia pod przebud. rębnie</t>
  </si>
  <si>
    <t>PIEL</t>
  </si>
  <si>
    <t>pielęgnowanie gleby</t>
  </si>
  <si>
    <t>PIEL-POZ</t>
  </si>
  <si>
    <t>inne zabiegi pielęgnacyjne</t>
  </si>
  <si>
    <t>POPR</t>
  </si>
  <si>
    <t>poprawki i uzupełnienia</t>
  </si>
  <si>
    <t>POPR-NAT</t>
  </si>
  <si>
    <t>uzupełnienia w odnow.naturaln.</t>
  </si>
  <si>
    <t>OCHRL</t>
  </si>
  <si>
    <t>ochrona lasu</t>
  </si>
  <si>
    <t>O-BOBRY</t>
  </si>
  <si>
    <t>ogranicz.szkód pow.przez bobry</t>
  </si>
  <si>
    <t>O-BUDKIN</t>
  </si>
  <si>
    <t>wieszanie budek lęg.nowych</t>
  </si>
  <si>
    <t>O-BUDKIS</t>
  </si>
  <si>
    <t>konserwacja budek lęgowych</t>
  </si>
  <si>
    <t>O-EKOTON</t>
  </si>
  <si>
    <t>kształtow. granicy ekotonowej</t>
  </si>
  <si>
    <t>O-POZ</t>
  </si>
  <si>
    <t>inne prace z ochrony lasu</t>
  </si>
  <si>
    <t>O-POZ-PRZ</t>
  </si>
  <si>
    <t>pozos.prace z ochrony przyrody</t>
  </si>
  <si>
    <t>O-PROGNŚ</t>
  </si>
  <si>
    <t>poszukiwania w ściole</t>
  </si>
  <si>
    <t>O-SCHRONN</t>
  </si>
  <si>
    <t>wieszanie schron.dla nietope.</t>
  </si>
  <si>
    <t>O-SCHRONS</t>
  </si>
  <si>
    <t>konserw.schron.dla nietoperzy</t>
  </si>
  <si>
    <t>O-SMIECI</t>
  </si>
  <si>
    <t>Sprzątanie śmieci z teren.leśn</t>
  </si>
  <si>
    <t>O-SPAŁM</t>
  </si>
  <si>
    <t>ochr.mech.przed spałowaniem</t>
  </si>
  <si>
    <t>O-ZGRYZC</t>
  </si>
  <si>
    <t>ochr.chem.przed zgryzaniem</t>
  </si>
  <si>
    <t>O-ZGRYZD</t>
  </si>
  <si>
    <t>wykładanie drzew zgryzowych</t>
  </si>
  <si>
    <t>O-ZWWTÓRK</t>
  </si>
  <si>
    <t>zwal.szkod.wtór.-pułapki klas.</t>
  </si>
  <si>
    <t>O-ZWWTÓRM</t>
  </si>
  <si>
    <t>zwal.szkod.wtór.na drew.mech.</t>
  </si>
  <si>
    <t>OCHRP</t>
  </si>
  <si>
    <t>ochrona p-poż</t>
  </si>
  <si>
    <t>P-PORZ</t>
  </si>
  <si>
    <t>porządkowanie terenu</t>
  </si>
  <si>
    <t>P-POŻAR</t>
  </si>
  <si>
    <t>gaszenie, dogaszanie pożarzysk</t>
  </si>
  <si>
    <t>UT-WODA</t>
  </si>
  <si>
    <t>Utrzym.istn.punktów czerp.wody</t>
  </si>
  <si>
    <t>ZAD</t>
  </si>
  <si>
    <t>zadrzewienia</t>
  </si>
  <si>
    <t>Z-PIELK</t>
  </si>
  <si>
    <t>pielęgn.krzewów w zadrzew.</t>
  </si>
  <si>
    <t>Z-SADZK</t>
  </si>
  <si>
    <t>sadzenie krzewów do zadrzewień</t>
  </si>
  <si>
    <t>OCHRONA LASU - GRODZENIA</t>
  </si>
  <si>
    <t>O-GRODZN</t>
  </si>
  <si>
    <t>grodzenie upraw</t>
  </si>
  <si>
    <t>O-GRODZR</t>
  </si>
  <si>
    <t>demontaż ogrodzenia upraw</t>
  </si>
  <si>
    <t>O-GRODZS</t>
  </si>
  <si>
    <t>konserwacja ogrodzeń</t>
  </si>
  <si>
    <t>MECHANICZNE PRZYGOTOWANIE GLEBY</t>
  </si>
  <si>
    <t>NAT-WPG</t>
  </si>
  <si>
    <t>wyprz.prz.gleby pod odnow.nat.</t>
  </si>
  <si>
    <t>WYK-FRECZ</t>
  </si>
  <si>
    <t>ROZDR-PGL</t>
  </si>
  <si>
    <t>POZ</t>
  </si>
  <si>
    <t>pozyskanie drewna</t>
  </si>
  <si>
    <t>CP-P</t>
  </si>
  <si>
    <t>pozyskanie w CP</t>
  </si>
  <si>
    <t>IB</t>
  </si>
  <si>
    <t>rębnia Ib</t>
  </si>
  <si>
    <t>IIB</t>
  </si>
  <si>
    <t>rębnia IIb</t>
  </si>
  <si>
    <t>IIBU</t>
  </si>
  <si>
    <t>rębnia IIb uprzatające</t>
  </si>
  <si>
    <t>IIIA</t>
  </si>
  <si>
    <t>rębnia IIIa</t>
  </si>
  <si>
    <t>IIIAU</t>
  </si>
  <si>
    <t>rębnia IIIa uprzątające</t>
  </si>
  <si>
    <t>IVD</t>
  </si>
  <si>
    <t>rębnia IVd</t>
  </si>
  <si>
    <t>POZ-P</t>
  </si>
  <si>
    <t>inne czynności z pozysk.d-wna</t>
  </si>
  <si>
    <t>PR</t>
  </si>
  <si>
    <t>przygodne-rębne</t>
  </si>
  <si>
    <t>PRZEST</t>
  </si>
  <si>
    <t>uprząt.nasienników,przestoi</t>
  </si>
  <si>
    <t>PTP</t>
  </si>
  <si>
    <t>przygodne-trzebieże późne</t>
  </si>
  <si>
    <t>PTW</t>
  </si>
  <si>
    <t>przygodne-trzebieże wczesne</t>
  </si>
  <si>
    <t>TPP</t>
  </si>
  <si>
    <t>trzebież późna pozytywna</t>
  </si>
  <si>
    <t>TWP</t>
  </si>
  <si>
    <t>trzebież wczesna pozytywna</t>
  </si>
  <si>
    <t>PM</t>
  </si>
  <si>
    <t>podwóz mechaniczny</t>
  </si>
  <si>
    <t>m3</t>
  </si>
  <si>
    <t>PODW-WYDŁ</t>
  </si>
  <si>
    <t>Podwóz drewna powyżej 5 km</t>
  </si>
  <si>
    <t>ZM</t>
  </si>
  <si>
    <t>zrywka mechaniczna</t>
  </si>
  <si>
    <t>ZRYW-WYD1</t>
  </si>
  <si>
    <t>Zrywka drewna od 1 do 1.5 km</t>
  </si>
  <si>
    <t>ZRYW-WYD2</t>
  </si>
  <si>
    <t>Zrywka drewna od 1.5 do 2 km</t>
  </si>
  <si>
    <t>ZRYW-WYD3</t>
  </si>
  <si>
    <t>Zrywka drewna powyżej 2 km</t>
  </si>
  <si>
    <t>UBOCP</t>
  </si>
  <si>
    <t>pozostała uboczna</t>
  </si>
  <si>
    <t>CHOINKIL</t>
  </si>
  <si>
    <t>pozysk.choin.,stroi.w lesie</t>
  </si>
  <si>
    <t>CHOINKIPL</t>
  </si>
  <si>
    <t>pozysk.choin.,stroi.na plant.</t>
  </si>
  <si>
    <t>UTRZYMANIE DRÓG I MELIORACJE</t>
  </si>
  <si>
    <t>UT-DROGIL</t>
  </si>
  <si>
    <t>utrzymanie dróg leśnych</t>
  </si>
  <si>
    <t>UT-MEL</t>
  </si>
  <si>
    <t>utrz. urządzeń melioracyjnych</t>
  </si>
  <si>
    <t>UTRZYMANIE OBIEKTÓW LEŚNYCH - POZOSTAŁE</t>
  </si>
  <si>
    <t>UT-MIEEDU</t>
  </si>
  <si>
    <t>tworz/utrzym.ścieżek przyr-leś</t>
  </si>
  <si>
    <t>UT-POZINF</t>
  </si>
  <si>
    <t>utrzym.pozost.obiekt.urz.infra</t>
  </si>
  <si>
    <t>UT-TURYST</t>
  </si>
  <si>
    <t>utrzymanie obiektów turystyczn</t>
  </si>
  <si>
    <t>Razem wartość formularza</t>
  </si>
  <si>
    <t>............................................................................</t>
  </si>
  <si>
    <t>______________, dnia______________r.</t>
  </si>
  <si>
    <t>________________________________</t>
  </si>
  <si>
    <t>(Nazwa i adres wykonawcy)</t>
  </si>
  <si>
    <t>KOSZTORYS OFERTOWY</t>
  </si>
  <si>
    <t>Skarb Państwa -</t>
  </si>
  <si>
    <t>Państwowe Gospodarstwo Leśne Lasy Państwowe</t>
  </si>
  <si>
    <t>Nadleśnictwo Wichrowo</t>
  </si>
  <si>
    <t>Wichrowo 2, 11-040 Dobre Miasto</t>
  </si>
  <si>
    <r>
      <t xml:space="preserve">Odpowiadając na ogłoszenie o przetargu nieograniczonym na „Wykonywanie usług z zakresu gospodarki leśnej na terenie Nadleśnictwa Wichrowo w roku 2021” składamy niniejszym ofertę na </t>
    </r>
    <r>
      <rPr>
        <b/>
        <sz val="12"/>
        <color indexed="8"/>
        <rFont val="Times New Roman"/>
        <family val="1"/>
        <charset val="238"/>
      </rPr>
      <t>Pakiet IV</t>
    </r>
    <r>
      <rPr>
        <sz val="12"/>
        <color indexed="8"/>
        <rFont val="Times New Roman"/>
        <family val="1"/>
        <charset val="238"/>
      </rPr>
      <t xml:space="preserve"> tego zamówienia i oferujemy następujące ceny jednostkowe za usługi wchodzące w skład tej części zamówienia:</t>
    </r>
  </si>
  <si>
    <t>Cena łączna netto w PLN</t>
  </si>
  <si>
    <t>Cena łączna brutto w PLN</t>
  </si>
  <si>
    <t xml:space="preserve">Podpis </t>
  </si>
  <si>
    <t> przygotowania gleby frezem w pasy</t>
  </si>
  <si>
    <t> rozdr.pozos.pozręb.na całej pow. miesz.z glebą</t>
  </si>
  <si>
    <t xml:space="preserve">Stawka
jednostkowa netto w PLN
</t>
  </si>
  <si>
    <t xml:space="preserve">Całkowita wartość 
netto w PLN
</t>
  </si>
  <si>
    <t>Stawka VAT %</t>
  </si>
  <si>
    <t xml:space="preserve">Wartość VAT
w PLN
</t>
  </si>
  <si>
    <t xml:space="preserve">Wartość całkowita
 brutto w PLN
</t>
  </si>
  <si>
    <t>Dokument musi być podpisany                                                                             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</si>
</sst>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9"/>
      <color indexed="8"/>
      <name val="serif"/>
    </font>
    <font>
      <b/>
      <sz val="11"/>
      <color indexed="8"/>
      <name val="serif"/>
      <charset val="238"/>
    </font>
    <font>
      <b/>
      <sz val="9"/>
      <color indexed="8"/>
      <name val="serif"/>
      <charset val="238"/>
    </font>
    <font>
      <i/>
      <sz val="7"/>
      <color indexed="8"/>
      <name val="serif"/>
    </font>
    <font>
      <sz val="9"/>
      <color indexed="8"/>
      <name val="serif"/>
      <charset val="238"/>
    </font>
    <font>
      <sz val="9"/>
      <name val="serif"/>
      <charset val="238"/>
    </font>
    <font>
      <b/>
      <sz val="9"/>
      <color indexed="8"/>
      <name val="serif"/>
    </font>
    <font>
      <i/>
      <sz val="9"/>
      <color indexed="8"/>
      <name val="serif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9"/>
      <color indexed="8"/>
      <name val="serif"/>
      <charset val="238"/>
    </font>
    <font>
      <sz val="10"/>
      <color rgb="FF000000"/>
      <name val="Serafi"/>
      <charset val="238"/>
    </font>
    <font>
      <b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center" vertical="top"/>
    </xf>
    <xf numFmtId="2" fontId="4" fillId="0" borderId="11" xfId="0" applyNumberFormat="1" applyFont="1" applyFill="1" applyBorder="1" applyAlignment="1" applyProtection="1">
      <alignment horizontal="center" vertical="top"/>
    </xf>
    <xf numFmtId="164" fontId="4" fillId="0" borderId="9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3" fillId="2" borderId="11" xfId="0" applyNumberFormat="1" applyFont="1" applyFill="1" applyBorder="1" applyAlignment="1" applyProtection="1">
      <alignment horizontal="center" vertical="top"/>
    </xf>
    <xf numFmtId="4" fontId="3" fillId="2" borderId="9" xfId="0" applyNumberFormat="1" applyFont="1" applyFill="1" applyBorder="1" applyAlignment="1" applyProtection="1">
      <alignment horizontal="right" vertical="top"/>
    </xf>
    <xf numFmtId="2" fontId="3" fillId="2" borderId="11" xfId="0" applyNumberFormat="1" applyFont="1" applyFill="1" applyBorder="1" applyAlignment="1" applyProtection="1">
      <alignment horizontal="center" vertical="top"/>
    </xf>
    <xf numFmtId="164" fontId="3" fillId="2" borderId="9" xfId="0" applyNumberFormat="1" applyFont="1" applyFill="1" applyBorder="1" applyAlignment="1" applyProtection="1">
      <alignment horizontal="right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164" fontId="3" fillId="2" borderId="12" xfId="0" applyNumberFormat="1" applyFont="1" applyFill="1" applyBorder="1" applyAlignment="1" applyProtection="1">
      <alignment horizontal="center" vertical="top"/>
    </xf>
    <xf numFmtId="164" fontId="3" fillId="2" borderId="3" xfId="0" applyNumberFormat="1" applyFont="1" applyFill="1" applyBorder="1" applyAlignment="1" applyProtection="1">
      <alignment horizontal="right" vertical="top"/>
    </xf>
    <xf numFmtId="0" fontId="3" fillId="2" borderId="13" xfId="0" applyNumberFormat="1" applyFont="1" applyFill="1" applyBorder="1" applyAlignment="1" applyProtection="1">
      <alignment horizontal="left" vertical="center"/>
    </xf>
    <xf numFmtId="0" fontId="3" fillId="2" borderId="14" xfId="0" applyNumberFormat="1" applyFont="1" applyFill="1" applyBorder="1" applyAlignment="1" applyProtection="1">
      <alignment horizontal="left" vertical="center"/>
    </xf>
    <xf numFmtId="0" fontId="1" fillId="3" borderId="15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0" fontId="1" fillId="3" borderId="11" xfId="0" applyNumberFormat="1" applyFont="1" applyFill="1" applyBorder="1" applyAlignment="1" applyProtection="1">
      <alignment horizontal="center" vertical="top"/>
    </xf>
    <xf numFmtId="4" fontId="1" fillId="3" borderId="9" xfId="0" applyNumberFormat="1" applyFont="1" applyFill="1" applyBorder="1" applyAlignment="1" applyProtection="1">
      <alignment horizontal="right" vertical="top"/>
    </xf>
    <xf numFmtId="2" fontId="1" fillId="3" borderId="11" xfId="0" applyNumberFormat="1" applyFont="1" applyFill="1" applyBorder="1" applyAlignment="1" applyProtection="1">
      <alignment horizontal="center" vertical="top"/>
    </xf>
    <xf numFmtId="0" fontId="1" fillId="4" borderId="9" xfId="0" applyNumberFormat="1" applyFont="1" applyFill="1" applyBorder="1" applyAlignment="1" applyProtection="1">
      <alignment horizontal="left" vertical="top"/>
    </xf>
    <xf numFmtId="0" fontId="1" fillId="4" borderId="10" xfId="0" applyNumberFormat="1" applyFont="1" applyFill="1" applyBorder="1" applyAlignment="1" applyProtection="1">
      <alignment horizontal="left" vertical="top"/>
    </xf>
    <xf numFmtId="0" fontId="1" fillId="4" borderId="11" xfId="0" applyNumberFormat="1" applyFont="1" applyFill="1" applyBorder="1" applyAlignment="1" applyProtection="1">
      <alignment horizontal="center" vertical="top"/>
    </xf>
    <xf numFmtId="4" fontId="1" fillId="4" borderId="9" xfId="0" applyNumberFormat="1" applyFont="1" applyFill="1" applyBorder="1" applyAlignment="1" applyProtection="1">
      <alignment horizontal="right" vertical="top"/>
    </xf>
    <xf numFmtId="2" fontId="1" fillId="4" borderId="11" xfId="0" applyNumberFormat="1" applyFont="1" applyFill="1" applyBorder="1" applyAlignment="1" applyProtection="1">
      <alignment horizontal="center" vertical="top"/>
    </xf>
    <xf numFmtId="164" fontId="1" fillId="4" borderId="9" xfId="0" applyNumberFormat="1" applyFont="1" applyFill="1" applyBorder="1" applyAlignment="1" applyProtection="1">
      <alignment horizontal="center" vertical="top"/>
    </xf>
    <xf numFmtId="0" fontId="1" fillId="4" borderId="9" xfId="0" applyNumberFormat="1" applyFont="1" applyFill="1" applyBorder="1" applyAlignment="1" applyProtection="1">
      <alignment horizontal="center" vertical="top"/>
    </xf>
    <xf numFmtId="164" fontId="5" fillId="4" borderId="12" xfId="0" applyNumberFormat="1" applyFont="1" applyFill="1" applyBorder="1" applyAlignment="1" applyProtection="1">
      <alignment horizontal="center" vertical="top"/>
    </xf>
    <xf numFmtId="0" fontId="1" fillId="4" borderId="3" xfId="0" applyNumberFormat="1" applyFont="1" applyFill="1" applyBorder="1" applyAlignment="1" applyProtection="1">
      <alignment horizontal="center" vertical="top"/>
    </xf>
    <xf numFmtId="0" fontId="6" fillId="4" borderId="9" xfId="0" applyNumberFormat="1" applyFont="1" applyFill="1" applyBorder="1" applyAlignment="1" applyProtection="1">
      <alignment horizontal="left" vertical="top"/>
    </xf>
    <xf numFmtId="0" fontId="6" fillId="4" borderId="10" xfId="0" applyNumberFormat="1" applyFont="1" applyFill="1" applyBorder="1" applyAlignment="1" applyProtection="1">
      <alignment horizontal="left" vertical="top"/>
    </xf>
    <xf numFmtId="0" fontId="6" fillId="4" borderId="11" xfId="0" applyNumberFormat="1" applyFont="1" applyFill="1" applyBorder="1" applyAlignment="1" applyProtection="1">
      <alignment horizontal="center" vertical="top"/>
    </xf>
    <xf numFmtId="4" fontId="6" fillId="4" borderId="9" xfId="0" applyNumberFormat="1" applyFont="1" applyFill="1" applyBorder="1" applyAlignment="1" applyProtection="1">
      <alignment horizontal="right" vertical="top"/>
    </xf>
    <xf numFmtId="2" fontId="6" fillId="4" borderId="11" xfId="0" applyNumberFormat="1" applyFont="1" applyFill="1" applyBorder="1" applyAlignment="1" applyProtection="1">
      <alignment horizontal="center" vertical="top"/>
    </xf>
    <xf numFmtId="164" fontId="6" fillId="4" borderId="9" xfId="0" applyNumberFormat="1" applyFont="1" applyFill="1" applyBorder="1" applyAlignment="1" applyProtection="1">
      <alignment horizontal="center" vertical="top"/>
    </xf>
    <xf numFmtId="0" fontId="6" fillId="4" borderId="9" xfId="0" applyNumberFormat="1" applyFont="1" applyFill="1" applyBorder="1" applyAlignment="1" applyProtection="1">
      <alignment horizontal="center" vertical="top"/>
    </xf>
    <xf numFmtId="0" fontId="6" fillId="4" borderId="3" xfId="0" applyNumberFormat="1" applyFont="1" applyFill="1" applyBorder="1" applyAlignment="1" applyProtection="1">
      <alignment horizontal="center" vertical="top"/>
    </xf>
    <xf numFmtId="0" fontId="5" fillId="3" borderId="15" xfId="0" applyNumberFormat="1" applyFont="1" applyFill="1" applyBorder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left" vertical="top"/>
    </xf>
    <xf numFmtId="0" fontId="5" fillId="3" borderId="11" xfId="0" applyNumberFormat="1" applyFont="1" applyFill="1" applyBorder="1" applyAlignment="1" applyProtection="1">
      <alignment horizontal="center" vertical="top"/>
    </xf>
    <xf numFmtId="4" fontId="5" fillId="3" borderId="9" xfId="0" applyNumberFormat="1" applyFont="1" applyFill="1" applyBorder="1" applyAlignment="1" applyProtection="1">
      <alignment horizontal="right" vertical="top"/>
    </xf>
    <xf numFmtId="2" fontId="5" fillId="3" borderId="11" xfId="0" applyNumberFormat="1" applyFont="1" applyFill="1" applyBorder="1" applyAlignment="1" applyProtection="1">
      <alignment horizontal="center" vertical="top"/>
    </xf>
    <xf numFmtId="164" fontId="1" fillId="4" borderId="4" xfId="0" applyNumberFormat="1" applyFont="1" applyFill="1" applyBorder="1" applyAlignment="1" applyProtection="1">
      <alignment horizontal="center" vertical="top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7" xfId="0" applyNumberFormat="1" applyFont="1" applyFill="1" applyBorder="1" applyAlignment="1" applyProtection="1">
      <alignment horizontal="left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right" vertical="center"/>
    </xf>
    <xf numFmtId="2" fontId="3" fillId="2" borderId="11" xfId="0" applyNumberFormat="1" applyFont="1" applyFill="1" applyBorder="1" applyAlignment="1" applyProtection="1">
      <alignment horizontal="center" vertical="center"/>
    </xf>
    <xf numFmtId="164" fontId="3" fillId="2" borderId="9" xfId="0" applyNumberFormat="1" applyFont="1" applyFill="1" applyBorder="1" applyAlignment="1" applyProtection="1">
      <alignment horizontal="right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3" fillId="2" borderId="18" xfId="0" applyNumberFormat="1" applyFont="1" applyFill="1" applyBorder="1" applyAlignment="1" applyProtection="1">
      <alignment horizontal="left" vertical="center"/>
    </xf>
    <xf numFmtId="0" fontId="3" fillId="2" borderId="19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6" xfId="0" applyNumberFormat="1" applyFont="1" applyFill="1" applyBorder="1" applyAlignment="1" applyProtection="1">
      <alignment horizontal="left" vertical="center"/>
    </xf>
    <xf numFmtId="0" fontId="3" fillId="2" borderId="7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2" borderId="20" xfId="0" applyNumberFormat="1" applyFont="1" applyFill="1" applyBorder="1" applyAlignment="1" applyProtection="1">
      <alignment vertical="center"/>
    </xf>
    <xf numFmtId="0" fontId="3" fillId="2" borderId="21" xfId="0" applyNumberFormat="1" applyFont="1" applyFill="1" applyBorder="1" applyAlignment="1" applyProtection="1">
      <alignment horizontal="left" vertical="center"/>
    </xf>
    <xf numFmtId="0" fontId="3" fillId="2" borderId="6" xfId="0" applyNumberFormat="1" applyFont="1" applyFill="1" applyBorder="1" applyAlignment="1" applyProtection="1">
      <alignment vertical="center"/>
    </xf>
    <xf numFmtId="4" fontId="5" fillId="4" borderId="9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center" vertical="top"/>
    </xf>
    <xf numFmtId="164" fontId="1" fillId="0" borderId="12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164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right" vertic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/>
    <xf numFmtId="0" fontId="14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right" vertical="top"/>
    </xf>
    <xf numFmtId="0" fontId="3" fillId="0" borderId="24" xfId="0" applyNumberFormat="1" applyFont="1" applyFill="1" applyBorder="1" applyAlignment="1" applyProtection="1">
      <alignment horizontal="right" vertical="top"/>
    </xf>
    <xf numFmtId="0" fontId="3" fillId="0" borderId="25" xfId="0" applyNumberFormat="1" applyFont="1" applyFill="1" applyBorder="1" applyAlignment="1" applyProtection="1">
      <alignment horizontal="right" vertical="top"/>
    </xf>
    <xf numFmtId="0" fontId="15" fillId="0" borderId="23" xfId="0" applyNumberFormat="1" applyFont="1" applyFill="1" applyBorder="1" applyAlignment="1" applyProtection="1">
      <alignment horizontal="center" vertical="top"/>
    </xf>
    <xf numFmtId="0" fontId="15" fillId="0" borderId="25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64" fontId="5" fillId="0" borderId="12" xfId="0" applyNumberFormat="1" applyFont="1" applyFill="1" applyBorder="1" applyAlignment="1" applyProtection="1">
      <alignment horizontal="center" vertical="top"/>
    </xf>
    <xf numFmtId="164" fontId="1" fillId="0" borderId="3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center" vertical="top"/>
    </xf>
    <xf numFmtId="164" fontId="5" fillId="0" borderId="9" xfId="0" applyNumberFormat="1" applyFont="1" applyFill="1" applyBorder="1" applyAlignment="1" applyProtection="1">
      <alignment horizontal="center" vertical="top"/>
    </xf>
    <xf numFmtId="164" fontId="5" fillId="0" borderId="3" xfId="0" applyNumberFormat="1" applyFont="1" applyFill="1" applyBorder="1" applyAlignment="1" applyProtection="1">
      <alignment horizontal="center" vertical="top"/>
    </xf>
    <xf numFmtId="164" fontId="5" fillId="4" borderId="9" xfId="0" applyNumberFormat="1" applyFont="1" applyFill="1" applyBorder="1" applyAlignment="1" applyProtection="1">
      <alignment horizontal="center" vertical="top"/>
    </xf>
    <xf numFmtId="0" fontId="5" fillId="4" borderId="9" xfId="0" applyNumberFormat="1" applyFont="1" applyFill="1" applyBorder="1" applyAlignment="1" applyProtection="1">
      <alignment horizontal="center" vertical="top"/>
    </xf>
    <xf numFmtId="0" fontId="5" fillId="4" borderId="3" xfId="0" applyNumberFormat="1" applyFont="1" applyFill="1" applyBorder="1" applyAlignment="1" applyProtection="1">
      <alignment horizontal="center" vertical="top"/>
    </xf>
    <xf numFmtId="0" fontId="16" fillId="4" borderId="26" xfId="0" applyFont="1" applyFill="1" applyBorder="1" applyAlignment="1">
      <alignment vertical="center"/>
    </xf>
    <xf numFmtId="0" fontId="1" fillId="4" borderId="10" xfId="0" applyNumberFormat="1" applyFont="1" applyFill="1" applyBorder="1" applyAlignment="1" applyProtection="1">
      <alignment horizontal="center" vertical="top"/>
    </xf>
    <xf numFmtId="0" fontId="1" fillId="4" borderId="27" xfId="0" applyNumberFormat="1" applyFont="1" applyFill="1" applyBorder="1" applyAlignment="1" applyProtection="1">
      <alignment horizontal="left" vertical="top"/>
    </xf>
    <xf numFmtId="0" fontId="1" fillId="4" borderId="28" xfId="0" applyNumberFormat="1" applyFont="1" applyFill="1" applyBorder="1" applyAlignment="1" applyProtection="1">
      <alignment horizontal="left" vertical="top"/>
    </xf>
    <xf numFmtId="0" fontId="1" fillId="4" borderId="15" xfId="0" applyNumberFormat="1" applyFont="1" applyFill="1" applyBorder="1" applyAlignment="1" applyProtection="1">
      <alignment horizontal="left" vertical="top"/>
    </xf>
    <xf numFmtId="0" fontId="1" fillId="4" borderId="29" xfId="0" applyNumberFormat="1" applyFont="1" applyFill="1" applyBorder="1" applyAlignment="1" applyProtection="1">
      <alignment horizontal="left" vertical="top"/>
    </xf>
    <xf numFmtId="0" fontId="1" fillId="4" borderId="30" xfId="0" applyNumberFormat="1" applyFont="1" applyFill="1" applyBorder="1" applyAlignment="1" applyProtection="1">
      <alignment horizontal="left" vertical="top"/>
    </xf>
    <xf numFmtId="0" fontId="16" fillId="4" borderId="25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160" zoomScaleNormal="100" workbookViewId="0">
      <selection activeCell="E186" sqref="E186"/>
    </sheetView>
  </sheetViews>
  <sheetFormatPr defaultRowHeight="15"/>
  <cols>
    <col min="1" max="1" width="12.28515625" customWidth="1"/>
    <col min="2" max="2" width="26" customWidth="1"/>
    <col min="3" max="3" width="7.140625" customWidth="1"/>
    <col min="4" max="4" width="10.7109375" customWidth="1"/>
    <col min="5" max="5" width="10.7109375" style="83" customWidth="1"/>
    <col min="6" max="6" width="13.42578125" style="84" bestFit="1" customWidth="1"/>
    <col min="7" max="7" width="8.140625" style="85" customWidth="1"/>
    <col min="8" max="8" width="11.42578125" style="85" bestFit="1" customWidth="1"/>
    <col min="9" max="9" width="12.85546875" bestFit="1" customWidth="1"/>
  </cols>
  <sheetData>
    <row r="1" spans="1:9" s="90" customFormat="1" ht="15.75" customHeight="1">
      <c r="A1" s="87" t="s">
        <v>0</v>
      </c>
      <c r="B1" s="87"/>
      <c r="C1" s="88"/>
      <c r="D1" s="88"/>
      <c r="E1" s="88"/>
      <c r="F1" s="89" t="s">
        <v>170</v>
      </c>
      <c r="G1" s="89"/>
      <c r="H1" s="89"/>
      <c r="I1" s="89"/>
    </row>
    <row r="2" spans="1:9" s="90" customFormat="1" ht="25.5" customHeight="1">
      <c r="A2" s="91" t="s">
        <v>171</v>
      </c>
      <c r="B2" s="91"/>
      <c r="C2" s="92"/>
      <c r="D2" s="92"/>
      <c r="E2" s="92"/>
      <c r="F2" s="92"/>
      <c r="G2" s="92"/>
      <c r="H2" s="92"/>
      <c r="I2" s="92"/>
    </row>
    <row r="3" spans="1:9" s="90" customFormat="1" ht="24.75" customHeight="1">
      <c r="A3" s="91" t="s">
        <v>171</v>
      </c>
      <c r="B3" s="91"/>
      <c r="C3" s="92"/>
      <c r="D3" s="92"/>
      <c r="E3" s="92"/>
      <c r="F3" s="92"/>
      <c r="G3" s="92"/>
      <c r="H3" s="92"/>
      <c r="I3" s="92"/>
    </row>
    <row r="4" spans="1:9" s="90" customFormat="1" ht="27" customHeight="1">
      <c r="A4" s="91" t="s">
        <v>171</v>
      </c>
      <c r="B4" s="91"/>
      <c r="C4" s="92"/>
      <c r="D4" s="92"/>
      <c r="E4" s="92"/>
      <c r="F4" s="92"/>
      <c r="G4" s="92"/>
      <c r="H4" s="92"/>
      <c r="I4" s="92"/>
    </row>
    <row r="5" spans="1:9" s="90" customFormat="1" ht="15.75">
      <c r="A5" s="89" t="s">
        <v>172</v>
      </c>
      <c r="B5" s="89"/>
      <c r="C5" s="92"/>
      <c r="D5" s="92"/>
      <c r="E5" s="92"/>
      <c r="F5" s="92"/>
      <c r="G5" s="92"/>
      <c r="H5" s="92"/>
      <c r="I5" s="92"/>
    </row>
    <row r="6" spans="1:9" s="90" customFormat="1" ht="15.75">
      <c r="A6" s="92"/>
      <c r="B6" s="92"/>
      <c r="C6" s="92"/>
      <c r="D6" s="92"/>
      <c r="E6" s="92"/>
      <c r="F6" s="92"/>
      <c r="G6" s="92"/>
      <c r="H6" s="92"/>
      <c r="I6" s="92"/>
    </row>
    <row r="7" spans="1:9" s="90" customFormat="1" ht="15.75">
      <c r="A7" s="93" t="s">
        <v>173</v>
      </c>
      <c r="B7" s="93"/>
      <c r="C7" s="93"/>
      <c r="D7" s="93"/>
      <c r="E7" s="93"/>
      <c r="F7" s="93"/>
      <c r="G7" s="93"/>
      <c r="H7" s="93"/>
      <c r="I7" s="93"/>
    </row>
    <row r="8" spans="1:9" s="96" customFormat="1">
      <c r="A8" s="94" t="s">
        <v>174</v>
      </c>
      <c r="B8" s="94"/>
      <c r="C8" s="95"/>
      <c r="D8" s="95"/>
      <c r="E8" s="95"/>
      <c r="F8" s="95"/>
      <c r="G8" s="95"/>
      <c r="H8" s="95"/>
      <c r="I8" s="95"/>
    </row>
    <row r="9" spans="1:9" s="96" customFormat="1">
      <c r="A9" s="94" t="s">
        <v>175</v>
      </c>
      <c r="B9" s="94"/>
      <c r="C9" s="95"/>
      <c r="D9" s="95"/>
      <c r="E9" s="95"/>
      <c r="F9" s="95"/>
      <c r="G9" s="95"/>
      <c r="H9" s="95"/>
      <c r="I9" s="95"/>
    </row>
    <row r="10" spans="1:9" s="96" customFormat="1">
      <c r="A10" s="94" t="s">
        <v>176</v>
      </c>
      <c r="B10" s="94"/>
      <c r="C10" s="95"/>
      <c r="D10" s="95"/>
      <c r="E10" s="95"/>
      <c r="F10" s="95"/>
      <c r="G10" s="95"/>
      <c r="H10" s="95"/>
      <c r="I10" s="95"/>
    </row>
    <row r="11" spans="1:9" s="96" customFormat="1">
      <c r="A11" s="94" t="s">
        <v>177</v>
      </c>
      <c r="B11" s="94"/>
      <c r="C11" s="97"/>
      <c r="D11" s="97"/>
      <c r="E11" s="97"/>
      <c r="F11" s="97"/>
      <c r="G11" s="97"/>
      <c r="H11" s="97"/>
      <c r="I11" s="97"/>
    </row>
    <row r="12" spans="1:9">
      <c r="A12" s="86"/>
      <c r="B12" s="86"/>
      <c r="C12" s="86"/>
      <c r="D12" s="86"/>
      <c r="E12" s="86"/>
      <c r="F12" s="86"/>
      <c r="G12" s="86"/>
      <c r="H12" s="86"/>
      <c r="I12" s="86"/>
    </row>
    <row r="13" spans="1:9">
      <c r="A13" s="98" t="s">
        <v>178</v>
      </c>
      <c r="B13" s="98"/>
      <c r="C13" s="98"/>
      <c r="D13" s="98"/>
      <c r="E13" s="98"/>
      <c r="F13" s="98"/>
      <c r="G13" s="98"/>
      <c r="H13" s="98"/>
      <c r="I13" s="98"/>
    </row>
    <row r="14" spans="1:9" ht="32.25" customHeight="1">
      <c r="A14" s="99"/>
      <c r="B14" s="99"/>
      <c r="C14" s="99"/>
      <c r="D14" s="99"/>
      <c r="E14" s="99"/>
      <c r="F14" s="99"/>
      <c r="G14" s="99"/>
      <c r="H14" s="99"/>
      <c r="I14" s="99"/>
    </row>
    <row r="15" spans="1:9">
      <c r="A15" s="1"/>
      <c r="B15" s="2"/>
      <c r="C15" s="2"/>
      <c r="D15" s="2"/>
      <c r="E15" s="2"/>
      <c r="F15" s="2"/>
      <c r="G15" s="2"/>
      <c r="H15" s="2"/>
      <c r="I15" s="3"/>
    </row>
    <row r="16" spans="1:9">
      <c r="A16" s="129" t="s">
        <v>1</v>
      </c>
      <c r="B16" s="130"/>
      <c r="C16" s="131" t="s">
        <v>2</v>
      </c>
      <c r="D16" s="131" t="s">
        <v>3</v>
      </c>
      <c r="E16" s="132" t="s">
        <v>184</v>
      </c>
      <c r="F16" s="133" t="s">
        <v>185</v>
      </c>
      <c r="G16" s="134" t="s">
        <v>186</v>
      </c>
      <c r="H16" s="135" t="s">
        <v>187</v>
      </c>
      <c r="I16" s="135" t="s">
        <v>188</v>
      </c>
    </row>
    <row r="17" spans="1:9" ht="45" customHeight="1">
      <c r="A17" s="4" t="s">
        <v>5</v>
      </c>
      <c r="B17" s="5"/>
      <c r="C17" s="136"/>
      <c r="D17" s="136"/>
      <c r="E17" s="137"/>
      <c r="F17" s="138"/>
      <c r="G17" s="139"/>
      <c r="H17" s="140"/>
      <c r="I17" s="141"/>
    </row>
    <row r="18" spans="1:9">
      <c r="A18" s="6" t="s">
        <v>6</v>
      </c>
      <c r="B18" s="7"/>
      <c r="C18" s="8" t="s">
        <v>7</v>
      </c>
      <c r="D18" s="9" t="s">
        <v>8</v>
      </c>
      <c r="E18" s="10" t="s">
        <v>9</v>
      </c>
      <c r="F18" s="11" t="s">
        <v>10</v>
      </c>
      <c r="G18" s="9" t="s">
        <v>11</v>
      </c>
      <c r="H18" s="12"/>
      <c r="I18" s="13" t="s">
        <v>12</v>
      </c>
    </row>
    <row r="19" spans="1:9">
      <c r="A19" s="14" t="s">
        <v>13</v>
      </c>
      <c r="B19" s="15"/>
      <c r="C19" s="16" t="s">
        <v>14</v>
      </c>
      <c r="D19" s="17">
        <f>SUM(D21,D25,D53,D85,D93)</f>
        <v>17507.09</v>
      </c>
      <c r="E19" s="18"/>
      <c r="F19" s="19"/>
      <c r="G19" s="20">
        <v>8</v>
      </c>
      <c r="H19" s="21">
        <f>I19-F19</f>
        <v>0</v>
      </c>
      <c r="I19" s="22">
        <f>F19*1.08</f>
        <v>0</v>
      </c>
    </row>
    <row r="20" spans="1:9">
      <c r="A20" s="23"/>
      <c r="B20" s="24"/>
      <c r="C20" s="16" t="s">
        <v>15</v>
      </c>
      <c r="D20" s="17">
        <f>SUM(D22,D26,D54,D86,D94)</f>
        <v>173.5</v>
      </c>
      <c r="E20" s="18"/>
      <c r="F20" s="19"/>
      <c r="G20" s="20">
        <v>8</v>
      </c>
      <c r="H20" s="21">
        <f>I20-F20</f>
        <v>0</v>
      </c>
      <c r="I20" s="22">
        <f>F20*1.08</f>
        <v>0</v>
      </c>
    </row>
    <row r="21" spans="1:9">
      <c r="A21" s="25" t="s">
        <v>16</v>
      </c>
      <c r="B21" s="26" t="s">
        <v>17</v>
      </c>
      <c r="C21" s="27" t="s">
        <v>14</v>
      </c>
      <c r="D21" s="28">
        <v>30</v>
      </c>
      <c r="E21" s="29"/>
      <c r="F21" s="111" t="s">
        <v>20</v>
      </c>
      <c r="G21" s="112">
        <v>8</v>
      </c>
      <c r="H21" s="113" t="s">
        <v>20</v>
      </c>
      <c r="I21" s="114" t="s">
        <v>20</v>
      </c>
    </row>
    <row r="22" spans="1:9">
      <c r="A22" s="25"/>
      <c r="B22" s="26"/>
      <c r="C22" s="27" t="s">
        <v>15</v>
      </c>
      <c r="D22" s="28">
        <v>0</v>
      </c>
      <c r="E22" s="29"/>
      <c r="F22" s="111" t="s">
        <v>20</v>
      </c>
      <c r="G22" s="112">
        <v>8</v>
      </c>
      <c r="H22" s="113" t="s">
        <v>20</v>
      </c>
      <c r="I22" s="114" t="s">
        <v>20</v>
      </c>
    </row>
    <row r="23" spans="1:9">
      <c r="A23" s="30" t="s">
        <v>18</v>
      </c>
      <c r="B23" s="31" t="s">
        <v>19</v>
      </c>
      <c r="C23" s="32" t="s">
        <v>14</v>
      </c>
      <c r="D23" s="33">
        <v>30</v>
      </c>
      <c r="E23" s="34" t="s">
        <v>20</v>
      </c>
      <c r="F23" s="35" t="s">
        <v>20</v>
      </c>
      <c r="G23" s="36" t="s">
        <v>20</v>
      </c>
      <c r="H23" s="37" t="s">
        <v>20</v>
      </c>
      <c r="I23" s="38" t="s">
        <v>20</v>
      </c>
    </row>
    <row r="24" spans="1:9">
      <c r="A24" s="30"/>
      <c r="B24" s="31"/>
      <c r="C24" s="32" t="s">
        <v>15</v>
      </c>
      <c r="D24" s="33">
        <v>0</v>
      </c>
      <c r="E24" s="34" t="s">
        <v>20</v>
      </c>
      <c r="F24" s="35" t="s">
        <v>20</v>
      </c>
      <c r="G24" s="36" t="s">
        <v>20</v>
      </c>
      <c r="H24" s="37" t="s">
        <v>20</v>
      </c>
      <c r="I24" s="38" t="s">
        <v>20</v>
      </c>
    </row>
    <row r="25" spans="1:9">
      <c r="A25" s="25" t="s">
        <v>21</v>
      </c>
      <c r="B25" s="26" t="s">
        <v>22</v>
      </c>
      <c r="C25" s="27" t="s">
        <v>14</v>
      </c>
      <c r="D25" s="28">
        <f>SUM(D27,D29,D31,D33,D35,D37,D39,D41,D43,D45,D47,D49,D51)</f>
        <v>15395.47</v>
      </c>
      <c r="E25" s="29"/>
      <c r="F25" s="111" t="s">
        <v>20</v>
      </c>
      <c r="G25" s="112">
        <v>8</v>
      </c>
      <c r="H25" s="113" t="s">
        <v>20</v>
      </c>
      <c r="I25" s="114" t="s">
        <v>20</v>
      </c>
    </row>
    <row r="26" spans="1:9">
      <c r="A26" s="25"/>
      <c r="B26" s="26"/>
      <c r="C26" s="27" t="s">
        <v>15</v>
      </c>
      <c r="D26" s="28">
        <f>SUM(D28,D30,D32,D34,D36,D38,D40,D42,D44,D46,D48,D50,D52)</f>
        <v>74.5</v>
      </c>
      <c r="E26" s="29"/>
      <c r="F26" s="111" t="s">
        <v>20</v>
      </c>
      <c r="G26" s="112">
        <v>8</v>
      </c>
      <c r="H26" s="113" t="s">
        <v>20</v>
      </c>
      <c r="I26" s="114" t="s">
        <v>20</v>
      </c>
    </row>
    <row r="27" spans="1:9">
      <c r="A27" s="30" t="s">
        <v>23</v>
      </c>
      <c r="B27" s="31" t="s">
        <v>24</v>
      </c>
      <c r="C27" s="32" t="s">
        <v>14</v>
      </c>
      <c r="D27" s="33">
        <v>874.59</v>
      </c>
      <c r="E27" s="34" t="s">
        <v>20</v>
      </c>
      <c r="F27" s="35" t="s">
        <v>20</v>
      </c>
      <c r="G27" s="36" t="s">
        <v>20</v>
      </c>
      <c r="H27" s="37" t="s">
        <v>20</v>
      </c>
      <c r="I27" s="38" t="s">
        <v>20</v>
      </c>
    </row>
    <row r="28" spans="1:9">
      <c r="A28" s="30"/>
      <c r="B28" s="31"/>
      <c r="C28" s="32" t="s">
        <v>15</v>
      </c>
      <c r="D28" s="33">
        <v>0</v>
      </c>
      <c r="E28" s="34" t="s">
        <v>20</v>
      </c>
      <c r="F28" s="35" t="s">
        <v>20</v>
      </c>
      <c r="G28" s="36" t="s">
        <v>20</v>
      </c>
      <c r="H28" s="37" t="s">
        <v>20</v>
      </c>
      <c r="I28" s="38" t="s">
        <v>20</v>
      </c>
    </row>
    <row r="29" spans="1:9">
      <c r="A29" s="30" t="s">
        <v>25</v>
      </c>
      <c r="B29" s="31" t="s">
        <v>26</v>
      </c>
      <c r="C29" s="32" t="s">
        <v>14</v>
      </c>
      <c r="D29" s="33">
        <v>441.82</v>
      </c>
      <c r="E29" s="34" t="s">
        <v>20</v>
      </c>
      <c r="F29" s="35" t="s">
        <v>20</v>
      </c>
      <c r="G29" s="36" t="s">
        <v>20</v>
      </c>
      <c r="H29" s="37" t="s">
        <v>20</v>
      </c>
      <c r="I29" s="38" t="s">
        <v>20</v>
      </c>
    </row>
    <row r="30" spans="1:9">
      <c r="A30" s="30"/>
      <c r="B30" s="31"/>
      <c r="C30" s="32" t="s">
        <v>15</v>
      </c>
      <c r="D30" s="33">
        <v>0</v>
      </c>
      <c r="E30" s="34" t="s">
        <v>20</v>
      </c>
      <c r="F30" s="35" t="s">
        <v>20</v>
      </c>
      <c r="G30" s="36" t="s">
        <v>20</v>
      </c>
      <c r="H30" s="37" t="s">
        <v>20</v>
      </c>
      <c r="I30" s="38" t="s">
        <v>20</v>
      </c>
    </row>
    <row r="31" spans="1:9">
      <c r="A31" s="30" t="s">
        <v>27</v>
      </c>
      <c r="B31" s="31" t="s">
        <v>28</v>
      </c>
      <c r="C31" s="32" t="s">
        <v>14</v>
      </c>
      <c r="D31" s="33">
        <v>4069.63</v>
      </c>
      <c r="E31" s="34" t="s">
        <v>20</v>
      </c>
      <c r="F31" s="35" t="s">
        <v>20</v>
      </c>
      <c r="G31" s="36" t="s">
        <v>20</v>
      </c>
      <c r="H31" s="37" t="s">
        <v>20</v>
      </c>
      <c r="I31" s="38" t="s">
        <v>20</v>
      </c>
    </row>
    <row r="32" spans="1:9">
      <c r="A32" s="30"/>
      <c r="B32" s="31"/>
      <c r="C32" s="32" t="s">
        <v>15</v>
      </c>
      <c r="D32" s="33">
        <v>0</v>
      </c>
      <c r="E32" s="34" t="s">
        <v>20</v>
      </c>
      <c r="F32" s="35" t="s">
        <v>20</v>
      </c>
      <c r="G32" s="36" t="s">
        <v>20</v>
      </c>
      <c r="H32" s="37" t="s">
        <v>20</v>
      </c>
      <c r="I32" s="38" t="s">
        <v>20</v>
      </c>
    </row>
    <row r="33" spans="1:9">
      <c r="A33" s="30" t="s">
        <v>29</v>
      </c>
      <c r="B33" s="31" t="s">
        <v>30</v>
      </c>
      <c r="C33" s="32" t="s">
        <v>14</v>
      </c>
      <c r="D33" s="33">
        <v>81.81</v>
      </c>
      <c r="E33" s="34" t="s">
        <v>20</v>
      </c>
      <c r="F33" s="35" t="s">
        <v>20</v>
      </c>
      <c r="G33" s="36" t="s">
        <v>20</v>
      </c>
      <c r="H33" s="37" t="s">
        <v>20</v>
      </c>
      <c r="I33" s="38" t="s">
        <v>20</v>
      </c>
    </row>
    <row r="34" spans="1:9">
      <c r="A34" s="30"/>
      <c r="B34" s="31"/>
      <c r="C34" s="32" t="s">
        <v>15</v>
      </c>
      <c r="D34" s="33">
        <v>3</v>
      </c>
      <c r="E34" s="34" t="s">
        <v>20</v>
      </c>
      <c r="F34" s="35" t="s">
        <v>20</v>
      </c>
      <c r="G34" s="36" t="s">
        <v>20</v>
      </c>
      <c r="H34" s="37" t="s">
        <v>20</v>
      </c>
      <c r="I34" s="38" t="s">
        <v>20</v>
      </c>
    </row>
    <row r="35" spans="1:9">
      <c r="A35" s="30" t="s">
        <v>31</v>
      </c>
      <c r="B35" s="31" t="s">
        <v>32</v>
      </c>
      <c r="C35" s="32" t="s">
        <v>14</v>
      </c>
      <c r="D35" s="33">
        <v>121.6</v>
      </c>
      <c r="E35" s="34" t="s">
        <v>20</v>
      </c>
      <c r="F35" s="35" t="s">
        <v>20</v>
      </c>
      <c r="G35" s="36" t="s">
        <v>20</v>
      </c>
      <c r="H35" s="37" t="s">
        <v>20</v>
      </c>
      <c r="I35" s="38" t="s">
        <v>20</v>
      </c>
    </row>
    <row r="36" spans="1:9">
      <c r="A36" s="30"/>
      <c r="B36" s="31"/>
      <c r="C36" s="32" t="s">
        <v>15</v>
      </c>
      <c r="D36" s="33">
        <v>2</v>
      </c>
      <c r="E36" s="34" t="s">
        <v>20</v>
      </c>
      <c r="F36" s="35" t="s">
        <v>20</v>
      </c>
      <c r="G36" s="36" t="s">
        <v>20</v>
      </c>
      <c r="H36" s="37" t="s">
        <v>20</v>
      </c>
      <c r="I36" s="38" t="s">
        <v>20</v>
      </c>
    </row>
    <row r="37" spans="1:9">
      <c r="A37" s="30" t="s">
        <v>33</v>
      </c>
      <c r="B37" s="31" t="s">
        <v>34</v>
      </c>
      <c r="C37" s="32" t="s">
        <v>14</v>
      </c>
      <c r="D37" s="33">
        <v>943.02</v>
      </c>
      <c r="E37" s="34" t="s">
        <v>20</v>
      </c>
      <c r="F37" s="35" t="s">
        <v>20</v>
      </c>
      <c r="G37" s="36" t="s">
        <v>20</v>
      </c>
      <c r="H37" s="37" t="s">
        <v>20</v>
      </c>
      <c r="I37" s="38" t="s">
        <v>20</v>
      </c>
    </row>
    <row r="38" spans="1:9">
      <c r="A38" s="30"/>
      <c r="B38" s="31"/>
      <c r="C38" s="32" t="s">
        <v>15</v>
      </c>
      <c r="D38" s="33">
        <v>10</v>
      </c>
      <c r="E38" s="34" t="s">
        <v>20</v>
      </c>
      <c r="F38" s="35" t="s">
        <v>20</v>
      </c>
      <c r="G38" s="36" t="s">
        <v>20</v>
      </c>
      <c r="H38" s="37" t="s">
        <v>20</v>
      </c>
      <c r="I38" s="38" t="s">
        <v>20</v>
      </c>
    </row>
    <row r="39" spans="1:9">
      <c r="A39" s="30" t="s">
        <v>35</v>
      </c>
      <c r="B39" s="31" t="s">
        <v>36</v>
      </c>
      <c r="C39" s="32" t="s">
        <v>14</v>
      </c>
      <c r="D39" s="33">
        <v>3338.97</v>
      </c>
      <c r="E39" s="34" t="s">
        <v>20</v>
      </c>
      <c r="F39" s="35" t="s">
        <v>20</v>
      </c>
      <c r="G39" s="36" t="s">
        <v>20</v>
      </c>
      <c r="H39" s="37" t="s">
        <v>20</v>
      </c>
      <c r="I39" s="38" t="s">
        <v>20</v>
      </c>
    </row>
    <row r="40" spans="1:9">
      <c r="A40" s="30"/>
      <c r="B40" s="31"/>
      <c r="C40" s="32" t="s">
        <v>15</v>
      </c>
      <c r="D40" s="33">
        <v>42</v>
      </c>
      <c r="E40" s="34" t="s">
        <v>20</v>
      </c>
      <c r="F40" s="35" t="s">
        <v>20</v>
      </c>
      <c r="G40" s="36" t="s">
        <v>20</v>
      </c>
      <c r="H40" s="37" t="s">
        <v>20</v>
      </c>
      <c r="I40" s="38" t="s">
        <v>20</v>
      </c>
    </row>
    <row r="41" spans="1:9">
      <c r="A41" s="30" t="s">
        <v>37</v>
      </c>
      <c r="B41" s="31" t="s">
        <v>38</v>
      </c>
      <c r="C41" s="32" t="s">
        <v>14</v>
      </c>
      <c r="D41" s="33">
        <v>1427.24</v>
      </c>
      <c r="E41" s="34" t="s">
        <v>20</v>
      </c>
      <c r="F41" s="35" t="s">
        <v>20</v>
      </c>
      <c r="G41" s="36" t="s">
        <v>20</v>
      </c>
      <c r="H41" s="37" t="s">
        <v>20</v>
      </c>
      <c r="I41" s="38" t="s">
        <v>20</v>
      </c>
    </row>
    <row r="42" spans="1:9">
      <c r="A42" s="30"/>
      <c r="B42" s="31"/>
      <c r="C42" s="32" t="s">
        <v>15</v>
      </c>
      <c r="D42" s="33">
        <v>15</v>
      </c>
      <c r="E42" s="34" t="s">
        <v>20</v>
      </c>
      <c r="F42" s="35" t="s">
        <v>20</v>
      </c>
      <c r="G42" s="36" t="s">
        <v>20</v>
      </c>
      <c r="H42" s="37" t="s">
        <v>20</v>
      </c>
      <c r="I42" s="38" t="s">
        <v>20</v>
      </c>
    </row>
    <row r="43" spans="1:9">
      <c r="A43" s="30" t="s">
        <v>39</v>
      </c>
      <c r="B43" s="31" t="s">
        <v>40</v>
      </c>
      <c r="C43" s="32" t="s">
        <v>14</v>
      </c>
      <c r="D43" s="33">
        <v>55.55</v>
      </c>
      <c r="E43" s="34" t="s">
        <v>20</v>
      </c>
      <c r="F43" s="35" t="s">
        <v>20</v>
      </c>
      <c r="G43" s="36" t="s">
        <v>20</v>
      </c>
      <c r="H43" s="37" t="s">
        <v>20</v>
      </c>
      <c r="I43" s="38" t="s">
        <v>20</v>
      </c>
    </row>
    <row r="44" spans="1:9">
      <c r="A44" s="30"/>
      <c r="B44" s="31"/>
      <c r="C44" s="32" t="s">
        <v>15</v>
      </c>
      <c r="D44" s="33">
        <v>1</v>
      </c>
      <c r="E44" s="34" t="s">
        <v>20</v>
      </c>
      <c r="F44" s="35" t="s">
        <v>20</v>
      </c>
      <c r="G44" s="36" t="s">
        <v>20</v>
      </c>
      <c r="H44" s="37" t="s">
        <v>20</v>
      </c>
      <c r="I44" s="38" t="s">
        <v>20</v>
      </c>
    </row>
    <row r="45" spans="1:9">
      <c r="A45" s="30" t="s">
        <v>41</v>
      </c>
      <c r="B45" s="31" t="s">
        <v>42</v>
      </c>
      <c r="C45" s="32" t="s">
        <v>14</v>
      </c>
      <c r="D45" s="33">
        <f>3503.71+5.04</f>
        <v>3508.75</v>
      </c>
      <c r="E45" s="34" t="s">
        <v>20</v>
      </c>
      <c r="F45" s="35" t="s">
        <v>20</v>
      </c>
      <c r="G45" s="36" t="s">
        <v>20</v>
      </c>
      <c r="H45" s="37" t="s">
        <v>20</v>
      </c>
      <c r="I45" s="38" t="s">
        <v>20</v>
      </c>
    </row>
    <row r="46" spans="1:9">
      <c r="A46" s="30"/>
      <c r="B46" s="31"/>
      <c r="C46" s="32" t="s">
        <v>15</v>
      </c>
      <c r="D46" s="33">
        <v>0</v>
      </c>
      <c r="E46" s="34" t="s">
        <v>20</v>
      </c>
      <c r="F46" s="35" t="s">
        <v>20</v>
      </c>
      <c r="G46" s="36" t="s">
        <v>20</v>
      </c>
      <c r="H46" s="37" t="s">
        <v>20</v>
      </c>
      <c r="I46" s="38" t="s">
        <v>20</v>
      </c>
    </row>
    <row r="47" spans="1:9">
      <c r="A47" s="30" t="s">
        <v>43</v>
      </c>
      <c r="B47" s="31" t="s">
        <v>44</v>
      </c>
      <c r="C47" s="32" t="s">
        <v>14</v>
      </c>
      <c r="D47" s="33">
        <v>75</v>
      </c>
      <c r="E47" s="34" t="s">
        <v>20</v>
      </c>
      <c r="F47" s="35" t="s">
        <v>20</v>
      </c>
      <c r="G47" s="36" t="s">
        <v>20</v>
      </c>
      <c r="H47" s="37" t="s">
        <v>20</v>
      </c>
      <c r="I47" s="38" t="s">
        <v>20</v>
      </c>
    </row>
    <row r="48" spans="1:9">
      <c r="A48" s="30"/>
      <c r="B48" s="31"/>
      <c r="C48" s="32" t="s">
        <v>15</v>
      </c>
      <c r="D48" s="33">
        <v>0</v>
      </c>
      <c r="E48" s="34" t="s">
        <v>20</v>
      </c>
      <c r="F48" s="35" t="s">
        <v>20</v>
      </c>
      <c r="G48" s="36" t="s">
        <v>20</v>
      </c>
      <c r="H48" s="37" t="s">
        <v>20</v>
      </c>
      <c r="I48" s="38" t="s">
        <v>20</v>
      </c>
    </row>
    <row r="49" spans="1:9">
      <c r="A49" s="30" t="s">
        <v>45</v>
      </c>
      <c r="B49" s="31" t="s">
        <v>46</v>
      </c>
      <c r="C49" s="32" t="s">
        <v>14</v>
      </c>
      <c r="D49" s="33">
        <v>245.96</v>
      </c>
      <c r="E49" s="34" t="s">
        <v>20</v>
      </c>
      <c r="F49" s="35" t="s">
        <v>20</v>
      </c>
      <c r="G49" s="36" t="s">
        <v>20</v>
      </c>
      <c r="H49" s="37" t="s">
        <v>20</v>
      </c>
      <c r="I49" s="38" t="s">
        <v>20</v>
      </c>
    </row>
    <row r="50" spans="1:9">
      <c r="A50" s="30"/>
      <c r="B50" s="31"/>
      <c r="C50" s="32" t="s">
        <v>15</v>
      </c>
      <c r="D50" s="33">
        <v>0</v>
      </c>
      <c r="E50" s="34" t="s">
        <v>20</v>
      </c>
      <c r="F50" s="35" t="s">
        <v>20</v>
      </c>
      <c r="G50" s="36" t="s">
        <v>20</v>
      </c>
      <c r="H50" s="37" t="s">
        <v>20</v>
      </c>
      <c r="I50" s="38" t="s">
        <v>20</v>
      </c>
    </row>
    <row r="51" spans="1:9">
      <c r="A51" s="30" t="s">
        <v>47</v>
      </c>
      <c r="B51" s="31" t="s">
        <v>48</v>
      </c>
      <c r="C51" s="32" t="s">
        <v>14</v>
      </c>
      <c r="D51" s="33">
        <v>211.53</v>
      </c>
      <c r="E51" s="34" t="s">
        <v>20</v>
      </c>
      <c r="F51" s="35" t="s">
        <v>20</v>
      </c>
      <c r="G51" s="36" t="s">
        <v>20</v>
      </c>
      <c r="H51" s="37" t="s">
        <v>20</v>
      </c>
      <c r="I51" s="38" t="s">
        <v>20</v>
      </c>
    </row>
    <row r="52" spans="1:9">
      <c r="A52" s="30"/>
      <c r="B52" s="31"/>
      <c r="C52" s="32" t="s">
        <v>15</v>
      </c>
      <c r="D52" s="33">
        <v>1.5</v>
      </c>
      <c r="E52" s="34" t="s">
        <v>20</v>
      </c>
      <c r="F52" s="35" t="s">
        <v>20</v>
      </c>
      <c r="G52" s="36" t="s">
        <v>20</v>
      </c>
      <c r="H52" s="37" t="s">
        <v>20</v>
      </c>
      <c r="I52" s="38" t="s">
        <v>20</v>
      </c>
    </row>
    <row r="53" spans="1:9">
      <c r="A53" s="25" t="s">
        <v>49</v>
      </c>
      <c r="B53" s="26" t="s">
        <v>50</v>
      </c>
      <c r="C53" s="27" t="s">
        <v>14</v>
      </c>
      <c r="D53" s="28">
        <f>SUM(D55,D57,D59,D61,D63,D65,D67,D69,D71,D73,D75,D77,D79,D81,D83)</f>
        <v>1553.6699999999998</v>
      </c>
      <c r="E53" s="29"/>
      <c r="F53" s="111" t="s">
        <v>20</v>
      </c>
      <c r="G53" s="112">
        <v>8</v>
      </c>
      <c r="H53" s="113" t="s">
        <v>20</v>
      </c>
      <c r="I53" s="114" t="s">
        <v>20</v>
      </c>
    </row>
    <row r="54" spans="1:9">
      <c r="A54" s="25"/>
      <c r="B54" s="26"/>
      <c r="C54" s="27" t="s">
        <v>15</v>
      </c>
      <c r="D54" s="28">
        <f>SUM(D56,D58,D60,D62,D64,D66,D68,D70,D72,D74,D76,D78,D80,D82,D84)</f>
        <v>87</v>
      </c>
      <c r="E54" s="29"/>
      <c r="F54" s="111" t="s">
        <v>20</v>
      </c>
      <c r="G54" s="112">
        <v>8</v>
      </c>
      <c r="H54" s="113" t="s">
        <v>20</v>
      </c>
      <c r="I54" s="114" t="s">
        <v>20</v>
      </c>
    </row>
    <row r="55" spans="1:9">
      <c r="A55" s="30" t="s">
        <v>51</v>
      </c>
      <c r="B55" s="31" t="s">
        <v>52</v>
      </c>
      <c r="C55" s="32" t="s">
        <v>14</v>
      </c>
      <c r="D55" s="33">
        <v>60</v>
      </c>
      <c r="E55" s="34" t="s">
        <v>20</v>
      </c>
      <c r="F55" s="35" t="s">
        <v>20</v>
      </c>
      <c r="G55" s="36" t="s">
        <v>20</v>
      </c>
      <c r="H55" s="37" t="s">
        <v>20</v>
      </c>
      <c r="I55" s="38" t="s">
        <v>20</v>
      </c>
    </row>
    <row r="56" spans="1:9">
      <c r="A56" s="30"/>
      <c r="B56" s="31"/>
      <c r="C56" s="32" t="s">
        <v>15</v>
      </c>
      <c r="D56" s="33">
        <v>14</v>
      </c>
      <c r="E56" s="34" t="s">
        <v>20</v>
      </c>
      <c r="F56" s="35" t="s">
        <v>20</v>
      </c>
      <c r="G56" s="36" t="s">
        <v>20</v>
      </c>
      <c r="H56" s="37" t="s">
        <v>20</v>
      </c>
      <c r="I56" s="38" t="s">
        <v>20</v>
      </c>
    </row>
    <row r="57" spans="1:9">
      <c r="A57" s="30" t="s">
        <v>53</v>
      </c>
      <c r="B57" s="31" t="s">
        <v>54</v>
      </c>
      <c r="C57" s="32" t="s">
        <v>14</v>
      </c>
      <c r="D57" s="33">
        <v>7.5</v>
      </c>
      <c r="E57" s="34" t="s">
        <v>20</v>
      </c>
      <c r="F57" s="35" t="s">
        <v>20</v>
      </c>
      <c r="G57" s="36" t="s">
        <v>20</v>
      </c>
      <c r="H57" s="37" t="s">
        <v>20</v>
      </c>
      <c r="I57" s="38" t="s">
        <v>20</v>
      </c>
    </row>
    <row r="58" spans="1:9">
      <c r="A58" s="30"/>
      <c r="B58" s="31"/>
      <c r="C58" s="32" t="s">
        <v>15</v>
      </c>
      <c r="D58" s="33">
        <v>3</v>
      </c>
      <c r="E58" s="34" t="s">
        <v>20</v>
      </c>
      <c r="F58" s="35" t="s">
        <v>20</v>
      </c>
      <c r="G58" s="36" t="s">
        <v>20</v>
      </c>
      <c r="H58" s="37" t="s">
        <v>20</v>
      </c>
      <c r="I58" s="38" t="s">
        <v>20</v>
      </c>
    </row>
    <row r="59" spans="1:9">
      <c r="A59" s="30" t="s">
        <v>55</v>
      </c>
      <c r="B59" s="31" t="s">
        <v>56</v>
      </c>
      <c r="C59" s="32" t="s">
        <v>14</v>
      </c>
      <c r="D59" s="33">
        <v>93.25</v>
      </c>
      <c r="E59" s="34" t="s">
        <v>20</v>
      </c>
      <c r="F59" s="35" t="s">
        <v>20</v>
      </c>
      <c r="G59" s="36" t="s">
        <v>20</v>
      </c>
      <c r="H59" s="37" t="s">
        <v>20</v>
      </c>
      <c r="I59" s="38" t="s">
        <v>20</v>
      </c>
    </row>
    <row r="60" spans="1:9">
      <c r="A60" s="30"/>
      <c r="B60" s="31"/>
      <c r="C60" s="32" t="s">
        <v>15</v>
      </c>
      <c r="D60" s="33">
        <v>25.5</v>
      </c>
      <c r="E60" s="34" t="s">
        <v>20</v>
      </c>
      <c r="F60" s="35" t="s">
        <v>20</v>
      </c>
      <c r="G60" s="36" t="s">
        <v>20</v>
      </c>
      <c r="H60" s="37" t="s">
        <v>20</v>
      </c>
      <c r="I60" s="38" t="s">
        <v>20</v>
      </c>
    </row>
    <row r="61" spans="1:9">
      <c r="A61" s="39" t="s">
        <v>57</v>
      </c>
      <c r="B61" s="40" t="s">
        <v>58</v>
      </c>
      <c r="C61" s="41" t="s">
        <v>14</v>
      </c>
      <c r="D61" s="42">
        <v>52.17</v>
      </c>
      <c r="E61" s="43" t="s">
        <v>20</v>
      </c>
      <c r="F61" s="44" t="s">
        <v>20</v>
      </c>
      <c r="G61" s="45" t="s">
        <v>20</v>
      </c>
      <c r="H61" s="37" t="s">
        <v>20</v>
      </c>
      <c r="I61" s="46" t="s">
        <v>20</v>
      </c>
    </row>
    <row r="62" spans="1:9">
      <c r="A62" s="39"/>
      <c r="B62" s="40"/>
      <c r="C62" s="41" t="s">
        <v>15</v>
      </c>
      <c r="D62" s="42">
        <v>1</v>
      </c>
      <c r="E62" s="43" t="s">
        <v>20</v>
      </c>
      <c r="F62" s="44" t="s">
        <v>20</v>
      </c>
      <c r="G62" s="45" t="s">
        <v>20</v>
      </c>
      <c r="H62" s="37" t="s">
        <v>20</v>
      </c>
      <c r="I62" s="46" t="s">
        <v>20</v>
      </c>
    </row>
    <row r="63" spans="1:9">
      <c r="A63" s="30" t="s">
        <v>59</v>
      </c>
      <c r="B63" s="31" t="s">
        <v>60</v>
      </c>
      <c r="C63" s="32" t="s">
        <v>14</v>
      </c>
      <c r="D63" s="33">
        <v>30</v>
      </c>
      <c r="E63" s="34" t="s">
        <v>20</v>
      </c>
      <c r="F63" s="35" t="s">
        <v>20</v>
      </c>
      <c r="G63" s="36" t="s">
        <v>20</v>
      </c>
      <c r="H63" s="37" t="s">
        <v>20</v>
      </c>
      <c r="I63" s="38" t="s">
        <v>20</v>
      </c>
    </row>
    <row r="64" spans="1:9">
      <c r="A64" s="30"/>
      <c r="B64" s="31"/>
      <c r="C64" s="32" t="s">
        <v>15</v>
      </c>
      <c r="D64" s="33">
        <v>0</v>
      </c>
      <c r="E64" s="34" t="s">
        <v>20</v>
      </c>
      <c r="F64" s="35" t="s">
        <v>20</v>
      </c>
      <c r="G64" s="36" t="s">
        <v>20</v>
      </c>
      <c r="H64" s="37" t="s">
        <v>20</v>
      </c>
      <c r="I64" s="38" t="s">
        <v>20</v>
      </c>
    </row>
    <row r="65" spans="1:9">
      <c r="A65" s="30" t="s">
        <v>61</v>
      </c>
      <c r="B65" s="31" t="s">
        <v>62</v>
      </c>
      <c r="C65" s="32" t="s">
        <v>14</v>
      </c>
      <c r="D65" s="33">
        <v>16</v>
      </c>
      <c r="E65" s="34" t="s">
        <v>20</v>
      </c>
      <c r="F65" s="35" t="s">
        <v>20</v>
      </c>
      <c r="G65" s="36" t="s">
        <v>20</v>
      </c>
      <c r="H65" s="37" t="s">
        <v>20</v>
      </c>
      <c r="I65" s="38" t="s">
        <v>20</v>
      </c>
    </row>
    <row r="66" spans="1:9">
      <c r="A66" s="30"/>
      <c r="B66" s="31"/>
      <c r="C66" s="32" t="s">
        <v>15</v>
      </c>
      <c r="D66" s="33">
        <v>4</v>
      </c>
      <c r="E66" s="34" t="s">
        <v>20</v>
      </c>
      <c r="F66" s="35" t="s">
        <v>20</v>
      </c>
      <c r="G66" s="36" t="s">
        <v>20</v>
      </c>
      <c r="H66" s="37" t="s">
        <v>20</v>
      </c>
      <c r="I66" s="38" t="s">
        <v>20</v>
      </c>
    </row>
    <row r="67" spans="1:9">
      <c r="A67" s="30" t="s">
        <v>63</v>
      </c>
      <c r="B67" s="31" t="s">
        <v>64</v>
      </c>
      <c r="C67" s="32" t="s">
        <v>14</v>
      </c>
      <c r="D67" s="33">
        <v>37.200000000000003</v>
      </c>
      <c r="E67" s="34" t="s">
        <v>20</v>
      </c>
      <c r="F67" s="35" t="s">
        <v>20</v>
      </c>
      <c r="G67" s="36" t="s">
        <v>20</v>
      </c>
      <c r="H67" s="37" t="s">
        <v>20</v>
      </c>
      <c r="I67" s="38" t="s">
        <v>20</v>
      </c>
    </row>
    <row r="68" spans="1:9">
      <c r="A68" s="30"/>
      <c r="B68" s="31"/>
      <c r="C68" s="32" t="s">
        <v>15</v>
      </c>
      <c r="D68" s="33">
        <v>0</v>
      </c>
      <c r="E68" s="34" t="s">
        <v>20</v>
      </c>
      <c r="F68" s="35" t="s">
        <v>20</v>
      </c>
      <c r="G68" s="36" t="s">
        <v>20</v>
      </c>
      <c r="H68" s="37" t="s">
        <v>20</v>
      </c>
      <c r="I68" s="38" t="s">
        <v>20</v>
      </c>
    </row>
    <row r="69" spans="1:9">
      <c r="A69" s="30" t="s">
        <v>65</v>
      </c>
      <c r="B69" s="31" t="s">
        <v>66</v>
      </c>
      <c r="C69" s="32" t="s">
        <v>14</v>
      </c>
      <c r="D69" s="33">
        <v>1.25</v>
      </c>
      <c r="E69" s="34" t="s">
        <v>20</v>
      </c>
      <c r="F69" s="35" t="s">
        <v>20</v>
      </c>
      <c r="G69" s="36" t="s">
        <v>20</v>
      </c>
      <c r="H69" s="37" t="s">
        <v>20</v>
      </c>
      <c r="I69" s="38" t="s">
        <v>20</v>
      </c>
    </row>
    <row r="70" spans="1:9">
      <c r="A70" s="30"/>
      <c r="B70" s="31"/>
      <c r="C70" s="32" t="s">
        <v>15</v>
      </c>
      <c r="D70" s="33">
        <v>1</v>
      </c>
      <c r="E70" s="34" t="s">
        <v>20</v>
      </c>
      <c r="F70" s="35" t="s">
        <v>20</v>
      </c>
      <c r="G70" s="36" t="s">
        <v>20</v>
      </c>
      <c r="H70" s="37" t="s">
        <v>20</v>
      </c>
      <c r="I70" s="38" t="s">
        <v>20</v>
      </c>
    </row>
    <row r="71" spans="1:9">
      <c r="A71" s="30" t="s">
        <v>67</v>
      </c>
      <c r="B71" s="31" t="s">
        <v>68</v>
      </c>
      <c r="C71" s="32" t="s">
        <v>14</v>
      </c>
      <c r="D71" s="33">
        <v>21.5</v>
      </c>
      <c r="E71" s="34" t="s">
        <v>20</v>
      </c>
      <c r="F71" s="35" t="s">
        <v>20</v>
      </c>
      <c r="G71" s="36" t="s">
        <v>20</v>
      </c>
      <c r="H71" s="37" t="s">
        <v>20</v>
      </c>
      <c r="I71" s="38" t="s">
        <v>20</v>
      </c>
    </row>
    <row r="72" spans="1:9">
      <c r="A72" s="30"/>
      <c r="B72" s="31"/>
      <c r="C72" s="32" t="s">
        <v>15</v>
      </c>
      <c r="D72" s="33">
        <v>6.5</v>
      </c>
      <c r="E72" s="34" t="s">
        <v>20</v>
      </c>
      <c r="F72" s="35" t="s">
        <v>20</v>
      </c>
      <c r="G72" s="36" t="s">
        <v>20</v>
      </c>
      <c r="H72" s="37" t="s">
        <v>20</v>
      </c>
      <c r="I72" s="38" t="s">
        <v>20</v>
      </c>
    </row>
    <row r="73" spans="1:9">
      <c r="A73" s="30" t="s">
        <v>69</v>
      </c>
      <c r="B73" s="31" t="s">
        <v>70</v>
      </c>
      <c r="C73" s="32" t="s">
        <v>14</v>
      </c>
      <c r="D73" s="33">
        <v>315</v>
      </c>
      <c r="E73" s="34" t="s">
        <v>20</v>
      </c>
      <c r="F73" s="35" t="s">
        <v>20</v>
      </c>
      <c r="G73" s="36" t="s">
        <v>20</v>
      </c>
      <c r="H73" s="37" t="s">
        <v>20</v>
      </c>
      <c r="I73" s="38" t="s">
        <v>20</v>
      </c>
    </row>
    <row r="74" spans="1:9">
      <c r="A74" s="30"/>
      <c r="B74" s="31"/>
      <c r="C74" s="32" t="s">
        <v>15</v>
      </c>
      <c r="D74" s="33">
        <v>32</v>
      </c>
      <c r="E74" s="34" t="s">
        <v>20</v>
      </c>
      <c r="F74" s="35" t="s">
        <v>20</v>
      </c>
      <c r="G74" s="36" t="s">
        <v>20</v>
      </c>
      <c r="H74" s="37" t="s">
        <v>20</v>
      </c>
      <c r="I74" s="38" t="s">
        <v>20</v>
      </c>
    </row>
    <row r="75" spans="1:9">
      <c r="A75" s="30" t="s">
        <v>71</v>
      </c>
      <c r="B75" s="31" t="s">
        <v>72</v>
      </c>
      <c r="C75" s="32" t="s">
        <v>14</v>
      </c>
      <c r="D75" s="33">
        <f>18.92+7.9</f>
        <v>26.82</v>
      </c>
      <c r="E75" s="34" t="s">
        <v>20</v>
      </c>
      <c r="F75" s="35" t="s">
        <v>20</v>
      </c>
      <c r="G75" s="36" t="s">
        <v>20</v>
      </c>
      <c r="H75" s="37" t="s">
        <v>20</v>
      </c>
      <c r="I75" s="38" t="s">
        <v>20</v>
      </c>
    </row>
    <row r="76" spans="1:9">
      <c r="A76" s="30"/>
      <c r="B76" s="31"/>
      <c r="C76" s="32" t="s">
        <v>15</v>
      </c>
      <c r="D76" s="33">
        <v>0</v>
      </c>
      <c r="E76" s="34" t="s">
        <v>20</v>
      </c>
      <c r="F76" s="35" t="s">
        <v>20</v>
      </c>
      <c r="G76" s="36" t="s">
        <v>20</v>
      </c>
      <c r="H76" s="37" t="s">
        <v>20</v>
      </c>
      <c r="I76" s="38" t="s">
        <v>20</v>
      </c>
    </row>
    <row r="77" spans="1:9">
      <c r="A77" s="30" t="s">
        <v>73</v>
      </c>
      <c r="B77" s="31" t="s">
        <v>74</v>
      </c>
      <c r="C77" s="32" t="s">
        <v>14</v>
      </c>
      <c r="D77" s="33">
        <v>626.92999999999995</v>
      </c>
      <c r="E77" s="34" t="s">
        <v>20</v>
      </c>
      <c r="F77" s="35" t="s">
        <v>20</v>
      </c>
      <c r="G77" s="36" t="s">
        <v>20</v>
      </c>
      <c r="H77" s="37" t="s">
        <v>20</v>
      </c>
      <c r="I77" s="38" t="s">
        <v>20</v>
      </c>
    </row>
    <row r="78" spans="1:9">
      <c r="A78" s="30"/>
      <c r="B78" s="31"/>
      <c r="C78" s="32" t="s">
        <v>15</v>
      </c>
      <c r="D78" s="33">
        <v>0</v>
      </c>
      <c r="E78" s="34" t="s">
        <v>20</v>
      </c>
      <c r="F78" s="35" t="s">
        <v>20</v>
      </c>
      <c r="G78" s="36" t="s">
        <v>20</v>
      </c>
      <c r="H78" s="37" t="s">
        <v>20</v>
      </c>
      <c r="I78" s="38" t="s">
        <v>20</v>
      </c>
    </row>
    <row r="79" spans="1:9">
      <c r="A79" s="30" t="s">
        <v>75</v>
      </c>
      <c r="B79" s="31" t="s">
        <v>76</v>
      </c>
      <c r="C79" s="32" t="s">
        <v>14</v>
      </c>
      <c r="D79" s="33">
        <v>59.6</v>
      </c>
      <c r="E79" s="34" t="s">
        <v>20</v>
      </c>
      <c r="F79" s="35" t="s">
        <v>20</v>
      </c>
      <c r="G79" s="36" t="s">
        <v>20</v>
      </c>
      <c r="H79" s="37" t="s">
        <v>20</v>
      </c>
      <c r="I79" s="38" t="s">
        <v>20</v>
      </c>
    </row>
    <row r="80" spans="1:9">
      <c r="A80" s="30"/>
      <c r="B80" s="31"/>
      <c r="C80" s="32" t="s">
        <v>15</v>
      </c>
      <c r="D80" s="33">
        <v>0</v>
      </c>
      <c r="E80" s="34" t="s">
        <v>20</v>
      </c>
      <c r="F80" s="35" t="s">
        <v>20</v>
      </c>
      <c r="G80" s="36" t="s">
        <v>20</v>
      </c>
      <c r="H80" s="37" t="s">
        <v>20</v>
      </c>
      <c r="I80" s="38" t="s">
        <v>20</v>
      </c>
    </row>
    <row r="81" spans="1:9">
      <c r="A81" s="30" t="s">
        <v>77</v>
      </c>
      <c r="B81" s="31" t="s">
        <v>78</v>
      </c>
      <c r="C81" s="32" t="s">
        <v>14</v>
      </c>
      <c r="D81" s="33">
        <v>5.4</v>
      </c>
      <c r="E81" s="34" t="s">
        <v>20</v>
      </c>
      <c r="F81" s="35" t="s">
        <v>20</v>
      </c>
      <c r="G81" s="36" t="s">
        <v>20</v>
      </c>
      <c r="H81" s="37" t="s">
        <v>20</v>
      </c>
      <c r="I81" s="38" t="s">
        <v>20</v>
      </c>
    </row>
    <row r="82" spans="1:9">
      <c r="A82" s="30"/>
      <c r="B82" s="31"/>
      <c r="C82" s="32" t="s">
        <v>15</v>
      </c>
      <c r="D82" s="33">
        <v>0</v>
      </c>
      <c r="E82" s="34" t="s">
        <v>20</v>
      </c>
      <c r="F82" s="35" t="s">
        <v>20</v>
      </c>
      <c r="G82" s="36" t="s">
        <v>20</v>
      </c>
      <c r="H82" s="37" t="s">
        <v>20</v>
      </c>
      <c r="I82" s="38" t="s">
        <v>20</v>
      </c>
    </row>
    <row r="83" spans="1:9">
      <c r="A83" s="30" t="s">
        <v>79</v>
      </c>
      <c r="B83" s="31" t="s">
        <v>80</v>
      </c>
      <c r="C83" s="32" t="s">
        <v>14</v>
      </c>
      <c r="D83" s="33">
        <v>201.05</v>
      </c>
      <c r="E83" s="34" t="s">
        <v>20</v>
      </c>
      <c r="F83" s="35" t="s">
        <v>20</v>
      </c>
      <c r="G83" s="36" t="s">
        <v>20</v>
      </c>
      <c r="H83" s="37" t="s">
        <v>20</v>
      </c>
      <c r="I83" s="38" t="s">
        <v>20</v>
      </c>
    </row>
    <row r="84" spans="1:9">
      <c r="A84" s="30"/>
      <c r="B84" s="31"/>
      <c r="C84" s="32" t="s">
        <v>15</v>
      </c>
      <c r="D84" s="33">
        <v>0</v>
      </c>
      <c r="E84" s="34" t="s">
        <v>20</v>
      </c>
      <c r="F84" s="35" t="s">
        <v>20</v>
      </c>
      <c r="G84" s="36" t="s">
        <v>20</v>
      </c>
      <c r="H84" s="37" t="s">
        <v>20</v>
      </c>
      <c r="I84" s="38" t="s">
        <v>20</v>
      </c>
    </row>
    <row r="85" spans="1:9">
      <c r="A85" s="25" t="s">
        <v>81</v>
      </c>
      <c r="B85" s="26" t="s">
        <v>82</v>
      </c>
      <c r="C85" s="27" t="s">
        <v>14</v>
      </c>
      <c r="D85" s="28">
        <f>SUM(D87,D89,D91)</f>
        <v>183.27</v>
      </c>
      <c r="E85" s="29"/>
      <c r="F85" s="116" t="s">
        <v>20</v>
      </c>
      <c r="G85" s="115">
        <v>8</v>
      </c>
      <c r="H85" s="113" t="s">
        <v>20</v>
      </c>
      <c r="I85" s="117" t="s">
        <v>20</v>
      </c>
    </row>
    <row r="86" spans="1:9">
      <c r="A86" s="25"/>
      <c r="B86" s="26"/>
      <c r="C86" s="27" t="s">
        <v>15</v>
      </c>
      <c r="D86" s="28">
        <f>SUM(D88,D90,D92)</f>
        <v>4</v>
      </c>
      <c r="E86" s="29"/>
      <c r="F86" s="116" t="s">
        <v>20</v>
      </c>
      <c r="G86" s="115">
        <v>8</v>
      </c>
      <c r="H86" s="113" t="s">
        <v>20</v>
      </c>
      <c r="I86" s="117" t="s">
        <v>20</v>
      </c>
    </row>
    <row r="87" spans="1:9">
      <c r="A87" s="30" t="s">
        <v>83</v>
      </c>
      <c r="B87" s="31" t="s">
        <v>84</v>
      </c>
      <c r="C87" s="32" t="s">
        <v>14</v>
      </c>
      <c r="D87" s="33">
        <v>150.27000000000001</v>
      </c>
      <c r="E87" s="34" t="s">
        <v>20</v>
      </c>
      <c r="F87" s="118" t="s">
        <v>20</v>
      </c>
      <c r="G87" s="119" t="s">
        <v>20</v>
      </c>
      <c r="H87" s="37" t="s">
        <v>20</v>
      </c>
      <c r="I87" s="120" t="s">
        <v>20</v>
      </c>
    </row>
    <row r="88" spans="1:9">
      <c r="A88" s="30"/>
      <c r="B88" s="31"/>
      <c r="C88" s="32" t="s">
        <v>15</v>
      </c>
      <c r="D88" s="33">
        <v>0</v>
      </c>
      <c r="E88" s="34" t="s">
        <v>20</v>
      </c>
      <c r="F88" s="118" t="s">
        <v>20</v>
      </c>
      <c r="G88" s="119" t="s">
        <v>20</v>
      </c>
      <c r="H88" s="37" t="s">
        <v>20</v>
      </c>
      <c r="I88" s="120" t="s">
        <v>20</v>
      </c>
    </row>
    <row r="89" spans="1:9">
      <c r="A89" s="30" t="s">
        <v>85</v>
      </c>
      <c r="B89" s="31" t="s">
        <v>86</v>
      </c>
      <c r="C89" s="32" t="s">
        <v>14</v>
      </c>
      <c r="D89" s="33">
        <v>30</v>
      </c>
      <c r="E89" s="34" t="s">
        <v>20</v>
      </c>
      <c r="F89" s="118" t="s">
        <v>20</v>
      </c>
      <c r="G89" s="119" t="s">
        <v>20</v>
      </c>
      <c r="H89" s="37" t="s">
        <v>20</v>
      </c>
      <c r="I89" s="120" t="s">
        <v>20</v>
      </c>
    </row>
    <row r="90" spans="1:9">
      <c r="A90" s="30"/>
      <c r="B90" s="31"/>
      <c r="C90" s="32" t="s">
        <v>15</v>
      </c>
      <c r="D90" s="33">
        <v>4</v>
      </c>
      <c r="E90" s="34" t="s">
        <v>20</v>
      </c>
      <c r="F90" s="118" t="s">
        <v>20</v>
      </c>
      <c r="G90" s="119" t="s">
        <v>20</v>
      </c>
      <c r="H90" s="37" t="s">
        <v>20</v>
      </c>
      <c r="I90" s="120" t="s">
        <v>20</v>
      </c>
    </row>
    <row r="91" spans="1:9">
      <c r="A91" s="30" t="s">
        <v>87</v>
      </c>
      <c r="B91" s="31" t="s">
        <v>88</v>
      </c>
      <c r="C91" s="32" t="s">
        <v>14</v>
      </c>
      <c r="D91" s="33">
        <v>3</v>
      </c>
      <c r="E91" s="34" t="s">
        <v>20</v>
      </c>
      <c r="F91" s="118" t="s">
        <v>20</v>
      </c>
      <c r="G91" s="119" t="s">
        <v>20</v>
      </c>
      <c r="H91" s="37" t="s">
        <v>20</v>
      </c>
      <c r="I91" s="120" t="s">
        <v>20</v>
      </c>
    </row>
    <row r="92" spans="1:9">
      <c r="A92" s="30"/>
      <c r="B92" s="31"/>
      <c r="C92" s="32" t="s">
        <v>15</v>
      </c>
      <c r="D92" s="33">
        <v>0</v>
      </c>
      <c r="E92" s="34" t="s">
        <v>20</v>
      </c>
      <c r="F92" s="118" t="s">
        <v>20</v>
      </c>
      <c r="G92" s="119" t="s">
        <v>20</v>
      </c>
      <c r="H92" s="37" t="s">
        <v>20</v>
      </c>
      <c r="I92" s="120" t="s">
        <v>20</v>
      </c>
    </row>
    <row r="93" spans="1:9">
      <c r="A93" s="47" t="s">
        <v>89</v>
      </c>
      <c r="B93" s="48" t="s">
        <v>90</v>
      </c>
      <c r="C93" s="49" t="s">
        <v>14</v>
      </c>
      <c r="D93" s="50">
        <f>SUM(D95,D97)</f>
        <v>344.68</v>
      </c>
      <c r="E93" s="51"/>
      <c r="F93" s="116" t="s">
        <v>20</v>
      </c>
      <c r="G93" s="115">
        <v>8</v>
      </c>
      <c r="H93" s="113" t="s">
        <v>20</v>
      </c>
      <c r="I93" s="117" t="s">
        <v>20</v>
      </c>
    </row>
    <row r="94" spans="1:9">
      <c r="A94" s="47"/>
      <c r="B94" s="48"/>
      <c r="C94" s="49" t="s">
        <v>15</v>
      </c>
      <c r="D94" s="50">
        <v>8</v>
      </c>
      <c r="E94" s="51"/>
      <c r="F94" s="116" t="s">
        <v>20</v>
      </c>
      <c r="G94" s="115">
        <v>8</v>
      </c>
      <c r="H94" s="113" t="s">
        <v>20</v>
      </c>
      <c r="I94" s="117" t="s">
        <v>20</v>
      </c>
    </row>
    <row r="95" spans="1:9">
      <c r="A95" s="30" t="s">
        <v>91</v>
      </c>
      <c r="B95" s="31" t="s">
        <v>92</v>
      </c>
      <c r="C95" s="32" t="s">
        <v>14</v>
      </c>
      <c r="D95" s="33">
        <v>340</v>
      </c>
      <c r="E95" s="34" t="s">
        <v>20</v>
      </c>
      <c r="F95" s="35" t="s">
        <v>20</v>
      </c>
      <c r="G95" s="36" t="s">
        <v>20</v>
      </c>
      <c r="H95" s="37" t="s">
        <v>20</v>
      </c>
      <c r="I95" s="38" t="s">
        <v>20</v>
      </c>
    </row>
    <row r="96" spans="1:9">
      <c r="A96" s="30"/>
      <c r="B96" s="31"/>
      <c r="C96" s="32" t="s">
        <v>15</v>
      </c>
      <c r="D96" s="33">
        <v>8</v>
      </c>
      <c r="E96" s="34" t="s">
        <v>20</v>
      </c>
      <c r="F96" s="35" t="s">
        <v>20</v>
      </c>
      <c r="G96" s="36" t="s">
        <v>20</v>
      </c>
      <c r="H96" s="37" t="s">
        <v>20</v>
      </c>
      <c r="I96" s="38" t="s">
        <v>20</v>
      </c>
    </row>
    <row r="97" spans="1:9">
      <c r="A97" s="30" t="s">
        <v>93</v>
      </c>
      <c r="B97" s="31" t="s">
        <v>94</v>
      </c>
      <c r="C97" s="32" t="s">
        <v>14</v>
      </c>
      <c r="D97" s="33">
        <v>4.68</v>
      </c>
      <c r="E97" s="34" t="s">
        <v>20</v>
      </c>
      <c r="F97" s="35" t="s">
        <v>20</v>
      </c>
      <c r="G97" s="36" t="s">
        <v>20</v>
      </c>
      <c r="H97" s="37" t="s">
        <v>20</v>
      </c>
      <c r="I97" s="38" t="s">
        <v>20</v>
      </c>
    </row>
    <row r="98" spans="1:9">
      <c r="A98" s="30"/>
      <c r="B98" s="31"/>
      <c r="C98" s="32" t="s">
        <v>15</v>
      </c>
      <c r="D98" s="33">
        <v>0</v>
      </c>
      <c r="E98" s="34" t="s">
        <v>20</v>
      </c>
      <c r="F98" s="52" t="s">
        <v>20</v>
      </c>
      <c r="G98" s="36" t="s">
        <v>20</v>
      </c>
      <c r="H98" s="37" t="s">
        <v>20</v>
      </c>
      <c r="I98" s="38" t="s">
        <v>20</v>
      </c>
    </row>
    <row r="99" spans="1:9">
      <c r="A99" s="53" t="s">
        <v>49</v>
      </c>
      <c r="B99" s="54" t="s">
        <v>95</v>
      </c>
      <c r="C99" s="55" t="s">
        <v>14</v>
      </c>
      <c r="D99" s="56">
        <f>SUM(D101,D103,D105)</f>
        <v>3874.3900000000003</v>
      </c>
      <c r="E99" s="57"/>
      <c r="F99" s="58"/>
      <c r="G99" s="59">
        <v>23</v>
      </c>
      <c r="H99" s="21">
        <f>I99-F99</f>
        <v>0</v>
      </c>
      <c r="I99" s="60">
        <f>F99*1.23</f>
        <v>0</v>
      </c>
    </row>
    <row r="100" spans="1:9">
      <c r="A100" s="61"/>
      <c r="B100" s="62"/>
      <c r="C100" s="55" t="s">
        <v>15</v>
      </c>
      <c r="D100" s="56">
        <f>SUM(D102,D104,D106)</f>
        <v>47.56</v>
      </c>
      <c r="E100" s="57"/>
      <c r="F100" s="58"/>
      <c r="G100" s="59">
        <v>23</v>
      </c>
      <c r="H100" s="21">
        <f>I100-F100</f>
        <v>0</v>
      </c>
      <c r="I100" s="60">
        <f>F100*1.23</f>
        <v>0</v>
      </c>
    </row>
    <row r="101" spans="1:9">
      <c r="A101" s="30" t="s">
        <v>96</v>
      </c>
      <c r="B101" s="31" t="s">
        <v>97</v>
      </c>
      <c r="C101" s="32" t="s">
        <v>14</v>
      </c>
      <c r="D101" s="33">
        <v>3151.51</v>
      </c>
      <c r="E101" s="34" t="s">
        <v>20</v>
      </c>
      <c r="F101" s="35" t="s">
        <v>20</v>
      </c>
      <c r="G101" s="36" t="s">
        <v>20</v>
      </c>
      <c r="H101" s="37" t="s">
        <v>20</v>
      </c>
      <c r="I101" s="38" t="s">
        <v>20</v>
      </c>
    </row>
    <row r="102" spans="1:9">
      <c r="A102" s="30"/>
      <c r="B102" s="31"/>
      <c r="C102" s="32" t="s">
        <v>15</v>
      </c>
      <c r="D102" s="33">
        <v>0</v>
      </c>
      <c r="E102" s="34" t="s">
        <v>20</v>
      </c>
      <c r="F102" s="35" t="s">
        <v>20</v>
      </c>
      <c r="G102" s="36" t="s">
        <v>20</v>
      </c>
      <c r="H102" s="37" t="s">
        <v>20</v>
      </c>
      <c r="I102" s="38" t="s">
        <v>20</v>
      </c>
    </row>
    <row r="103" spans="1:9">
      <c r="A103" s="30" t="s">
        <v>98</v>
      </c>
      <c r="B103" s="31" t="s">
        <v>99</v>
      </c>
      <c r="C103" s="32" t="s">
        <v>14</v>
      </c>
      <c r="D103" s="33">
        <v>452.88</v>
      </c>
      <c r="E103" s="34" t="s">
        <v>20</v>
      </c>
      <c r="F103" s="35" t="s">
        <v>20</v>
      </c>
      <c r="G103" s="36" t="s">
        <v>20</v>
      </c>
      <c r="H103" s="37" t="s">
        <v>20</v>
      </c>
      <c r="I103" s="38" t="s">
        <v>20</v>
      </c>
    </row>
    <row r="104" spans="1:9">
      <c r="A104" s="30"/>
      <c r="B104" s="31"/>
      <c r="C104" s="32" t="s">
        <v>15</v>
      </c>
      <c r="D104" s="33">
        <v>22.56</v>
      </c>
      <c r="E104" s="34" t="s">
        <v>20</v>
      </c>
      <c r="F104" s="35" t="s">
        <v>20</v>
      </c>
      <c r="G104" s="36" t="s">
        <v>20</v>
      </c>
      <c r="H104" s="37" t="s">
        <v>20</v>
      </c>
      <c r="I104" s="38" t="s">
        <v>20</v>
      </c>
    </row>
    <row r="105" spans="1:9">
      <c r="A105" s="39" t="s">
        <v>100</v>
      </c>
      <c r="B105" s="40" t="s">
        <v>101</v>
      </c>
      <c r="C105" s="41" t="s">
        <v>14</v>
      </c>
      <c r="D105" s="42">
        <v>270</v>
      </c>
      <c r="E105" s="34" t="s">
        <v>20</v>
      </c>
      <c r="F105" s="35" t="s">
        <v>20</v>
      </c>
      <c r="G105" s="36" t="s">
        <v>20</v>
      </c>
      <c r="H105" s="37" t="s">
        <v>20</v>
      </c>
      <c r="I105" s="38" t="s">
        <v>20</v>
      </c>
    </row>
    <row r="106" spans="1:9">
      <c r="A106" s="30"/>
      <c r="B106" s="31"/>
      <c r="C106" s="32" t="s">
        <v>15</v>
      </c>
      <c r="D106" s="33">
        <v>25</v>
      </c>
      <c r="E106" s="34" t="s">
        <v>20</v>
      </c>
      <c r="F106" s="35" t="s">
        <v>20</v>
      </c>
      <c r="G106" s="36" t="s">
        <v>20</v>
      </c>
      <c r="H106" s="37" t="s">
        <v>20</v>
      </c>
      <c r="I106" s="38" t="s">
        <v>20</v>
      </c>
    </row>
    <row r="107" spans="1:9">
      <c r="A107" s="63" t="s">
        <v>102</v>
      </c>
      <c r="B107" s="64"/>
      <c r="C107" s="55" t="s">
        <v>15</v>
      </c>
      <c r="D107" s="56">
        <f>SUM(D108:D116)</f>
        <v>316.94</v>
      </c>
      <c r="E107" s="57"/>
      <c r="F107" s="58"/>
      <c r="G107" s="59">
        <v>8</v>
      </c>
      <c r="H107" s="21">
        <f>I107-F107</f>
        <v>0</v>
      </c>
      <c r="I107" s="60">
        <f>F107*1.08</f>
        <v>0</v>
      </c>
    </row>
    <row r="108" spans="1:9">
      <c r="A108" s="30" t="s">
        <v>103</v>
      </c>
      <c r="B108" s="31" t="s">
        <v>104</v>
      </c>
      <c r="C108" s="32" t="s">
        <v>15</v>
      </c>
      <c r="D108" s="33">
        <v>30.17</v>
      </c>
      <c r="E108" s="34" t="s">
        <v>20</v>
      </c>
      <c r="F108" s="35" t="s">
        <v>20</v>
      </c>
      <c r="G108" s="36" t="s">
        <v>20</v>
      </c>
      <c r="H108" s="37" t="s">
        <v>20</v>
      </c>
      <c r="I108" s="38" t="s">
        <v>20</v>
      </c>
    </row>
    <row r="109" spans="1:9">
      <c r="A109" s="30" t="s">
        <v>29</v>
      </c>
      <c r="B109" s="31" t="s">
        <v>30</v>
      </c>
      <c r="C109" s="32" t="s">
        <v>15</v>
      </c>
      <c r="D109" s="33">
        <v>6.64</v>
      </c>
      <c r="E109" s="34" t="s">
        <v>20</v>
      </c>
      <c r="F109" s="35" t="s">
        <v>20</v>
      </c>
      <c r="G109" s="36" t="s">
        <v>20</v>
      </c>
      <c r="H109" s="37" t="s">
        <v>20</v>
      </c>
      <c r="I109" s="38" t="s">
        <v>20</v>
      </c>
    </row>
    <row r="110" spans="1:9">
      <c r="A110" s="30" t="s">
        <v>31</v>
      </c>
      <c r="B110" s="31" t="s">
        <v>32</v>
      </c>
      <c r="C110" s="32" t="s">
        <v>15</v>
      </c>
      <c r="D110" s="33">
        <v>4.1399999999999997</v>
      </c>
      <c r="E110" s="34" t="s">
        <v>20</v>
      </c>
      <c r="F110" s="35" t="s">
        <v>20</v>
      </c>
      <c r="G110" s="36" t="s">
        <v>20</v>
      </c>
      <c r="H110" s="37" t="s">
        <v>20</v>
      </c>
      <c r="I110" s="38" t="s">
        <v>20</v>
      </c>
    </row>
    <row r="111" spans="1:9">
      <c r="A111" s="30" t="s">
        <v>35</v>
      </c>
      <c r="B111" s="31" t="s">
        <v>36</v>
      </c>
      <c r="C111" s="32" t="s">
        <v>15</v>
      </c>
      <c r="D111" s="33">
        <v>141.75</v>
      </c>
      <c r="E111" s="34" t="s">
        <v>20</v>
      </c>
      <c r="F111" s="35" t="s">
        <v>20</v>
      </c>
      <c r="G111" s="36" t="s">
        <v>20</v>
      </c>
      <c r="H111" s="37" t="s">
        <v>20</v>
      </c>
      <c r="I111" s="38" t="s">
        <v>20</v>
      </c>
    </row>
    <row r="112" spans="1:9">
      <c r="A112" s="30" t="s">
        <v>33</v>
      </c>
      <c r="B112" s="31" t="s">
        <v>34</v>
      </c>
      <c r="C112" s="32" t="s">
        <v>15</v>
      </c>
      <c r="D112" s="33">
        <v>38.369999999999997</v>
      </c>
      <c r="E112" s="34" t="s">
        <v>20</v>
      </c>
      <c r="F112" s="35" t="s">
        <v>20</v>
      </c>
      <c r="G112" s="36" t="s">
        <v>20</v>
      </c>
      <c r="H112" s="37" t="s">
        <v>20</v>
      </c>
      <c r="I112" s="38" t="s">
        <v>20</v>
      </c>
    </row>
    <row r="113" spans="1:9">
      <c r="A113" s="123" t="s">
        <v>37</v>
      </c>
      <c r="B113" s="124" t="s">
        <v>38</v>
      </c>
      <c r="C113" s="32" t="s">
        <v>15</v>
      </c>
      <c r="D113" s="33">
        <v>60.61</v>
      </c>
      <c r="E113" s="34" t="s">
        <v>20</v>
      </c>
      <c r="F113" s="35" t="s">
        <v>20</v>
      </c>
      <c r="G113" s="36" t="s">
        <v>20</v>
      </c>
      <c r="H113" s="37" t="s">
        <v>20</v>
      </c>
      <c r="I113" s="38" t="s">
        <v>20</v>
      </c>
    </row>
    <row r="114" spans="1:9">
      <c r="A114" s="126" t="s">
        <v>39</v>
      </c>
      <c r="B114" s="127" t="s">
        <v>40</v>
      </c>
      <c r="C114" s="32" t="s">
        <v>15</v>
      </c>
      <c r="D114" s="33">
        <v>3.96</v>
      </c>
      <c r="E114" s="34" t="s">
        <v>20</v>
      </c>
      <c r="F114" s="35" t="s">
        <v>20</v>
      </c>
      <c r="G114" s="36" t="s">
        <v>20</v>
      </c>
      <c r="H114" s="37" t="s">
        <v>20</v>
      </c>
      <c r="I114" s="38" t="s">
        <v>20</v>
      </c>
    </row>
    <row r="115" spans="1:9">
      <c r="A115" s="126" t="s">
        <v>105</v>
      </c>
      <c r="B115" s="128" t="s">
        <v>182</v>
      </c>
      <c r="C115" s="122" t="s">
        <v>15</v>
      </c>
      <c r="D115" s="33">
        <v>4.3</v>
      </c>
      <c r="E115" s="34" t="s">
        <v>20</v>
      </c>
      <c r="F115" s="35" t="s">
        <v>20</v>
      </c>
      <c r="G115" s="36" t="s">
        <v>20</v>
      </c>
      <c r="H115" s="37" t="s">
        <v>20</v>
      </c>
      <c r="I115" s="38" t="s">
        <v>20</v>
      </c>
    </row>
    <row r="116" spans="1:9">
      <c r="A116" s="125" t="s">
        <v>106</v>
      </c>
      <c r="B116" s="121" t="s">
        <v>183</v>
      </c>
      <c r="C116" s="32" t="s">
        <v>15</v>
      </c>
      <c r="D116" s="33">
        <v>27</v>
      </c>
      <c r="E116" s="34" t="s">
        <v>20</v>
      </c>
      <c r="F116" s="35" t="s">
        <v>20</v>
      </c>
      <c r="G116" s="36" t="s">
        <v>20</v>
      </c>
      <c r="H116" s="37" t="s">
        <v>20</v>
      </c>
      <c r="I116" s="38" t="s">
        <v>20</v>
      </c>
    </row>
    <row r="117" spans="1:9">
      <c r="A117" s="14" t="s">
        <v>107</v>
      </c>
      <c r="B117" s="15" t="s">
        <v>108</v>
      </c>
      <c r="C117" s="16" t="s">
        <v>14</v>
      </c>
      <c r="D117" s="17">
        <f>SUM(D119,D121,D123,D125,D127,D129,D131,D133,D135,D137,D139,D141,D143,D145)</f>
        <v>37394.17</v>
      </c>
      <c r="E117" s="57"/>
      <c r="F117" s="19"/>
      <c r="G117" s="20">
        <v>8</v>
      </c>
      <c r="H117" s="21">
        <f>I117-F117</f>
        <v>0</v>
      </c>
      <c r="I117" s="22">
        <f>F117*1.08</f>
        <v>0</v>
      </c>
    </row>
    <row r="118" spans="1:9">
      <c r="A118" s="65"/>
      <c r="B118" s="66"/>
      <c r="C118" s="16" t="s">
        <v>15</v>
      </c>
      <c r="D118" s="17">
        <f>SUM(D120,D122,D124,D126,D128,D130,D132,D134,D136,D138,D140,D142,D144,D146)</f>
        <v>60</v>
      </c>
      <c r="E118" s="57"/>
      <c r="F118" s="19"/>
      <c r="G118" s="20">
        <v>8</v>
      </c>
      <c r="H118" s="21">
        <f>I118-F118</f>
        <v>0</v>
      </c>
      <c r="I118" s="22">
        <f>F118*1.08</f>
        <v>0</v>
      </c>
    </row>
    <row r="119" spans="1:9">
      <c r="A119" s="30" t="s">
        <v>109</v>
      </c>
      <c r="B119" s="31" t="s">
        <v>110</v>
      </c>
      <c r="C119" s="32" t="s">
        <v>14</v>
      </c>
      <c r="D119" s="33">
        <v>181.42</v>
      </c>
      <c r="E119" s="34" t="s">
        <v>20</v>
      </c>
      <c r="F119" s="35" t="s">
        <v>20</v>
      </c>
      <c r="G119" s="36" t="s">
        <v>20</v>
      </c>
      <c r="H119" s="37" t="s">
        <v>20</v>
      </c>
      <c r="I119" s="38" t="s">
        <v>20</v>
      </c>
    </row>
    <row r="120" spans="1:9">
      <c r="A120" s="30"/>
      <c r="B120" s="31"/>
      <c r="C120" s="32" t="s">
        <v>15</v>
      </c>
      <c r="D120" s="33">
        <v>0</v>
      </c>
      <c r="E120" s="34" t="s">
        <v>20</v>
      </c>
      <c r="F120" s="35" t="s">
        <v>20</v>
      </c>
      <c r="G120" s="36" t="s">
        <v>20</v>
      </c>
      <c r="H120" s="37" t="s">
        <v>20</v>
      </c>
      <c r="I120" s="38" t="s">
        <v>20</v>
      </c>
    </row>
    <row r="121" spans="1:9">
      <c r="A121" s="30" t="s">
        <v>111</v>
      </c>
      <c r="B121" s="31" t="s">
        <v>112</v>
      </c>
      <c r="C121" s="32" t="s">
        <v>14</v>
      </c>
      <c r="D121" s="33">
        <v>3783.68</v>
      </c>
      <c r="E121" s="34" t="s">
        <v>20</v>
      </c>
      <c r="F121" s="35" t="s">
        <v>20</v>
      </c>
      <c r="G121" s="36" t="s">
        <v>20</v>
      </c>
      <c r="H121" s="37" t="s">
        <v>20</v>
      </c>
      <c r="I121" s="38" t="s">
        <v>20</v>
      </c>
    </row>
    <row r="122" spans="1:9">
      <c r="A122" s="30"/>
      <c r="B122" s="31"/>
      <c r="C122" s="32" t="s">
        <v>15</v>
      </c>
      <c r="D122" s="33">
        <v>0</v>
      </c>
      <c r="E122" s="34" t="s">
        <v>20</v>
      </c>
      <c r="F122" s="35" t="s">
        <v>20</v>
      </c>
      <c r="G122" s="36" t="s">
        <v>20</v>
      </c>
      <c r="H122" s="37" t="s">
        <v>20</v>
      </c>
      <c r="I122" s="38" t="s">
        <v>20</v>
      </c>
    </row>
    <row r="123" spans="1:9">
      <c r="A123" s="30" t="s">
        <v>113</v>
      </c>
      <c r="B123" s="31" t="s">
        <v>114</v>
      </c>
      <c r="C123" s="32" t="s">
        <v>14</v>
      </c>
      <c r="D123" s="33">
        <v>466.93</v>
      </c>
      <c r="E123" s="34" t="s">
        <v>20</v>
      </c>
      <c r="F123" s="35" t="s">
        <v>20</v>
      </c>
      <c r="G123" s="36" t="s">
        <v>20</v>
      </c>
      <c r="H123" s="37" t="s">
        <v>20</v>
      </c>
      <c r="I123" s="38" t="s">
        <v>20</v>
      </c>
    </row>
    <row r="124" spans="1:9">
      <c r="A124" s="30"/>
      <c r="B124" s="31"/>
      <c r="C124" s="32" t="s">
        <v>15</v>
      </c>
      <c r="D124" s="33">
        <v>0</v>
      </c>
      <c r="E124" s="34" t="s">
        <v>20</v>
      </c>
      <c r="F124" s="35" t="s">
        <v>20</v>
      </c>
      <c r="G124" s="36" t="s">
        <v>20</v>
      </c>
      <c r="H124" s="37" t="s">
        <v>20</v>
      </c>
      <c r="I124" s="38" t="s">
        <v>20</v>
      </c>
    </row>
    <row r="125" spans="1:9">
      <c r="A125" s="30" t="s">
        <v>115</v>
      </c>
      <c r="B125" s="31" t="s">
        <v>116</v>
      </c>
      <c r="C125" s="32" t="s">
        <v>14</v>
      </c>
      <c r="D125" s="33">
        <v>197.94</v>
      </c>
      <c r="E125" s="34" t="s">
        <v>20</v>
      </c>
      <c r="F125" s="35" t="s">
        <v>20</v>
      </c>
      <c r="G125" s="36" t="s">
        <v>20</v>
      </c>
      <c r="H125" s="37" t="s">
        <v>20</v>
      </c>
      <c r="I125" s="38" t="s">
        <v>20</v>
      </c>
    </row>
    <row r="126" spans="1:9">
      <c r="A126" s="30"/>
      <c r="B126" s="31"/>
      <c r="C126" s="32" t="s">
        <v>15</v>
      </c>
      <c r="D126" s="33">
        <v>0</v>
      </c>
      <c r="E126" s="34" t="s">
        <v>20</v>
      </c>
      <c r="F126" s="35" t="s">
        <v>20</v>
      </c>
      <c r="G126" s="36" t="s">
        <v>20</v>
      </c>
      <c r="H126" s="37" t="s">
        <v>20</v>
      </c>
      <c r="I126" s="38" t="s">
        <v>20</v>
      </c>
    </row>
    <row r="127" spans="1:9">
      <c r="A127" s="30" t="s">
        <v>117</v>
      </c>
      <c r="B127" s="31" t="s">
        <v>118</v>
      </c>
      <c r="C127" s="32" t="s">
        <v>14</v>
      </c>
      <c r="D127" s="33">
        <v>5186.12</v>
      </c>
      <c r="E127" s="34" t="s">
        <v>20</v>
      </c>
      <c r="F127" s="35" t="s">
        <v>20</v>
      </c>
      <c r="G127" s="36" t="s">
        <v>20</v>
      </c>
      <c r="H127" s="37" t="s">
        <v>20</v>
      </c>
      <c r="I127" s="38" t="s">
        <v>20</v>
      </c>
    </row>
    <row r="128" spans="1:9">
      <c r="A128" s="30"/>
      <c r="B128" s="31"/>
      <c r="C128" s="32" t="s">
        <v>15</v>
      </c>
      <c r="D128" s="33">
        <v>0</v>
      </c>
      <c r="E128" s="34" t="s">
        <v>20</v>
      </c>
      <c r="F128" s="35" t="s">
        <v>20</v>
      </c>
      <c r="G128" s="36" t="s">
        <v>20</v>
      </c>
      <c r="H128" s="37" t="s">
        <v>20</v>
      </c>
      <c r="I128" s="38" t="s">
        <v>20</v>
      </c>
    </row>
    <row r="129" spans="1:9">
      <c r="A129" s="30" t="s">
        <v>119</v>
      </c>
      <c r="B129" s="31" t="s">
        <v>120</v>
      </c>
      <c r="C129" s="32" t="s">
        <v>14</v>
      </c>
      <c r="D129" s="33">
        <v>3700.47</v>
      </c>
      <c r="E129" s="34" t="s">
        <v>20</v>
      </c>
      <c r="F129" s="35" t="s">
        <v>20</v>
      </c>
      <c r="G129" s="36" t="s">
        <v>20</v>
      </c>
      <c r="H129" s="37" t="s">
        <v>20</v>
      </c>
      <c r="I129" s="38" t="s">
        <v>20</v>
      </c>
    </row>
    <row r="130" spans="1:9">
      <c r="A130" s="30"/>
      <c r="B130" s="31"/>
      <c r="C130" s="32" t="s">
        <v>15</v>
      </c>
      <c r="D130" s="33">
        <v>0</v>
      </c>
      <c r="E130" s="34" t="s">
        <v>20</v>
      </c>
      <c r="F130" s="35" t="s">
        <v>20</v>
      </c>
      <c r="G130" s="36" t="s">
        <v>20</v>
      </c>
      <c r="H130" s="37" t="s">
        <v>20</v>
      </c>
      <c r="I130" s="38" t="s">
        <v>20</v>
      </c>
    </row>
    <row r="131" spans="1:9">
      <c r="A131" s="30" t="s">
        <v>121</v>
      </c>
      <c r="B131" s="31" t="s">
        <v>122</v>
      </c>
      <c r="C131" s="32" t="s">
        <v>14</v>
      </c>
      <c r="D131" s="33">
        <v>1109.49</v>
      </c>
      <c r="E131" s="34" t="s">
        <v>20</v>
      </c>
      <c r="F131" s="35" t="s">
        <v>20</v>
      </c>
      <c r="G131" s="36" t="s">
        <v>20</v>
      </c>
      <c r="H131" s="37" t="s">
        <v>20</v>
      </c>
      <c r="I131" s="38" t="s">
        <v>20</v>
      </c>
    </row>
    <row r="132" spans="1:9">
      <c r="A132" s="30"/>
      <c r="B132" s="31"/>
      <c r="C132" s="32" t="s">
        <v>15</v>
      </c>
      <c r="D132" s="33">
        <v>0</v>
      </c>
      <c r="E132" s="34" t="s">
        <v>20</v>
      </c>
      <c r="F132" s="35" t="s">
        <v>20</v>
      </c>
      <c r="G132" s="36" t="s">
        <v>20</v>
      </c>
      <c r="H132" s="37" t="s">
        <v>20</v>
      </c>
      <c r="I132" s="38" t="s">
        <v>20</v>
      </c>
    </row>
    <row r="133" spans="1:9">
      <c r="A133" s="30" t="s">
        <v>123</v>
      </c>
      <c r="B133" s="31" t="s">
        <v>124</v>
      </c>
      <c r="C133" s="32" t="s">
        <v>14</v>
      </c>
      <c r="D133" s="33">
        <v>166.2</v>
      </c>
      <c r="E133" s="34" t="s">
        <v>20</v>
      </c>
      <c r="F133" s="35" t="s">
        <v>20</v>
      </c>
      <c r="G133" s="36" t="s">
        <v>20</v>
      </c>
      <c r="H133" s="37" t="s">
        <v>20</v>
      </c>
      <c r="I133" s="38" t="s">
        <v>20</v>
      </c>
    </row>
    <row r="134" spans="1:9">
      <c r="A134" s="30"/>
      <c r="B134" s="31"/>
      <c r="C134" s="32" t="s">
        <v>15</v>
      </c>
      <c r="D134" s="33">
        <v>60</v>
      </c>
      <c r="E134" s="34" t="s">
        <v>20</v>
      </c>
      <c r="F134" s="35" t="s">
        <v>20</v>
      </c>
      <c r="G134" s="36" t="s">
        <v>20</v>
      </c>
      <c r="H134" s="37" t="s">
        <v>20</v>
      </c>
      <c r="I134" s="38" t="s">
        <v>20</v>
      </c>
    </row>
    <row r="135" spans="1:9">
      <c r="A135" s="30" t="s">
        <v>125</v>
      </c>
      <c r="B135" s="31" t="s">
        <v>126</v>
      </c>
      <c r="C135" s="32" t="s">
        <v>14</v>
      </c>
      <c r="D135" s="33">
        <v>613.34</v>
      </c>
      <c r="E135" s="34" t="s">
        <v>20</v>
      </c>
      <c r="F135" s="35" t="s">
        <v>20</v>
      </c>
      <c r="G135" s="36" t="s">
        <v>20</v>
      </c>
      <c r="H135" s="37" t="s">
        <v>20</v>
      </c>
      <c r="I135" s="38" t="s">
        <v>20</v>
      </c>
    </row>
    <row r="136" spans="1:9">
      <c r="A136" s="30"/>
      <c r="B136" s="31"/>
      <c r="C136" s="32" t="s">
        <v>15</v>
      </c>
      <c r="D136" s="33">
        <v>0</v>
      </c>
      <c r="E136" s="34" t="s">
        <v>20</v>
      </c>
      <c r="F136" s="35" t="s">
        <v>20</v>
      </c>
      <c r="G136" s="36" t="s">
        <v>20</v>
      </c>
      <c r="H136" s="37" t="s">
        <v>20</v>
      </c>
      <c r="I136" s="38" t="s">
        <v>20</v>
      </c>
    </row>
    <row r="137" spans="1:9">
      <c r="A137" s="30" t="s">
        <v>127</v>
      </c>
      <c r="B137" s="31" t="s">
        <v>128</v>
      </c>
      <c r="C137" s="32" t="s">
        <v>14</v>
      </c>
      <c r="D137" s="33">
        <v>119.8</v>
      </c>
      <c r="E137" s="34" t="s">
        <v>20</v>
      </c>
      <c r="F137" s="35" t="s">
        <v>20</v>
      </c>
      <c r="G137" s="36" t="s">
        <v>20</v>
      </c>
      <c r="H137" s="37" t="s">
        <v>20</v>
      </c>
      <c r="I137" s="38" t="s">
        <v>20</v>
      </c>
    </row>
    <row r="138" spans="1:9">
      <c r="A138" s="30"/>
      <c r="B138" s="31"/>
      <c r="C138" s="32" t="s">
        <v>15</v>
      </c>
      <c r="D138" s="33">
        <v>0</v>
      </c>
      <c r="E138" s="34" t="s">
        <v>20</v>
      </c>
      <c r="F138" s="35" t="s">
        <v>20</v>
      </c>
      <c r="G138" s="36" t="s">
        <v>20</v>
      </c>
      <c r="H138" s="37" t="s">
        <v>20</v>
      </c>
      <c r="I138" s="38" t="s">
        <v>20</v>
      </c>
    </row>
    <row r="139" spans="1:9">
      <c r="A139" s="30" t="s">
        <v>129</v>
      </c>
      <c r="B139" s="31" t="s">
        <v>130</v>
      </c>
      <c r="C139" s="32" t="s">
        <v>14</v>
      </c>
      <c r="D139" s="33">
        <v>1878.68</v>
      </c>
      <c r="E139" s="34" t="s">
        <v>20</v>
      </c>
      <c r="F139" s="35" t="s">
        <v>20</v>
      </c>
      <c r="G139" s="36" t="s">
        <v>20</v>
      </c>
      <c r="H139" s="37" t="s">
        <v>20</v>
      </c>
      <c r="I139" s="38" t="s">
        <v>20</v>
      </c>
    </row>
    <row r="140" spans="1:9">
      <c r="A140" s="30"/>
      <c r="B140" s="31"/>
      <c r="C140" s="32" t="s">
        <v>15</v>
      </c>
      <c r="D140" s="33">
        <v>0</v>
      </c>
      <c r="E140" s="34" t="s">
        <v>20</v>
      </c>
      <c r="F140" s="35" t="s">
        <v>20</v>
      </c>
      <c r="G140" s="36" t="s">
        <v>20</v>
      </c>
      <c r="H140" s="37" t="s">
        <v>20</v>
      </c>
      <c r="I140" s="38" t="s">
        <v>20</v>
      </c>
    </row>
    <row r="141" spans="1:9">
      <c r="A141" s="30" t="s">
        <v>131</v>
      </c>
      <c r="B141" s="31" t="s">
        <v>132</v>
      </c>
      <c r="C141" s="32" t="s">
        <v>14</v>
      </c>
      <c r="D141" s="33">
        <v>980.38</v>
      </c>
      <c r="E141" s="34" t="s">
        <v>20</v>
      </c>
      <c r="F141" s="35" t="s">
        <v>20</v>
      </c>
      <c r="G141" s="36" t="s">
        <v>20</v>
      </c>
      <c r="H141" s="37" t="s">
        <v>20</v>
      </c>
      <c r="I141" s="38" t="s">
        <v>20</v>
      </c>
    </row>
    <row r="142" spans="1:9">
      <c r="A142" s="30"/>
      <c r="B142" s="31"/>
      <c r="C142" s="32" t="s">
        <v>15</v>
      </c>
      <c r="D142" s="33">
        <v>0</v>
      </c>
      <c r="E142" s="34" t="s">
        <v>20</v>
      </c>
      <c r="F142" s="35" t="s">
        <v>20</v>
      </c>
      <c r="G142" s="36" t="s">
        <v>20</v>
      </c>
      <c r="H142" s="37" t="s">
        <v>20</v>
      </c>
      <c r="I142" s="38" t="s">
        <v>20</v>
      </c>
    </row>
    <row r="143" spans="1:9">
      <c r="A143" s="30" t="s">
        <v>133</v>
      </c>
      <c r="B143" s="31" t="s">
        <v>134</v>
      </c>
      <c r="C143" s="32" t="s">
        <v>14</v>
      </c>
      <c r="D143" s="33">
        <v>14883.61</v>
      </c>
      <c r="E143" s="34" t="s">
        <v>20</v>
      </c>
      <c r="F143" s="35" t="s">
        <v>20</v>
      </c>
      <c r="G143" s="36" t="s">
        <v>20</v>
      </c>
      <c r="H143" s="37" t="s">
        <v>20</v>
      </c>
      <c r="I143" s="38" t="s">
        <v>20</v>
      </c>
    </row>
    <row r="144" spans="1:9">
      <c r="A144" s="30"/>
      <c r="B144" s="31"/>
      <c r="C144" s="32" t="s">
        <v>15</v>
      </c>
      <c r="D144" s="33">
        <v>0</v>
      </c>
      <c r="E144" s="34" t="s">
        <v>20</v>
      </c>
      <c r="F144" s="35" t="s">
        <v>20</v>
      </c>
      <c r="G144" s="36" t="s">
        <v>20</v>
      </c>
      <c r="H144" s="37" t="s">
        <v>20</v>
      </c>
      <c r="I144" s="38" t="s">
        <v>20</v>
      </c>
    </row>
    <row r="145" spans="1:9">
      <c r="A145" s="30" t="s">
        <v>135</v>
      </c>
      <c r="B145" s="31" t="s">
        <v>136</v>
      </c>
      <c r="C145" s="32" t="s">
        <v>14</v>
      </c>
      <c r="D145" s="33">
        <v>4126.1099999999997</v>
      </c>
      <c r="E145" s="34" t="s">
        <v>20</v>
      </c>
      <c r="F145" s="35" t="s">
        <v>20</v>
      </c>
      <c r="G145" s="36" t="s">
        <v>20</v>
      </c>
      <c r="H145" s="37" t="s">
        <v>20</v>
      </c>
      <c r="I145" s="38" t="s">
        <v>20</v>
      </c>
    </row>
    <row r="146" spans="1:9">
      <c r="A146" s="30"/>
      <c r="B146" s="31"/>
      <c r="C146" s="32" t="s">
        <v>15</v>
      </c>
      <c r="D146" s="33">
        <v>0</v>
      </c>
      <c r="E146" s="34" t="s">
        <v>20</v>
      </c>
      <c r="F146" s="35" t="s">
        <v>20</v>
      </c>
      <c r="G146" s="36" t="s">
        <v>20</v>
      </c>
      <c r="H146" s="37" t="s">
        <v>20</v>
      </c>
      <c r="I146" s="38" t="s">
        <v>20</v>
      </c>
    </row>
    <row r="147" spans="1:9">
      <c r="A147" s="67" t="s">
        <v>137</v>
      </c>
      <c r="B147" s="68" t="s">
        <v>138</v>
      </c>
      <c r="C147" s="16" t="s">
        <v>139</v>
      </c>
      <c r="D147" s="17">
        <v>320</v>
      </c>
      <c r="E147" s="57"/>
      <c r="F147" s="58"/>
      <c r="G147" s="59">
        <v>8</v>
      </c>
      <c r="H147" s="21">
        <f t="shared" ref="H147:H154" si="0">I147-F147</f>
        <v>0</v>
      </c>
      <c r="I147" s="60">
        <f t="shared" ref="I147:I152" si="1">F147*1.08</f>
        <v>0</v>
      </c>
    </row>
    <row r="148" spans="1:9">
      <c r="A148" s="69" t="s">
        <v>140</v>
      </c>
      <c r="B148" s="69" t="s">
        <v>141</v>
      </c>
      <c r="C148" s="16" t="s">
        <v>139</v>
      </c>
      <c r="D148" s="17">
        <v>60</v>
      </c>
      <c r="E148" s="57"/>
      <c r="F148" s="58"/>
      <c r="G148" s="59">
        <v>8</v>
      </c>
      <c r="H148" s="21">
        <f t="shared" si="0"/>
        <v>0</v>
      </c>
      <c r="I148" s="60">
        <f t="shared" si="1"/>
        <v>0</v>
      </c>
    </row>
    <row r="149" spans="1:9">
      <c r="A149" s="67" t="s">
        <v>142</v>
      </c>
      <c r="B149" s="68" t="s">
        <v>143</v>
      </c>
      <c r="C149" s="16" t="s">
        <v>139</v>
      </c>
      <c r="D149" s="17">
        <v>26418</v>
      </c>
      <c r="E149" s="57"/>
      <c r="F149" s="58"/>
      <c r="G149" s="59">
        <v>8</v>
      </c>
      <c r="H149" s="21">
        <f t="shared" si="0"/>
        <v>0</v>
      </c>
      <c r="I149" s="60">
        <f t="shared" si="1"/>
        <v>0</v>
      </c>
    </row>
    <row r="150" spans="1:9">
      <c r="A150" s="69" t="s">
        <v>144</v>
      </c>
      <c r="B150" s="69" t="s">
        <v>145</v>
      </c>
      <c r="C150" s="16" t="s">
        <v>139</v>
      </c>
      <c r="D150" s="17">
        <v>150</v>
      </c>
      <c r="E150" s="57"/>
      <c r="F150" s="58"/>
      <c r="G150" s="59">
        <v>8</v>
      </c>
      <c r="H150" s="21">
        <f t="shared" si="0"/>
        <v>0</v>
      </c>
      <c r="I150" s="60">
        <f t="shared" si="1"/>
        <v>0</v>
      </c>
    </row>
    <row r="151" spans="1:9">
      <c r="A151" s="69" t="s">
        <v>146</v>
      </c>
      <c r="B151" s="69" t="s">
        <v>147</v>
      </c>
      <c r="C151" s="16" t="s">
        <v>139</v>
      </c>
      <c r="D151" s="17">
        <v>150</v>
      </c>
      <c r="E151" s="57"/>
      <c r="F151" s="58"/>
      <c r="G151" s="59">
        <v>8</v>
      </c>
      <c r="H151" s="21">
        <f t="shared" si="0"/>
        <v>0</v>
      </c>
      <c r="I151" s="60">
        <f t="shared" si="1"/>
        <v>0</v>
      </c>
    </row>
    <row r="152" spans="1:9">
      <c r="A152" s="69" t="s">
        <v>148</v>
      </c>
      <c r="B152" s="69" t="s">
        <v>149</v>
      </c>
      <c r="C152" s="16" t="s">
        <v>139</v>
      </c>
      <c r="D152" s="17">
        <v>150</v>
      </c>
      <c r="E152" s="57"/>
      <c r="F152" s="58"/>
      <c r="G152" s="59">
        <v>8</v>
      </c>
      <c r="H152" s="21">
        <f t="shared" si="0"/>
        <v>0</v>
      </c>
      <c r="I152" s="60">
        <f t="shared" si="1"/>
        <v>0</v>
      </c>
    </row>
    <row r="153" spans="1:9">
      <c r="A153" s="70" t="s">
        <v>150</v>
      </c>
      <c r="B153" s="71" t="s">
        <v>151</v>
      </c>
      <c r="C153" s="16" t="s">
        <v>14</v>
      </c>
      <c r="D153" s="17">
        <f>SUM(D155,D157)</f>
        <v>41</v>
      </c>
      <c r="E153" s="18"/>
      <c r="F153" s="19"/>
      <c r="G153" s="20">
        <v>8</v>
      </c>
      <c r="H153" s="21">
        <f t="shared" si="0"/>
        <v>0</v>
      </c>
      <c r="I153" s="22">
        <f>F153*G153</f>
        <v>0</v>
      </c>
    </row>
    <row r="154" spans="1:9">
      <c r="A154" s="72"/>
      <c r="B154" s="66"/>
      <c r="C154" s="16" t="s">
        <v>15</v>
      </c>
      <c r="D154" s="17">
        <f>SUM(D156,D158)</f>
        <v>12</v>
      </c>
      <c r="E154" s="18"/>
      <c r="F154" s="19"/>
      <c r="G154" s="20">
        <v>8</v>
      </c>
      <c r="H154" s="21">
        <f t="shared" si="0"/>
        <v>0</v>
      </c>
      <c r="I154" s="22">
        <f>F154*G154</f>
        <v>0</v>
      </c>
    </row>
    <row r="155" spans="1:9">
      <c r="A155" s="30" t="s">
        <v>152</v>
      </c>
      <c r="B155" s="31" t="s">
        <v>153</v>
      </c>
      <c r="C155" s="32" t="s">
        <v>14</v>
      </c>
      <c r="D155" s="33">
        <v>25</v>
      </c>
      <c r="E155" s="34" t="s">
        <v>20</v>
      </c>
      <c r="F155" s="35" t="s">
        <v>20</v>
      </c>
      <c r="G155" s="36" t="s">
        <v>20</v>
      </c>
      <c r="H155" s="37" t="s">
        <v>20</v>
      </c>
      <c r="I155" s="38" t="s">
        <v>20</v>
      </c>
    </row>
    <row r="156" spans="1:9">
      <c r="A156" s="30"/>
      <c r="B156" s="31"/>
      <c r="C156" s="32" t="s">
        <v>15</v>
      </c>
      <c r="D156" s="33">
        <v>8</v>
      </c>
      <c r="E156" s="34" t="s">
        <v>20</v>
      </c>
      <c r="F156" s="35" t="s">
        <v>20</v>
      </c>
      <c r="G156" s="36" t="s">
        <v>20</v>
      </c>
      <c r="H156" s="37" t="s">
        <v>20</v>
      </c>
      <c r="I156" s="38" t="s">
        <v>20</v>
      </c>
    </row>
    <row r="157" spans="1:9">
      <c r="A157" s="30" t="s">
        <v>154</v>
      </c>
      <c r="B157" s="31" t="s">
        <v>155</v>
      </c>
      <c r="C157" s="32" t="s">
        <v>14</v>
      </c>
      <c r="D157" s="33">
        <v>16</v>
      </c>
      <c r="E157" s="34" t="s">
        <v>20</v>
      </c>
      <c r="F157" s="35" t="s">
        <v>20</v>
      </c>
      <c r="G157" s="36" t="s">
        <v>20</v>
      </c>
      <c r="H157" s="37" t="s">
        <v>20</v>
      </c>
      <c r="I157" s="38" t="s">
        <v>20</v>
      </c>
    </row>
    <row r="158" spans="1:9">
      <c r="A158" s="30"/>
      <c r="B158" s="31"/>
      <c r="C158" s="32" t="s">
        <v>15</v>
      </c>
      <c r="D158" s="33">
        <v>4</v>
      </c>
      <c r="E158" s="34" t="s">
        <v>20</v>
      </c>
      <c r="F158" s="35" t="s">
        <v>20</v>
      </c>
      <c r="G158" s="36" t="s">
        <v>20</v>
      </c>
      <c r="H158" s="37" t="s">
        <v>20</v>
      </c>
      <c r="I158" s="38" t="s">
        <v>20</v>
      </c>
    </row>
    <row r="159" spans="1:9">
      <c r="A159" s="14" t="s">
        <v>156</v>
      </c>
      <c r="B159" s="15"/>
      <c r="C159" s="16" t="s">
        <v>14</v>
      </c>
      <c r="D159" s="17">
        <f>SUM(D161,D163)</f>
        <v>1105.57</v>
      </c>
      <c r="E159" s="18"/>
      <c r="F159" s="19"/>
      <c r="G159" s="20">
        <v>23</v>
      </c>
      <c r="H159" s="21">
        <f>I159-F159</f>
        <v>0</v>
      </c>
      <c r="I159" s="22">
        <f>F159*1.23</f>
        <v>0</v>
      </c>
    </row>
    <row r="160" spans="1:9">
      <c r="A160" s="65"/>
      <c r="B160" s="66"/>
      <c r="C160" s="16" t="s">
        <v>15</v>
      </c>
      <c r="D160" s="17">
        <f>SUM(D162,D164)</f>
        <v>179.5</v>
      </c>
      <c r="E160" s="18"/>
      <c r="F160" s="19"/>
      <c r="G160" s="20">
        <v>23</v>
      </c>
      <c r="H160" s="21">
        <f>I160-F160</f>
        <v>0</v>
      </c>
      <c r="I160" s="22">
        <f>F160*1.23</f>
        <v>0</v>
      </c>
    </row>
    <row r="161" spans="1:9">
      <c r="A161" s="30" t="s">
        <v>157</v>
      </c>
      <c r="B161" s="31" t="s">
        <v>158</v>
      </c>
      <c r="C161" s="32" t="s">
        <v>14</v>
      </c>
      <c r="D161" s="33">
        <v>329.77</v>
      </c>
      <c r="E161" s="34" t="s">
        <v>20</v>
      </c>
      <c r="F161" s="35" t="s">
        <v>20</v>
      </c>
      <c r="G161" s="36" t="s">
        <v>20</v>
      </c>
      <c r="H161" s="37" t="s">
        <v>20</v>
      </c>
      <c r="I161" s="38" t="s">
        <v>20</v>
      </c>
    </row>
    <row r="162" spans="1:9">
      <c r="A162" s="30"/>
      <c r="B162" s="31"/>
      <c r="C162" s="32" t="s">
        <v>15</v>
      </c>
      <c r="D162" s="33">
        <f>70+45.5</f>
        <v>115.5</v>
      </c>
      <c r="E162" s="34" t="s">
        <v>20</v>
      </c>
      <c r="F162" s="35" t="s">
        <v>20</v>
      </c>
      <c r="G162" s="36" t="s">
        <v>20</v>
      </c>
      <c r="H162" s="37" t="s">
        <v>20</v>
      </c>
      <c r="I162" s="38" t="s">
        <v>20</v>
      </c>
    </row>
    <row r="163" spans="1:9">
      <c r="A163" s="30" t="s">
        <v>159</v>
      </c>
      <c r="B163" s="31" t="s">
        <v>160</v>
      </c>
      <c r="C163" s="32" t="s">
        <v>14</v>
      </c>
      <c r="D163" s="33">
        <v>775.8</v>
      </c>
      <c r="E163" s="34" t="s">
        <v>20</v>
      </c>
      <c r="F163" s="35" t="s">
        <v>20</v>
      </c>
      <c r="G163" s="36" t="s">
        <v>20</v>
      </c>
      <c r="H163" s="37" t="s">
        <v>20</v>
      </c>
      <c r="I163" s="38" t="s">
        <v>20</v>
      </c>
    </row>
    <row r="164" spans="1:9">
      <c r="A164" s="30"/>
      <c r="B164" s="31"/>
      <c r="C164" s="32" t="s">
        <v>15</v>
      </c>
      <c r="D164" s="33">
        <v>64</v>
      </c>
      <c r="E164" s="34" t="s">
        <v>20</v>
      </c>
      <c r="F164" s="35" t="s">
        <v>20</v>
      </c>
      <c r="G164" s="36" t="s">
        <v>20</v>
      </c>
      <c r="H164" s="37" t="s">
        <v>20</v>
      </c>
      <c r="I164" s="38" t="s">
        <v>20</v>
      </c>
    </row>
    <row r="165" spans="1:9">
      <c r="A165" s="14" t="s">
        <v>161</v>
      </c>
      <c r="B165" s="15"/>
      <c r="C165" s="16" t="s">
        <v>14</v>
      </c>
      <c r="D165" s="17">
        <f>SUM(D167,D169,D171)</f>
        <v>378</v>
      </c>
      <c r="E165" s="57"/>
      <c r="F165" s="58"/>
      <c r="G165" s="59">
        <v>8</v>
      </c>
      <c r="H165" s="21">
        <f>I165-F165</f>
        <v>0</v>
      </c>
      <c r="I165" s="60">
        <f>F165*1.08</f>
        <v>0</v>
      </c>
    </row>
    <row r="166" spans="1:9">
      <c r="A166" s="65"/>
      <c r="B166" s="66"/>
      <c r="C166" s="16" t="s">
        <v>15</v>
      </c>
      <c r="D166" s="17">
        <f>SUM(D168,D170,D172)</f>
        <v>50</v>
      </c>
      <c r="E166" s="57"/>
      <c r="F166" s="58"/>
      <c r="G166" s="59">
        <v>8</v>
      </c>
      <c r="H166" s="21">
        <f>I166-F166</f>
        <v>0</v>
      </c>
      <c r="I166" s="60">
        <f>F166*1.08</f>
        <v>0</v>
      </c>
    </row>
    <row r="167" spans="1:9">
      <c r="A167" s="30" t="s">
        <v>162</v>
      </c>
      <c r="B167" s="31" t="s">
        <v>163</v>
      </c>
      <c r="C167" s="32" t="s">
        <v>14</v>
      </c>
      <c r="D167" s="33">
        <v>100</v>
      </c>
      <c r="E167" s="34" t="s">
        <v>20</v>
      </c>
      <c r="F167" s="35" t="s">
        <v>20</v>
      </c>
      <c r="G167" s="36" t="s">
        <v>20</v>
      </c>
      <c r="H167" s="37" t="s">
        <v>20</v>
      </c>
      <c r="I167" s="38" t="s">
        <v>20</v>
      </c>
    </row>
    <row r="168" spans="1:9">
      <c r="A168" s="30"/>
      <c r="B168" s="31"/>
      <c r="C168" s="32" t="s">
        <v>15</v>
      </c>
      <c r="D168" s="33">
        <v>15</v>
      </c>
      <c r="E168" s="34" t="s">
        <v>20</v>
      </c>
      <c r="F168" s="35" t="s">
        <v>20</v>
      </c>
      <c r="G168" s="36" t="s">
        <v>20</v>
      </c>
      <c r="H168" s="37" t="s">
        <v>20</v>
      </c>
      <c r="I168" s="38" t="s">
        <v>20</v>
      </c>
    </row>
    <row r="169" spans="1:9">
      <c r="A169" s="30" t="s">
        <v>164</v>
      </c>
      <c r="B169" s="31" t="s">
        <v>165</v>
      </c>
      <c r="C169" s="32" t="s">
        <v>14</v>
      </c>
      <c r="D169" s="73">
        <v>108</v>
      </c>
      <c r="E169" s="34" t="s">
        <v>20</v>
      </c>
      <c r="F169" s="35" t="s">
        <v>20</v>
      </c>
      <c r="G169" s="36" t="s">
        <v>20</v>
      </c>
      <c r="H169" s="37" t="s">
        <v>20</v>
      </c>
      <c r="I169" s="38" t="s">
        <v>20</v>
      </c>
    </row>
    <row r="170" spans="1:9">
      <c r="A170" s="30"/>
      <c r="B170" s="31"/>
      <c r="C170" s="32" t="s">
        <v>15</v>
      </c>
      <c r="D170" s="73">
        <v>0</v>
      </c>
      <c r="E170" s="34" t="s">
        <v>20</v>
      </c>
      <c r="F170" s="35" t="s">
        <v>20</v>
      </c>
      <c r="G170" s="36" t="s">
        <v>20</v>
      </c>
      <c r="H170" s="37" t="s">
        <v>20</v>
      </c>
      <c r="I170" s="38" t="s">
        <v>20</v>
      </c>
    </row>
    <row r="171" spans="1:9">
      <c r="A171" s="30" t="s">
        <v>166</v>
      </c>
      <c r="B171" s="31" t="s">
        <v>167</v>
      </c>
      <c r="C171" s="32" t="s">
        <v>14</v>
      </c>
      <c r="D171" s="33">
        <v>170</v>
      </c>
      <c r="E171" s="34" t="s">
        <v>20</v>
      </c>
      <c r="F171" s="35" t="s">
        <v>20</v>
      </c>
      <c r="G171" s="36" t="s">
        <v>20</v>
      </c>
      <c r="H171" s="37" t="s">
        <v>20</v>
      </c>
      <c r="I171" s="38" t="s">
        <v>20</v>
      </c>
    </row>
    <row r="172" spans="1:9">
      <c r="A172" s="30"/>
      <c r="B172" s="31"/>
      <c r="C172" s="32" t="s">
        <v>15</v>
      </c>
      <c r="D172" s="33">
        <v>35</v>
      </c>
      <c r="E172" s="34" t="s">
        <v>20</v>
      </c>
      <c r="F172" s="35" t="s">
        <v>20</v>
      </c>
      <c r="G172" s="36" t="s">
        <v>20</v>
      </c>
      <c r="H172" s="37" t="s">
        <v>20</v>
      </c>
      <c r="I172" s="38" t="s">
        <v>20</v>
      </c>
    </row>
    <row r="173" spans="1:9">
      <c r="A173" s="74" t="s">
        <v>168</v>
      </c>
      <c r="B173" s="74"/>
      <c r="C173" s="74"/>
      <c r="D173" s="74"/>
      <c r="E173" s="75"/>
      <c r="F173" s="76">
        <f>SUM(F19:F20,F99:F100,F107,F117:F118,F147:F154,F159,F160,F165,F166)</f>
        <v>0</v>
      </c>
      <c r="G173" s="76"/>
      <c r="H173" s="76">
        <f>SUM(H19:H20,H99:H100,H107,H117:H118,H147:H154,H159,H160,H165,H166)</f>
        <v>0</v>
      </c>
      <c r="I173" s="76">
        <f>SUM(I19:I20,I99:I100,I107,I117:I118,I147:I154,I159,I160,I165,I166)</f>
        <v>0</v>
      </c>
    </row>
    <row r="174" spans="1:9">
      <c r="A174" s="77"/>
      <c r="B174" s="77"/>
      <c r="C174" s="77"/>
      <c r="D174" s="77"/>
      <c r="E174" s="75"/>
      <c r="F174" s="78"/>
      <c r="G174" s="79"/>
      <c r="H174" s="79"/>
      <c r="I174" s="80"/>
    </row>
    <row r="175" spans="1:9">
      <c r="A175" s="100" t="s">
        <v>179</v>
      </c>
      <c r="B175" s="101"/>
      <c r="C175" s="101"/>
      <c r="D175" s="101"/>
      <c r="E175" s="101"/>
      <c r="F175" s="101"/>
      <c r="G175" s="102"/>
      <c r="H175" s="103"/>
      <c r="I175" s="104"/>
    </row>
    <row r="176" spans="1:9">
      <c r="A176" s="100" t="s">
        <v>4</v>
      </c>
      <c r="B176" s="101"/>
      <c r="C176" s="101"/>
      <c r="D176" s="101"/>
      <c r="E176" s="101"/>
      <c r="F176" s="101"/>
      <c r="G176" s="102"/>
      <c r="H176" s="103"/>
      <c r="I176" s="104"/>
    </row>
    <row r="177" spans="1:9">
      <c r="A177" s="100" t="s">
        <v>180</v>
      </c>
      <c r="B177" s="101"/>
      <c r="C177" s="101"/>
      <c r="D177" s="101"/>
      <c r="E177" s="101"/>
      <c r="F177" s="101"/>
      <c r="G177" s="102"/>
      <c r="H177" s="103"/>
      <c r="I177" s="104"/>
    </row>
    <row r="178" spans="1:9">
      <c r="A178" s="105"/>
      <c r="B178" s="105"/>
      <c r="C178" s="105"/>
      <c r="D178" s="105"/>
      <c r="E178" s="105"/>
      <c r="F178" s="105"/>
      <c r="G178" s="105"/>
      <c r="H178" s="106"/>
      <c r="I178" s="106"/>
    </row>
    <row r="179" spans="1:9">
      <c r="A179" s="81"/>
      <c r="B179" s="81"/>
      <c r="C179" s="81"/>
      <c r="D179" s="81"/>
      <c r="E179" s="81"/>
      <c r="F179" s="81"/>
      <c r="G179" s="81"/>
      <c r="H179" s="81"/>
      <c r="I179" s="81"/>
    </row>
    <row r="180" spans="1:9">
      <c r="E180" s="82" t="s">
        <v>169</v>
      </c>
      <c r="F180" s="82"/>
      <c r="G180" s="82"/>
      <c r="H180" s="82"/>
      <c r="I180" s="82"/>
    </row>
    <row r="181" spans="1:9">
      <c r="A181" s="142" t="s">
        <v>189</v>
      </c>
      <c r="B181" s="142"/>
      <c r="C181" s="142"/>
      <c r="D181" s="142"/>
      <c r="E181" s="107" t="s">
        <v>181</v>
      </c>
      <c r="F181" s="107"/>
      <c r="G181" s="107"/>
      <c r="H181" s="107"/>
      <c r="I181" s="107"/>
    </row>
    <row r="182" spans="1:9">
      <c r="A182" s="142"/>
      <c r="B182" s="142"/>
      <c r="C182" s="142"/>
      <c r="D182" s="142"/>
      <c r="E182" s="108"/>
      <c r="F182" s="109"/>
      <c r="G182" s="110"/>
      <c r="H182" s="110"/>
      <c r="I182" s="110"/>
    </row>
  </sheetData>
  <mergeCells count="43">
    <mergeCell ref="E181:I181"/>
    <mergeCell ref="E16:E17"/>
    <mergeCell ref="F16:F17"/>
    <mergeCell ref="G16:G17"/>
    <mergeCell ref="I16:I17"/>
    <mergeCell ref="A181:D182"/>
    <mergeCell ref="A9:B9"/>
    <mergeCell ref="A10:B10"/>
    <mergeCell ref="A11:B11"/>
    <mergeCell ref="A13:I14"/>
    <mergeCell ref="A175:G175"/>
    <mergeCell ref="H175:I175"/>
    <mergeCell ref="A2:B2"/>
    <mergeCell ref="A3:B3"/>
    <mergeCell ref="A4:B4"/>
    <mergeCell ref="A5:B5"/>
    <mergeCell ref="A7:I7"/>
    <mergeCell ref="A8:B8"/>
    <mergeCell ref="E180:I180"/>
    <mergeCell ref="A176:G176"/>
    <mergeCell ref="H176:I176"/>
    <mergeCell ref="A177:G177"/>
    <mergeCell ref="H177:I177"/>
    <mergeCell ref="A153:A154"/>
    <mergeCell ref="B153:B154"/>
    <mergeCell ref="A159:B160"/>
    <mergeCell ref="A165:B166"/>
    <mergeCell ref="A173:D173"/>
    <mergeCell ref="A18:B18"/>
    <mergeCell ref="A19:B20"/>
    <mergeCell ref="A99:A100"/>
    <mergeCell ref="B99:B100"/>
    <mergeCell ref="A107:B107"/>
    <mergeCell ref="A117:A118"/>
    <mergeCell ref="B117:B118"/>
    <mergeCell ref="A15:I15"/>
    <mergeCell ref="A16:B16"/>
    <mergeCell ref="C16:C17"/>
    <mergeCell ref="D16:D17"/>
    <mergeCell ref="H16:H17"/>
    <mergeCell ref="A17:B17"/>
    <mergeCell ref="A1:B1"/>
    <mergeCell ref="F1:I1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N.Wichrowo Aleksandra Ferens</dc:creator>
  <cp:lastModifiedBy>N.Wichrowo Aleksandra Ferens</cp:lastModifiedBy>
  <dcterms:created xsi:type="dcterms:W3CDTF">2020-11-30T10:23:37Z</dcterms:created>
  <dcterms:modified xsi:type="dcterms:W3CDTF">2020-11-30T12:09:23Z</dcterms:modified>
</cp:coreProperties>
</file>