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E\Dane_Offline\IWESTYCJE DIR\2024\Odprowadzenie wod poplucznych Podgorna\ST_przedmiar\wersja_edytowalna\POSTĘPOWANIE\"/>
    </mc:Choice>
  </mc:AlternateContent>
  <xr:revisionPtr revIDLastSave="0" documentId="13_ncr:1_{5A66B219-4378-4B6F-A313-06CDEEA3608A}" xr6:coauthVersionLast="47" xr6:coauthVersionMax="47" xr10:uidLastSave="{00000000-0000-0000-0000-000000000000}"/>
  <bookViews>
    <workbookView xWindow="-120" yWindow="-120" windowWidth="29040" windowHeight="15720" xr2:uid="{DED3CF03-5DCD-4946-85BD-1D79B0A95FAD}"/>
  </bookViews>
  <sheets>
    <sheet name="Zad_1" sheetId="4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4" l="1"/>
  <c r="E49" i="4"/>
  <c r="E48" i="4"/>
  <c r="E47" i="4"/>
  <c r="E46" i="4"/>
  <c r="H35" i="4"/>
  <c r="F28" i="4"/>
  <c r="F34" i="4"/>
  <c r="H34" i="4" s="1"/>
  <c r="H28" i="4"/>
  <c r="F27" i="4"/>
  <c r="H27" i="4" s="1"/>
  <c r="H15" i="4"/>
  <c r="H23" i="4"/>
  <c r="H24" i="4"/>
  <c r="D50" i="4"/>
  <c r="D49" i="4"/>
  <c r="D48" i="4"/>
  <c r="D47" i="4"/>
  <c r="D46" i="4"/>
  <c r="D45" i="4"/>
  <c r="H36" i="4"/>
  <c r="H37" i="4"/>
  <c r="H39" i="4"/>
  <c r="F38" i="4"/>
  <c r="H38" i="4" s="1"/>
  <c r="F31" i="4"/>
  <c r="H31" i="4" s="1"/>
  <c r="H30" i="4"/>
  <c r="H29" i="4"/>
  <c r="H17" i="4"/>
  <c r="H14" i="4"/>
  <c r="H16" i="4"/>
  <c r="H18" i="4"/>
  <c r="H22" i="4"/>
  <c r="H40" i="4" l="1"/>
  <c r="H32" i="4"/>
  <c r="H25" i="4"/>
  <c r="H13" i="4"/>
  <c r="H19" i="4" s="1"/>
  <c r="H9" i="4" l="1"/>
  <c r="H8" i="4"/>
  <c r="H7" i="4"/>
  <c r="H10" i="4" l="1"/>
  <c r="E51" i="4"/>
  <c r="E52" i="4" l="1"/>
  <c r="E53" i="4" s="1"/>
</calcChain>
</file>

<file path=xl/sharedStrings.xml><?xml version="1.0" encoding="utf-8"?>
<sst xmlns="http://schemas.openxmlformats.org/spreadsheetml/2006/main" count="150" uniqueCount="109">
  <si>
    <t>Nr pozycji przedmiaru</t>
  </si>
  <si>
    <t xml:space="preserve">Nr ST </t>
  </si>
  <si>
    <t xml:space="preserve">Kod pozycji przedmiarowej </t>
  </si>
  <si>
    <t>Opis Robót</t>
  </si>
  <si>
    <t>Jed. miary</t>
  </si>
  <si>
    <t>Obmiar</t>
  </si>
  <si>
    <t>Cena jedn. [PLN]</t>
  </si>
  <si>
    <t>Wartość [PLN]</t>
  </si>
  <si>
    <t>1.</t>
  </si>
  <si>
    <t>RACHUNEK NR 1 - Pozycje ogólne</t>
  </si>
  <si>
    <t>2.</t>
  </si>
  <si>
    <t>ryczałt</t>
  </si>
  <si>
    <t>3.</t>
  </si>
  <si>
    <t>1.2</t>
  </si>
  <si>
    <t>4.</t>
  </si>
  <si>
    <t>5.</t>
  </si>
  <si>
    <t>6.</t>
  </si>
  <si>
    <t>9.</t>
  </si>
  <si>
    <t>Opłaty za zajęcie pasa drogowego</t>
  </si>
  <si>
    <t>Suma dla Rachunku nr 1</t>
  </si>
  <si>
    <t>m</t>
  </si>
  <si>
    <t>kpl.</t>
  </si>
  <si>
    <t xml:space="preserve">Z E S T A W I E N I E   K O S Z T Ó W </t>
  </si>
  <si>
    <t>Lp.</t>
  </si>
  <si>
    <t>Opis</t>
  </si>
  <si>
    <t>Należny  podatek  VAT</t>
  </si>
  <si>
    <t xml:space="preserve">Cena  Ofertowa  z  VAT </t>
  </si>
  <si>
    <t>podpis uprawomocnionego przedstawiciela(li)</t>
  </si>
  <si>
    <t xml:space="preserve">Wykonawcy </t>
  </si>
  <si>
    <t>Zaplecze Budowy z urządzeniem, utrzymaniem i likwidacją wraz z zabezpieczeniem  terenu budowy</t>
  </si>
  <si>
    <t>10.</t>
  </si>
  <si>
    <t>Suma dla Rachunku nr 2</t>
  </si>
  <si>
    <t>8.</t>
  </si>
  <si>
    <t>1.3</t>
  </si>
  <si>
    <t>1.1</t>
  </si>
  <si>
    <t>7.</t>
  </si>
  <si>
    <t xml:space="preserve">ST-01_00
</t>
  </si>
  <si>
    <t>ST-00_00</t>
  </si>
  <si>
    <t xml:space="preserve">P R Z E D M I A R    R O B Ó T  </t>
  </si>
  <si>
    <t>ST-02_00
ST-03_03 
ST-05_04</t>
  </si>
  <si>
    <t>2.1</t>
  </si>
  <si>
    <t>2.2</t>
  </si>
  <si>
    <t>2.3</t>
  </si>
  <si>
    <t>szt.</t>
  </si>
  <si>
    <t>11.</t>
  </si>
  <si>
    <t>Suma dla Rachunku nr 3</t>
  </si>
  <si>
    <t>3.1</t>
  </si>
  <si>
    <t>3.3</t>
  </si>
  <si>
    <t>12.</t>
  </si>
  <si>
    <t xml:space="preserve">Obsługa geodezyjna </t>
  </si>
  <si>
    <t xml:space="preserve">Kanał z rur PCV -U klasy S (SDR 34)  o  średnicy 200 mm (w pozycji należy ująć wszystkie elementy niezbędne do jego wykonania, wraz z robotami ziemnymi, zabezpieczeniem wykopów, odwodnieniem, inspekcją kamerą telewizyjną, </t>
  </si>
  <si>
    <t>3.2</t>
  </si>
  <si>
    <t>13.</t>
  </si>
  <si>
    <t>4.1</t>
  </si>
  <si>
    <r>
      <t>m</t>
    </r>
    <r>
      <rPr>
        <vertAlign val="superscript"/>
        <sz val="10"/>
        <rFont val="Arial"/>
        <family val="2"/>
        <charset val="238"/>
      </rPr>
      <t>2</t>
    </r>
  </si>
  <si>
    <t>4.2</t>
  </si>
  <si>
    <t>4.3</t>
  </si>
  <si>
    <t xml:space="preserve">Roboty rozbiórkowe chodników, w pozycji należy ująć wszystkie elementy niezbędne do jego wykonania) </t>
  </si>
  <si>
    <t>Rozbiórka krawężników betonowych, w pozycji należy ująć wszystkie elementy niezbędne do jego wykonania)</t>
  </si>
  <si>
    <t>Suma dla Rachunku nr 4</t>
  </si>
  <si>
    <t>Odtworzenie nawierzchni dróg, warstwa odcinająca 10cm z piasku gruboziarnistego lub pospółki wraz  podbudową z kruszywa naturalnego, warstwa dolna gr 20 cm, (w pozycji należy ująć wszystkie elementy niezbędne do jego wykonania)</t>
  </si>
  <si>
    <r>
      <t xml:space="preserve">Montaż  krawężników betonowych (w pozycji należy ująć wszystkie elementy niezbędne do jego wykonania) - </t>
    </r>
    <r>
      <rPr>
        <b/>
        <sz val="10"/>
        <rFont val="Arial ce"/>
        <charset val="238"/>
      </rPr>
      <t>istniejące krawężniki</t>
    </r>
  </si>
  <si>
    <t>14.</t>
  </si>
  <si>
    <t>15.</t>
  </si>
  <si>
    <t>16.</t>
  </si>
  <si>
    <t>Studnie rewizyjne z kręgów betonowych C35/45 o średnicy 1500 mm, z niezbędnymi robotami ziemnymi montażem i osprzętem</t>
  </si>
  <si>
    <t>Montaż trójników PVC 200x200 mm wraz z niezbędnymi robotami ziemnymi,próbami</t>
  </si>
  <si>
    <t>RACHUNEK NR 4 - Roboty rozbiórkowe</t>
  </si>
  <si>
    <t>RACHUNEK NR 5 - Roboty odtworzeniowe</t>
  </si>
  <si>
    <t>5.1</t>
  </si>
  <si>
    <t>5.2</t>
  </si>
  <si>
    <t>5.3</t>
  </si>
  <si>
    <t>5.4</t>
  </si>
  <si>
    <t>2.4</t>
  </si>
  <si>
    <t>17.</t>
  </si>
  <si>
    <t>Suma dla Rachunku nr 5</t>
  </si>
  <si>
    <t>2.5</t>
  </si>
  <si>
    <t>Montaż zaworu zwrotnego typu WASTOP ws315pe-55</t>
  </si>
  <si>
    <t>18.</t>
  </si>
  <si>
    <t>Montaż trójnika PVC 315x315 mm wraz z niezbędnymi robotami ziemnymi,próbami</t>
  </si>
  <si>
    <t>Rozbiórka kratki trawnikowo - parkingowej geoSystem  w pozycji należy ująć wszystkie elementy niezbędne do jego wykonania)</t>
  </si>
  <si>
    <t>20.</t>
  </si>
  <si>
    <t>Roboty rozbiórkowe nawierzchni bitumicznych gr. 8 cm wraz z wywozem i  utylizacją (w pozycji należy ująć wszystkie elementy niezbędne do jego wykonania)</t>
  </si>
  <si>
    <t>21.</t>
  </si>
  <si>
    <t>Roboty rozbiórkowe podbudowy z kruszyw gr. 20 cm wraz z wywozem  i utylizacją (w pozycji należy ująć wszystkie elementy niezbędne do jego wykonania)</t>
  </si>
  <si>
    <t>Odtworzenie nawierzchni bitumicznej- wiążącej   gr. 4 cm wraz ze skropieniem emulsją asfaltową, (w pozycji należy ująć wszystkie elementy niezbędne do jego wykonania )</t>
  </si>
  <si>
    <t>Odtworzenie nawierzchni bitumicznej, warstwa ścieralna  gr 4 cm, (w pozycji należy ująć wszystkie elementy niezbędne do jego wykonania)</t>
  </si>
  <si>
    <r>
      <t xml:space="preserve">Odtworzenie nawierzchni chodników (w pozycji należy ująć wszystkie elementy niezbędne do jego wykonania) </t>
    </r>
    <r>
      <rPr>
        <b/>
        <sz val="10"/>
        <rFont val="Arial"/>
        <family val="2"/>
        <charset val="238"/>
      </rPr>
      <t>- istniejąca kostka</t>
    </r>
  </si>
  <si>
    <t>19.</t>
  </si>
  <si>
    <t>22.</t>
  </si>
  <si>
    <t>5.5</t>
  </si>
  <si>
    <t>5.6</t>
  </si>
  <si>
    <t>R A Z E M  (1+2+3+4+5)  wartość netto</t>
  </si>
  <si>
    <t>4.4</t>
  </si>
  <si>
    <t>4.5</t>
  </si>
  <si>
    <r>
      <t xml:space="preserve">Kanał z rur PCV -U klasy S (SDR 34)  o  średnicy 315 mm (w pozycji należy ująć wszystkie elementy niezbędne do jego wykonania, wraz z robotami ziemnymi, zabezpieczeniem wykopów, odwodnieniem, </t>
    </r>
    <r>
      <rPr>
        <b/>
        <sz val="10"/>
        <rFont val="Arial"/>
        <family val="2"/>
        <charset val="238"/>
      </rPr>
      <t xml:space="preserve">inspekcją kamerą telewizyjną, </t>
    </r>
  </si>
  <si>
    <t>RACHUNEK NR 2- Kanał wód popłucznych</t>
  </si>
  <si>
    <t xml:space="preserve">Kanał wód popłucznych </t>
  </si>
  <si>
    <t>Włączenie nowo budowanego kanału wód popłucznych  do istniejącej studni KS zlokalizowanej na działce o nr geod. 2999</t>
  </si>
  <si>
    <t>RACHUNEK NR 3 - Przebudowa istniejącego kanału deszczowego</t>
  </si>
  <si>
    <t>Kanał deszczowy</t>
  </si>
  <si>
    <t>Włączenie przebudowywanego kanału deszczowego do istniejącej studni KD na terenie działki o nr geod. 3005</t>
  </si>
  <si>
    <t>23.</t>
  </si>
  <si>
    <t>2.6</t>
  </si>
  <si>
    <t xml:space="preserve">Demontaż istniejącej studni betonowej na istniejącym kanale wód popłucznych  Ø 1000 mm </t>
  </si>
  <si>
    <r>
      <t xml:space="preserve">Odtworzenie nawierzchni kratki trawnikowo - parkingowej geoSystem (w pozycji należy ująć wszystkie elementy niezbędne do jego wykonania - </t>
    </r>
    <r>
      <rPr>
        <b/>
        <sz val="10"/>
        <rFont val="Arial"/>
        <family val="2"/>
        <charset val="238"/>
      </rPr>
      <t>istniejąca geokrata</t>
    </r>
  </si>
  <si>
    <t xml:space="preserve">Zadanie nr 1 Odprowadzenie wód popłucznych z SUW Podgórna  </t>
  </si>
  <si>
    <t xml:space="preserve"> ST-05-05</t>
  </si>
  <si>
    <t xml:space="preserve"> ST-05-03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</si>
</sst>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27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i/>
      <sz val="8"/>
      <name val="Arial CE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164" fontId="18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75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2" fillId="0" borderId="0" xfId="0" applyFont="1" applyAlignment="1">
      <alignment vertical="center" wrapText="1"/>
    </xf>
    <xf numFmtId="0" fontId="17" fillId="0" borderId="0" xfId="0" applyFont="1" applyAlignment="1">
      <alignment horizontal="left" vertical="top"/>
    </xf>
    <xf numFmtId="0" fontId="13" fillId="2" borderId="2" xfId="0" applyFont="1" applyFill="1" applyBorder="1" applyAlignment="1">
      <alignment horizontal="left" vertical="center"/>
    </xf>
    <xf numFmtId="2" fontId="13" fillId="2" borderId="15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horizontal="center" vertical="top"/>
    </xf>
    <xf numFmtId="0" fontId="14" fillId="2" borderId="24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top" wrapText="1"/>
    </xf>
    <xf numFmtId="4" fontId="4" fillId="2" borderId="0" xfId="0" applyNumberFormat="1" applyFont="1" applyFill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6" xfId="0" applyFont="1" applyFill="1" applyBorder="1"/>
    <xf numFmtId="0" fontId="6" fillId="2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4" fontId="10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top"/>
    </xf>
    <xf numFmtId="2" fontId="11" fillId="2" borderId="0" xfId="0" applyNumberFormat="1" applyFont="1" applyFill="1" applyAlignment="1">
      <alignment horizontal="center"/>
    </xf>
    <xf numFmtId="0" fontId="6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top"/>
    </xf>
    <xf numFmtId="2" fontId="6" fillId="3" borderId="6" xfId="0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horizontal="center"/>
    </xf>
    <xf numFmtId="0" fontId="10" fillId="3" borderId="5" xfId="1" applyFont="1" applyFill="1" applyBorder="1" applyAlignment="1">
      <alignment horizontal="center" vertical="top"/>
    </xf>
    <xf numFmtId="0" fontId="2" fillId="3" borderId="6" xfId="1" applyFont="1" applyFill="1" applyBorder="1" applyAlignment="1">
      <alignment horizontal="right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6" xfId="1" applyFont="1" applyFill="1" applyBorder="1"/>
    <xf numFmtId="0" fontId="5" fillId="3" borderId="6" xfId="1" applyFont="1" applyFill="1" applyBorder="1" applyAlignment="1">
      <alignment horizontal="center"/>
    </xf>
    <xf numFmtId="4" fontId="19" fillId="3" borderId="6" xfId="1" applyNumberFormat="1" applyFont="1" applyFill="1" applyBorder="1" applyAlignment="1">
      <alignment horizontal="center" vertical="center"/>
    </xf>
    <xf numFmtId="4" fontId="3" fillId="3" borderId="7" xfId="1" applyNumberFormat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vertical="center" wrapText="1"/>
    </xf>
    <xf numFmtId="4" fontId="5" fillId="3" borderId="6" xfId="1" applyNumberFormat="1" applyFont="1" applyFill="1" applyBorder="1" applyAlignment="1">
      <alignment horizontal="center"/>
    </xf>
    <xf numFmtId="4" fontId="4" fillId="3" borderId="6" xfId="1" applyNumberFormat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2" borderId="12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" fontId="3" fillId="3" borderId="25" xfId="1" applyNumberFormat="1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7" fillId="2" borderId="16" xfId="0" applyFont="1" applyFill="1" applyBorder="1" applyAlignment="1">
      <alignment horizontal="center" vertical="center" wrapText="1"/>
    </xf>
    <xf numFmtId="0" fontId="18" fillId="0" borderId="0" xfId="1"/>
    <xf numFmtId="0" fontId="16" fillId="0" borderId="8" xfId="1" applyFont="1" applyBorder="1" applyAlignment="1">
      <alignment vertical="center" wrapText="1"/>
    </xf>
    <xf numFmtId="3" fontId="6" fillId="0" borderId="8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4" fontId="7" fillId="0" borderId="8" xfId="1" applyNumberFormat="1" applyFont="1" applyBorder="1" applyAlignment="1">
      <alignment horizontal="center" vertical="center"/>
    </xf>
    <xf numFmtId="4" fontId="7" fillId="0" borderId="6" xfId="2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6" fillId="0" borderId="8" xfId="1" applyFont="1" applyBorder="1" applyAlignment="1">
      <alignment vertical="top" wrapText="1"/>
    </xf>
    <xf numFmtId="165" fontId="7" fillId="3" borderId="30" xfId="1" applyNumberFormat="1" applyFont="1" applyFill="1" applyBorder="1" applyAlignment="1">
      <alignment horizontal="center" vertical="center"/>
    </xf>
    <xf numFmtId="3" fontId="7" fillId="3" borderId="6" xfId="1" applyNumberFormat="1" applyFont="1" applyFill="1" applyBorder="1" applyAlignment="1">
      <alignment horizontal="center" vertical="center"/>
    </xf>
    <xf numFmtId="3" fontId="7" fillId="3" borderId="6" xfId="1" applyNumberFormat="1" applyFont="1" applyFill="1" applyBorder="1" applyAlignment="1">
      <alignment horizontal="center" vertical="center" wrapText="1"/>
    </xf>
    <xf numFmtId="3" fontId="7" fillId="3" borderId="6" xfId="1" applyNumberFormat="1" applyFont="1" applyFill="1" applyBorder="1" applyAlignment="1">
      <alignment horizontal="left" vertical="center"/>
    </xf>
    <xf numFmtId="165" fontId="7" fillId="3" borderId="6" xfId="1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vertical="center" wrapText="1"/>
    </xf>
    <xf numFmtId="3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1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4" fontId="7" fillId="0" borderId="0" xfId="2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 vertical="center" wrapText="1"/>
    </xf>
    <xf numFmtId="4" fontId="3" fillId="3" borderId="36" xfId="1" applyNumberFormat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right" vertical="center"/>
    </xf>
    <xf numFmtId="4" fontId="3" fillId="3" borderId="8" xfId="1" applyNumberFormat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right" vertical="top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vertical="center" wrapText="1"/>
    </xf>
    <xf numFmtId="0" fontId="24" fillId="3" borderId="8" xfId="1" applyFont="1" applyFill="1" applyBorder="1" applyAlignment="1">
      <alignment horizontal="center"/>
    </xf>
    <xf numFmtId="2" fontId="8" fillId="3" borderId="8" xfId="1" applyNumberFormat="1" applyFont="1" applyFill="1" applyBorder="1" applyAlignment="1">
      <alignment horizontal="center" vertical="top"/>
    </xf>
    <xf numFmtId="0" fontId="7" fillId="3" borderId="8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left" vertical="center"/>
    </xf>
    <xf numFmtId="49" fontId="6" fillId="0" borderId="8" xfId="1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 wrapText="1"/>
    </xf>
    <xf numFmtId="3" fontId="6" fillId="0" borderId="6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left" vertical="center" wrapText="1"/>
    </xf>
    <xf numFmtId="3" fontId="6" fillId="0" borderId="6" xfId="1" applyNumberFormat="1" applyFont="1" applyBorder="1" applyAlignment="1">
      <alignment horizontal="left" vertical="center" wrapText="1" shrinkToFit="1"/>
    </xf>
    <xf numFmtId="4" fontId="7" fillId="0" borderId="1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4" fontId="7" fillId="0" borderId="10" xfId="0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49" fontId="6" fillId="0" borderId="8" xfId="1" quotePrefix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vertical="center" wrapText="1"/>
    </xf>
    <xf numFmtId="0" fontId="4" fillId="0" borderId="19" xfId="3" applyFont="1" applyFill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49" fontId="6" fillId="0" borderId="6" xfId="1" quotePrefix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3" fontId="6" fillId="0" borderId="8" xfId="1" applyNumberFormat="1" applyFont="1" applyBorder="1" applyAlignment="1">
      <alignment horizontal="left" vertical="center" wrapText="1"/>
    </xf>
    <xf numFmtId="0" fontId="3" fillId="3" borderId="33" xfId="1" applyFont="1" applyFill="1" applyBorder="1" applyAlignment="1">
      <alignment horizontal="right" vertical="center"/>
    </xf>
    <xf numFmtId="0" fontId="3" fillId="3" borderId="34" xfId="1" applyFont="1" applyFill="1" applyBorder="1" applyAlignment="1">
      <alignment horizontal="right" vertical="center"/>
    </xf>
    <xf numFmtId="0" fontId="3" fillId="3" borderId="35" xfId="1" applyFont="1" applyFill="1" applyBorder="1" applyAlignment="1">
      <alignment horizontal="right" vertical="center"/>
    </xf>
    <xf numFmtId="0" fontId="3" fillId="3" borderId="26" xfId="1" applyFont="1" applyFill="1" applyBorder="1" applyAlignment="1">
      <alignment horizontal="right" vertical="center"/>
    </xf>
    <xf numFmtId="0" fontId="3" fillId="3" borderId="27" xfId="1" applyFont="1" applyFill="1" applyBorder="1" applyAlignment="1">
      <alignment horizontal="right" vertical="center"/>
    </xf>
    <xf numFmtId="0" fontId="3" fillId="3" borderId="28" xfId="1" applyFont="1" applyFill="1" applyBorder="1" applyAlignment="1">
      <alignment horizontal="right" vertical="center"/>
    </xf>
    <xf numFmtId="3" fontId="7" fillId="3" borderId="32" xfId="1" applyNumberFormat="1" applyFont="1" applyFill="1" applyBorder="1" applyAlignment="1">
      <alignment horizontal="right" vertical="center"/>
    </xf>
    <xf numFmtId="3" fontId="7" fillId="3" borderId="21" xfId="1" applyNumberFormat="1" applyFont="1" applyFill="1" applyBorder="1" applyAlignment="1">
      <alignment horizontal="right" vertical="center"/>
    </xf>
    <xf numFmtId="3" fontId="7" fillId="3" borderId="30" xfId="1" applyNumberFormat="1" applyFont="1" applyFill="1" applyBorder="1" applyAlignment="1">
      <alignment horizontal="right" vertical="center"/>
    </xf>
    <xf numFmtId="0" fontId="3" fillId="3" borderId="37" xfId="1" applyFont="1" applyFill="1" applyBorder="1" applyAlignment="1">
      <alignment horizontal="left" vertical="center"/>
    </xf>
    <xf numFmtId="0" fontId="3" fillId="3" borderId="38" xfId="1" applyFont="1" applyFill="1" applyBorder="1" applyAlignment="1">
      <alignment horizontal="left" vertical="center"/>
    </xf>
    <xf numFmtId="0" fontId="3" fillId="3" borderId="9" xfId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left" vertical="top"/>
    </xf>
    <xf numFmtId="0" fontId="0" fillId="2" borderId="19" xfId="0" applyFill="1" applyBorder="1"/>
    <xf numFmtId="0" fontId="17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14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4" fontId="7" fillId="0" borderId="6" xfId="1" applyNumberFormat="1" applyFont="1" applyBorder="1" applyAlignment="1">
      <alignment horizontal="center" vertical="center"/>
    </xf>
  </cellXfs>
  <cellStyles count="4">
    <cellStyle name="Dziesiętny 2" xfId="2" xr:uid="{00000000-0005-0000-0000-00002F000000}"/>
    <cellStyle name="Normalny" xfId="0" builtinId="0"/>
    <cellStyle name="Normalny 2" xfId="1" xr:uid="{00000000-0005-0000-0000-000030000000}"/>
    <cellStyle name="Tekst objaśnienia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DFA7F-7006-451D-AADC-1F03E92FDFA8}">
  <sheetPr>
    <pageSetUpPr fitToPage="1"/>
  </sheetPr>
  <dimension ref="A1:I67"/>
  <sheetViews>
    <sheetView tabSelected="1" workbookViewId="0">
      <selection activeCell="K48" sqref="K48"/>
    </sheetView>
  </sheetViews>
  <sheetFormatPr defaultRowHeight="15" x14ac:dyDescent="0.25"/>
  <cols>
    <col min="1" max="1" width="7" style="1" customWidth="1"/>
    <col min="2" max="2" width="11.28515625" style="61" customWidth="1"/>
    <col min="3" max="3" width="8.7109375" style="2" customWidth="1"/>
    <col min="4" max="4" width="68.28515625" style="2" customWidth="1"/>
    <col min="5" max="5" width="10.28515625" style="3" customWidth="1"/>
    <col min="6" max="6" width="9.140625" style="3" customWidth="1"/>
    <col min="7" max="7" width="12.5703125" style="4" customWidth="1"/>
    <col min="8" max="8" width="14.28515625" style="3" customWidth="1"/>
    <col min="9" max="9" width="13.28515625" customWidth="1"/>
  </cols>
  <sheetData>
    <row r="1" spans="1:8" ht="20.25" x14ac:dyDescent="0.25">
      <c r="A1" s="156" t="s">
        <v>38</v>
      </c>
      <c r="B1" s="156"/>
      <c r="C1" s="156"/>
      <c r="D1" s="156"/>
      <c r="E1" s="156"/>
      <c r="F1" s="156"/>
      <c r="G1" s="156"/>
      <c r="H1" s="156"/>
    </row>
    <row r="2" spans="1:8" ht="31.5" customHeight="1" x14ac:dyDescent="0.25">
      <c r="A2" s="170" t="s">
        <v>106</v>
      </c>
      <c r="B2" s="171"/>
      <c r="C2" s="171"/>
      <c r="D2" s="171"/>
      <c r="E2" s="171"/>
      <c r="F2" s="171"/>
      <c r="G2" s="171"/>
      <c r="H2" s="171"/>
    </row>
    <row r="3" spans="1:8" ht="15.75" thickBot="1" x14ac:dyDescent="0.3"/>
    <row r="4" spans="1:8" ht="64.5" thickBot="1" x14ac:dyDescent="0.3">
      <c r="A4" s="56" t="s">
        <v>0</v>
      </c>
      <c r="B4" s="62" t="s">
        <v>1</v>
      </c>
      <c r="C4" s="58" t="s">
        <v>2</v>
      </c>
      <c r="D4" s="57" t="s">
        <v>3</v>
      </c>
      <c r="E4" s="7" t="s">
        <v>4</v>
      </c>
      <c r="F4" s="7" t="s">
        <v>5</v>
      </c>
      <c r="G4" s="8" t="s">
        <v>6</v>
      </c>
      <c r="H4" s="60" t="s">
        <v>7</v>
      </c>
    </row>
    <row r="5" spans="1:8" ht="15.75" thickBot="1" x14ac:dyDescent="0.3">
      <c r="A5" s="9">
        <v>1</v>
      </c>
      <c r="B5" s="10">
        <v>2</v>
      </c>
      <c r="C5" s="10">
        <v>3</v>
      </c>
      <c r="D5" s="11">
        <v>4</v>
      </c>
      <c r="E5" s="12">
        <v>5</v>
      </c>
      <c r="F5" s="12">
        <v>6</v>
      </c>
      <c r="G5" s="12">
        <v>7</v>
      </c>
      <c r="H5" s="13">
        <v>8</v>
      </c>
    </row>
    <row r="6" spans="1:8" x14ac:dyDescent="0.25">
      <c r="A6" s="35" t="s">
        <v>8</v>
      </c>
      <c r="B6" s="36"/>
      <c r="C6" s="88" t="s">
        <v>8</v>
      </c>
      <c r="D6" s="37" t="s">
        <v>9</v>
      </c>
      <c r="E6" s="38"/>
      <c r="F6" s="38"/>
      <c r="G6" s="39"/>
      <c r="H6" s="40"/>
    </row>
    <row r="7" spans="1:8" ht="25.5" x14ac:dyDescent="0.25">
      <c r="A7" s="115" t="s">
        <v>8</v>
      </c>
      <c r="B7" s="116" t="s">
        <v>36</v>
      </c>
      <c r="C7" s="117" t="s">
        <v>34</v>
      </c>
      <c r="D7" s="118" t="s">
        <v>49</v>
      </c>
      <c r="E7" s="119" t="s">
        <v>11</v>
      </c>
      <c r="F7" s="106">
        <v>1</v>
      </c>
      <c r="G7" s="106">
        <v>0</v>
      </c>
      <c r="H7" s="120">
        <f>ROUND(F7*G7,2)</f>
        <v>0</v>
      </c>
    </row>
    <row r="8" spans="1:8" ht="25.5" x14ac:dyDescent="0.25">
      <c r="A8" s="115" t="s">
        <v>10</v>
      </c>
      <c r="B8" s="116" t="s">
        <v>37</v>
      </c>
      <c r="C8" s="117" t="s">
        <v>13</v>
      </c>
      <c r="D8" s="121" t="s">
        <v>29</v>
      </c>
      <c r="E8" s="119" t="s">
        <v>11</v>
      </c>
      <c r="F8" s="106">
        <v>1</v>
      </c>
      <c r="G8" s="106">
        <v>0</v>
      </c>
      <c r="H8" s="120">
        <f>ROUND(F8*G8,2)</f>
        <v>0</v>
      </c>
    </row>
    <row r="9" spans="1:8" x14ac:dyDescent="0.25">
      <c r="A9" s="115" t="s">
        <v>12</v>
      </c>
      <c r="B9" s="122" t="s">
        <v>37</v>
      </c>
      <c r="C9" s="117" t="s">
        <v>33</v>
      </c>
      <c r="D9" s="123" t="s">
        <v>18</v>
      </c>
      <c r="E9" s="122" t="s">
        <v>11</v>
      </c>
      <c r="F9" s="114">
        <v>1</v>
      </c>
      <c r="G9" s="106">
        <v>0</v>
      </c>
      <c r="H9" s="124">
        <f>ROUND(F9*G9,2)</f>
        <v>0</v>
      </c>
    </row>
    <row r="10" spans="1:8" ht="15.75" thickBot="1" x14ac:dyDescent="0.3">
      <c r="A10" s="147" t="s">
        <v>19</v>
      </c>
      <c r="B10" s="148"/>
      <c r="C10" s="148"/>
      <c r="D10" s="148"/>
      <c r="E10" s="148"/>
      <c r="F10" s="148"/>
      <c r="G10" s="149"/>
      <c r="H10" s="59">
        <f>SUM(H7:H9)</f>
        <v>0</v>
      </c>
    </row>
    <row r="11" spans="1:8" x14ac:dyDescent="0.25">
      <c r="A11" s="41"/>
      <c r="B11" s="42"/>
      <c r="C11" s="43"/>
      <c r="D11" s="44" t="s">
        <v>96</v>
      </c>
      <c r="E11" s="45"/>
      <c r="F11" s="45"/>
      <c r="G11" s="46"/>
      <c r="H11" s="47"/>
    </row>
    <row r="12" spans="1:8" x14ac:dyDescent="0.25">
      <c r="A12" s="48"/>
      <c r="B12" s="42"/>
      <c r="C12" s="49" t="s">
        <v>10</v>
      </c>
      <c r="D12" s="50" t="s">
        <v>97</v>
      </c>
      <c r="E12" s="45"/>
      <c r="F12" s="51"/>
      <c r="G12" s="52"/>
      <c r="H12" s="53"/>
    </row>
    <row r="13" spans="1:8" ht="51" x14ac:dyDescent="0.25">
      <c r="A13" s="125" t="s">
        <v>14</v>
      </c>
      <c r="B13" s="126" t="s">
        <v>39</v>
      </c>
      <c r="C13" s="127" t="s">
        <v>40</v>
      </c>
      <c r="D13" s="128" t="s">
        <v>95</v>
      </c>
      <c r="E13" s="129" t="s">
        <v>20</v>
      </c>
      <c r="F13" s="130">
        <v>52</v>
      </c>
      <c r="G13" s="131">
        <v>0</v>
      </c>
      <c r="H13" s="132">
        <f>ROUND(F13*G13,2)</f>
        <v>0</v>
      </c>
    </row>
    <row r="14" spans="1:8" ht="38.25" x14ac:dyDescent="0.25">
      <c r="A14" s="125" t="s">
        <v>15</v>
      </c>
      <c r="B14" s="126" t="s">
        <v>39</v>
      </c>
      <c r="C14" s="127" t="s">
        <v>41</v>
      </c>
      <c r="D14" s="128" t="s">
        <v>65</v>
      </c>
      <c r="E14" s="129" t="s">
        <v>21</v>
      </c>
      <c r="F14" s="131">
        <v>2</v>
      </c>
      <c r="G14" s="131">
        <v>0</v>
      </c>
      <c r="H14" s="132">
        <f t="shared" ref="H14:H18" si="0">ROUND(F14*G14,2)</f>
        <v>0</v>
      </c>
    </row>
    <row r="15" spans="1:8" ht="38.25" x14ac:dyDescent="0.25">
      <c r="A15" s="125" t="s">
        <v>16</v>
      </c>
      <c r="B15" s="126" t="s">
        <v>39</v>
      </c>
      <c r="C15" s="127" t="s">
        <v>42</v>
      </c>
      <c r="D15" s="128" t="s">
        <v>104</v>
      </c>
      <c r="E15" s="129" t="s">
        <v>21</v>
      </c>
      <c r="F15" s="131">
        <v>1</v>
      </c>
      <c r="G15" s="131">
        <v>0</v>
      </c>
      <c r="H15" s="132">
        <f t="shared" si="0"/>
        <v>0</v>
      </c>
    </row>
    <row r="16" spans="1:8" ht="38.25" x14ac:dyDescent="0.25">
      <c r="A16" s="125" t="s">
        <v>35</v>
      </c>
      <c r="B16" s="126" t="s">
        <v>39</v>
      </c>
      <c r="C16" s="127" t="s">
        <v>73</v>
      </c>
      <c r="D16" s="128" t="s">
        <v>98</v>
      </c>
      <c r="E16" s="129" t="s">
        <v>21</v>
      </c>
      <c r="F16" s="131">
        <v>1</v>
      </c>
      <c r="G16" s="131">
        <v>0</v>
      </c>
      <c r="H16" s="132">
        <f t="shared" si="0"/>
        <v>0</v>
      </c>
    </row>
    <row r="17" spans="1:8" ht="38.25" x14ac:dyDescent="0.25">
      <c r="A17" s="125" t="s">
        <v>32</v>
      </c>
      <c r="B17" s="126" t="s">
        <v>39</v>
      </c>
      <c r="C17" s="127" t="s">
        <v>76</v>
      </c>
      <c r="D17" s="133" t="s">
        <v>77</v>
      </c>
      <c r="E17" s="129" t="s">
        <v>21</v>
      </c>
      <c r="F17" s="131">
        <v>1</v>
      </c>
      <c r="G17" s="131">
        <v>0</v>
      </c>
      <c r="H17" s="132">
        <f t="shared" si="0"/>
        <v>0</v>
      </c>
    </row>
    <row r="18" spans="1:8" ht="38.25" x14ac:dyDescent="0.25">
      <c r="A18" s="125" t="s">
        <v>17</v>
      </c>
      <c r="B18" s="126" t="s">
        <v>39</v>
      </c>
      <c r="C18" s="127" t="s">
        <v>103</v>
      </c>
      <c r="D18" s="134" t="s">
        <v>79</v>
      </c>
      <c r="E18" s="135" t="s">
        <v>43</v>
      </c>
      <c r="F18" s="136">
        <v>1</v>
      </c>
      <c r="G18" s="131">
        <v>0</v>
      </c>
      <c r="H18" s="132">
        <f t="shared" si="0"/>
        <v>0</v>
      </c>
    </row>
    <row r="19" spans="1:8" x14ac:dyDescent="0.25">
      <c r="A19" s="144" t="s">
        <v>31</v>
      </c>
      <c r="B19" s="145"/>
      <c r="C19" s="145"/>
      <c r="D19" s="145"/>
      <c r="E19" s="145"/>
      <c r="F19" s="145"/>
      <c r="G19" s="146"/>
      <c r="H19" s="90">
        <f>SUM(H13:H18)</f>
        <v>0</v>
      </c>
    </row>
    <row r="20" spans="1:8" x14ac:dyDescent="0.25">
      <c r="A20" s="91"/>
      <c r="B20" s="91"/>
      <c r="C20" s="91"/>
      <c r="D20" s="153" t="s">
        <v>99</v>
      </c>
      <c r="E20" s="154"/>
      <c r="F20" s="154"/>
      <c r="G20" s="154"/>
      <c r="H20" s="155"/>
    </row>
    <row r="21" spans="1:8" x14ac:dyDescent="0.25">
      <c r="A21" s="91"/>
      <c r="B21" s="91"/>
      <c r="C21" s="100" t="s">
        <v>12</v>
      </c>
      <c r="D21" s="101" t="s">
        <v>100</v>
      </c>
      <c r="E21" s="91"/>
      <c r="F21" s="91"/>
      <c r="G21" s="91"/>
      <c r="H21" s="92"/>
    </row>
    <row r="22" spans="1:8" ht="51" x14ac:dyDescent="0.25">
      <c r="A22" s="137" t="s">
        <v>30</v>
      </c>
      <c r="B22" s="138" t="s">
        <v>39</v>
      </c>
      <c r="C22" s="139" t="s">
        <v>46</v>
      </c>
      <c r="D22" s="140" t="s">
        <v>50</v>
      </c>
      <c r="E22" s="141" t="s">
        <v>20</v>
      </c>
      <c r="F22" s="131">
        <v>14</v>
      </c>
      <c r="G22" s="131">
        <v>0</v>
      </c>
      <c r="H22" s="132">
        <f>ROUND(F22*G22,2)</f>
        <v>0</v>
      </c>
    </row>
    <row r="23" spans="1:8" ht="38.25" x14ac:dyDescent="0.25">
      <c r="A23" s="137" t="s">
        <v>44</v>
      </c>
      <c r="B23" s="126" t="s">
        <v>39</v>
      </c>
      <c r="C23" s="139" t="s">
        <v>51</v>
      </c>
      <c r="D23" s="128" t="s">
        <v>101</v>
      </c>
      <c r="E23" s="129" t="s">
        <v>21</v>
      </c>
      <c r="F23" s="131">
        <v>1</v>
      </c>
      <c r="G23" s="131">
        <v>0</v>
      </c>
      <c r="H23" s="132">
        <f t="shared" ref="H23:H24" si="1">ROUND(F23*G23,2)</f>
        <v>0</v>
      </c>
    </row>
    <row r="24" spans="1:8" ht="38.25" x14ac:dyDescent="0.25">
      <c r="A24" s="137" t="s">
        <v>48</v>
      </c>
      <c r="B24" s="126" t="s">
        <v>39</v>
      </c>
      <c r="C24" s="139" t="s">
        <v>47</v>
      </c>
      <c r="D24" s="134" t="s">
        <v>66</v>
      </c>
      <c r="E24" s="135" t="s">
        <v>43</v>
      </c>
      <c r="F24" s="136">
        <v>3</v>
      </c>
      <c r="G24" s="131">
        <v>0</v>
      </c>
      <c r="H24" s="132">
        <f t="shared" si="1"/>
        <v>0</v>
      </c>
    </row>
    <row r="25" spans="1:8" x14ac:dyDescent="0.25">
      <c r="A25" s="144" t="s">
        <v>45</v>
      </c>
      <c r="B25" s="145"/>
      <c r="C25" s="145"/>
      <c r="D25" s="145"/>
      <c r="E25" s="145"/>
      <c r="F25" s="145"/>
      <c r="G25" s="146"/>
      <c r="H25" s="90">
        <f>SUM(H22:H24)</f>
        <v>0</v>
      </c>
    </row>
    <row r="26" spans="1:8" x14ac:dyDescent="0.25">
      <c r="A26" s="93"/>
      <c r="B26" s="94"/>
      <c r="C26" s="95">
        <v>4</v>
      </c>
      <c r="D26" s="96" t="s">
        <v>67</v>
      </c>
      <c r="E26" s="97"/>
      <c r="F26" s="97"/>
      <c r="G26" s="98"/>
      <c r="H26" s="99"/>
    </row>
    <row r="27" spans="1:8" ht="25.5" x14ac:dyDescent="0.25">
      <c r="A27" s="69" t="s">
        <v>52</v>
      </c>
      <c r="B27" s="143" t="s">
        <v>107</v>
      </c>
      <c r="C27" s="102" t="s">
        <v>53</v>
      </c>
      <c r="D27" s="68" t="s">
        <v>80</v>
      </c>
      <c r="E27" s="70" t="s">
        <v>54</v>
      </c>
      <c r="F27" s="71">
        <f>5*1.5+17*1.5+3*1.5+0.5</f>
        <v>38</v>
      </c>
      <c r="G27" s="71">
        <v>0</v>
      </c>
      <c r="H27" s="71">
        <f>ROUND(F27*G27,2)</f>
        <v>0</v>
      </c>
    </row>
    <row r="28" spans="1:8" ht="25.5" x14ac:dyDescent="0.25">
      <c r="A28" s="69" t="s">
        <v>62</v>
      </c>
      <c r="B28" s="110" t="s">
        <v>107</v>
      </c>
      <c r="C28" s="102" t="s">
        <v>55</v>
      </c>
      <c r="D28" s="68" t="s">
        <v>57</v>
      </c>
      <c r="E28" s="70" t="s">
        <v>54</v>
      </c>
      <c r="F28" s="71">
        <f>2*2.5+3*2+0.5</f>
        <v>11.5</v>
      </c>
      <c r="G28" s="71">
        <v>0</v>
      </c>
      <c r="H28" s="71">
        <f t="shared" ref="H28:H31" si="2">ROUND(F28*G28,2)</f>
        <v>0</v>
      </c>
    </row>
    <row r="29" spans="1:8" ht="38.25" x14ac:dyDescent="0.25">
      <c r="A29" s="69" t="s">
        <v>63</v>
      </c>
      <c r="B29" s="103" t="s">
        <v>108</v>
      </c>
      <c r="C29" s="102" t="s">
        <v>56</v>
      </c>
      <c r="D29" s="104" t="s">
        <v>82</v>
      </c>
      <c r="E29" s="105" t="s">
        <v>54</v>
      </c>
      <c r="F29" s="106">
        <v>6</v>
      </c>
      <c r="G29" s="107">
        <v>0</v>
      </c>
      <c r="H29" s="106">
        <f>ROUND(F29*G29,2)</f>
        <v>0</v>
      </c>
    </row>
    <row r="30" spans="1:8" ht="38.25" x14ac:dyDescent="0.25">
      <c r="A30" s="69" t="s">
        <v>64</v>
      </c>
      <c r="B30" s="108" t="s">
        <v>108</v>
      </c>
      <c r="C30" s="102" t="s">
        <v>93</v>
      </c>
      <c r="D30" s="104" t="s">
        <v>84</v>
      </c>
      <c r="E30" s="105" t="s">
        <v>54</v>
      </c>
      <c r="F30" s="109">
        <v>6</v>
      </c>
      <c r="G30" s="107">
        <v>0</v>
      </c>
      <c r="H30" s="72">
        <f>ROUND(F30*G30,2)</f>
        <v>0</v>
      </c>
    </row>
    <row r="31" spans="1:8" ht="25.5" x14ac:dyDescent="0.25">
      <c r="A31" s="69" t="s">
        <v>74</v>
      </c>
      <c r="B31" s="110" t="s">
        <v>108</v>
      </c>
      <c r="C31" s="102" t="s">
        <v>94</v>
      </c>
      <c r="D31" s="68" t="s">
        <v>58</v>
      </c>
      <c r="E31" s="73" t="s">
        <v>20</v>
      </c>
      <c r="F31" s="71">
        <f>4+3</f>
        <v>7</v>
      </c>
      <c r="G31" s="71">
        <v>0</v>
      </c>
      <c r="H31" s="71">
        <f t="shared" si="2"/>
        <v>0</v>
      </c>
    </row>
    <row r="32" spans="1:8" ht="15.75" thickBot="1" x14ac:dyDescent="0.3">
      <c r="A32" s="150" t="s">
        <v>59</v>
      </c>
      <c r="B32" s="151"/>
      <c r="C32" s="151"/>
      <c r="D32" s="151"/>
      <c r="E32" s="151"/>
      <c r="F32" s="151"/>
      <c r="G32" s="152"/>
      <c r="H32" s="75">
        <f>SUM(H27:H31)</f>
        <v>0</v>
      </c>
    </row>
    <row r="33" spans="1:9" x14ac:dyDescent="0.25">
      <c r="A33" s="76"/>
      <c r="B33" s="77"/>
      <c r="C33" s="76">
        <v>5</v>
      </c>
      <c r="D33" s="78" t="s">
        <v>68</v>
      </c>
      <c r="E33" s="76"/>
      <c r="F33" s="76"/>
      <c r="G33" s="76"/>
      <c r="H33" s="79"/>
      <c r="I33" s="67"/>
    </row>
    <row r="34" spans="1:9" ht="38.25" x14ac:dyDescent="0.25">
      <c r="A34" s="111" t="s">
        <v>78</v>
      </c>
      <c r="B34" s="108" t="s">
        <v>107</v>
      </c>
      <c r="C34" s="142" t="s">
        <v>69</v>
      </c>
      <c r="D34" s="112" t="s">
        <v>105</v>
      </c>
      <c r="E34" s="70" t="s">
        <v>54</v>
      </c>
      <c r="F34" s="174">
        <f>F27</f>
        <v>38</v>
      </c>
      <c r="G34" s="71">
        <v>0</v>
      </c>
      <c r="H34" s="71">
        <f t="shared" ref="H34:H39" si="3">ROUND(F34*G34,2)</f>
        <v>0</v>
      </c>
      <c r="I34" s="67"/>
    </row>
    <row r="35" spans="1:9" ht="25.5" x14ac:dyDescent="0.25">
      <c r="A35" s="111" t="s">
        <v>88</v>
      </c>
      <c r="B35" s="108" t="s">
        <v>107</v>
      </c>
      <c r="C35" s="142" t="s">
        <v>70</v>
      </c>
      <c r="D35" s="113" t="s">
        <v>87</v>
      </c>
      <c r="E35" s="70" t="s">
        <v>54</v>
      </c>
      <c r="F35" s="174">
        <v>11.5</v>
      </c>
      <c r="G35" s="71">
        <v>0</v>
      </c>
      <c r="H35" s="71">
        <f t="shared" si="3"/>
        <v>0</v>
      </c>
      <c r="I35" s="67"/>
    </row>
    <row r="36" spans="1:9" ht="51" x14ac:dyDescent="0.25">
      <c r="A36" s="111" t="s">
        <v>81</v>
      </c>
      <c r="B36" s="108" t="s">
        <v>108</v>
      </c>
      <c r="C36" s="142" t="s">
        <v>71</v>
      </c>
      <c r="D36" s="74" t="s">
        <v>60</v>
      </c>
      <c r="E36" s="105" t="s">
        <v>54</v>
      </c>
      <c r="F36" s="71">
        <v>6</v>
      </c>
      <c r="G36" s="71">
        <v>0</v>
      </c>
      <c r="H36" s="71">
        <f t="shared" si="3"/>
        <v>0</v>
      </c>
      <c r="I36" s="67"/>
    </row>
    <row r="37" spans="1:9" ht="38.25" x14ac:dyDescent="0.25">
      <c r="A37" s="111" t="s">
        <v>83</v>
      </c>
      <c r="B37" s="108" t="s">
        <v>108</v>
      </c>
      <c r="C37" s="142" t="s">
        <v>72</v>
      </c>
      <c r="D37" s="104" t="s">
        <v>85</v>
      </c>
      <c r="E37" s="105" t="s">
        <v>54</v>
      </c>
      <c r="F37" s="114">
        <v>6</v>
      </c>
      <c r="G37" s="71">
        <v>0</v>
      </c>
      <c r="H37" s="71">
        <f t="shared" si="3"/>
        <v>0</v>
      </c>
      <c r="I37" s="67"/>
    </row>
    <row r="38" spans="1:9" ht="25.5" x14ac:dyDescent="0.25">
      <c r="A38" s="111" t="s">
        <v>89</v>
      </c>
      <c r="B38" s="108" t="s">
        <v>108</v>
      </c>
      <c r="C38" s="142" t="s">
        <v>90</v>
      </c>
      <c r="D38" s="104" t="s">
        <v>86</v>
      </c>
      <c r="E38" s="73" t="s">
        <v>20</v>
      </c>
      <c r="F38" s="106">
        <f>F30</f>
        <v>6</v>
      </c>
      <c r="G38" s="71">
        <v>0</v>
      </c>
      <c r="H38" s="71">
        <f t="shared" si="3"/>
        <v>0</v>
      </c>
      <c r="I38" s="67"/>
    </row>
    <row r="39" spans="1:9" ht="25.5" x14ac:dyDescent="0.25">
      <c r="A39" s="111" t="s">
        <v>102</v>
      </c>
      <c r="B39" s="108" t="s">
        <v>107</v>
      </c>
      <c r="C39" s="142" t="s">
        <v>91</v>
      </c>
      <c r="D39" s="68" t="s">
        <v>61</v>
      </c>
      <c r="E39" s="73" t="s">
        <v>20</v>
      </c>
      <c r="F39" s="71">
        <v>7</v>
      </c>
      <c r="G39" s="71">
        <v>0</v>
      </c>
      <c r="H39" s="71">
        <f t="shared" si="3"/>
        <v>0</v>
      </c>
      <c r="I39" s="67"/>
    </row>
    <row r="40" spans="1:9" ht="15.75" thickBot="1" x14ac:dyDescent="0.3">
      <c r="A40" s="150" t="s">
        <v>75</v>
      </c>
      <c r="B40" s="151"/>
      <c r="C40" s="151"/>
      <c r="D40" s="151"/>
      <c r="E40" s="151"/>
      <c r="F40" s="151"/>
      <c r="G40" s="152"/>
      <c r="H40" s="75">
        <f>SUM(H34:H39)</f>
        <v>0</v>
      </c>
    </row>
    <row r="41" spans="1:9" ht="15.75" thickBot="1" x14ac:dyDescent="0.3">
      <c r="A41" s="81"/>
      <c r="B41" s="82"/>
      <c r="C41" s="81"/>
      <c r="D41" s="83"/>
      <c r="E41" s="84"/>
      <c r="F41" s="85"/>
      <c r="G41" s="86"/>
      <c r="H41" s="87"/>
      <c r="I41" s="67"/>
    </row>
    <row r="42" spans="1:9" ht="15.75" thickBot="1" x14ac:dyDescent="0.3">
      <c r="A42" s="14"/>
      <c r="B42" s="63"/>
      <c r="C42" s="163" t="s">
        <v>22</v>
      </c>
      <c r="D42" s="164"/>
      <c r="E42" s="164"/>
      <c r="F42" s="165"/>
      <c r="G42" s="15"/>
      <c r="H42" s="16"/>
    </row>
    <row r="43" spans="1:9" ht="15" customHeight="1" thickBot="1" x14ac:dyDescent="0.3">
      <c r="A43" s="14"/>
      <c r="B43" s="63"/>
      <c r="C43" s="17" t="s">
        <v>23</v>
      </c>
      <c r="D43" s="18" t="s">
        <v>24</v>
      </c>
      <c r="E43" s="172" t="s">
        <v>7</v>
      </c>
      <c r="F43" s="173"/>
      <c r="G43" s="15"/>
      <c r="H43" s="16"/>
    </row>
    <row r="44" spans="1:9" ht="15.75" thickBot="1" x14ac:dyDescent="0.3">
      <c r="A44" s="14"/>
      <c r="B44" s="63"/>
      <c r="C44" s="19">
        <v>1</v>
      </c>
      <c r="D44" s="20">
        <v>2</v>
      </c>
      <c r="E44" s="172">
        <v>3</v>
      </c>
      <c r="F44" s="173"/>
      <c r="G44" s="15"/>
      <c r="H44" s="16"/>
    </row>
    <row r="45" spans="1:9" ht="15.75" thickBot="1" x14ac:dyDescent="0.3">
      <c r="A45" s="14"/>
      <c r="B45" s="63"/>
      <c r="C45" s="21"/>
      <c r="D45" s="22" t="str">
        <f>A2</f>
        <v xml:space="preserve">Zadanie nr 1 Odprowadzenie wód popłucznych z SUW Podgórna  </v>
      </c>
      <c r="E45" s="166"/>
      <c r="F45" s="167"/>
      <c r="G45" s="23"/>
      <c r="H45" s="16"/>
    </row>
    <row r="46" spans="1:9" ht="15.75" thickBot="1" x14ac:dyDescent="0.3">
      <c r="A46" s="14"/>
      <c r="B46" s="63"/>
      <c r="C46" s="24">
        <v>1</v>
      </c>
      <c r="D46" s="54" t="str">
        <f>D6</f>
        <v>RACHUNEK NR 1 - Pozycje ogólne</v>
      </c>
      <c r="E46" s="166">
        <f>H10</f>
        <v>0</v>
      </c>
      <c r="F46" s="167"/>
      <c r="G46" s="15"/>
      <c r="H46" s="16"/>
    </row>
    <row r="47" spans="1:9" ht="15.75" thickBot="1" x14ac:dyDescent="0.3">
      <c r="A47" s="14"/>
      <c r="B47" s="63"/>
      <c r="C47" s="24">
        <v>2</v>
      </c>
      <c r="D47" s="54" t="str">
        <f>D11</f>
        <v>RACHUNEK NR 2- Kanał wód popłucznych</v>
      </c>
      <c r="E47" s="157">
        <f>H19</f>
        <v>0</v>
      </c>
      <c r="F47" s="158"/>
      <c r="G47" s="15"/>
      <c r="H47" s="16"/>
    </row>
    <row r="48" spans="1:9" ht="15.75" thickBot="1" x14ac:dyDescent="0.3">
      <c r="A48" s="14"/>
      <c r="B48" s="63"/>
      <c r="C48" s="24">
        <v>3</v>
      </c>
      <c r="D48" s="54" t="str">
        <f>D20</f>
        <v>RACHUNEK NR 3 - Przebudowa istniejącego kanału deszczowego</v>
      </c>
      <c r="E48" s="157">
        <f>H25</f>
        <v>0</v>
      </c>
      <c r="F48" s="158"/>
      <c r="G48" s="15"/>
      <c r="H48" s="16"/>
    </row>
    <row r="49" spans="1:8" ht="15.75" thickBot="1" x14ac:dyDescent="0.3">
      <c r="A49" s="14"/>
      <c r="B49" s="63"/>
      <c r="C49" s="24">
        <v>4</v>
      </c>
      <c r="D49" s="80" t="str">
        <f>D26</f>
        <v>RACHUNEK NR 4 - Roboty rozbiórkowe</v>
      </c>
      <c r="E49" s="157">
        <f>H32</f>
        <v>0</v>
      </c>
      <c r="F49" s="158"/>
      <c r="G49" s="15"/>
      <c r="H49" s="16"/>
    </row>
    <row r="50" spans="1:8" ht="15.75" thickBot="1" x14ac:dyDescent="0.3">
      <c r="A50" s="14"/>
      <c r="B50" s="63"/>
      <c r="C50" s="66">
        <v>5</v>
      </c>
      <c r="D50" s="80" t="str">
        <f>D33</f>
        <v>RACHUNEK NR 5 - Roboty odtworzeniowe</v>
      </c>
      <c r="E50" s="157">
        <f>H40</f>
        <v>0</v>
      </c>
      <c r="F50" s="158"/>
      <c r="G50" s="15"/>
      <c r="H50" s="16"/>
    </row>
    <row r="51" spans="1:8" ht="15.75" thickBot="1" x14ac:dyDescent="0.3">
      <c r="A51" s="14"/>
      <c r="B51" s="63"/>
      <c r="C51" s="89"/>
      <c r="D51" s="55" t="s">
        <v>92</v>
      </c>
      <c r="E51" s="168">
        <f>SUM(E46:F47)</f>
        <v>0</v>
      </c>
      <c r="F51" s="169"/>
      <c r="G51" s="15"/>
      <c r="H51" s="16"/>
    </row>
    <row r="52" spans="1:8" ht="15.75" thickBot="1" x14ac:dyDescent="0.3">
      <c r="A52" s="14"/>
      <c r="B52" s="63"/>
      <c r="C52" s="26"/>
      <c r="D52" s="25" t="s">
        <v>25</v>
      </c>
      <c r="E52" s="168">
        <f>ROUND(E51*0.23,2)</f>
        <v>0</v>
      </c>
      <c r="F52" s="169"/>
      <c r="G52" s="15"/>
      <c r="H52" s="16"/>
    </row>
    <row r="53" spans="1:8" ht="15.75" thickBot="1" x14ac:dyDescent="0.3">
      <c r="A53" s="14"/>
      <c r="B53" s="63"/>
      <c r="C53" s="26"/>
      <c r="D53" s="27" t="s">
        <v>26</v>
      </c>
      <c r="E53" s="168">
        <f>SUM(E51:F52)</f>
        <v>0</v>
      </c>
      <c r="F53" s="169"/>
      <c r="G53" s="15"/>
      <c r="H53" s="16"/>
    </row>
    <row r="54" spans="1:8" x14ac:dyDescent="0.25">
      <c r="A54" s="14"/>
      <c r="B54" s="64"/>
      <c r="C54" s="28"/>
      <c r="D54" s="29"/>
      <c r="E54" s="28"/>
      <c r="F54" s="28"/>
      <c r="G54" s="30"/>
      <c r="H54" s="16"/>
    </row>
    <row r="55" spans="1:8" ht="15.75" x14ac:dyDescent="0.25">
      <c r="A55" s="14"/>
      <c r="B55" s="65"/>
      <c r="C55" s="31"/>
      <c r="D55" s="32"/>
      <c r="E55" s="33"/>
      <c r="F55" s="33"/>
      <c r="G55" s="34"/>
      <c r="H55" s="16"/>
    </row>
    <row r="56" spans="1:8" ht="15.75" x14ac:dyDescent="0.25">
      <c r="A56" s="14"/>
      <c r="B56" s="65"/>
      <c r="C56" s="31"/>
      <c r="D56" s="32"/>
      <c r="E56" s="33"/>
      <c r="F56" s="33"/>
      <c r="G56" s="34"/>
      <c r="H56" s="16"/>
    </row>
    <row r="57" spans="1:8" ht="15.75" x14ac:dyDescent="0.25">
      <c r="A57" s="14"/>
      <c r="B57" s="65"/>
      <c r="C57" s="31"/>
      <c r="D57" s="32"/>
      <c r="E57" s="159"/>
      <c r="F57" s="160"/>
      <c r="G57" s="160"/>
      <c r="H57" s="16"/>
    </row>
    <row r="58" spans="1:8" ht="15.75" x14ac:dyDescent="0.25">
      <c r="A58" s="14"/>
      <c r="B58" s="65"/>
      <c r="C58" s="31"/>
      <c r="D58" s="32"/>
      <c r="E58" s="33" t="s">
        <v>27</v>
      </c>
      <c r="F58" s="33"/>
      <c r="G58" s="34"/>
      <c r="H58" s="16"/>
    </row>
    <row r="59" spans="1:8" ht="15.75" x14ac:dyDescent="0.25">
      <c r="A59" s="14"/>
      <c r="B59" s="65"/>
      <c r="C59" s="31"/>
      <c r="D59" s="32"/>
      <c r="E59" s="161" t="s">
        <v>28</v>
      </c>
      <c r="F59" s="162"/>
      <c r="G59" s="162"/>
      <c r="H59" s="16"/>
    </row>
    <row r="60" spans="1:8" ht="15.75" x14ac:dyDescent="0.25">
      <c r="D60" s="5"/>
      <c r="E60" s="6"/>
      <c r="F60" s="6"/>
    </row>
    <row r="61" spans="1:8" ht="16.5" thickBot="1" x14ac:dyDescent="0.3">
      <c r="D61" s="5"/>
      <c r="E61" s="6"/>
      <c r="F61" s="6"/>
    </row>
    <row r="62" spans="1:8" ht="15.75" x14ac:dyDescent="0.25">
      <c r="D62" s="5"/>
      <c r="E62" s="6"/>
      <c r="F62" s="6"/>
    </row>
    <row r="63" spans="1:8" ht="15.75" x14ac:dyDescent="0.25">
      <c r="D63" s="5"/>
      <c r="E63" s="6"/>
      <c r="F63" s="6"/>
    </row>
    <row r="64" spans="1:8" ht="16.5" thickBot="1" x14ac:dyDescent="0.3">
      <c r="D64" s="5"/>
      <c r="E64" s="6"/>
      <c r="F64" s="6"/>
    </row>
    <row r="65" spans="4:6" ht="15.75" x14ac:dyDescent="0.25">
      <c r="D65" s="5"/>
      <c r="E65" s="6"/>
      <c r="F65" s="6"/>
    </row>
    <row r="66" spans="4:6" ht="15.75" x14ac:dyDescent="0.25">
      <c r="D66" s="5"/>
      <c r="E66" s="6"/>
      <c r="F66" s="6"/>
    </row>
    <row r="67" spans="4:6" ht="15.75" x14ac:dyDescent="0.25">
      <c r="D67" s="5"/>
      <c r="E67" s="6"/>
      <c r="F67" s="6"/>
    </row>
  </sheetData>
  <mergeCells count="22">
    <mergeCell ref="A1:H1"/>
    <mergeCell ref="E47:F47"/>
    <mergeCell ref="E57:G57"/>
    <mergeCell ref="E59:G59"/>
    <mergeCell ref="C42:F42"/>
    <mergeCell ref="E46:F46"/>
    <mergeCell ref="E51:F51"/>
    <mergeCell ref="E52:F52"/>
    <mergeCell ref="E53:F53"/>
    <mergeCell ref="E48:F48"/>
    <mergeCell ref="E49:F49"/>
    <mergeCell ref="E50:F50"/>
    <mergeCell ref="A2:H2"/>
    <mergeCell ref="E43:F43"/>
    <mergeCell ref="E44:F44"/>
    <mergeCell ref="E45:F45"/>
    <mergeCell ref="A19:G19"/>
    <mergeCell ref="A10:G10"/>
    <mergeCell ref="A32:G32"/>
    <mergeCell ref="A40:G40"/>
    <mergeCell ref="D20:H20"/>
    <mergeCell ref="A25:G25"/>
  </mergeCells>
  <phoneticPr fontId="21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Dubiał</dc:creator>
  <cp:lastModifiedBy>Paweł Dubiał</cp:lastModifiedBy>
  <cp:lastPrinted>2024-09-03T09:41:58Z</cp:lastPrinted>
  <dcterms:created xsi:type="dcterms:W3CDTF">2018-06-07T06:10:59Z</dcterms:created>
  <dcterms:modified xsi:type="dcterms:W3CDTF">2024-09-04T06:18:20Z</dcterms:modified>
</cp:coreProperties>
</file>