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ryby" sheetId="4" r:id="rId1"/>
    <sheet name="VAT 0" sheetId="5" r:id="rId2"/>
    <sheet name="Arkusz1" sheetId="1" r:id="rId3"/>
    <sheet name="Arkusz2" sheetId="2" r:id="rId4"/>
    <sheet name="Arkusz3" sheetId="3" r:id="rId5"/>
  </sheets>
  <definedNames>
    <definedName name="_xlnm._FilterDatabase" localSheetId="0" hidden="1">ryby!$A$1:$N$12</definedName>
    <definedName name="_xlnm._FilterDatabase" localSheetId="1" hidden="1">'VAT 0'!$A$1:$O$12</definedName>
  </definedNames>
  <calcPr calcId="125725"/>
</workbook>
</file>

<file path=xl/calcChain.xml><?xml version="1.0" encoding="utf-8"?>
<calcChain xmlns="http://schemas.openxmlformats.org/spreadsheetml/2006/main">
  <c r="H2" i="4"/>
  <c r="O12" i="5"/>
  <c r="N12"/>
  <c r="L12"/>
  <c r="K12"/>
  <c r="J12"/>
  <c r="I12"/>
  <c r="G12"/>
  <c r="O11"/>
  <c r="N11"/>
  <c r="L11"/>
  <c r="K11"/>
  <c r="J11"/>
  <c r="G11"/>
  <c r="I11" s="1"/>
  <c r="O10"/>
  <c r="N10"/>
  <c r="K10"/>
  <c r="J10"/>
  <c r="I10"/>
  <c r="G10"/>
  <c r="L10" s="1"/>
  <c r="O9"/>
  <c r="N9"/>
  <c r="L9"/>
  <c r="K9"/>
  <c r="J9"/>
  <c r="I9"/>
  <c r="G9"/>
  <c r="O8"/>
  <c r="N8"/>
  <c r="L8"/>
  <c r="K8"/>
  <c r="J8"/>
  <c r="G8"/>
  <c r="I8" s="1"/>
  <c r="O7"/>
  <c r="N7"/>
  <c r="L7"/>
  <c r="K7"/>
  <c r="J7"/>
  <c r="I7"/>
  <c r="G7"/>
  <c r="O6"/>
  <c r="N6"/>
  <c r="G6"/>
  <c r="I6" s="1"/>
  <c r="O5"/>
  <c r="N5"/>
  <c r="L5"/>
  <c r="K5"/>
  <c r="J5"/>
  <c r="I5"/>
  <c r="G5"/>
  <c r="N4"/>
  <c r="M4"/>
  <c r="O4" s="1"/>
  <c r="L4"/>
  <c r="K4"/>
  <c r="J4"/>
  <c r="I4"/>
  <c r="G4"/>
  <c r="O3"/>
  <c r="N3"/>
  <c r="J3"/>
  <c r="I3"/>
  <c r="G3"/>
  <c r="K3" s="1"/>
  <c r="O2"/>
  <c r="N2"/>
  <c r="G2"/>
  <c r="I2" s="1"/>
  <c r="K3" i="4"/>
  <c r="K4"/>
  <c r="K5"/>
  <c r="K6"/>
  <c r="K7"/>
  <c r="K8"/>
  <c r="K9"/>
  <c r="K10"/>
  <c r="K11"/>
  <c r="K12"/>
  <c r="K2"/>
  <c r="K13" s="1"/>
  <c r="J3"/>
  <c r="J4"/>
  <c r="J5"/>
  <c r="J6"/>
  <c r="J7"/>
  <c r="J8"/>
  <c r="J9"/>
  <c r="J10"/>
  <c r="J11"/>
  <c r="J12"/>
  <c r="J2"/>
  <c r="I3"/>
  <c r="I4"/>
  <c r="I5"/>
  <c r="I6"/>
  <c r="I7"/>
  <c r="I8"/>
  <c r="I9"/>
  <c r="I10"/>
  <c r="I11"/>
  <c r="I12"/>
  <c r="I2"/>
  <c r="I13" s="1"/>
  <c r="H3"/>
  <c r="H4"/>
  <c r="H5"/>
  <c r="H6"/>
  <c r="H7"/>
  <c r="H8"/>
  <c r="H9"/>
  <c r="H10"/>
  <c r="H11"/>
  <c r="H12"/>
  <c r="M2"/>
  <c r="N2"/>
  <c r="M3"/>
  <c r="N3"/>
  <c r="L4"/>
  <c r="N4" s="1"/>
  <c r="M5"/>
  <c r="N5"/>
  <c r="M6"/>
  <c r="N6"/>
  <c r="M7"/>
  <c r="N7"/>
  <c r="M8"/>
  <c r="N8"/>
  <c r="M9"/>
  <c r="N9"/>
  <c r="M10"/>
  <c r="N10"/>
  <c r="M11"/>
  <c r="N11"/>
  <c r="M12"/>
  <c r="N12"/>
  <c r="J13" l="1"/>
  <c r="L6" i="5"/>
  <c r="K6"/>
  <c r="L3"/>
  <c r="J6"/>
  <c r="L2"/>
  <c r="K2"/>
  <c r="J2"/>
  <c r="M4" i="4"/>
  <c r="L13" i="5" l="1"/>
  <c r="K13"/>
  <c r="J13"/>
</calcChain>
</file>

<file path=xl/sharedStrings.xml><?xml version="1.0" encoding="utf-8"?>
<sst xmlns="http://schemas.openxmlformats.org/spreadsheetml/2006/main" count="110" uniqueCount="45">
  <si>
    <t>szt</t>
  </si>
  <si>
    <t>kg</t>
  </si>
  <si>
    <t xml:space="preserve">kg </t>
  </si>
  <si>
    <t xml:space="preserve">Śledź marynowany </t>
  </si>
  <si>
    <t>Ryby i przetwory rybne</t>
  </si>
  <si>
    <t>Śledź filet świeży</t>
  </si>
  <si>
    <t>Śledziowe płaty solone</t>
  </si>
  <si>
    <t>Rolmopsy w occie</t>
  </si>
  <si>
    <t>Pstrąg filet mrożony bez skóry IQF glazura ochronna</t>
  </si>
  <si>
    <t xml:space="preserve">Morszczuk filet mrożony bez skóry SHP </t>
  </si>
  <si>
    <t>Makrela wędzona patroszona b/głowy</t>
  </si>
  <si>
    <t>Leczo rybne</t>
  </si>
  <si>
    <t>Konserwa rybna- filet z makreli w pomidorach  gramatura min 170g EO</t>
  </si>
  <si>
    <t>Konserwa rybna - szprot w pomidorach  gramatura min 170g EO</t>
  </si>
  <si>
    <t>Filet z łososia atlantyckiego /norweskiego mrożony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</si>
  <si>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</si>
  <si>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</si>
  <si>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</si>
  <si>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</si>
  <si>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</si>
  <si>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</si>
  <si>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</si>
  <si>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</si>
  <si>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</si>
  <si>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Cena jednostkowa netto </t>
  </si>
  <si>
    <t xml:space="preserve">ilość </t>
  </si>
  <si>
    <t>Jednostka miary</t>
  </si>
  <si>
    <t>Nazwa towaru</t>
  </si>
  <si>
    <t>Część oferty</t>
  </si>
  <si>
    <t>Lp.</t>
  </si>
  <si>
    <t>Cena jednostkowa netto +6,6%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</si>
  <si>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</si>
  <si>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</si>
  <si>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</si>
  <si>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</si>
  <si>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** EO - Puszka posiadająca wieczko z zawleczką nie wymagające otwieracza do konserw.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</si>
  <si>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</si>
  <si>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</si>
  <si>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</si>
  <si>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</si>
  <si>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</si>
  <si>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</si>
  <si>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</si>
  <si>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2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</si>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</sst>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0" tint="-0.34998626667073579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7" fillId="0" borderId="0" xfId="0" applyFont="1"/>
    <xf numFmtId="0" fontId="11" fillId="0" borderId="0" xfId="2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/>
    <xf numFmtId="0" fontId="12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>
      <alignment horizontal="center"/>
    </xf>
    <xf numFmtId="0" fontId="14" fillId="0" borderId="0" xfId="2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Normal="100" workbookViewId="0">
      <selection activeCell="D23" sqref="D23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9.375" customWidth="1"/>
    <col min="5" max="5" width="8" customWidth="1"/>
    <col min="6" max="6" width="11.125" style="1" customWidth="1"/>
    <col min="7" max="7" width="11.5" customWidth="1"/>
    <col min="8" max="8" width="11.7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0" hidden="1" customWidth="1"/>
  </cols>
  <sheetData>
    <row r="1" spans="1:15" s="12" customFormat="1" ht="47.25">
      <c r="A1" s="17" t="s">
        <v>29</v>
      </c>
      <c r="B1" s="16" t="s">
        <v>28</v>
      </c>
      <c r="C1" s="16" t="s">
        <v>27</v>
      </c>
      <c r="D1" s="16" t="s">
        <v>26</v>
      </c>
      <c r="E1" s="15" t="s">
        <v>25</v>
      </c>
      <c r="F1" s="13" t="s">
        <v>31</v>
      </c>
      <c r="G1" s="13" t="s">
        <v>23</v>
      </c>
      <c r="H1" s="14" t="s">
        <v>22</v>
      </c>
      <c r="I1" s="13" t="s">
        <v>21</v>
      </c>
      <c r="J1" s="13" t="s">
        <v>20</v>
      </c>
      <c r="K1" s="13" t="s">
        <v>19</v>
      </c>
      <c r="L1" s="13" t="s">
        <v>18</v>
      </c>
      <c r="M1" s="13" t="s">
        <v>17</v>
      </c>
      <c r="N1" s="13" t="s">
        <v>16</v>
      </c>
      <c r="O1" s="13" t="s">
        <v>15</v>
      </c>
    </row>
    <row r="2" spans="1:15" s="11" customFormat="1" ht="47.25">
      <c r="A2" s="8">
        <v>1</v>
      </c>
      <c r="B2" s="8" t="s">
        <v>4</v>
      </c>
      <c r="C2" s="8" t="s">
        <v>14</v>
      </c>
      <c r="D2" s="9" t="s">
        <v>1</v>
      </c>
      <c r="E2" s="9">
        <v>10</v>
      </c>
      <c r="F2" s="30"/>
      <c r="G2" s="31"/>
      <c r="H2" s="6">
        <f>ROUND(F2+F2*G2,2)</f>
        <v>0</v>
      </c>
      <c r="I2" s="6">
        <f t="shared" ref="I2:I12" si="0">ROUND(F2*E2,2)</f>
        <v>0</v>
      </c>
      <c r="J2" s="6">
        <f t="shared" ref="J2:J12" si="1">ROUND((F2*G2)*E2,2)</f>
        <v>0</v>
      </c>
      <c r="K2" s="6">
        <f t="shared" ref="K2:K12" si="2">ROUND((F2+F2*G2)*E2,2)</f>
        <v>0</v>
      </c>
      <c r="L2" s="5"/>
      <c r="M2" s="4">
        <f t="shared" ref="M2" si="3">(L2*12)/9</f>
        <v>0</v>
      </c>
      <c r="N2" s="3">
        <f t="shared" ref="N2:N12" si="4">L2/E2</f>
        <v>0</v>
      </c>
      <c r="O2" s="2">
        <v>10</v>
      </c>
    </row>
    <row r="3" spans="1:15" ht="47.25">
      <c r="A3" s="8">
        <v>2</v>
      </c>
      <c r="B3" s="8" t="s">
        <v>4</v>
      </c>
      <c r="C3" s="8" t="s">
        <v>13</v>
      </c>
      <c r="D3" s="8" t="s">
        <v>0</v>
      </c>
      <c r="E3" s="8">
        <v>120</v>
      </c>
      <c r="F3" s="30"/>
      <c r="G3" s="31"/>
      <c r="H3" s="6">
        <f t="shared" ref="H3:H12" si="5">ROUND(F3+F3*G3,2)</f>
        <v>0</v>
      </c>
      <c r="I3" s="6">
        <f t="shared" si="0"/>
        <v>0</v>
      </c>
      <c r="J3" s="6">
        <f t="shared" si="1"/>
        <v>0</v>
      </c>
      <c r="K3" s="6">
        <f t="shared" si="2"/>
        <v>0</v>
      </c>
      <c r="L3" s="5">
        <v>81</v>
      </c>
      <c r="M3" s="4">
        <f t="shared" ref="M3:M6" si="6">(L3*12)/9</f>
        <v>108</v>
      </c>
      <c r="N3" s="3">
        <f t="shared" si="4"/>
        <v>0.67500000000000004</v>
      </c>
      <c r="O3" s="2">
        <v>120</v>
      </c>
    </row>
    <row r="4" spans="1:15" ht="47.25">
      <c r="A4" s="8">
        <v>3</v>
      </c>
      <c r="B4" s="8" t="s">
        <v>4</v>
      </c>
      <c r="C4" s="8" t="s">
        <v>12</v>
      </c>
      <c r="D4" s="8" t="s">
        <v>0</v>
      </c>
      <c r="E4" s="8">
        <v>120</v>
      </c>
      <c r="F4" s="30"/>
      <c r="G4" s="31"/>
      <c r="H4" s="6">
        <f t="shared" si="5"/>
        <v>0</v>
      </c>
      <c r="I4" s="6">
        <f t="shared" si="0"/>
        <v>0</v>
      </c>
      <c r="J4" s="6">
        <f t="shared" si="1"/>
        <v>0</v>
      </c>
      <c r="K4" s="6">
        <f t="shared" si="2"/>
        <v>0</v>
      </c>
      <c r="L4" s="5">
        <f>40+40</f>
        <v>80</v>
      </c>
      <c r="M4" s="4">
        <f t="shared" si="6"/>
        <v>106.66666666666667</v>
      </c>
      <c r="N4" s="3">
        <f t="shared" si="4"/>
        <v>0.66666666666666663</v>
      </c>
      <c r="O4" s="2">
        <v>120</v>
      </c>
    </row>
    <row r="5" spans="1:15" ht="47.25">
      <c r="A5" s="8">
        <v>4</v>
      </c>
      <c r="B5" s="8" t="s">
        <v>4</v>
      </c>
      <c r="C5" s="8" t="s">
        <v>11</v>
      </c>
      <c r="D5" s="9" t="s">
        <v>1</v>
      </c>
      <c r="E5" s="9">
        <v>48</v>
      </c>
      <c r="F5" s="30"/>
      <c r="G5" s="31"/>
      <c r="H5" s="6">
        <f t="shared" si="5"/>
        <v>0</v>
      </c>
      <c r="I5" s="6">
        <f t="shared" si="0"/>
        <v>0</v>
      </c>
      <c r="J5" s="6">
        <f t="shared" si="1"/>
        <v>0</v>
      </c>
      <c r="K5" s="6">
        <f t="shared" si="2"/>
        <v>0</v>
      </c>
      <c r="L5" s="5">
        <v>39</v>
      </c>
      <c r="M5" s="4">
        <f t="shared" si="6"/>
        <v>52</v>
      </c>
      <c r="N5" s="3">
        <f t="shared" si="4"/>
        <v>0.8125</v>
      </c>
      <c r="O5" s="2">
        <v>50</v>
      </c>
    </row>
    <row r="6" spans="1:15" ht="47.25">
      <c r="A6" s="8">
        <v>5</v>
      </c>
      <c r="B6" s="8" t="s">
        <v>4</v>
      </c>
      <c r="C6" s="8" t="s">
        <v>10</v>
      </c>
      <c r="D6" s="9" t="s">
        <v>1</v>
      </c>
      <c r="E6" s="9">
        <v>144</v>
      </c>
      <c r="F6" s="30"/>
      <c r="G6" s="31"/>
      <c r="H6" s="6">
        <f t="shared" si="5"/>
        <v>0</v>
      </c>
      <c r="I6" s="6">
        <f t="shared" si="0"/>
        <v>0</v>
      </c>
      <c r="J6" s="6">
        <f t="shared" si="1"/>
        <v>0</v>
      </c>
      <c r="K6" s="6">
        <f t="shared" si="2"/>
        <v>0</v>
      </c>
      <c r="L6" s="5">
        <v>90</v>
      </c>
      <c r="M6" s="4">
        <f t="shared" si="6"/>
        <v>120</v>
      </c>
      <c r="N6" s="3">
        <f t="shared" si="4"/>
        <v>0.625</v>
      </c>
      <c r="O6" s="2">
        <v>120</v>
      </c>
    </row>
    <row r="7" spans="1:15" ht="47.25">
      <c r="A7" s="8">
        <v>6</v>
      </c>
      <c r="B7" s="8" t="s">
        <v>4</v>
      </c>
      <c r="C7" s="8" t="s">
        <v>9</v>
      </c>
      <c r="D7" s="8" t="s">
        <v>1</v>
      </c>
      <c r="E7" s="8">
        <v>140</v>
      </c>
      <c r="F7" s="30"/>
      <c r="G7" s="31"/>
      <c r="H7" s="6">
        <f t="shared" si="5"/>
        <v>0</v>
      </c>
      <c r="I7" s="6">
        <f t="shared" si="0"/>
        <v>0</v>
      </c>
      <c r="J7" s="6">
        <f t="shared" si="1"/>
        <v>0</v>
      </c>
      <c r="K7" s="6">
        <f t="shared" si="2"/>
        <v>0</v>
      </c>
      <c r="L7" s="5">
        <v>127</v>
      </c>
      <c r="M7" s="4">
        <f t="shared" ref="M7" si="7">(L7*12)/9</f>
        <v>169.33333333333334</v>
      </c>
      <c r="N7" s="3">
        <f t="shared" si="4"/>
        <v>0.90714285714285714</v>
      </c>
      <c r="O7" s="2">
        <v>170</v>
      </c>
    </row>
    <row r="8" spans="1:15" ht="47.25">
      <c r="A8" s="8">
        <v>7</v>
      </c>
      <c r="B8" s="8" t="s">
        <v>4</v>
      </c>
      <c r="C8" s="8" t="s">
        <v>8</v>
      </c>
      <c r="D8" s="8" t="s">
        <v>1</v>
      </c>
      <c r="E8" s="8">
        <v>140</v>
      </c>
      <c r="F8" s="30"/>
      <c r="G8" s="31"/>
      <c r="H8" s="6">
        <f t="shared" si="5"/>
        <v>0</v>
      </c>
      <c r="I8" s="6">
        <f t="shared" si="0"/>
        <v>0</v>
      </c>
      <c r="J8" s="6">
        <f t="shared" si="1"/>
        <v>0</v>
      </c>
      <c r="K8" s="6">
        <f t="shared" si="2"/>
        <v>0</v>
      </c>
      <c r="L8" s="5">
        <v>100</v>
      </c>
      <c r="M8" s="4">
        <f t="shared" ref="M8:M9" si="8">(L8*12)/9</f>
        <v>133.33333333333334</v>
      </c>
      <c r="N8" s="3">
        <f t="shared" si="4"/>
        <v>0.7142857142857143</v>
      </c>
      <c r="O8" s="2">
        <v>150</v>
      </c>
    </row>
    <row r="9" spans="1:15" ht="47.25">
      <c r="A9" s="8">
        <v>8</v>
      </c>
      <c r="B9" s="8" t="s">
        <v>4</v>
      </c>
      <c r="C9" s="8" t="s">
        <v>7</v>
      </c>
      <c r="D9" s="8" t="s">
        <v>1</v>
      </c>
      <c r="E9" s="8">
        <v>30</v>
      </c>
      <c r="F9" s="30"/>
      <c r="G9" s="31"/>
      <c r="H9" s="6">
        <f t="shared" si="5"/>
        <v>0</v>
      </c>
      <c r="I9" s="6">
        <f t="shared" si="0"/>
        <v>0</v>
      </c>
      <c r="J9" s="6">
        <f t="shared" si="1"/>
        <v>0</v>
      </c>
      <c r="K9" s="6">
        <f t="shared" si="2"/>
        <v>0</v>
      </c>
      <c r="L9" s="5">
        <v>15</v>
      </c>
      <c r="M9" s="4">
        <f t="shared" si="8"/>
        <v>20</v>
      </c>
      <c r="N9" s="3">
        <f t="shared" si="4"/>
        <v>0.5</v>
      </c>
      <c r="O9" s="2">
        <v>20</v>
      </c>
    </row>
    <row r="10" spans="1:15" ht="47.25">
      <c r="A10" s="8">
        <v>9</v>
      </c>
      <c r="B10" s="8" t="s">
        <v>4</v>
      </c>
      <c r="C10" s="8" t="s">
        <v>6</v>
      </c>
      <c r="D10" s="8" t="s">
        <v>1</v>
      </c>
      <c r="E10" s="8">
        <v>48</v>
      </c>
      <c r="F10" s="30"/>
      <c r="G10" s="31"/>
      <c r="H10" s="6">
        <f t="shared" si="5"/>
        <v>0</v>
      </c>
      <c r="I10" s="6">
        <f t="shared" si="0"/>
        <v>0</v>
      </c>
      <c r="J10" s="6">
        <f t="shared" si="1"/>
        <v>0</v>
      </c>
      <c r="K10" s="6">
        <f t="shared" si="2"/>
        <v>0</v>
      </c>
      <c r="L10" s="5">
        <v>24</v>
      </c>
      <c r="M10" s="4">
        <f t="shared" ref="M10:M12" si="9">(L10*12)/9</f>
        <v>32</v>
      </c>
      <c r="N10" s="3">
        <f t="shared" si="4"/>
        <v>0.5</v>
      </c>
      <c r="O10" s="2">
        <v>48</v>
      </c>
    </row>
    <row r="11" spans="1:15" ht="47.25">
      <c r="A11" s="8">
        <v>10</v>
      </c>
      <c r="B11" s="8" t="s">
        <v>4</v>
      </c>
      <c r="C11" s="8" t="s">
        <v>5</v>
      </c>
      <c r="D11" s="8" t="s">
        <v>1</v>
      </c>
      <c r="E11" s="8">
        <v>18</v>
      </c>
      <c r="F11" s="30"/>
      <c r="G11" s="31"/>
      <c r="H11" s="6">
        <f t="shared" si="5"/>
        <v>0</v>
      </c>
      <c r="I11" s="6">
        <f t="shared" si="0"/>
        <v>0</v>
      </c>
      <c r="J11" s="6">
        <f t="shared" si="1"/>
        <v>0</v>
      </c>
      <c r="K11" s="6">
        <f t="shared" si="2"/>
        <v>0</v>
      </c>
      <c r="L11" s="5"/>
      <c r="M11" s="4">
        <f t="shared" si="9"/>
        <v>0</v>
      </c>
      <c r="N11" s="3">
        <f t="shared" si="4"/>
        <v>0</v>
      </c>
      <c r="O11" s="2">
        <v>20</v>
      </c>
    </row>
    <row r="12" spans="1:15" ht="47.25">
      <c r="A12" s="8">
        <v>11</v>
      </c>
      <c r="B12" s="8" t="s">
        <v>4</v>
      </c>
      <c r="C12" s="8" t="s">
        <v>3</v>
      </c>
      <c r="D12" s="8" t="s">
        <v>2</v>
      </c>
      <c r="E12" s="8">
        <v>48</v>
      </c>
      <c r="F12" s="30"/>
      <c r="G12" s="31"/>
      <c r="H12" s="6">
        <f t="shared" si="5"/>
        <v>0</v>
      </c>
      <c r="I12" s="6">
        <f t="shared" si="0"/>
        <v>0</v>
      </c>
      <c r="J12" s="6">
        <f t="shared" si="1"/>
        <v>0</v>
      </c>
      <c r="K12" s="6">
        <f t="shared" si="2"/>
        <v>0</v>
      </c>
      <c r="L12" s="5"/>
      <c r="M12" s="4">
        <f t="shared" si="9"/>
        <v>0</v>
      </c>
      <c r="N12" s="3">
        <f t="shared" si="4"/>
        <v>0</v>
      </c>
      <c r="O12" s="2">
        <v>48</v>
      </c>
    </row>
    <row r="13" spans="1:15">
      <c r="I13" s="32">
        <f>SUM(I2:I12)</f>
        <v>0</v>
      </c>
      <c r="J13" s="32">
        <f>SUM(J2:J12)</f>
        <v>0</v>
      </c>
      <c r="K13" s="32">
        <f>SUM(K2:K12)</f>
        <v>0</v>
      </c>
    </row>
    <row r="15" spans="1:15" ht="15.75">
      <c r="B15" s="21" t="s">
        <v>32</v>
      </c>
      <c r="C15" s="22"/>
    </row>
    <row r="16" spans="1:15" ht="15.75">
      <c r="B16" s="23"/>
      <c r="C16" s="22"/>
    </row>
    <row r="17" spans="2:11" ht="15.75">
      <c r="B17" s="23" t="s">
        <v>33</v>
      </c>
      <c r="C17" s="33"/>
      <c r="D17" s="34"/>
      <c r="E17" s="34"/>
      <c r="F17" s="35"/>
      <c r="G17" s="34"/>
    </row>
    <row r="18" spans="2:11" ht="15.75">
      <c r="B18" s="23" t="s">
        <v>44</v>
      </c>
      <c r="C18" s="33"/>
      <c r="D18" s="34"/>
      <c r="E18" s="34"/>
      <c r="F18" s="35"/>
      <c r="G18" s="34"/>
    </row>
    <row r="20" spans="2:11" ht="36" customHeight="1">
      <c r="B20" s="36" t="s">
        <v>34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>
      <c r="B21" s="37" t="s">
        <v>35</v>
      </c>
      <c r="C21" s="37"/>
      <c r="D21" s="37"/>
      <c r="E21" s="37"/>
      <c r="F21" s="37"/>
      <c r="G21" s="37"/>
      <c r="H21" s="37"/>
      <c r="I21" s="37"/>
      <c r="J21" s="37"/>
      <c r="K21" s="37"/>
    </row>
    <row r="23" spans="2:11" ht="15.75">
      <c r="B23" s="24" t="s">
        <v>43</v>
      </c>
      <c r="C23" s="25"/>
      <c r="D23" s="25"/>
      <c r="E23" s="26"/>
      <c r="F23" s="26"/>
      <c r="G23" s="25"/>
      <c r="H23" s="25"/>
    </row>
    <row r="24" spans="2:11" ht="15.75">
      <c r="B24" s="24"/>
      <c r="C24" s="24"/>
      <c r="D24" s="25"/>
      <c r="E24" s="26"/>
      <c r="F24" s="26"/>
      <c r="G24" s="25"/>
      <c r="H24" s="25"/>
    </row>
    <row r="25" spans="2:11" ht="15.75">
      <c r="B25" s="23" t="s">
        <v>36</v>
      </c>
      <c r="C25" s="24"/>
      <c r="D25" s="24"/>
      <c r="E25" s="24"/>
      <c r="F25" s="24"/>
      <c r="G25" s="24"/>
      <c r="H25" s="24"/>
    </row>
    <row r="26" spans="2:11" ht="15.75">
      <c r="B26" s="24"/>
      <c r="C26" s="24"/>
      <c r="D26" s="24"/>
      <c r="E26" s="24"/>
      <c r="F26" s="24"/>
      <c r="G26" s="24"/>
      <c r="H26" s="24"/>
    </row>
    <row r="27" spans="2:11" ht="15.75">
      <c r="B27" s="24" t="s">
        <v>37</v>
      </c>
      <c r="C27" s="24"/>
      <c r="D27" s="25"/>
      <c r="E27" s="26"/>
      <c r="F27" s="26"/>
      <c r="G27" s="25"/>
      <c r="H27" s="25"/>
    </row>
    <row r="28" spans="2:11" ht="15.75">
      <c r="B28" s="23"/>
      <c r="C28" s="23"/>
      <c r="D28" s="23"/>
      <c r="E28" s="27"/>
      <c r="F28" s="27"/>
      <c r="G28" s="23"/>
      <c r="H28" s="23"/>
    </row>
    <row r="29" spans="2:11" ht="15.75">
      <c r="B29" s="28" t="s">
        <v>38</v>
      </c>
      <c r="C29" s="24"/>
      <c r="D29" s="25"/>
      <c r="E29" s="26"/>
      <c r="F29" s="26"/>
      <c r="G29" s="25"/>
      <c r="H29" s="25"/>
    </row>
    <row r="30" spans="2:11" ht="15.75">
      <c r="B30" s="23"/>
      <c r="C30" s="23"/>
      <c r="D30" s="23"/>
      <c r="E30" s="27"/>
      <c r="F30" s="27"/>
      <c r="G30" s="23"/>
      <c r="H30" s="23"/>
    </row>
    <row r="31" spans="2:11" ht="15.75">
      <c r="B31" s="24" t="s">
        <v>39</v>
      </c>
      <c r="C31" s="24"/>
      <c r="D31" s="25"/>
      <c r="E31" s="26"/>
      <c r="F31" s="26"/>
      <c r="G31" s="25"/>
      <c r="H31" s="25"/>
    </row>
    <row r="32" spans="2:11" ht="15.75">
      <c r="B32" s="23"/>
      <c r="C32" s="23"/>
      <c r="D32" s="23"/>
      <c r="E32" s="27"/>
      <c r="F32" s="27"/>
      <c r="G32" s="23"/>
      <c r="H32" s="23"/>
    </row>
    <row r="33" spans="2:8" ht="15.75">
      <c r="B33" s="28" t="s">
        <v>40</v>
      </c>
      <c r="C33" s="24"/>
      <c r="D33" s="25"/>
      <c r="E33" s="26"/>
      <c r="F33" s="26"/>
      <c r="G33" s="25"/>
      <c r="H33" s="25"/>
    </row>
    <row r="34" spans="2:8" ht="15.75">
      <c r="B34" s="23"/>
      <c r="C34" s="23"/>
      <c r="D34" s="23"/>
      <c r="E34" s="27"/>
      <c r="F34" s="27"/>
      <c r="G34" s="23"/>
      <c r="H34" s="23"/>
    </row>
    <row r="35" spans="2:8" ht="15.75">
      <c r="B35" s="24" t="s">
        <v>41</v>
      </c>
      <c r="C35" s="24"/>
      <c r="D35" s="25"/>
      <c r="E35" s="26"/>
      <c r="F35" s="26"/>
      <c r="G35" s="25"/>
      <c r="H35" s="25"/>
    </row>
    <row r="36" spans="2:8" ht="15.75">
      <c r="B36" s="23"/>
      <c r="C36" s="23"/>
      <c r="D36" s="23"/>
      <c r="E36" s="27"/>
      <c r="F36" s="27"/>
      <c r="G36" s="23"/>
      <c r="H36" s="23"/>
    </row>
    <row r="37" spans="2:8" ht="15.75">
      <c r="B37" s="28" t="s">
        <v>42</v>
      </c>
      <c r="C37" s="28"/>
      <c r="D37" s="28"/>
      <c r="E37" s="29"/>
      <c r="F37" s="29"/>
      <c r="G37" s="28"/>
      <c r="H37" s="28"/>
    </row>
  </sheetData>
  <autoFilter ref="A1:N12">
    <filterColumn colId="1"/>
    <filterColumn colId="5"/>
    <filterColumn colId="12"/>
  </autoFilter>
  <mergeCells count="2">
    <mergeCell ref="B20:K20"/>
    <mergeCell ref="B21:K21"/>
  </mergeCells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6 OPZ
Formularz asortymentowo  cenowy&amp;CCZĘŚĆ 6
Ryby i przetwory rybne&amp;RDom Pomocy Społecznej
w Wejherowie
ul.Przebendowskiego 1</oddHeader>
    <oddFooter>&amp;LMiejscowość,data:...............&amp;C............................................
podpis elektroniczny Wykonwacy&amp;R&amp;P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Normal="100" workbookViewId="0">
      <selection activeCell="J13" sqref="J13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8.25" customWidth="1"/>
    <col min="5" max="5" width="8" customWidth="1"/>
    <col min="6" max="7" width="11.125" style="1" customWidth="1"/>
    <col min="8" max="8" width="11.5" customWidth="1"/>
    <col min="9" max="9" width="8.125" customWidth="1"/>
    <col min="10" max="10" width="11.25" customWidth="1"/>
    <col min="11" max="11" width="8.875" customWidth="1"/>
    <col min="12" max="12" width="9.875" customWidth="1"/>
    <col min="13" max="14" width="9.875" hidden="1" customWidth="1"/>
    <col min="15" max="15" width="10.75" hidden="1" customWidth="1"/>
    <col min="16" max="16" width="0" hidden="1" customWidth="1"/>
  </cols>
  <sheetData>
    <row r="1" spans="1:16" s="12" customFormat="1" ht="63">
      <c r="A1" s="17" t="s">
        <v>29</v>
      </c>
      <c r="B1" s="16" t="s">
        <v>28</v>
      </c>
      <c r="C1" s="16" t="s">
        <v>27</v>
      </c>
      <c r="D1" s="16" t="s">
        <v>26</v>
      </c>
      <c r="E1" s="15" t="s">
        <v>25</v>
      </c>
      <c r="F1" s="18" t="s">
        <v>24</v>
      </c>
      <c r="G1" s="13" t="s">
        <v>30</v>
      </c>
      <c r="H1" s="13" t="s">
        <v>23</v>
      </c>
      <c r="I1" s="14" t="s">
        <v>22</v>
      </c>
      <c r="J1" s="13" t="s">
        <v>21</v>
      </c>
      <c r="K1" s="13" t="s">
        <v>20</v>
      </c>
      <c r="L1" s="13" t="s">
        <v>19</v>
      </c>
      <c r="M1" s="13" t="s">
        <v>18</v>
      </c>
      <c r="N1" s="13" t="s">
        <v>17</v>
      </c>
      <c r="O1" s="13" t="s">
        <v>16</v>
      </c>
      <c r="P1" s="13" t="s">
        <v>15</v>
      </c>
    </row>
    <row r="2" spans="1:16" s="11" customFormat="1" ht="47.25">
      <c r="A2" s="8">
        <v>1</v>
      </c>
      <c r="B2" s="8" t="s">
        <v>4</v>
      </c>
      <c r="C2" s="8" t="s">
        <v>14</v>
      </c>
      <c r="D2" s="9" t="s">
        <v>1</v>
      </c>
      <c r="E2" s="9">
        <v>10</v>
      </c>
      <c r="F2" s="19">
        <v>77.989999999999995</v>
      </c>
      <c r="G2" s="7">
        <f>ROUND(F2+F2*6.6%,2)</f>
        <v>83.14</v>
      </c>
      <c r="H2" s="10">
        <v>0</v>
      </c>
      <c r="I2" s="6">
        <f>ROUND(G2+G2*H2,2)</f>
        <v>83.14</v>
      </c>
      <c r="J2" s="6">
        <f>ROUND(G2*E2,2)</f>
        <v>831.4</v>
      </c>
      <c r="K2" s="6">
        <f>ROUND((G2*H2)*E2,2)</f>
        <v>0</v>
      </c>
      <c r="L2" s="6">
        <f>ROUND((G2+G2*H2)*E2,2)</f>
        <v>831.4</v>
      </c>
      <c r="M2" s="5"/>
      <c r="N2" s="4">
        <f t="shared" ref="N2:N12" si="0">(M2*12)/9</f>
        <v>0</v>
      </c>
      <c r="O2" s="3">
        <f t="shared" ref="O2:O12" si="1">M2/E2</f>
        <v>0</v>
      </c>
      <c r="P2" s="2">
        <v>10</v>
      </c>
    </row>
    <row r="3" spans="1:16" ht="47.25">
      <c r="A3" s="8">
        <v>2</v>
      </c>
      <c r="B3" s="8" t="s">
        <v>4</v>
      </c>
      <c r="C3" s="8" t="s">
        <v>13</v>
      </c>
      <c r="D3" s="8" t="s">
        <v>0</v>
      </c>
      <c r="E3" s="8">
        <v>120</v>
      </c>
      <c r="F3" s="19">
        <v>3.69</v>
      </c>
      <c r="G3" s="7">
        <f t="shared" ref="G3:G12" si="2">ROUND(F3+F3*6.6%,2)</f>
        <v>3.93</v>
      </c>
      <c r="H3" s="10">
        <v>0</v>
      </c>
      <c r="I3" s="6">
        <f t="shared" ref="I3:I12" si="3">ROUND(G3+G3*H3,2)</f>
        <v>3.93</v>
      </c>
      <c r="J3" s="6">
        <f t="shared" ref="J3:J12" si="4">ROUND(G3*E3,2)</f>
        <v>471.6</v>
      </c>
      <c r="K3" s="6">
        <f t="shared" ref="K3:K12" si="5">ROUND((G3*H3)*E3,2)</f>
        <v>0</v>
      </c>
      <c r="L3" s="6">
        <f t="shared" ref="L3:L12" si="6">ROUND((G3+G3*H3)*E3,2)</f>
        <v>471.6</v>
      </c>
      <c r="M3" s="5">
        <v>81</v>
      </c>
      <c r="N3" s="4">
        <f t="shared" si="0"/>
        <v>108</v>
      </c>
      <c r="O3" s="3">
        <f t="shared" si="1"/>
        <v>0.67500000000000004</v>
      </c>
      <c r="P3" s="2">
        <v>120</v>
      </c>
    </row>
    <row r="4" spans="1:16" ht="47.25">
      <c r="A4" s="8">
        <v>3</v>
      </c>
      <c r="B4" s="8" t="s">
        <v>4</v>
      </c>
      <c r="C4" s="8" t="s">
        <v>12</v>
      </c>
      <c r="D4" s="8" t="s">
        <v>0</v>
      </c>
      <c r="E4" s="8">
        <v>120</v>
      </c>
      <c r="F4" s="19">
        <v>4.99</v>
      </c>
      <c r="G4" s="7">
        <f t="shared" si="2"/>
        <v>5.32</v>
      </c>
      <c r="H4" s="10">
        <v>0</v>
      </c>
      <c r="I4" s="6">
        <f t="shared" si="3"/>
        <v>5.32</v>
      </c>
      <c r="J4" s="6">
        <f t="shared" si="4"/>
        <v>638.4</v>
      </c>
      <c r="K4" s="6">
        <f t="shared" si="5"/>
        <v>0</v>
      </c>
      <c r="L4" s="6">
        <f t="shared" si="6"/>
        <v>638.4</v>
      </c>
      <c r="M4" s="5">
        <f>40+40</f>
        <v>80</v>
      </c>
      <c r="N4" s="4">
        <f t="shared" si="0"/>
        <v>106.66666666666667</v>
      </c>
      <c r="O4" s="3">
        <f t="shared" si="1"/>
        <v>0.66666666666666663</v>
      </c>
      <c r="P4" s="2">
        <v>120</v>
      </c>
    </row>
    <row r="5" spans="1:16" ht="47.25">
      <c r="A5" s="8">
        <v>4</v>
      </c>
      <c r="B5" s="8" t="s">
        <v>4</v>
      </c>
      <c r="C5" s="8" t="s">
        <v>11</v>
      </c>
      <c r="D5" s="9" t="s">
        <v>1</v>
      </c>
      <c r="E5" s="9">
        <v>48</v>
      </c>
      <c r="F5" s="19">
        <v>19.989999999999998</v>
      </c>
      <c r="G5" s="7">
        <f t="shared" si="2"/>
        <v>21.31</v>
      </c>
      <c r="H5" s="10">
        <v>0</v>
      </c>
      <c r="I5" s="6">
        <f t="shared" si="3"/>
        <v>21.31</v>
      </c>
      <c r="J5" s="6">
        <f t="shared" si="4"/>
        <v>1022.88</v>
      </c>
      <c r="K5" s="6">
        <f t="shared" si="5"/>
        <v>0</v>
      </c>
      <c r="L5" s="6">
        <f t="shared" si="6"/>
        <v>1022.88</v>
      </c>
      <c r="M5" s="5">
        <v>39</v>
      </c>
      <c r="N5" s="4">
        <f t="shared" si="0"/>
        <v>52</v>
      </c>
      <c r="O5" s="3">
        <f t="shared" si="1"/>
        <v>0.8125</v>
      </c>
      <c r="P5" s="2">
        <v>50</v>
      </c>
    </row>
    <row r="6" spans="1:16" ht="47.25">
      <c r="A6" s="8">
        <v>5</v>
      </c>
      <c r="B6" s="8" t="s">
        <v>4</v>
      </c>
      <c r="C6" s="8" t="s">
        <v>10</v>
      </c>
      <c r="D6" s="9" t="s">
        <v>1</v>
      </c>
      <c r="E6" s="9">
        <v>144</v>
      </c>
      <c r="F6" s="19">
        <v>21.99</v>
      </c>
      <c r="G6" s="7">
        <f t="shared" si="2"/>
        <v>23.44</v>
      </c>
      <c r="H6" s="10">
        <v>0</v>
      </c>
      <c r="I6" s="6">
        <f t="shared" si="3"/>
        <v>23.44</v>
      </c>
      <c r="J6" s="6">
        <f t="shared" si="4"/>
        <v>3375.36</v>
      </c>
      <c r="K6" s="6">
        <f t="shared" si="5"/>
        <v>0</v>
      </c>
      <c r="L6" s="6">
        <f t="shared" si="6"/>
        <v>3375.36</v>
      </c>
      <c r="M6" s="5">
        <v>90</v>
      </c>
      <c r="N6" s="4">
        <f t="shared" si="0"/>
        <v>120</v>
      </c>
      <c r="O6" s="3">
        <f t="shared" si="1"/>
        <v>0.625</v>
      </c>
      <c r="P6" s="2">
        <v>120</v>
      </c>
    </row>
    <row r="7" spans="1:16" ht="47.25">
      <c r="A7" s="8">
        <v>6</v>
      </c>
      <c r="B7" s="8" t="s">
        <v>4</v>
      </c>
      <c r="C7" s="8" t="s">
        <v>9</v>
      </c>
      <c r="D7" s="8" t="s">
        <v>1</v>
      </c>
      <c r="E7" s="8">
        <v>140</v>
      </c>
      <c r="F7" s="19">
        <v>32.99</v>
      </c>
      <c r="G7" s="7">
        <f t="shared" si="2"/>
        <v>35.17</v>
      </c>
      <c r="H7" s="10">
        <v>0</v>
      </c>
      <c r="I7" s="6">
        <f t="shared" si="3"/>
        <v>35.17</v>
      </c>
      <c r="J7" s="6">
        <f t="shared" si="4"/>
        <v>4923.8</v>
      </c>
      <c r="K7" s="6">
        <f t="shared" si="5"/>
        <v>0</v>
      </c>
      <c r="L7" s="6">
        <f t="shared" si="6"/>
        <v>4923.8</v>
      </c>
      <c r="M7" s="5">
        <v>127</v>
      </c>
      <c r="N7" s="4">
        <f t="shared" si="0"/>
        <v>169.33333333333334</v>
      </c>
      <c r="O7" s="3">
        <f t="shared" si="1"/>
        <v>0.90714285714285714</v>
      </c>
      <c r="P7" s="2">
        <v>170</v>
      </c>
    </row>
    <row r="8" spans="1:16" ht="47.25">
      <c r="A8" s="8">
        <v>7</v>
      </c>
      <c r="B8" s="8" t="s">
        <v>4</v>
      </c>
      <c r="C8" s="8" t="s">
        <v>8</v>
      </c>
      <c r="D8" s="8" t="s">
        <v>1</v>
      </c>
      <c r="E8" s="8">
        <v>140</v>
      </c>
      <c r="F8" s="19">
        <v>39.99</v>
      </c>
      <c r="G8" s="7">
        <f t="shared" si="2"/>
        <v>42.63</v>
      </c>
      <c r="H8" s="10">
        <v>0</v>
      </c>
      <c r="I8" s="6">
        <f t="shared" si="3"/>
        <v>42.63</v>
      </c>
      <c r="J8" s="6">
        <f t="shared" si="4"/>
        <v>5968.2</v>
      </c>
      <c r="K8" s="6">
        <f t="shared" si="5"/>
        <v>0</v>
      </c>
      <c r="L8" s="6">
        <f t="shared" si="6"/>
        <v>5968.2</v>
      </c>
      <c r="M8" s="5">
        <v>100</v>
      </c>
      <c r="N8" s="4">
        <f t="shared" si="0"/>
        <v>133.33333333333334</v>
      </c>
      <c r="O8" s="3">
        <f t="shared" si="1"/>
        <v>0.7142857142857143</v>
      </c>
      <c r="P8" s="2">
        <v>150</v>
      </c>
    </row>
    <row r="9" spans="1:16" ht="47.25">
      <c r="A9" s="8">
        <v>8</v>
      </c>
      <c r="B9" s="8" t="s">
        <v>4</v>
      </c>
      <c r="C9" s="8" t="s">
        <v>7</v>
      </c>
      <c r="D9" s="8" t="s">
        <v>1</v>
      </c>
      <c r="E9" s="8">
        <v>30</v>
      </c>
      <c r="F9" s="19">
        <v>35.590000000000003</v>
      </c>
      <c r="G9" s="7">
        <f t="shared" si="2"/>
        <v>37.94</v>
      </c>
      <c r="H9" s="10">
        <v>0</v>
      </c>
      <c r="I9" s="6">
        <f t="shared" si="3"/>
        <v>37.94</v>
      </c>
      <c r="J9" s="6">
        <f t="shared" si="4"/>
        <v>1138.2</v>
      </c>
      <c r="K9" s="6">
        <f t="shared" si="5"/>
        <v>0</v>
      </c>
      <c r="L9" s="6">
        <f t="shared" si="6"/>
        <v>1138.2</v>
      </c>
      <c r="M9" s="5">
        <v>15</v>
      </c>
      <c r="N9" s="4">
        <f t="shared" si="0"/>
        <v>20</v>
      </c>
      <c r="O9" s="3">
        <f t="shared" si="1"/>
        <v>0.5</v>
      </c>
      <c r="P9" s="2">
        <v>20</v>
      </c>
    </row>
    <row r="10" spans="1:16" ht="47.25">
      <c r="A10" s="8">
        <v>9</v>
      </c>
      <c r="B10" s="8" t="s">
        <v>4</v>
      </c>
      <c r="C10" s="8" t="s">
        <v>6</v>
      </c>
      <c r="D10" s="8" t="s">
        <v>1</v>
      </c>
      <c r="E10" s="8">
        <v>48</v>
      </c>
      <c r="F10" s="19">
        <v>17.489999999999998</v>
      </c>
      <c r="G10" s="7">
        <f t="shared" si="2"/>
        <v>18.64</v>
      </c>
      <c r="H10" s="10">
        <v>0</v>
      </c>
      <c r="I10" s="6">
        <f t="shared" si="3"/>
        <v>18.64</v>
      </c>
      <c r="J10" s="6">
        <f t="shared" si="4"/>
        <v>894.72</v>
      </c>
      <c r="K10" s="6">
        <f t="shared" si="5"/>
        <v>0</v>
      </c>
      <c r="L10" s="6">
        <f t="shared" si="6"/>
        <v>894.72</v>
      </c>
      <c r="M10" s="5">
        <v>24</v>
      </c>
      <c r="N10" s="4">
        <f t="shared" si="0"/>
        <v>32</v>
      </c>
      <c r="O10" s="3">
        <f t="shared" si="1"/>
        <v>0.5</v>
      </c>
      <c r="P10" s="2">
        <v>48</v>
      </c>
    </row>
    <row r="11" spans="1:16" ht="47.25">
      <c r="A11" s="8">
        <v>10</v>
      </c>
      <c r="B11" s="8" t="s">
        <v>4</v>
      </c>
      <c r="C11" s="8" t="s">
        <v>5</v>
      </c>
      <c r="D11" s="8" t="s">
        <v>1</v>
      </c>
      <c r="E11" s="8">
        <v>18</v>
      </c>
      <c r="F11" s="19">
        <v>18.989999999999998</v>
      </c>
      <c r="G11" s="7">
        <f t="shared" si="2"/>
        <v>20.239999999999998</v>
      </c>
      <c r="H11" s="10">
        <v>0</v>
      </c>
      <c r="I11" s="6">
        <f t="shared" si="3"/>
        <v>20.239999999999998</v>
      </c>
      <c r="J11" s="6">
        <f t="shared" si="4"/>
        <v>364.32</v>
      </c>
      <c r="K11" s="6">
        <f t="shared" si="5"/>
        <v>0</v>
      </c>
      <c r="L11" s="6">
        <f t="shared" si="6"/>
        <v>364.32</v>
      </c>
      <c r="M11" s="5"/>
      <c r="N11" s="4">
        <f t="shared" si="0"/>
        <v>0</v>
      </c>
      <c r="O11" s="3">
        <f t="shared" si="1"/>
        <v>0</v>
      </c>
      <c r="P11" s="2">
        <v>20</v>
      </c>
    </row>
    <row r="12" spans="1:16" ht="47.25">
      <c r="A12" s="8">
        <v>11</v>
      </c>
      <c r="B12" s="8" t="s">
        <v>4</v>
      </c>
      <c r="C12" s="8" t="s">
        <v>3</v>
      </c>
      <c r="D12" s="8" t="s">
        <v>2</v>
      </c>
      <c r="E12" s="8">
        <v>48</v>
      </c>
      <c r="F12" s="19">
        <v>25.99</v>
      </c>
      <c r="G12" s="7">
        <f t="shared" si="2"/>
        <v>27.71</v>
      </c>
      <c r="H12" s="10">
        <v>0</v>
      </c>
      <c r="I12" s="6">
        <f t="shared" si="3"/>
        <v>27.71</v>
      </c>
      <c r="J12" s="6">
        <f t="shared" si="4"/>
        <v>1330.08</v>
      </c>
      <c r="K12" s="6">
        <f t="shared" si="5"/>
        <v>0</v>
      </c>
      <c r="L12" s="6">
        <f t="shared" si="6"/>
        <v>1330.08</v>
      </c>
      <c r="M12" s="5"/>
      <c r="N12" s="4">
        <f t="shared" si="0"/>
        <v>0</v>
      </c>
      <c r="O12" s="3">
        <f t="shared" si="1"/>
        <v>0</v>
      </c>
      <c r="P12" s="2">
        <v>48</v>
      </c>
    </row>
    <row r="13" spans="1:16">
      <c r="J13" s="20">
        <f>SUM(J2:J12)</f>
        <v>20958.96</v>
      </c>
      <c r="K13" s="20">
        <f>SUM(K2:K12)</f>
        <v>0</v>
      </c>
      <c r="L13" s="20">
        <f>SUM(L2:L12)</f>
        <v>20958.96</v>
      </c>
    </row>
  </sheetData>
  <autoFilter ref="A1:O12">
    <filterColumn colId="1"/>
    <filterColumn colId="6"/>
    <filterColumn colId="13"/>
  </autoFilter>
  <pageMargins left="0.70866141732283472" right="0.70866141732283472" top="1.1023622047244095" bottom="0.86614173228346458" header="0.31496062992125984" footer="0.31496062992125984"/>
  <pageSetup paperSize="9" scale="93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ryby</vt:lpstr>
      <vt:lpstr>VAT 0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2023-11-17T08:34:36Z</cp:lastPrinted>
  <dcterms:created xsi:type="dcterms:W3CDTF">2023-09-28T11:15:27Z</dcterms:created>
  <dcterms:modified xsi:type="dcterms:W3CDTF">2023-11-27T13:32:27Z</dcterms:modified>
</cp:coreProperties>
</file>