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2" tabRatio="675"/>
  </bookViews>
  <sheets>
    <sheet name="Czesc 01_szkodowość_lacznie" sheetId="1" r:id="rId1"/>
    <sheet name="Czesc 01_szkodowosc_szczegolowo" sheetId="3" r:id="rId2"/>
    <sheet name="Czesc 03_szkodowosc_lacznie" sheetId="4" r:id="rId3"/>
    <sheet name="Czesc 03_szkodowość_szczegółowo" sheetId="5" r:id="rId4"/>
  </sheets>
  <definedNames>
    <definedName name="_xlnm._FilterDatabase" localSheetId="1" hidden="1">'Czesc 01_szkodowosc_szczegolowo'!$A$3:$F$380</definedName>
  </definedNames>
  <calcPr calcId="191029"/>
</workbook>
</file>

<file path=xl/calcChain.xml><?xml version="1.0" encoding="utf-8"?>
<calcChain xmlns="http://schemas.openxmlformats.org/spreadsheetml/2006/main">
  <c r="D17" i="1" l="1"/>
  <c r="E17" i="1"/>
  <c r="D5" i="1"/>
  <c r="D8" i="1"/>
  <c r="D11" i="1"/>
  <c r="E14" i="1"/>
  <c r="E11" i="1"/>
  <c r="E8" i="1"/>
  <c r="E5" i="1"/>
  <c r="D272" i="3" l="1"/>
  <c r="B15" i="1" s="1"/>
  <c r="E168" i="3"/>
  <c r="C12" i="1" s="1"/>
  <c r="D168" i="3"/>
  <c r="B12" i="1" s="1"/>
  <c r="E304" i="3"/>
  <c r="C16" i="1" s="1"/>
  <c r="D304" i="3"/>
  <c r="B16" i="1" s="1"/>
  <c r="D77" i="3"/>
  <c r="E147" i="3" l="1"/>
  <c r="D147" i="3"/>
  <c r="E89" i="3" l="1"/>
  <c r="D89" i="3"/>
  <c r="E71" i="3"/>
  <c r="D71" i="3"/>
  <c r="E11" i="3"/>
  <c r="D11" i="3"/>
  <c r="E262" i="3"/>
  <c r="D262" i="3"/>
  <c r="B13" i="1" s="1"/>
  <c r="E14" i="4"/>
  <c r="E17" i="4" s="1"/>
  <c r="D14" i="4"/>
  <c r="E11" i="4"/>
  <c r="D11" i="4"/>
  <c r="E8" i="4"/>
  <c r="D8" i="4"/>
  <c r="E5" i="4"/>
  <c r="D5" i="4"/>
  <c r="B13" i="4"/>
  <c r="C10" i="4"/>
  <c r="B10" i="4"/>
  <c r="C9" i="4"/>
  <c r="C8" i="4" s="1"/>
  <c r="C6" i="4"/>
  <c r="B6" i="4"/>
  <c r="D19" i="5"/>
  <c r="C13" i="4" s="1"/>
  <c r="C19" i="5"/>
  <c r="D23" i="5"/>
  <c r="C15" i="4" s="1"/>
  <c r="C23" i="5"/>
  <c r="B15" i="4" s="1"/>
  <c r="D27" i="5"/>
  <c r="C16" i="4" s="1"/>
  <c r="C27" i="5"/>
  <c r="B16" i="4" s="1"/>
  <c r="C7" i="5"/>
  <c r="E272" i="3" l="1"/>
  <c r="C15" i="1" s="1"/>
  <c r="C13" i="1"/>
  <c r="B14" i="4"/>
  <c r="C14" i="4"/>
  <c r="D17" i="4"/>
  <c r="D14" i="1"/>
  <c r="C12" i="4"/>
  <c r="C11" i="4" s="1"/>
  <c r="B12" i="4"/>
  <c r="B11" i="4" s="1"/>
  <c r="C11" i="5"/>
  <c r="B9" i="4" s="1"/>
  <c r="B8" i="4" s="1"/>
  <c r="C8" i="5" l="1"/>
  <c r="B7" i="4" s="1"/>
  <c r="B5" i="4" l="1"/>
  <c r="B17" i="4" s="1"/>
  <c r="D8" i="5" l="1"/>
  <c r="C7" i="4" s="1"/>
  <c r="C5" i="4" s="1"/>
  <c r="C17" i="4" s="1"/>
  <c r="C5" i="1" l="1"/>
  <c r="B11" i="1" l="1"/>
  <c r="C8" i="1"/>
  <c r="C11" i="1"/>
  <c r="B5" i="1" l="1"/>
  <c r="B8" i="1"/>
  <c r="C14" i="1" l="1"/>
  <c r="C17" i="1" s="1"/>
  <c r="B14" i="1"/>
  <c r="B17" i="1" s="1"/>
</calcChain>
</file>

<file path=xl/sharedStrings.xml><?xml version="1.0" encoding="utf-8"?>
<sst xmlns="http://schemas.openxmlformats.org/spreadsheetml/2006/main" count="661" uniqueCount="101">
  <si>
    <t>Ryzyko/ Rok</t>
  </si>
  <si>
    <t>Suma wypłat odszkodowania</t>
  </si>
  <si>
    <t>Suma rezerw</t>
  </si>
  <si>
    <t>Liczba wypłat (ogółem)</t>
  </si>
  <si>
    <t>Gr.</t>
  </si>
  <si>
    <t>Data zdarzenia</t>
  </si>
  <si>
    <t>Wypłaty</t>
  </si>
  <si>
    <t>Liczba szkód (ogółem)</t>
  </si>
  <si>
    <t>OC</t>
  </si>
  <si>
    <t>AC</t>
  </si>
  <si>
    <t>Przyczyna szkody</t>
  </si>
  <si>
    <t xml:space="preserve">Ryzyko/ Rok ubezpieczeniowy </t>
  </si>
  <si>
    <t>pojazd</t>
  </si>
  <si>
    <t>Szkodowość Powiat Wejheowski</t>
  </si>
  <si>
    <t>01-06-2020</t>
  </si>
  <si>
    <t>13-03-2020</t>
  </si>
  <si>
    <t>zalanie</t>
  </si>
  <si>
    <t>dewastacja</t>
  </si>
  <si>
    <t>05/2019 - 04/2020</t>
  </si>
  <si>
    <t>05/2020 - 04/2021</t>
  </si>
  <si>
    <t>AC 2019/2020</t>
  </si>
  <si>
    <t>SUMA AC 2019/2020</t>
  </si>
  <si>
    <t>AC 2020/2021</t>
  </si>
  <si>
    <t>SUMA AC 2020/2021</t>
  </si>
  <si>
    <t>05/2022 - 01/2023</t>
  </si>
  <si>
    <t>05/2021 - 04/2022</t>
  </si>
  <si>
    <t>ALLRISK</t>
  </si>
  <si>
    <t>OC działalności</t>
  </si>
  <si>
    <t>Suma końcowa 2019-2023</t>
  </si>
  <si>
    <t>2021/2022 - OC</t>
  </si>
  <si>
    <t>RYZYKO</t>
  </si>
  <si>
    <t>ryzyka pozostałe</t>
  </si>
  <si>
    <t>uszkodzenie ciała</t>
  </si>
  <si>
    <t>OC deliktowe</t>
  </si>
  <si>
    <t>czynników naturalnych mienie osób trzecich</t>
  </si>
  <si>
    <t>roszczenie osobowe</t>
  </si>
  <si>
    <t>straty finansowe</t>
  </si>
  <si>
    <t>uszkodzenie mienie</t>
  </si>
  <si>
    <t>OC za szkody rzeczowe</t>
  </si>
  <si>
    <t>śmierć</t>
  </si>
  <si>
    <t>brak</t>
  </si>
  <si>
    <t>2022/2023 - OC</t>
  </si>
  <si>
    <t>2021/2022 - ALLR</t>
  </si>
  <si>
    <t>dewastacja niezwiązana z kradzieżą</t>
  </si>
  <si>
    <t>pożar</t>
  </si>
  <si>
    <t>silny wiatr</t>
  </si>
  <si>
    <t>deszcz nawalny</t>
  </si>
  <si>
    <t>ALLR</t>
  </si>
  <si>
    <t>kradzież zwykła</t>
  </si>
  <si>
    <t>OC ppm</t>
  </si>
  <si>
    <t>AC 2021/2022</t>
  </si>
  <si>
    <t>AC 2022/2023</t>
  </si>
  <si>
    <t>OC ppm 2019/2020</t>
  </si>
  <si>
    <t>SUMA OC ppm 2019/2020</t>
  </si>
  <si>
    <t>OC ppm 2020/2021</t>
  </si>
  <si>
    <t>OC ppm 2021/2022</t>
  </si>
  <si>
    <t>OC ppm 2022/2023</t>
  </si>
  <si>
    <t>SUMA OC ppm 2020/2021</t>
  </si>
  <si>
    <t>SUMA AC 2022/2023</t>
  </si>
  <si>
    <t>SUMA OC ppm 2022/2023</t>
  </si>
  <si>
    <t>SUMA AC 2021/2022</t>
  </si>
  <si>
    <t>SUMA OC ppm 2021/2022</t>
  </si>
  <si>
    <t>Rezrwy</t>
  </si>
  <si>
    <t>04-05-2022</t>
  </si>
  <si>
    <t>23-05-2022</t>
  </si>
  <si>
    <t>04-06-2022</t>
  </si>
  <si>
    <t>17-09-2021</t>
  </si>
  <si>
    <t>16-10-2021</t>
  </si>
  <si>
    <t>Szczegółowy wykaz szkód wg stanu na dzień 02.02.2023</t>
  </si>
  <si>
    <t>brak zdarzeń</t>
  </si>
  <si>
    <t>Podział szkód wg daty zdarzenia/szkody - stan 02.02.2023</t>
  </si>
  <si>
    <t>RAZEM</t>
  </si>
  <si>
    <t>2019/2020 - ALLR</t>
  </si>
  <si>
    <t>2020/2021 - ALLR</t>
  </si>
  <si>
    <t>2019/2020 - OC</t>
  </si>
  <si>
    <t>2020/2021 - OC</t>
  </si>
  <si>
    <t>Rezerwa</t>
  </si>
  <si>
    <t>13 + 1 rezerwa</t>
  </si>
  <si>
    <t>zbicie szyby</t>
  </si>
  <si>
    <t>uszkodzenie przewodów</t>
  </si>
  <si>
    <t>uszkodzenie szyb</t>
  </si>
  <si>
    <t xml:space="preserve"> uszkodzenie sieci wodociagowej</t>
  </si>
  <si>
    <t>zalanie przez pęknięty wężyk</t>
  </si>
  <si>
    <t>7 + 2 rezerwy</t>
  </si>
  <si>
    <t>szkody powstałe na skutek stłuczenia</t>
  </si>
  <si>
    <t>sprzęt elektroniczny wraz z infrastrukturą</t>
  </si>
  <si>
    <t>ogrodzenie</t>
  </si>
  <si>
    <t>uprawy</t>
  </si>
  <si>
    <t>płot</t>
  </si>
  <si>
    <t>rower</t>
  </si>
  <si>
    <t>ogrodzenie, linia energetyczna, pojazd</t>
  </si>
  <si>
    <t>ogrodzenie, pergola, krzewy, tuje</t>
  </si>
  <si>
    <t>dach domu</t>
  </si>
  <si>
    <t>ALLR/ EE</t>
  </si>
  <si>
    <t>2022/2023 - ALLR i EE</t>
  </si>
  <si>
    <t>Informacje dodatkowe/ przedmiot szkody</t>
  </si>
  <si>
    <t>Szczegółowy wykaz szkód wg stanu na dzień 20.02.2023</t>
  </si>
  <si>
    <t>Podział szkód wg daty zdarzenia/szkody - stan 20.02.2023</t>
  </si>
  <si>
    <t>W 2022 r. miała miejsce szkoda z ubezpieczenia sprzętu elektronicznego. Wypłacono odszkodowanie o wartości 790 zł.
Kwota wliczona została w ubezpieczenie ALLR i podwyższa sumę wypłat odszkodowania ubezpieczenia ALLR.</t>
  </si>
  <si>
    <t>Załącznik nr 12 do SWZ - Informacja o szkodowości</t>
  </si>
  <si>
    <t>05/2022 - 02/2023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</si>
</sst>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zł&quot;_-;\-* #,##0.00\ &quot;zł&quot;_-;_-* &quot;-&quot;??\ &quot;zł&quot;_-;_-@_-"/>
    <numFmt numFmtId="164" formatCode="_-* #,##0.00,&quot;zł&quot;_-;\-* #,##0.00,&quot;zł&quot;_-;_-* \-??&quot; zł&quot;_-;_-@_-"/>
    <numFmt numFmtId="165" formatCode="#,##0.00\ &quot;zł&quot;"/>
    <numFmt numFmtId="166" formatCode="_-* #,##0.00\ [$zł-415]_-;\-* #,##0.00\ [$zł-415]_-;_-* &quot;-&quot;??\ [$zł-415]_-;_-@_-"/>
    <numFmt numFmtId="167" formatCode="d/mm/yyyy"/>
    <numFmt numFmtId="168" formatCode="#,##0_ ;\-#,##0\ "/>
    <numFmt numFmtId="169" formatCode="#,##0.00&quot; &quot;[$zł-415];[Red]&quot;-&quot;#,##0.00&quot; &quot;[$zł-415]"/>
    <numFmt numFmtId="170" formatCode="#,##0.00\ [$zł-415];[Red]#,##0.00\ [$zł-415]"/>
  </numFmts>
  <fonts count="16" x14ac:knownFonts="1">
    <font>
      <sz val="11"/>
      <color rgb="FF000000"/>
      <name val="Calibri"/>
      <family val="2"/>
      <charset val="238"/>
    </font>
    <font>
      <sz val="11"/>
      <color rgb="FF9C0006"/>
      <name val="Tahoma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00B05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9"/>
      <color theme="1"/>
      <name val="Arial"/>
      <family val="2"/>
      <charset val="238"/>
    </font>
    <font>
      <b/>
      <i/>
      <sz val="9"/>
      <name val="Arial"/>
      <family val="2"/>
      <charset val="238"/>
    </font>
    <font>
      <b/>
      <sz val="9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DEEBF7"/>
        <bgColor rgb="FFDAE3F3"/>
      </patternFill>
    </fill>
    <fill>
      <patternFill patternType="solid">
        <fgColor rgb="FFB4C7E7"/>
        <bgColor rgb="FFADCDEA"/>
      </patternFill>
    </fill>
    <fill>
      <patternFill patternType="solid">
        <fgColor rgb="FFFFC7CE"/>
        <bgColor rgb="FFF8CBAD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2" fillId="0" borderId="0" applyBorder="0" applyProtection="0"/>
    <xf numFmtId="0" fontId="1" fillId="4" borderId="0" applyBorder="0" applyProtection="0"/>
    <xf numFmtId="0" fontId="4" fillId="0" borderId="0"/>
    <xf numFmtId="0" fontId="4" fillId="0" borderId="0"/>
    <xf numFmtId="0" fontId="4" fillId="0" borderId="0"/>
  </cellStyleXfs>
  <cellXfs count="152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/>
    <xf numFmtId="4" fontId="0" fillId="0" borderId="0" xfId="0" applyNumberFormat="1"/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44" fontId="6" fillId="0" borderId="1" xfId="1" applyNumberFormat="1" applyFont="1" applyBorder="1" applyAlignment="1" applyProtection="1">
      <alignment horizontal="right" vertical="center"/>
    </xf>
    <xf numFmtId="0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left" vertical="center"/>
    </xf>
    <xf numFmtId="44" fontId="5" fillId="2" borderId="1" xfId="1" applyNumberFormat="1" applyFont="1" applyFill="1" applyBorder="1" applyAlignment="1" applyProtection="1">
      <alignment horizontal="left" vertical="center"/>
    </xf>
    <xf numFmtId="1" fontId="5" fillId="2" borderId="1" xfId="1" applyNumberFormat="1" applyFont="1" applyFill="1" applyBorder="1" applyAlignment="1" applyProtection="1">
      <alignment horizontal="center" vertical="center"/>
    </xf>
    <xf numFmtId="44" fontId="6" fillId="0" borderId="1" xfId="1" applyNumberFormat="1" applyFont="1" applyBorder="1" applyAlignment="1" applyProtection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1" fontId="5" fillId="3" borderId="1" xfId="1" applyNumberFormat="1" applyFont="1" applyFill="1" applyBorder="1" applyAlignment="1" applyProtection="1">
      <alignment horizontal="center" vertical="center"/>
    </xf>
    <xf numFmtId="0" fontId="7" fillId="0" borderId="0" xfId="0" applyFont="1"/>
    <xf numFmtId="0" fontId="6" fillId="0" borderId="0" xfId="0" applyFont="1" applyFill="1" applyBorder="1" applyAlignment="1">
      <alignment horizontal="left" vertical="center"/>
    </xf>
    <xf numFmtId="0" fontId="8" fillId="0" borderId="0" xfId="0" applyFont="1"/>
    <xf numFmtId="166" fontId="7" fillId="0" borderId="0" xfId="1" applyNumberFormat="1" applyFont="1"/>
    <xf numFmtId="44" fontId="7" fillId="0" borderId="0" xfId="1" applyNumberFormat="1" applyFont="1"/>
    <xf numFmtId="165" fontId="7" fillId="0" borderId="0" xfId="0" applyNumberFormat="1" applyFont="1"/>
    <xf numFmtId="44" fontId="7" fillId="0" borderId="0" xfId="0" applyNumberFormat="1" applyFont="1"/>
    <xf numFmtId="2" fontId="9" fillId="0" borderId="0" xfId="3" applyNumberFormat="1" applyFont="1"/>
    <xf numFmtId="44" fontId="9" fillId="0" borderId="0" xfId="3" applyNumberFormat="1" applyFont="1"/>
    <xf numFmtId="0" fontId="5" fillId="3" borderId="2" xfId="0" applyFont="1" applyFill="1" applyBorder="1" applyAlignment="1">
      <alignment horizontal="center" vertical="center" wrapText="1"/>
    </xf>
    <xf numFmtId="44" fontId="5" fillId="2" borderId="1" xfId="1" applyNumberFormat="1" applyFont="1" applyFill="1" applyBorder="1" applyAlignment="1" applyProtection="1">
      <alignment horizontal="right" vertical="center"/>
    </xf>
    <xf numFmtId="44" fontId="5" fillId="3" borderId="1" xfId="1" applyNumberFormat="1" applyFont="1" applyFill="1" applyBorder="1" applyAlignment="1" applyProtection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6" fillId="0" borderId="0" xfId="0" applyFont="1"/>
    <xf numFmtId="44" fontId="6" fillId="0" borderId="0" xfId="0" applyNumberFormat="1" applyFont="1"/>
    <xf numFmtId="0" fontId="6" fillId="0" borderId="1" xfId="0" applyFont="1" applyBorder="1" applyAlignment="1">
      <alignment horizontal="center"/>
    </xf>
    <xf numFmtId="44" fontId="6" fillId="0" borderId="1" xfId="0" applyNumberFormat="1" applyFont="1" applyBorder="1"/>
    <xf numFmtId="0" fontId="6" fillId="0" borderId="1" xfId="0" applyFont="1" applyBorder="1" applyAlignment="1">
      <alignment horizontal="center" vertical="center"/>
    </xf>
    <xf numFmtId="0" fontId="5" fillId="0" borderId="5" xfId="0" applyFont="1" applyBorder="1"/>
    <xf numFmtId="0" fontId="6" fillId="0" borderId="6" xfId="0" applyFont="1" applyBorder="1"/>
    <xf numFmtId="0" fontId="6" fillId="0" borderId="9" xfId="0" applyFont="1" applyBorder="1"/>
    <xf numFmtId="10" fontId="0" fillId="0" borderId="0" xfId="0" applyNumberFormat="1"/>
    <xf numFmtId="0" fontId="3" fillId="0" borderId="0" xfId="0" applyFont="1" applyAlignment="1">
      <alignment horizontal="center"/>
    </xf>
    <xf numFmtId="44" fontId="8" fillId="0" borderId="0" xfId="0" applyNumberFormat="1" applyFont="1"/>
    <xf numFmtId="10" fontId="11" fillId="0" borderId="0" xfId="0" applyNumberFormat="1" applyFont="1"/>
    <xf numFmtId="44" fontId="0" fillId="0" borderId="0" xfId="0" applyNumberFormat="1"/>
    <xf numFmtId="0" fontId="6" fillId="0" borderId="0" xfId="0" applyFont="1" applyBorder="1"/>
    <xf numFmtId="0" fontId="10" fillId="7" borderId="12" xfId="0" applyFont="1" applyFill="1" applyBorder="1"/>
    <xf numFmtId="169" fontId="10" fillId="7" borderId="12" xfId="0" applyNumberFormat="1" applyFont="1" applyFill="1" applyBorder="1"/>
    <xf numFmtId="0" fontId="10" fillId="8" borderId="12" xfId="0" applyFont="1" applyFill="1" applyBorder="1"/>
    <xf numFmtId="169" fontId="10" fillId="8" borderId="12" xfId="0" applyNumberFormat="1" applyFont="1" applyFill="1" applyBorder="1"/>
    <xf numFmtId="14" fontId="9" fillId="5" borderId="1" xfId="0" applyNumberFormat="1" applyFont="1" applyFill="1" applyBorder="1" applyAlignment="1">
      <alignment horizontal="left" wrapText="1"/>
    </xf>
    <xf numFmtId="10" fontId="12" fillId="0" borderId="0" xfId="0" applyNumberFormat="1" applyFont="1"/>
    <xf numFmtId="0" fontId="13" fillId="0" borderId="11" xfId="0" applyFont="1" applyBorder="1" applyAlignment="1">
      <alignment horizontal="left" wrapText="1"/>
    </xf>
    <xf numFmtId="0" fontId="13" fillId="0" borderId="12" xfId="0" applyFont="1" applyBorder="1" applyAlignment="1">
      <alignment horizontal="left" wrapText="1"/>
    </xf>
    <xf numFmtId="14" fontId="9" fillId="5" borderId="12" xfId="0" applyNumberFormat="1" applyFont="1" applyFill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5" fillId="3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44" fontId="5" fillId="2" borderId="12" xfId="1" applyNumberFormat="1" applyFont="1" applyFill="1" applyBorder="1" applyAlignment="1" applyProtection="1">
      <alignment horizontal="left" vertical="center"/>
    </xf>
    <xf numFmtId="0" fontId="6" fillId="0" borderId="12" xfId="0" applyFont="1" applyBorder="1" applyAlignment="1">
      <alignment horizontal="left" vertical="center" wrapText="1"/>
    </xf>
    <xf numFmtId="44" fontId="9" fillId="0" borderId="12" xfId="0" applyNumberFormat="1" applyFont="1" applyFill="1" applyBorder="1" applyAlignment="1" applyProtection="1">
      <alignment vertical="top"/>
    </xf>
    <xf numFmtId="44" fontId="6" fillId="0" borderId="12" xfId="0" applyNumberFormat="1" applyFont="1" applyBorder="1"/>
    <xf numFmtId="0" fontId="6" fillId="0" borderId="12" xfId="0" applyFont="1" applyBorder="1" applyAlignment="1">
      <alignment horizontal="left" vertical="center"/>
    </xf>
    <xf numFmtId="44" fontId="6" fillId="0" borderId="12" xfId="1" applyNumberFormat="1" applyFont="1" applyBorder="1" applyAlignment="1" applyProtection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44" fontId="5" fillId="3" borderId="12" xfId="1" applyNumberFormat="1" applyFont="1" applyFill="1" applyBorder="1" applyAlignment="1" applyProtection="1">
      <alignment horizontal="right" vertical="center"/>
    </xf>
    <xf numFmtId="168" fontId="5" fillId="3" borderId="12" xfId="1" applyNumberFormat="1" applyFont="1" applyFill="1" applyBorder="1" applyAlignment="1" applyProtection="1">
      <alignment horizontal="right" vertical="center"/>
    </xf>
    <xf numFmtId="0" fontId="9" fillId="6" borderId="12" xfId="0" applyFont="1" applyFill="1" applyBorder="1" applyAlignment="1">
      <alignment horizontal="center" wrapText="1"/>
    </xf>
    <xf numFmtId="2" fontId="9" fillId="6" borderId="12" xfId="0" applyNumberFormat="1" applyFont="1" applyFill="1" applyBorder="1" applyAlignment="1">
      <alignment horizontal="center" wrapText="1"/>
    </xf>
    <xf numFmtId="0" fontId="10" fillId="9" borderId="12" xfId="0" applyFont="1" applyFill="1" applyBorder="1"/>
    <xf numFmtId="167" fontId="4" fillId="0" borderId="12" xfId="4" applyNumberFormat="1" applyBorder="1"/>
    <xf numFmtId="169" fontId="6" fillId="0" borderId="12" xfId="0" applyNumberFormat="1" applyFont="1" applyBorder="1" applyAlignment="1">
      <alignment horizontal="right" wrapText="1"/>
    </xf>
    <xf numFmtId="0" fontId="9" fillId="8" borderId="12" xfId="0" applyFont="1" applyFill="1" applyBorder="1"/>
    <xf numFmtId="0" fontId="14" fillId="9" borderId="12" xfId="0" applyFont="1" applyFill="1" applyBorder="1" applyAlignment="1">
      <alignment horizontal="center"/>
    </xf>
    <xf numFmtId="165" fontId="10" fillId="7" borderId="12" xfId="0" applyNumberFormat="1" applyFont="1" applyFill="1" applyBorder="1"/>
    <xf numFmtId="165" fontId="10" fillId="9" borderId="12" xfId="1" applyNumberFormat="1" applyFont="1" applyFill="1" applyBorder="1"/>
    <xf numFmtId="165" fontId="10" fillId="8" borderId="12" xfId="0" applyNumberFormat="1" applyFont="1" applyFill="1" applyBorder="1"/>
    <xf numFmtId="165" fontId="10" fillId="8" borderId="12" xfId="1" applyNumberFormat="1" applyFont="1" applyFill="1" applyBorder="1"/>
    <xf numFmtId="0" fontId="14" fillId="8" borderId="12" xfId="0" applyFont="1" applyFill="1" applyBorder="1" applyAlignment="1">
      <alignment horizontal="center"/>
    </xf>
    <xf numFmtId="165" fontId="0" fillId="0" borderId="0" xfId="0" applyNumberFormat="1"/>
    <xf numFmtId="170" fontId="6" fillId="0" borderId="0" xfId="0" applyNumberFormat="1" applyFont="1"/>
    <xf numFmtId="0" fontId="5" fillId="0" borderId="5" xfId="0" applyFont="1" applyFill="1" applyBorder="1"/>
    <xf numFmtId="0" fontId="6" fillId="0" borderId="6" xfId="0" applyFont="1" applyFill="1" applyBorder="1"/>
    <xf numFmtId="0" fontId="6" fillId="0" borderId="0" xfId="0" applyFont="1" applyFill="1"/>
    <xf numFmtId="14" fontId="6" fillId="0" borderId="12" xfId="0" applyNumberFormat="1" applyFont="1" applyBorder="1"/>
    <xf numFmtId="44" fontId="6" fillId="0" borderId="12" xfId="1" applyNumberFormat="1" applyFont="1" applyFill="1" applyBorder="1"/>
    <xf numFmtId="44" fontId="6" fillId="0" borderId="16" xfId="1" applyNumberFormat="1" applyFont="1" applyFill="1" applyBorder="1"/>
    <xf numFmtId="44" fontId="5" fillId="0" borderId="17" xfId="1" applyNumberFormat="1" applyFont="1" applyBorder="1"/>
    <xf numFmtId="44" fontId="5" fillId="0" borderId="15" xfId="1" applyNumberFormat="1" applyFont="1" applyBorder="1"/>
    <xf numFmtId="14" fontId="13" fillId="5" borderId="12" xfId="0" applyNumberFormat="1" applyFont="1" applyFill="1" applyBorder="1" applyAlignment="1">
      <alignment horizontal="center" wrapText="1"/>
    </xf>
    <xf numFmtId="0" fontId="13" fillId="0" borderId="12" xfId="0" applyFont="1" applyFill="1" applyBorder="1" applyAlignment="1">
      <alignment horizontal="left" wrapText="1"/>
    </xf>
    <xf numFmtId="0" fontId="13" fillId="0" borderId="19" xfId="0" applyFont="1" applyBorder="1" applyAlignment="1">
      <alignment horizontal="left" wrapText="1"/>
    </xf>
    <xf numFmtId="168" fontId="5" fillId="2" borderId="12" xfId="1" applyNumberFormat="1" applyFont="1" applyFill="1" applyBorder="1" applyAlignment="1" applyProtection="1">
      <alignment horizontal="center" vertical="center"/>
    </xf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14" fontId="9" fillId="5" borderId="13" xfId="0" applyNumberFormat="1" applyFont="1" applyFill="1" applyBorder="1" applyAlignment="1">
      <alignment horizontal="left" wrapText="1"/>
    </xf>
    <xf numFmtId="44" fontId="6" fillId="0" borderId="6" xfId="0" applyNumberFormat="1" applyFont="1" applyBorder="1"/>
    <xf numFmtId="44" fontId="6" fillId="0" borderId="6" xfId="0" applyNumberFormat="1" applyFont="1" applyFill="1" applyBorder="1"/>
    <xf numFmtId="44" fontId="6" fillId="0" borderId="12" xfId="0" applyNumberFormat="1" applyFont="1" applyFill="1" applyBorder="1" applyAlignment="1" applyProtection="1">
      <alignment vertical="top"/>
    </xf>
    <xf numFmtId="14" fontId="13" fillId="5" borderId="24" xfId="0" applyNumberFormat="1" applyFont="1" applyFill="1" applyBorder="1" applyAlignment="1">
      <alignment horizontal="center" wrapText="1"/>
    </xf>
    <xf numFmtId="167" fontId="9" fillId="0" borderId="12" xfId="4" applyNumberFormat="1" applyFont="1" applyBorder="1"/>
    <xf numFmtId="44" fontId="5" fillId="0" borderId="25" xfId="1" applyNumberFormat="1" applyFont="1" applyBorder="1"/>
    <xf numFmtId="0" fontId="6" fillId="0" borderId="6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44" fontId="10" fillId="6" borderId="1" xfId="0" applyNumberFormat="1" applyFont="1" applyFill="1" applyBorder="1" applyAlignment="1">
      <alignment horizontal="center" vertical="center" wrapText="1"/>
    </xf>
    <xf numFmtId="44" fontId="5" fillId="0" borderId="26" xfId="1" applyNumberFormat="1" applyFont="1" applyBorder="1"/>
    <xf numFmtId="44" fontId="6" fillId="0" borderId="2" xfId="0" applyNumberFormat="1" applyFont="1" applyFill="1" applyBorder="1" applyAlignment="1" applyProtection="1">
      <alignment vertical="top"/>
    </xf>
    <xf numFmtId="0" fontId="13" fillId="0" borderId="20" xfId="0" applyFont="1" applyFill="1" applyBorder="1" applyAlignment="1">
      <alignment horizontal="left" wrapText="1"/>
    </xf>
    <xf numFmtId="0" fontId="6" fillId="0" borderId="20" xfId="0" applyFont="1" applyFill="1" applyBorder="1" applyAlignment="1">
      <alignment horizontal="center" vertical="center"/>
    </xf>
    <xf numFmtId="14" fontId="9" fillId="5" borderId="20" xfId="0" applyNumberFormat="1" applyFont="1" applyFill="1" applyBorder="1" applyAlignment="1">
      <alignment horizontal="left" wrapText="1"/>
    </xf>
    <xf numFmtId="44" fontId="6" fillId="0" borderId="20" xfId="1" applyNumberFormat="1" applyFont="1" applyFill="1" applyBorder="1"/>
    <xf numFmtId="14" fontId="0" fillId="0" borderId="13" xfId="0" applyNumberFormat="1" applyBorder="1" applyAlignment="1">
      <alignment horizontal="center" vertical="center"/>
    </xf>
    <xf numFmtId="14" fontId="6" fillId="0" borderId="13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64" fontId="6" fillId="0" borderId="0" xfId="1" applyFont="1"/>
    <xf numFmtId="14" fontId="6" fillId="0" borderId="13" xfId="0" applyNumberFormat="1" applyFont="1" applyFill="1" applyBorder="1" applyAlignment="1">
      <alignment horizontal="center" vertical="center"/>
    </xf>
    <xf numFmtId="14" fontId="6" fillId="0" borderId="8" xfId="0" applyNumberFormat="1" applyFont="1" applyFill="1" applyBorder="1"/>
    <xf numFmtId="0" fontId="6" fillId="0" borderId="13" xfId="0" applyFont="1" applyBorder="1" applyAlignment="1">
      <alignment horizontal="left" vertical="center"/>
    </xf>
    <xf numFmtId="14" fontId="6" fillId="0" borderId="3" xfId="0" applyNumberFormat="1" applyFont="1" applyFill="1" applyBorder="1"/>
    <xf numFmtId="44" fontId="5" fillId="0" borderId="27" xfId="1" applyNumberFormat="1" applyFont="1" applyBorder="1"/>
    <xf numFmtId="44" fontId="6" fillId="0" borderId="13" xfId="1" applyNumberFormat="1" applyFont="1" applyFill="1" applyBorder="1"/>
    <xf numFmtId="0" fontId="6" fillId="0" borderId="9" xfId="0" applyFont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2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44" fontId="5" fillId="0" borderId="15" xfId="1" applyNumberFormat="1" applyFont="1" applyBorder="1" applyAlignment="1"/>
    <xf numFmtId="0" fontId="5" fillId="0" borderId="0" xfId="0" applyFont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10" fillId="7" borderId="22" xfId="0" applyFont="1" applyFill="1" applyBorder="1" applyAlignment="1">
      <alignment horizontal="center"/>
    </xf>
    <xf numFmtId="0" fontId="10" fillId="7" borderId="0" xfId="0" applyFont="1" applyFill="1" applyBorder="1" applyAlignment="1">
      <alignment horizontal="center"/>
    </xf>
    <xf numFmtId="0" fontId="10" fillId="7" borderId="23" xfId="0" applyFont="1" applyFill="1" applyBorder="1" applyAlignment="1">
      <alignment horizontal="center"/>
    </xf>
    <xf numFmtId="0" fontId="15" fillId="0" borderId="0" xfId="0" applyFont="1" applyBorder="1" applyAlignment="1">
      <alignment horizontal="right" wrapText="1"/>
    </xf>
    <xf numFmtId="0" fontId="15" fillId="0" borderId="21" xfId="0" applyFont="1" applyBorder="1" applyAlignment="1">
      <alignment horizontal="right" wrapText="1"/>
    </xf>
    <xf numFmtId="0" fontId="15" fillId="0" borderId="8" xfId="0" applyFont="1" applyBorder="1" applyAlignment="1">
      <alignment horizontal="right" wrapText="1"/>
    </xf>
    <xf numFmtId="0" fontId="15" fillId="0" borderId="18" xfId="0" applyFont="1" applyBorder="1" applyAlignment="1">
      <alignment horizontal="right" wrapText="1"/>
    </xf>
    <xf numFmtId="0" fontId="10" fillId="8" borderId="3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10" fillId="8" borderId="10" xfId="0" applyFont="1" applyFill="1" applyBorder="1" applyAlignment="1">
      <alignment horizontal="center"/>
    </xf>
    <xf numFmtId="0" fontId="10" fillId="7" borderId="5" xfId="0" applyFont="1" applyFill="1" applyBorder="1" applyAlignment="1">
      <alignment horizontal="center"/>
    </xf>
    <xf numFmtId="0" fontId="10" fillId="7" borderId="6" xfId="0" applyFont="1" applyFill="1" applyBorder="1" applyAlignment="1">
      <alignment horizontal="center"/>
    </xf>
    <xf numFmtId="0" fontId="10" fillId="7" borderId="9" xfId="0" applyFont="1" applyFill="1" applyBorder="1" applyAlignment="1">
      <alignment horizontal="center"/>
    </xf>
    <xf numFmtId="0" fontId="10" fillId="8" borderId="12" xfId="0" applyFont="1" applyFill="1" applyBorder="1" applyAlignment="1">
      <alignment horizontal="center"/>
    </xf>
    <xf numFmtId="0" fontId="10" fillId="7" borderId="12" xfId="0" applyFont="1" applyFill="1" applyBorder="1" applyAlignment="1">
      <alignment horizontal="center"/>
    </xf>
    <xf numFmtId="0" fontId="10" fillId="7" borderId="20" xfId="0" applyFont="1" applyFill="1" applyBorder="1" applyAlignment="1">
      <alignment horizont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0" fillId="9" borderId="12" xfId="0" applyFont="1" applyFill="1" applyBorder="1" applyAlignment="1">
      <alignment horizontal="center"/>
    </xf>
  </cellXfs>
  <cellStyles count="6">
    <cellStyle name="Normalny" xfId="0" builtinId="0"/>
    <cellStyle name="Normalny 2" xfId="5"/>
    <cellStyle name="Normalny_Arkusz1" xfId="4"/>
    <cellStyle name="Normalny_Arkusz2" xfId="3"/>
    <cellStyle name="Tekst objaśnienia" xfId="2" builtinId="53" customBuiltin="1"/>
    <cellStyle name="Walutowy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DAE3F3"/>
      <rgbColor rgb="FF0000FF"/>
      <rgbColor rgb="FFFFD966"/>
      <rgbColor rgb="FFFFF2CC"/>
      <rgbColor rgb="FFB4C7E7"/>
      <rgbColor rgb="FF9C0006"/>
      <rgbColor rgb="FF006100"/>
      <rgbColor rgb="FF000080"/>
      <rgbColor rgb="FF9C6500"/>
      <rgbColor rgb="FF800080"/>
      <rgbColor rgb="FFDBDBDB"/>
      <rgbColor rgb="FFC9C9C9"/>
      <rgbColor rgb="FF7F7F7F"/>
      <rgbColor rgb="FF8FAADC"/>
      <rgbColor rgb="FFF8CBAD"/>
      <rgbColor rgb="FFFFFFCC"/>
      <rgbColor rgb="FFDEEBF7"/>
      <rgbColor rgb="FF660066"/>
      <rgbColor rgb="FFED7D31"/>
      <rgbColor rgb="FFF2F2F2"/>
      <rgbColor rgb="FFBDD7EE"/>
      <rgbColor rgb="FF000080"/>
      <rgbColor rgb="FFFF00FF"/>
      <rgbColor rgb="FFFFE699"/>
      <rgbColor rgb="FFC5E0B4"/>
      <rgbColor rgb="FF800080"/>
      <rgbColor rgb="FF800000"/>
      <rgbColor rgb="FFEDEDED"/>
      <rgbColor rgb="FF0000FF"/>
      <rgbColor rgb="FFADCDEA"/>
      <rgbColor rgb="FFE2F0D9"/>
      <rgbColor rgb="FFC6EFCE"/>
      <rgbColor rgb="FFFFEB9C"/>
      <rgbColor rgb="FF9DC3E6"/>
      <rgbColor rgb="FFF4B183"/>
      <rgbColor rgb="FFB2B2B2"/>
      <rgbColor rgb="FFFFCC99"/>
      <rgbColor rgb="FF4472C4"/>
      <rgbColor rgb="FF5B9BD5"/>
      <rgbColor rgb="FFA9D18E"/>
      <rgbColor rgb="FFFFC000"/>
      <rgbColor rgb="FFFF8001"/>
      <rgbColor rgb="FFFA7D00"/>
      <rgbColor rgb="FF44546A"/>
      <rgbColor rgb="FFA5A5A5"/>
      <rgbColor rgb="FF003366"/>
      <rgbColor rgb="FF70AD47"/>
      <rgbColor rgb="FF003300"/>
      <rgbColor rgb="FF333300"/>
      <rgbColor rgb="FFFBE5D6"/>
      <rgbColor rgb="FFFFC7CE"/>
      <rgbColor rgb="FF3F3F76"/>
      <rgbColor rgb="FF3F3F3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2"/>
  <sheetViews>
    <sheetView tabSelected="1" zoomScaleNormal="100" workbookViewId="0">
      <selection sqref="A1:C1"/>
    </sheetView>
  </sheetViews>
  <sheetFormatPr defaultRowHeight="14.4" x14ac:dyDescent="0.3"/>
  <cols>
    <col min="1" max="1" width="36.33203125" style="16" customWidth="1"/>
    <col min="2" max="2" width="14.33203125" style="16" bestFit="1" customWidth="1"/>
    <col min="3" max="3" width="18.44140625" style="16" bestFit="1" customWidth="1"/>
    <col min="4" max="4" width="13.5546875" bestFit="1" customWidth="1"/>
    <col min="5" max="5" width="14.5546875" customWidth="1"/>
    <col min="6" max="6" width="12.6640625" bestFit="1" customWidth="1"/>
    <col min="7" max="8" width="13.44140625" bestFit="1" customWidth="1"/>
    <col min="10" max="10" width="14.88671875" bestFit="1" customWidth="1"/>
  </cols>
  <sheetData>
    <row r="1" spans="1:11" ht="21.75" customHeight="1" x14ac:dyDescent="0.3">
      <c r="A1" s="129" t="s">
        <v>99</v>
      </c>
      <c r="B1" s="129"/>
      <c r="C1" s="129"/>
    </row>
    <row r="2" spans="1:11" s="2" customFormat="1" ht="21.75" customHeight="1" x14ac:dyDescent="0.3">
      <c r="A2" s="28"/>
      <c r="B2" s="28"/>
      <c r="C2" s="28"/>
    </row>
    <row r="3" spans="1:11" s="1" customFormat="1" x14ac:dyDescent="0.3">
      <c r="A3" s="130" t="s">
        <v>97</v>
      </c>
      <c r="B3" s="131"/>
      <c r="C3" s="131"/>
    </row>
    <row r="4" spans="1:11" ht="24" x14ac:dyDescent="0.3">
      <c r="A4" s="53" t="s">
        <v>0</v>
      </c>
      <c r="B4" s="53" t="s">
        <v>1</v>
      </c>
      <c r="C4" s="53" t="s">
        <v>2</v>
      </c>
      <c r="D4" s="53" t="s">
        <v>7</v>
      </c>
      <c r="E4" s="53" t="s">
        <v>3</v>
      </c>
    </row>
    <row r="5" spans="1:11" ht="18" customHeight="1" x14ac:dyDescent="0.3">
      <c r="A5" s="54" t="s">
        <v>18</v>
      </c>
      <c r="B5" s="55">
        <f>SUM(B6:B7)</f>
        <v>84996.510000000009</v>
      </c>
      <c r="C5" s="55">
        <f>SUM(C6:C7)</f>
        <v>4745.3</v>
      </c>
      <c r="D5" s="89">
        <f>D6+D7</f>
        <v>64</v>
      </c>
      <c r="E5" s="89">
        <f>5+13+1</f>
        <v>19</v>
      </c>
      <c r="G5" s="2"/>
    </row>
    <row r="6" spans="1:11" x14ac:dyDescent="0.3">
      <c r="A6" s="56" t="s">
        <v>26</v>
      </c>
      <c r="B6" s="57">
        <v>37010.9</v>
      </c>
      <c r="C6" s="58">
        <v>0</v>
      </c>
      <c r="D6" s="90">
        <v>6</v>
      </c>
      <c r="E6" s="90">
        <v>5</v>
      </c>
      <c r="G6" s="2"/>
    </row>
    <row r="7" spans="1:11" x14ac:dyDescent="0.3">
      <c r="A7" s="59" t="s">
        <v>27</v>
      </c>
      <c r="B7" s="57">
        <v>47985.610000000008</v>
      </c>
      <c r="C7" s="57">
        <v>4745.3</v>
      </c>
      <c r="D7" s="90">
        <v>58</v>
      </c>
      <c r="E7" s="90" t="s">
        <v>77</v>
      </c>
      <c r="G7" s="2"/>
    </row>
    <row r="8" spans="1:11" s="2" customFormat="1" x14ac:dyDescent="0.3">
      <c r="A8" s="54" t="s">
        <v>19</v>
      </c>
      <c r="B8" s="55">
        <f>SUM(B9:B10)</f>
        <v>121066.69</v>
      </c>
      <c r="C8" s="55">
        <f>SUM(C9:C10)</f>
        <v>0</v>
      </c>
      <c r="D8" s="89">
        <f>D9+D10</f>
        <v>72</v>
      </c>
      <c r="E8" s="89">
        <f>E9+E10</f>
        <v>36</v>
      </c>
    </row>
    <row r="9" spans="1:11" s="2" customFormat="1" x14ac:dyDescent="0.3">
      <c r="A9" s="56" t="s">
        <v>26</v>
      </c>
      <c r="B9" s="57">
        <v>40077.599999999999</v>
      </c>
      <c r="C9" s="60">
        <v>0</v>
      </c>
      <c r="D9" s="90">
        <v>16</v>
      </c>
      <c r="E9" s="90">
        <v>15</v>
      </c>
    </row>
    <row r="10" spans="1:11" s="2" customFormat="1" x14ac:dyDescent="0.3">
      <c r="A10" s="59" t="s">
        <v>27</v>
      </c>
      <c r="B10" s="57">
        <v>80989.09</v>
      </c>
      <c r="C10" s="60">
        <v>0</v>
      </c>
      <c r="D10" s="90">
        <v>56</v>
      </c>
      <c r="E10" s="90">
        <v>21</v>
      </c>
    </row>
    <row r="11" spans="1:11" s="2" customFormat="1" x14ac:dyDescent="0.3">
      <c r="A11" s="54" t="s">
        <v>25</v>
      </c>
      <c r="B11" s="55">
        <f>SUM(B12:B13)</f>
        <v>165272.25999999998</v>
      </c>
      <c r="C11" s="55">
        <f>SUM(C12:C13)</f>
        <v>0</v>
      </c>
      <c r="D11" s="89">
        <f>D12+D13</f>
        <v>111</v>
      </c>
      <c r="E11" s="89">
        <f>E12+E13</f>
        <v>33</v>
      </c>
    </row>
    <row r="12" spans="1:11" s="2" customFormat="1" x14ac:dyDescent="0.3">
      <c r="A12" s="56" t="s">
        <v>26</v>
      </c>
      <c r="B12" s="60">
        <f>'Czesc 01_szkodowosc_szczegolowo'!D168</f>
        <v>133362.68</v>
      </c>
      <c r="C12" s="60">
        <f>'Czesc 01_szkodowosc_szczegolowo'!E168</f>
        <v>0</v>
      </c>
      <c r="D12" s="91">
        <v>19</v>
      </c>
      <c r="E12" s="91">
        <v>19</v>
      </c>
    </row>
    <row r="13" spans="1:11" ht="21" customHeight="1" x14ac:dyDescent="0.3">
      <c r="A13" s="59" t="s">
        <v>27</v>
      </c>
      <c r="B13" s="60">
        <f>'Czesc 01_szkodowosc_szczegolowo'!D262</f>
        <v>31909.579999999994</v>
      </c>
      <c r="C13" s="60">
        <f>'Czesc 01_szkodowosc_szczegolowo'!E262</f>
        <v>0</v>
      </c>
      <c r="D13" s="91">
        <v>92</v>
      </c>
      <c r="E13" s="91">
        <v>14</v>
      </c>
      <c r="F13" s="2"/>
      <c r="G13" s="2"/>
      <c r="H13" s="2"/>
      <c r="I13" s="2"/>
      <c r="J13" s="2"/>
      <c r="K13" s="2"/>
    </row>
    <row r="14" spans="1:11" x14ac:dyDescent="0.3">
      <c r="A14" s="54" t="s">
        <v>100</v>
      </c>
      <c r="B14" s="55">
        <f>SUM(B15:B16)</f>
        <v>24648.219999999998</v>
      </c>
      <c r="C14" s="55">
        <f>SUM(C15:C16)</f>
        <v>8200</v>
      </c>
      <c r="D14" s="89">
        <f>D15+D16</f>
        <v>38</v>
      </c>
      <c r="E14" s="89">
        <f>8+7+2</f>
        <v>17</v>
      </c>
      <c r="F14" s="2"/>
      <c r="G14" s="2"/>
      <c r="H14" s="2"/>
      <c r="I14" s="2"/>
      <c r="J14" s="2"/>
      <c r="K14" s="2"/>
    </row>
    <row r="15" spans="1:11" s="2" customFormat="1" x14ac:dyDescent="0.3">
      <c r="A15" s="56" t="s">
        <v>26</v>
      </c>
      <c r="B15" s="60">
        <f>'Czesc 01_szkodowosc_szczegolowo'!D272</f>
        <v>18917.509999999998</v>
      </c>
      <c r="C15" s="60">
        <f>'Czesc 01_szkodowosc_szczegolowo'!E272</f>
        <v>0</v>
      </c>
      <c r="D15" s="91">
        <v>8</v>
      </c>
      <c r="E15" s="91">
        <v>8</v>
      </c>
    </row>
    <row r="16" spans="1:11" s="2" customFormat="1" x14ac:dyDescent="0.3">
      <c r="A16" s="59" t="s">
        <v>27</v>
      </c>
      <c r="B16" s="60">
        <f>'Czesc 01_szkodowosc_szczegolowo'!D304</f>
        <v>5730.71</v>
      </c>
      <c r="C16" s="60">
        <f>'Czesc 01_szkodowosc_szczegolowo'!E304</f>
        <v>8200</v>
      </c>
      <c r="D16" s="91">
        <v>30</v>
      </c>
      <c r="E16" s="91" t="s">
        <v>83</v>
      </c>
    </row>
    <row r="17" spans="1:11" s="2" customFormat="1" x14ac:dyDescent="0.3">
      <c r="A17" s="61" t="s">
        <v>28</v>
      </c>
      <c r="B17" s="62">
        <f>B5+B8+B11+B14</f>
        <v>395983.67999999993</v>
      </c>
      <c r="C17" s="62">
        <f>C5+C8+C11+C14</f>
        <v>12945.3</v>
      </c>
      <c r="D17" s="63">
        <f>SUM(D5+D8+D11+D14)</f>
        <v>285</v>
      </c>
      <c r="E17" s="63">
        <f>SUM(E5+E8+E11+E14)</f>
        <v>105</v>
      </c>
    </row>
    <row r="18" spans="1:11" x14ac:dyDescent="0.3">
      <c r="F18" s="2"/>
      <c r="G18" s="2"/>
      <c r="H18" s="2"/>
      <c r="I18" s="2"/>
      <c r="J18" s="2"/>
      <c r="K18" s="2"/>
    </row>
    <row r="19" spans="1:11" s="2" customFormat="1" ht="25.5" customHeight="1" x14ac:dyDescent="0.3">
      <c r="A19" s="132" t="s">
        <v>98</v>
      </c>
      <c r="B19" s="132"/>
      <c r="C19" s="132"/>
      <c r="D19" s="132"/>
      <c r="E19" s="132"/>
    </row>
    <row r="20" spans="1:11" ht="21" customHeight="1" x14ac:dyDescent="0.3">
      <c r="A20" s="18"/>
      <c r="B20" s="39"/>
      <c r="C20" s="39"/>
      <c r="D20" s="39"/>
      <c r="F20" s="2"/>
      <c r="G20" s="2"/>
      <c r="H20" s="2"/>
      <c r="I20" s="2"/>
      <c r="J20" s="2"/>
      <c r="K20" s="2"/>
    </row>
    <row r="21" spans="1:11" x14ac:dyDescent="0.3">
      <c r="A21" s="18"/>
      <c r="B21" s="39"/>
      <c r="F21" s="2"/>
      <c r="G21" s="2"/>
      <c r="H21" s="2"/>
      <c r="I21" s="2"/>
      <c r="J21" s="2"/>
      <c r="K21" s="2"/>
    </row>
    <row r="22" spans="1:11" s="2" customFormat="1" x14ac:dyDescent="0.3">
      <c r="A22" s="16"/>
      <c r="B22" s="22"/>
      <c r="C22" s="22"/>
      <c r="D22" s="22"/>
      <c r="E22" s="41"/>
    </row>
    <row r="23" spans="1:11" s="2" customFormat="1" x14ac:dyDescent="0.3">
      <c r="A23" s="16"/>
      <c r="B23" s="40"/>
      <c r="C23" s="40"/>
      <c r="D23" s="40"/>
      <c r="E23" s="41"/>
    </row>
    <row r="24" spans="1:11" s="2" customFormat="1" x14ac:dyDescent="0.3">
      <c r="A24" s="16"/>
      <c r="B24" s="16"/>
      <c r="C24" s="16"/>
      <c r="E24" s="48"/>
    </row>
    <row r="25" spans="1:11" s="2" customFormat="1" x14ac:dyDescent="0.3">
      <c r="A25" s="18"/>
      <c r="B25" s="16"/>
      <c r="C25" s="16"/>
    </row>
    <row r="26" spans="1:11" x14ac:dyDescent="0.3">
      <c r="A26" s="18"/>
      <c r="F26" s="2"/>
      <c r="G26" s="2"/>
      <c r="H26" s="2"/>
      <c r="I26" s="2"/>
      <c r="J26" s="2"/>
      <c r="K26" s="2"/>
    </row>
    <row r="27" spans="1:11" s="2" customFormat="1" x14ac:dyDescent="0.3">
      <c r="A27" s="18"/>
      <c r="B27" s="16"/>
      <c r="C27" s="19"/>
    </row>
    <row r="28" spans="1:11" s="2" customFormat="1" ht="21" customHeight="1" x14ac:dyDescent="0.3">
      <c r="A28" s="16"/>
      <c r="B28" s="16"/>
      <c r="C28" s="19"/>
    </row>
    <row r="29" spans="1:11" s="2" customFormat="1" x14ac:dyDescent="0.3">
      <c r="A29" s="16"/>
      <c r="B29" s="16"/>
      <c r="C29" s="19"/>
    </row>
    <row r="30" spans="1:11" s="2" customFormat="1" x14ac:dyDescent="0.3">
      <c r="A30" s="16"/>
      <c r="B30" s="16"/>
      <c r="C30" s="19"/>
    </row>
    <row r="31" spans="1:11" ht="18" customHeight="1" x14ac:dyDescent="0.3">
      <c r="C31" s="19"/>
      <c r="F31" s="2"/>
      <c r="G31" s="2"/>
      <c r="H31" s="2"/>
      <c r="I31" s="2"/>
      <c r="J31" s="2"/>
      <c r="K31" s="2"/>
    </row>
    <row r="32" spans="1:11" x14ac:dyDescent="0.3"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3"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3">
      <c r="B34" s="2"/>
      <c r="C34" s="2"/>
      <c r="D34" s="2"/>
      <c r="E34" s="2"/>
      <c r="F34" s="2"/>
      <c r="G34" s="2"/>
    </row>
    <row r="35" spans="1:11" x14ac:dyDescent="0.3">
      <c r="B35" s="2"/>
      <c r="C35" s="2"/>
      <c r="D35" s="2"/>
      <c r="E35" s="2"/>
      <c r="F35" s="2"/>
      <c r="G35" s="2"/>
    </row>
    <row r="36" spans="1:11" x14ac:dyDescent="0.3">
      <c r="C36" s="19"/>
    </row>
    <row r="37" spans="1:11" x14ac:dyDescent="0.3">
      <c r="C37" s="19"/>
    </row>
    <row r="38" spans="1:11" x14ac:dyDescent="0.3">
      <c r="C38" s="19"/>
    </row>
    <row r="39" spans="1:11" x14ac:dyDescent="0.3">
      <c r="C39" s="19"/>
    </row>
    <row r="40" spans="1:11" x14ac:dyDescent="0.3">
      <c r="C40" s="19"/>
    </row>
    <row r="41" spans="1:11" x14ac:dyDescent="0.3">
      <c r="C41" s="19"/>
    </row>
    <row r="43" spans="1:11" x14ac:dyDescent="0.3">
      <c r="A43" s="18"/>
    </row>
    <row r="44" spans="1:11" x14ac:dyDescent="0.3">
      <c r="C44" s="20"/>
    </row>
    <row r="45" spans="1:11" x14ac:dyDescent="0.3">
      <c r="C45" s="20"/>
    </row>
    <row r="46" spans="1:11" x14ac:dyDescent="0.3">
      <c r="C46" s="20"/>
    </row>
    <row r="47" spans="1:11" x14ac:dyDescent="0.3">
      <c r="C47" s="20"/>
    </row>
    <row r="48" spans="1:11" x14ac:dyDescent="0.3">
      <c r="C48" s="20"/>
    </row>
    <row r="49" spans="1:3" x14ac:dyDescent="0.3">
      <c r="C49" s="20"/>
    </row>
    <row r="50" spans="1:3" x14ac:dyDescent="0.3">
      <c r="C50" s="20"/>
    </row>
    <row r="51" spans="1:3" x14ac:dyDescent="0.3">
      <c r="C51" s="20"/>
    </row>
    <row r="52" spans="1:3" x14ac:dyDescent="0.3">
      <c r="C52" s="20"/>
    </row>
    <row r="53" spans="1:3" x14ac:dyDescent="0.3">
      <c r="C53" s="20"/>
    </row>
    <row r="54" spans="1:3" x14ac:dyDescent="0.3">
      <c r="C54" s="20"/>
    </row>
    <row r="55" spans="1:3" x14ac:dyDescent="0.3">
      <c r="C55" s="20"/>
    </row>
    <row r="56" spans="1:3" x14ac:dyDescent="0.3">
      <c r="C56" s="20"/>
    </row>
    <row r="58" spans="1:3" x14ac:dyDescent="0.3">
      <c r="A58" s="18"/>
    </row>
    <row r="59" spans="1:3" x14ac:dyDescent="0.3">
      <c r="C59" s="20"/>
    </row>
    <row r="60" spans="1:3" x14ac:dyDescent="0.3">
      <c r="C60" s="20"/>
    </row>
    <row r="61" spans="1:3" x14ac:dyDescent="0.3">
      <c r="C61" s="20"/>
    </row>
    <row r="62" spans="1:3" x14ac:dyDescent="0.3">
      <c r="C62" s="20"/>
    </row>
    <row r="63" spans="1:3" x14ac:dyDescent="0.3">
      <c r="C63" s="20"/>
    </row>
    <row r="64" spans="1:3" x14ac:dyDescent="0.3">
      <c r="C64" s="20"/>
    </row>
    <row r="65" spans="3:4" x14ac:dyDescent="0.3">
      <c r="C65" s="20"/>
      <c r="D65" s="3"/>
    </row>
    <row r="66" spans="3:4" x14ac:dyDescent="0.3">
      <c r="C66" s="20"/>
    </row>
    <row r="67" spans="3:4" x14ac:dyDescent="0.3">
      <c r="C67" s="20"/>
    </row>
    <row r="68" spans="3:4" x14ac:dyDescent="0.3">
      <c r="C68" s="20"/>
    </row>
    <row r="69" spans="3:4" x14ac:dyDescent="0.3">
      <c r="C69" s="20"/>
    </row>
    <row r="70" spans="3:4" x14ac:dyDescent="0.3">
      <c r="C70" s="20"/>
    </row>
    <row r="71" spans="3:4" x14ac:dyDescent="0.3">
      <c r="C71" s="20"/>
    </row>
    <row r="74" spans="3:4" x14ac:dyDescent="0.3">
      <c r="C74" s="20"/>
    </row>
    <row r="75" spans="3:4" x14ac:dyDescent="0.3">
      <c r="C75" s="20"/>
    </row>
    <row r="76" spans="3:4" x14ac:dyDescent="0.3">
      <c r="C76" s="20"/>
    </row>
    <row r="77" spans="3:4" x14ac:dyDescent="0.3">
      <c r="C77" s="20"/>
    </row>
    <row r="78" spans="3:4" x14ac:dyDescent="0.3">
      <c r="C78" s="20"/>
    </row>
    <row r="79" spans="3:4" x14ac:dyDescent="0.3">
      <c r="C79" s="21"/>
    </row>
    <row r="80" spans="3:4" x14ac:dyDescent="0.3">
      <c r="C80" s="21"/>
    </row>
    <row r="81" spans="1:3" x14ac:dyDescent="0.3">
      <c r="C81" s="21"/>
    </row>
    <row r="82" spans="1:3" x14ac:dyDescent="0.3">
      <c r="C82" s="21"/>
    </row>
    <row r="83" spans="1:3" x14ac:dyDescent="0.3">
      <c r="A83" s="18"/>
    </row>
    <row r="84" spans="1:3" x14ac:dyDescent="0.3">
      <c r="C84" s="22"/>
    </row>
    <row r="85" spans="1:3" x14ac:dyDescent="0.3">
      <c r="C85" s="22"/>
    </row>
    <row r="86" spans="1:3" x14ac:dyDescent="0.3">
      <c r="C86" s="22"/>
    </row>
    <row r="87" spans="1:3" x14ac:dyDescent="0.3">
      <c r="C87" s="22"/>
    </row>
    <row r="88" spans="1:3" x14ac:dyDescent="0.3">
      <c r="C88" s="22"/>
    </row>
    <row r="89" spans="1:3" x14ac:dyDescent="0.3">
      <c r="C89" s="22"/>
    </row>
    <row r="90" spans="1:3" x14ac:dyDescent="0.3">
      <c r="C90" s="22"/>
    </row>
    <row r="91" spans="1:3" x14ac:dyDescent="0.3">
      <c r="C91" s="22"/>
    </row>
    <row r="92" spans="1:3" x14ac:dyDescent="0.3">
      <c r="C92" s="22"/>
    </row>
    <row r="93" spans="1:3" x14ac:dyDescent="0.3">
      <c r="C93" s="22"/>
    </row>
    <row r="94" spans="1:3" x14ac:dyDescent="0.3">
      <c r="C94" s="22"/>
    </row>
    <row r="95" spans="1:3" x14ac:dyDescent="0.3">
      <c r="C95" s="22"/>
    </row>
    <row r="96" spans="1:3" x14ac:dyDescent="0.3">
      <c r="A96" s="23"/>
      <c r="C96" s="24"/>
    </row>
    <row r="97" spans="1:3" x14ac:dyDescent="0.3">
      <c r="A97" s="23"/>
      <c r="C97" s="24"/>
    </row>
    <row r="98" spans="1:3" x14ac:dyDescent="0.3">
      <c r="A98" s="23"/>
      <c r="C98" s="24"/>
    </row>
    <row r="99" spans="1:3" x14ac:dyDescent="0.3">
      <c r="A99" s="23"/>
      <c r="C99" s="24"/>
    </row>
    <row r="100" spans="1:3" x14ac:dyDescent="0.3">
      <c r="A100" s="23"/>
      <c r="C100" s="24"/>
    </row>
    <row r="101" spans="1:3" x14ac:dyDescent="0.3">
      <c r="A101" s="23"/>
      <c r="C101" s="24"/>
    </row>
    <row r="102" spans="1:3" x14ac:dyDescent="0.3">
      <c r="A102" s="23"/>
      <c r="C102" s="24"/>
    </row>
  </sheetData>
  <mergeCells count="3">
    <mergeCell ref="A1:C1"/>
    <mergeCell ref="A3:C3"/>
    <mergeCell ref="A19:E19"/>
  </mergeCells>
  <pageMargins left="0.7" right="0.7" top="0.75" bottom="0.75" header="0.51180555555555496" footer="0.51180555555555496"/>
  <pageSetup paperSize="9" scale="9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4"/>
  <sheetViews>
    <sheetView zoomScaleNormal="100" workbookViewId="0">
      <pane ySplit="3" topLeftCell="A4" activePane="bottomLeft" state="frozen"/>
      <selection pane="bottomLeft" activeCell="A5" sqref="A5"/>
    </sheetView>
  </sheetViews>
  <sheetFormatPr defaultColWidth="9.109375" defaultRowHeight="11.4" x14ac:dyDescent="0.2"/>
  <cols>
    <col min="1" max="1" width="11.5546875" style="29" customWidth="1"/>
    <col min="2" max="2" width="6" style="103" customWidth="1"/>
    <col min="3" max="3" width="11" style="29" customWidth="1"/>
    <col min="4" max="4" width="16.109375" style="30" customWidth="1"/>
    <col min="5" max="5" width="14.5546875" style="30" customWidth="1"/>
    <col min="6" max="6" width="35.6640625" style="125" bestFit="1" customWidth="1"/>
    <col min="7" max="7" width="35.109375" style="125" bestFit="1" customWidth="1"/>
    <col min="8" max="8" width="10.109375" style="29" bestFit="1" customWidth="1"/>
    <col min="9" max="16384" width="9.109375" style="29"/>
  </cols>
  <sheetData>
    <row r="1" spans="1:7" ht="12" x14ac:dyDescent="0.25">
      <c r="A1" s="78" t="s">
        <v>96</v>
      </c>
      <c r="B1" s="99"/>
      <c r="C1" s="35"/>
      <c r="D1" s="93"/>
      <c r="E1" s="93"/>
      <c r="F1" s="122"/>
      <c r="G1" s="122"/>
    </row>
    <row r="2" spans="1:7" s="80" customFormat="1" ht="12" x14ac:dyDescent="0.25">
      <c r="A2" s="78"/>
      <c r="B2" s="100"/>
      <c r="C2" s="79"/>
      <c r="D2" s="94"/>
      <c r="E2" s="94"/>
      <c r="F2" s="123"/>
      <c r="G2" s="123"/>
    </row>
    <row r="3" spans="1:7" ht="24" x14ac:dyDescent="0.2">
      <c r="A3" s="104" t="s">
        <v>30</v>
      </c>
      <c r="B3" s="104" t="s">
        <v>4</v>
      </c>
      <c r="C3" s="104" t="s">
        <v>5</v>
      </c>
      <c r="D3" s="105" t="s">
        <v>6</v>
      </c>
      <c r="E3" s="105" t="s">
        <v>76</v>
      </c>
      <c r="F3" s="104" t="s">
        <v>10</v>
      </c>
      <c r="G3" s="104" t="s">
        <v>95</v>
      </c>
    </row>
    <row r="4" spans="1:7" ht="12" x14ac:dyDescent="0.25">
      <c r="A4" s="140" t="s">
        <v>72</v>
      </c>
      <c r="B4" s="141"/>
      <c r="C4" s="141"/>
      <c r="D4" s="141"/>
      <c r="E4" s="141"/>
      <c r="F4" s="142"/>
      <c r="G4" s="29"/>
    </row>
    <row r="5" spans="1:7" x14ac:dyDescent="0.2">
      <c r="A5" s="87" t="s">
        <v>47</v>
      </c>
      <c r="B5" s="101">
        <v>9</v>
      </c>
      <c r="C5" s="47">
        <v>43951</v>
      </c>
      <c r="D5" s="82">
        <v>2737.51</v>
      </c>
      <c r="E5" s="82">
        <v>0</v>
      </c>
      <c r="F5" s="49"/>
      <c r="G5" s="49"/>
    </row>
    <row r="6" spans="1:7" x14ac:dyDescent="0.2">
      <c r="A6" s="87" t="s">
        <v>47</v>
      </c>
      <c r="B6" s="101">
        <v>9</v>
      </c>
      <c r="C6" s="47">
        <v>43759</v>
      </c>
      <c r="D6" s="82">
        <v>0</v>
      </c>
      <c r="E6" s="82">
        <v>0</v>
      </c>
      <c r="F6" s="49"/>
      <c r="G6" s="49"/>
    </row>
    <row r="7" spans="1:7" x14ac:dyDescent="0.2">
      <c r="A7" s="87" t="s">
        <v>47</v>
      </c>
      <c r="B7" s="101">
        <v>9</v>
      </c>
      <c r="C7" s="47">
        <v>43698</v>
      </c>
      <c r="D7" s="82">
        <v>3555.28</v>
      </c>
      <c r="E7" s="82">
        <v>0</v>
      </c>
      <c r="F7" s="49" t="s">
        <v>17</v>
      </c>
      <c r="G7" s="49"/>
    </row>
    <row r="8" spans="1:7" x14ac:dyDescent="0.2">
      <c r="A8" s="87" t="s">
        <v>47</v>
      </c>
      <c r="B8" s="101">
        <v>9</v>
      </c>
      <c r="C8" s="47">
        <v>43720</v>
      </c>
      <c r="D8" s="82">
        <v>23312.05</v>
      </c>
      <c r="E8" s="82">
        <v>0</v>
      </c>
      <c r="F8" s="49" t="s">
        <v>16</v>
      </c>
      <c r="G8" s="49"/>
    </row>
    <row r="9" spans="1:7" x14ac:dyDescent="0.2">
      <c r="A9" s="87" t="s">
        <v>47</v>
      </c>
      <c r="B9" s="101">
        <v>9</v>
      </c>
      <c r="C9" s="47">
        <v>43655</v>
      </c>
      <c r="D9" s="82">
        <v>6926.06</v>
      </c>
      <c r="E9" s="82">
        <v>0</v>
      </c>
      <c r="F9" s="49" t="s">
        <v>16</v>
      </c>
      <c r="G9" s="49"/>
    </row>
    <row r="10" spans="1:7" ht="12" thickBot="1" x14ac:dyDescent="0.25">
      <c r="A10" s="87" t="s">
        <v>47</v>
      </c>
      <c r="B10" s="101">
        <v>9</v>
      </c>
      <c r="C10" s="47">
        <v>43619</v>
      </c>
      <c r="D10" s="82">
        <v>480</v>
      </c>
      <c r="E10" s="82">
        <v>0</v>
      </c>
      <c r="F10" s="49" t="s">
        <v>78</v>
      </c>
      <c r="G10" s="49"/>
    </row>
    <row r="11" spans="1:7" ht="12.6" thickBot="1" x14ac:dyDescent="0.3">
      <c r="A11" s="138" t="s">
        <v>71</v>
      </c>
      <c r="B11" s="138"/>
      <c r="C11" s="139"/>
      <c r="D11" s="85">
        <f>SUM(D5:D10)</f>
        <v>37010.9</v>
      </c>
      <c r="E11" s="85">
        <f>SUM(E5:E10)</f>
        <v>0</v>
      </c>
      <c r="F11" s="49"/>
      <c r="G11" s="49"/>
    </row>
    <row r="12" spans="1:7" ht="12" x14ac:dyDescent="0.25">
      <c r="A12" s="133" t="s">
        <v>74</v>
      </c>
      <c r="B12" s="134"/>
      <c r="C12" s="134"/>
      <c r="D12" s="134"/>
      <c r="E12" s="134"/>
      <c r="F12" s="135"/>
      <c r="G12" s="29"/>
    </row>
    <row r="13" spans="1:7" x14ac:dyDescent="0.2">
      <c r="A13" s="49" t="s">
        <v>8</v>
      </c>
      <c r="B13" s="101">
        <v>13</v>
      </c>
      <c r="C13" s="96">
        <v>43898</v>
      </c>
      <c r="D13" s="95">
        <v>0</v>
      </c>
      <c r="E13" s="95">
        <v>0</v>
      </c>
      <c r="F13" s="50"/>
      <c r="G13" s="50"/>
    </row>
    <row r="14" spans="1:7" x14ac:dyDescent="0.2">
      <c r="A14" s="49" t="s">
        <v>8</v>
      </c>
      <c r="B14" s="101">
        <v>13</v>
      </c>
      <c r="C14" s="86">
        <v>43845</v>
      </c>
      <c r="D14" s="95">
        <v>1238.6099999999999</v>
      </c>
      <c r="E14" s="95">
        <v>0</v>
      </c>
      <c r="F14" s="50"/>
      <c r="G14" s="50"/>
    </row>
    <row r="15" spans="1:7" x14ac:dyDescent="0.2">
      <c r="A15" s="49" t="s">
        <v>8</v>
      </c>
      <c r="B15" s="101">
        <v>13</v>
      </c>
      <c r="C15" s="86">
        <v>43930</v>
      </c>
      <c r="D15" s="95">
        <v>2883</v>
      </c>
      <c r="E15" s="95">
        <v>0</v>
      </c>
      <c r="F15" s="50"/>
      <c r="G15" s="50"/>
    </row>
    <row r="16" spans="1:7" x14ac:dyDescent="0.2">
      <c r="A16" s="49" t="s">
        <v>8</v>
      </c>
      <c r="B16" s="101">
        <v>13</v>
      </c>
      <c r="C16" s="86">
        <v>43928</v>
      </c>
      <c r="D16" s="95">
        <v>0</v>
      </c>
      <c r="E16" s="95">
        <v>0</v>
      </c>
      <c r="F16" s="50"/>
      <c r="G16" s="50"/>
    </row>
    <row r="17" spans="1:7" x14ac:dyDescent="0.2">
      <c r="A17" s="49" t="s">
        <v>8</v>
      </c>
      <c r="B17" s="101">
        <v>13</v>
      </c>
      <c r="C17" s="86">
        <v>43889</v>
      </c>
      <c r="D17" s="95">
        <v>0</v>
      </c>
      <c r="E17" s="95">
        <v>0</v>
      </c>
      <c r="F17" s="50"/>
      <c r="G17" s="50"/>
    </row>
    <row r="18" spans="1:7" x14ac:dyDescent="0.2">
      <c r="A18" s="49" t="s">
        <v>8</v>
      </c>
      <c r="B18" s="101">
        <v>13</v>
      </c>
      <c r="C18" s="86">
        <v>43893</v>
      </c>
      <c r="D18" s="95">
        <v>8300</v>
      </c>
      <c r="E18" s="95">
        <v>0</v>
      </c>
      <c r="F18" s="50"/>
      <c r="G18" s="50"/>
    </row>
    <row r="19" spans="1:7" x14ac:dyDescent="0.2">
      <c r="A19" s="49" t="s">
        <v>8</v>
      </c>
      <c r="B19" s="101">
        <v>13</v>
      </c>
      <c r="C19" s="86">
        <v>43902</v>
      </c>
      <c r="D19" s="95">
        <v>0</v>
      </c>
      <c r="E19" s="95">
        <v>0</v>
      </c>
      <c r="F19" s="50"/>
      <c r="G19" s="50"/>
    </row>
    <row r="20" spans="1:7" x14ac:dyDescent="0.2">
      <c r="A20" s="49" t="s">
        <v>8</v>
      </c>
      <c r="B20" s="101">
        <v>13</v>
      </c>
      <c r="C20" s="86">
        <v>43902</v>
      </c>
      <c r="D20" s="95">
        <v>0</v>
      </c>
      <c r="E20" s="95">
        <v>0</v>
      </c>
      <c r="F20" s="50"/>
      <c r="G20" s="50"/>
    </row>
    <row r="21" spans="1:7" x14ac:dyDescent="0.2">
      <c r="A21" s="49" t="s">
        <v>8</v>
      </c>
      <c r="B21" s="101">
        <v>13</v>
      </c>
      <c r="C21" s="86">
        <v>43898</v>
      </c>
      <c r="D21" s="95">
        <v>0</v>
      </c>
      <c r="E21" s="95">
        <v>0</v>
      </c>
      <c r="F21" s="50"/>
      <c r="G21" s="50"/>
    </row>
    <row r="22" spans="1:7" x14ac:dyDescent="0.2">
      <c r="A22" s="49" t="s">
        <v>8</v>
      </c>
      <c r="B22" s="101">
        <v>13</v>
      </c>
      <c r="C22" s="86">
        <v>43748</v>
      </c>
      <c r="D22" s="95">
        <v>1065.6199999999999</v>
      </c>
      <c r="E22" s="95">
        <v>0</v>
      </c>
      <c r="F22" s="50"/>
      <c r="G22" s="50"/>
    </row>
    <row r="23" spans="1:7" x14ac:dyDescent="0.2">
      <c r="A23" s="49" t="s">
        <v>8</v>
      </c>
      <c r="B23" s="101">
        <v>13</v>
      </c>
      <c r="C23" s="86">
        <v>43870</v>
      </c>
      <c r="D23" s="95">
        <v>0</v>
      </c>
      <c r="E23" s="95">
        <v>0</v>
      </c>
      <c r="F23" s="50"/>
      <c r="G23" s="50"/>
    </row>
    <row r="24" spans="1:7" x14ac:dyDescent="0.2">
      <c r="A24" s="49" t="s">
        <v>8</v>
      </c>
      <c r="B24" s="101">
        <v>13</v>
      </c>
      <c r="C24" s="86">
        <v>43902</v>
      </c>
      <c r="D24" s="95">
        <v>4471.9799999999996</v>
      </c>
      <c r="E24" s="95">
        <v>0</v>
      </c>
      <c r="F24" s="50"/>
      <c r="G24" s="50"/>
    </row>
    <row r="25" spans="1:7" x14ac:dyDescent="0.2">
      <c r="A25" s="49" t="s">
        <v>8</v>
      </c>
      <c r="B25" s="101">
        <v>13</v>
      </c>
      <c r="C25" s="86">
        <v>43902</v>
      </c>
      <c r="D25" s="95">
        <v>0</v>
      </c>
      <c r="E25" s="95">
        <v>0</v>
      </c>
      <c r="F25" s="50"/>
      <c r="G25" s="50"/>
    </row>
    <row r="26" spans="1:7" x14ac:dyDescent="0.2">
      <c r="A26" s="49" t="s">
        <v>8</v>
      </c>
      <c r="B26" s="101">
        <v>13</v>
      </c>
      <c r="C26" s="86">
        <v>43861</v>
      </c>
      <c r="D26" s="95">
        <v>0</v>
      </c>
      <c r="E26" s="95">
        <v>0</v>
      </c>
      <c r="F26" s="50"/>
      <c r="G26" s="50"/>
    </row>
    <row r="27" spans="1:7" x14ac:dyDescent="0.2">
      <c r="A27" s="49" t="s">
        <v>8</v>
      </c>
      <c r="B27" s="101">
        <v>13</v>
      </c>
      <c r="C27" s="86">
        <v>43921</v>
      </c>
      <c r="D27" s="95">
        <v>0</v>
      </c>
      <c r="E27" s="95">
        <v>0</v>
      </c>
      <c r="F27" s="50"/>
      <c r="G27" s="50"/>
    </row>
    <row r="28" spans="1:7" x14ac:dyDescent="0.2">
      <c r="A28" s="49" t="s">
        <v>8</v>
      </c>
      <c r="B28" s="101">
        <v>13</v>
      </c>
      <c r="C28" s="86">
        <v>43902</v>
      </c>
      <c r="D28" s="95">
        <v>0</v>
      </c>
      <c r="E28" s="95">
        <v>0</v>
      </c>
      <c r="F28" s="50"/>
      <c r="G28" s="50"/>
    </row>
    <row r="29" spans="1:7" x14ac:dyDescent="0.2">
      <c r="A29" s="49" t="s">
        <v>8</v>
      </c>
      <c r="B29" s="101">
        <v>13</v>
      </c>
      <c r="C29" s="86">
        <v>43852</v>
      </c>
      <c r="D29" s="95">
        <v>0</v>
      </c>
      <c r="E29" s="95">
        <v>0</v>
      </c>
      <c r="F29" s="50"/>
      <c r="G29" s="50"/>
    </row>
    <row r="30" spans="1:7" x14ac:dyDescent="0.2">
      <c r="A30" s="49" t="s">
        <v>8</v>
      </c>
      <c r="B30" s="101">
        <v>13</v>
      </c>
      <c r="C30" s="86">
        <v>43899</v>
      </c>
      <c r="D30" s="95">
        <v>0</v>
      </c>
      <c r="E30" s="95">
        <v>0</v>
      </c>
      <c r="F30" s="50"/>
      <c r="G30" s="50"/>
    </row>
    <row r="31" spans="1:7" x14ac:dyDescent="0.2">
      <c r="A31" s="49" t="s">
        <v>8</v>
      </c>
      <c r="B31" s="101">
        <v>13</v>
      </c>
      <c r="C31" s="86">
        <v>43879</v>
      </c>
      <c r="D31" s="95">
        <v>0</v>
      </c>
      <c r="E31" s="95">
        <v>0</v>
      </c>
      <c r="F31" s="50"/>
      <c r="G31" s="50"/>
    </row>
    <row r="32" spans="1:7" x14ac:dyDescent="0.2">
      <c r="A32" s="49" t="s">
        <v>8</v>
      </c>
      <c r="B32" s="101">
        <v>13</v>
      </c>
      <c r="C32" s="86">
        <v>43902</v>
      </c>
      <c r="D32" s="95">
        <v>0</v>
      </c>
      <c r="E32" s="95">
        <v>0</v>
      </c>
      <c r="F32" s="50"/>
      <c r="G32" s="50"/>
    </row>
    <row r="33" spans="1:7" x14ac:dyDescent="0.2">
      <c r="A33" s="49" t="s">
        <v>8</v>
      </c>
      <c r="B33" s="101">
        <v>13</v>
      </c>
      <c r="C33" s="86">
        <v>43833</v>
      </c>
      <c r="D33" s="95">
        <v>600</v>
      </c>
      <c r="E33" s="95">
        <v>0</v>
      </c>
      <c r="F33" s="50"/>
      <c r="G33" s="50"/>
    </row>
    <row r="34" spans="1:7" x14ac:dyDescent="0.2">
      <c r="A34" s="49" t="s">
        <v>8</v>
      </c>
      <c r="B34" s="101">
        <v>13</v>
      </c>
      <c r="C34" s="86">
        <v>43642</v>
      </c>
      <c r="D34" s="95">
        <v>6700.75</v>
      </c>
      <c r="E34" s="95">
        <v>0</v>
      </c>
      <c r="F34" s="50"/>
      <c r="G34" s="50"/>
    </row>
    <row r="35" spans="1:7" x14ac:dyDescent="0.2">
      <c r="A35" s="49" t="s">
        <v>8</v>
      </c>
      <c r="B35" s="101">
        <v>13</v>
      </c>
      <c r="C35" s="86">
        <v>43877</v>
      </c>
      <c r="D35" s="95">
        <v>0</v>
      </c>
      <c r="E35" s="95">
        <v>0</v>
      </c>
      <c r="F35" s="50"/>
      <c r="G35" s="50"/>
    </row>
    <row r="36" spans="1:7" x14ac:dyDescent="0.2">
      <c r="A36" s="49" t="s">
        <v>8</v>
      </c>
      <c r="B36" s="101">
        <v>13</v>
      </c>
      <c r="C36" s="86">
        <v>43861</v>
      </c>
      <c r="D36" s="95">
        <v>0</v>
      </c>
      <c r="E36" s="95">
        <v>0</v>
      </c>
      <c r="F36" s="50"/>
      <c r="G36" s="50"/>
    </row>
    <row r="37" spans="1:7" x14ac:dyDescent="0.2">
      <c r="A37" s="49" t="s">
        <v>8</v>
      </c>
      <c r="B37" s="101">
        <v>13</v>
      </c>
      <c r="C37" s="86">
        <v>43837</v>
      </c>
      <c r="D37" s="95">
        <v>0</v>
      </c>
      <c r="E37" s="95">
        <v>0</v>
      </c>
      <c r="F37" s="50"/>
      <c r="G37" s="50"/>
    </row>
    <row r="38" spans="1:7" x14ac:dyDescent="0.2">
      <c r="A38" s="49" t="s">
        <v>8</v>
      </c>
      <c r="B38" s="101">
        <v>13</v>
      </c>
      <c r="C38" s="86">
        <v>43835</v>
      </c>
      <c r="D38" s="95">
        <v>0</v>
      </c>
      <c r="E38" s="95">
        <v>0</v>
      </c>
      <c r="F38" s="50"/>
      <c r="G38" s="50"/>
    </row>
    <row r="39" spans="1:7" x14ac:dyDescent="0.2">
      <c r="A39" s="49" t="s">
        <v>8</v>
      </c>
      <c r="B39" s="101">
        <v>13</v>
      </c>
      <c r="C39" s="86">
        <v>43845</v>
      </c>
      <c r="D39" s="95">
        <v>0</v>
      </c>
      <c r="E39" s="95">
        <v>0</v>
      </c>
      <c r="F39" s="50"/>
      <c r="G39" s="50"/>
    </row>
    <row r="40" spans="1:7" x14ac:dyDescent="0.2">
      <c r="A40" s="49" t="s">
        <v>8</v>
      </c>
      <c r="B40" s="101">
        <v>13</v>
      </c>
      <c r="C40" s="86">
        <v>43810</v>
      </c>
      <c r="D40" s="95">
        <v>0</v>
      </c>
      <c r="E40" s="95">
        <v>0</v>
      </c>
      <c r="F40" s="50"/>
      <c r="G40" s="50"/>
    </row>
    <row r="41" spans="1:7" x14ac:dyDescent="0.2">
      <c r="A41" s="49" t="s">
        <v>8</v>
      </c>
      <c r="B41" s="101">
        <v>13</v>
      </c>
      <c r="C41" s="86">
        <v>43674</v>
      </c>
      <c r="D41" s="95">
        <v>12700</v>
      </c>
      <c r="E41" s="95">
        <v>0</v>
      </c>
      <c r="F41" s="50"/>
      <c r="G41" s="50"/>
    </row>
    <row r="42" spans="1:7" x14ac:dyDescent="0.2">
      <c r="A42" s="49" t="s">
        <v>8</v>
      </c>
      <c r="B42" s="101">
        <v>13</v>
      </c>
      <c r="C42" s="86">
        <v>43674</v>
      </c>
      <c r="D42" s="95">
        <v>0</v>
      </c>
      <c r="E42" s="95">
        <v>0</v>
      </c>
      <c r="F42" s="50"/>
      <c r="G42" s="50"/>
    </row>
    <row r="43" spans="1:7" x14ac:dyDescent="0.2">
      <c r="A43" s="49" t="s">
        <v>8</v>
      </c>
      <c r="B43" s="101">
        <v>13</v>
      </c>
      <c r="C43" s="86">
        <v>43755</v>
      </c>
      <c r="D43" s="95">
        <v>0</v>
      </c>
      <c r="E43" s="95">
        <v>0</v>
      </c>
      <c r="F43" s="50"/>
      <c r="G43" s="50"/>
    </row>
    <row r="44" spans="1:7" x14ac:dyDescent="0.2">
      <c r="A44" s="49" t="s">
        <v>8</v>
      </c>
      <c r="B44" s="101">
        <v>13</v>
      </c>
      <c r="C44" s="86">
        <v>43734</v>
      </c>
      <c r="D44" s="95">
        <v>0</v>
      </c>
      <c r="E44" s="95">
        <v>0</v>
      </c>
      <c r="F44" s="50"/>
      <c r="G44" s="50"/>
    </row>
    <row r="45" spans="1:7" x14ac:dyDescent="0.2">
      <c r="A45" s="49" t="s">
        <v>8</v>
      </c>
      <c r="B45" s="101">
        <v>13</v>
      </c>
      <c r="C45" s="86">
        <v>43740</v>
      </c>
      <c r="D45" s="95">
        <v>0</v>
      </c>
      <c r="E45" s="95">
        <v>0</v>
      </c>
      <c r="F45" s="50"/>
      <c r="G45" s="50"/>
    </row>
    <row r="46" spans="1:7" x14ac:dyDescent="0.2">
      <c r="A46" s="49" t="s">
        <v>8</v>
      </c>
      <c r="B46" s="101">
        <v>13</v>
      </c>
      <c r="C46" s="86">
        <v>43738</v>
      </c>
      <c r="D46" s="95">
        <v>540.72</v>
      </c>
      <c r="E46" s="95">
        <v>0</v>
      </c>
      <c r="F46" s="50"/>
      <c r="G46" s="50"/>
    </row>
    <row r="47" spans="1:7" x14ac:dyDescent="0.2">
      <c r="A47" s="49" t="s">
        <v>8</v>
      </c>
      <c r="B47" s="101">
        <v>13</v>
      </c>
      <c r="C47" s="86">
        <v>43723</v>
      </c>
      <c r="D47" s="95">
        <v>0</v>
      </c>
      <c r="E47" s="95">
        <v>0</v>
      </c>
      <c r="F47" s="50"/>
      <c r="G47" s="50"/>
    </row>
    <row r="48" spans="1:7" x14ac:dyDescent="0.2">
      <c r="A48" s="49" t="s">
        <v>8</v>
      </c>
      <c r="B48" s="101">
        <v>13</v>
      </c>
      <c r="C48" s="86">
        <v>43710</v>
      </c>
      <c r="D48" s="95">
        <v>0</v>
      </c>
      <c r="E48" s="95">
        <v>0</v>
      </c>
      <c r="F48" s="50"/>
      <c r="G48" s="50"/>
    </row>
    <row r="49" spans="1:7" x14ac:dyDescent="0.2">
      <c r="A49" s="49" t="s">
        <v>8</v>
      </c>
      <c r="B49" s="101">
        <v>13</v>
      </c>
      <c r="C49" s="86">
        <v>43719</v>
      </c>
      <c r="D49" s="95">
        <v>0</v>
      </c>
      <c r="E49" s="95">
        <v>0</v>
      </c>
      <c r="F49" s="50"/>
      <c r="G49" s="50"/>
    </row>
    <row r="50" spans="1:7" x14ac:dyDescent="0.2">
      <c r="A50" s="49" t="s">
        <v>8</v>
      </c>
      <c r="B50" s="101">
        <v>13</v>
      </c>
      <c r="C50" s="81">
        <v>43726</v>
      </c>
      <c r="D50" s="95">
        <v>0</v>
      </c>
      <c r="E50" s="95">
        <v>0</v>
      </c>
      <c r="F50" s="124"/>
      <c r="G50" s="124"/>
    </row>
    <row r="51" spans="1:7" x14ac:dyDescent="0.2">
      <c r="A51" s="49" t="s">
        <v>8</v>
      </c>
      <c r="B51" s="101">
        <v>13</v>
      </c>
      <c r="C51" s="81">
        <v>43705</v>
      </c>
      <c r="D51" s="95">
        <v>0</v>
      </c>
      <c r="E51" s="95">
        <v>0</v>
      </c>
      <c r="F51" s="124"/>
      <c r="G51" s="124"/>
    </row>
    <row r="52" spans="1:7" x14ac:dyDescent="0.2">
      <c r="A52" s="49" t="s">
        <v>8</v>
      </c>
      <c r="B52" s="101">
        <v>13</v>
      </c>
      <c r="C52" s="97">
        <v>43724</v>
      </c>
      <c r="D52" s="95">
        <v>0</v>
      </c>
      <c r="E52" s="95">
        <v>0</v>
      </c>
      <c r="F52" s="124"/>
      <c r="G52" s="124"/>
    </row>
    <row r="53" spans="1:7" x14ac:dyDescent="0.2">
      <c r="A53" s="49" t="s">
        <v>8</v>
      </c>
      <c r="B53" s="101">
        <v>13</v>
      </c>
      <c r="C53" s="97">
        <v>43719</v>
      </c>
      <c r="D53" s="95">
        <v>0</v>
      </c>
      <c r="E53" s="95">
        <v>0</v>
      </c>
      <c r="F53" s="124"/>
      <c r="G53" s="124"/>
    </row>
    <row r="54" spans="1:7" x14ac:dyDescent="0.2">
      <c r="A54" s="49" t="s">
        <v>8</v>
      </c>
      <c r="B54" s="101">
        <v>13</v>
      </c>
      <c r="C54" s="81">
        <v>43642</v>
      </c>
      <c r="D54" s="95">
        <v>6929.25</v>
      </c>
      <c r="E54" s="95">
        <v>0</v>
      </c>
      <c r="F54" s="124"/>
      <c r="G54" s="124"/>
    </row>
    <row r="55" spans="1:7" x14ac:dyDescent="0.2">
      <c r="A55" s="49" t="s">
        <v>8</v>
      </c>
      <c r="B55" s="101">
        <v>13</v>
      </c>
      <c r="C55" s="81">
        <v>43720</v>
      </c>
      <c r="D55" s="95">
        <v>0</v>
      </c>
      <c r="E55" s="95">
        <v>0</v>
      </c>
      <c r="F55" s="124"/>
      <c r="G55" s="124"/>
    </row>
    <row r="56" spans="1:7" x14ac:dyDescent="0.2">
      <c r="A56" s="49" t="s">
        <v>8</v>
      </c>
      <c r="B56" s="101">
        <v>13</v>
      </c>
      <c r="C56" s="81">
        <v>43730</v>
      </c>
      <c r="D56" s="95">
        <v>0</v>
      </c>
      <c r="E56" s="95">
        <v>0</v>
      </c>
      <c r="F56" s="124"/>
      <c r="G56" s="124"/>
    </row>
    <row r="57" spans="1:7" x14ac:dyDescent="0.2">
      <c r="A57" s="49" t="s">
        <v>8</v>
      </c>
      <c r="B57" s="101">
        <v>13</v>
      </c>
      <c r="C57" s="81">
        <v>43685</v>
      </c>
      <c r="D57" s="95">
        <v>0</v>
      </c>
      <c r="E57" s="95">
        <v>0</v>
      </c>
      <c r="F57" s="124"/>
      <c r="G57" s="124"/>
    </row>
    <row r="58" spans="1:7" x14ac:dyDescent="0.2">
      <c r="A58" s="49" t="s">
        <v>8</v>
      </c>
      <c r="B58" s="101">
        <v>13</v>
      </c>
      <c r="C58" s="81">
        <v>43710</v>
      </c>
      <c r="D58" s="95">
        <v>399.45</v>
      </c>
      <c r="E58" s="95">
        <v>0</v>
      </c>
      <c r="F58" s="124"/>
      <c r="G58" s="124"/>
    </row>
    <row r="59" spans="1:7" x14ac:dyDescent="0.2">
      <c r="A59" s="49" t="s">
        <v>8</v>
      </c>
      <c r="B59" s="101">
        <v>13</v>
      </c>
      <c r="C59" s="81">
        <v>43657</v>
      </c>
      <c r="D59" s="95">
        <v>1880.21</v>
      </c>
      <c r="E59" s="95">
        <v>0</v>
      </c>
      <c r="F59" s="124"/>
      <c r="G59" s="124"/>
    </row>
    <row r="60" spans="1:7" x14ac:dyDescent="0.2">
      <c r="A60" s="49" t="s">
        <v>8</v>
      </c>
      <c r="B60" s="101">
        <v>13</v>
      </c>
      <c r="C60" s="81">
        <v>43671</v>
      </c>
      <c r="D60" s="95">
        <v>0</v>
      </c>
      <c r="E60" s="95">
        <v>0</v>
      </c>
      <c r="F60" s="124"/>
      <c r="G60" s="124"/>
    </row>
    <row r="61" spans="1:7" x14ac:dyDescent="0.2">
      <c r="A61" s="49" t="s">
        <v>8</v>
      </c>
      <c r="B61" s="101">
        <v>13</v>
      </c>
      <c r="C61" s="81">
        <v>43612</v>
      </c>
      <c r="D61" s="95">
        <v>0</v>
      </c>
      <c r="E61" s="95">
        <v>0</v>
      </c>
      <c r="F61" s="124"/>
      <c r="G61" s="124"/>
    </row>
    <row r="62" spans="1:7" x14ac:dyDescent="0.2">
      <c r="A62" s="49" t="s">
        <v>8</v>
      </c>
      <c r="B62" s="101">
        <v>13</v>
      </c>
      <c r="C62" s="81">
        <v>43640</v>
      </c>
      <c r="D62" s="95">
        <v>0</v>
      </c>
      <c r="E62" s="95">
        <v>0</v>
      </c>
      <c r="F62" s="124"/>
      <c r="G62" s="124"/>
    </row>
    <row r="63" spans="1:7" x14ac:dyDescent="0.2">
      <c r="A63" s="49" t="s">
        <v>8</v>
      </c>
      <c r="B63" s="101">
        <v>13</v>
      </c>
      <c r="C63" s="81">
        <v>43642</v>
      </c>
      <c r="D63" s="95">
        <v>0</v>
      </c>
      <c r="E63" s="95">
        <v>0</v>
      </c>
      <c r="F63" s="124"/>
      <c r="G63" s="124"/>
    </row>
    <row r="64" spans="1:7" x14ac:dyDescent="0.2">
      <c r="A64" s="49" t="s">
        <v>8</v>
      </c>
      <c r="B64" s="101">
        <v>13</v>
      </c>
      <c r="C64" s="81">
        <v>43651</v>
      </c>
      <c r="D64" s="95">
        <v>0</v>
      </c>
      <c r="E64" s="95">
        <v>0</v>
      </c>
      <c r="F64" s="124"/>
      <c r="G64" s="124"/>
    </row>
    <row r="65" spans="1:7" x14ac:dyDescent="0.2">
      <c r="A65" s="49" t="s">
        <v>8</v>
      </c>
      <c r="B65" s="101">
        <v>13</v>
      </c>
      <c r="C65" s="81">
        <v>43619</v>
      </c>
      <c r="D65" s="95">
        <v>0</v>
      </c>
      <c r="E65" s="95">
        <v>0</v>
      </c>
      <c r="F65" s="124"/>
      <c r="G65" s="124"/>
    </row>
    <row r="66" spans="1:7" x14ac:dyDescent="0.2">
      <c r="A66" s="49" t="s">
        <v>8</v>
      </c>
      <c r="B66" s="101">
        <v>13</v>
      </c>
      <c r="C66" s="81">
        <v>43627</v>
      </c>
      <c r="D66" s="95">
        <v>0</v>
      </c>
      <c r="E66" s="95">
        <v>0</v>
      </c>
      <c r="F66" s="124"/>
      <c r="G66" s="124"/>
    </row>
    <row r="67" spans="1:7" x14ac:dyDescent="0.2">
      <c r="A67" s="49" t="s">
        <v>8</v>
      </c>
      <c r="B67" s="101">
        <v>13</v>
      </c>
      <c r="C67" s="81">
        <v>43606</v>
      </c>
      <c r="D67" s="95">
        <v>0</v>
      </c>
      <c r="E67" s="95">
        <v>0</v>
      </c>
      <c r="F67" s="124"/>
      <c r="G67" s="124"/>
    </row>
    <row r="68" spans="1:7" x14ac:dyDescent="0.2">
      <c r="A68" s="49" t="s">
        <v>8</v>
      </c>
      <c r="B68" s="101">
        <v>13</v>
      </c>
      <c r="C68" s="81">
        <v>43600</v>
      </c>
      <c r="D68" s="95">
        <v>0</v>
      </c>
      <c r="E68" s="95">
        <v>0</v>
      </c>
      <c r="F68" s="124"/>
      <c r="G68" s="124"/>
    </row>
    <row r="69" spans="1:7" x14ac:dyDescent="0.2">
      <c r="A69" s="49" t="s">
        <v>8</v>
      </c>
      <c r="B69" s="101">
        <v>13</v>
      </c>
      <c r="C69" s="81">
        <v>43615</v>
      </c>
      <c r="D69" s="95">
        <v>0</v>
      </c>
      <c r="E69" s="95">
        <v>4745.3</v>
      </c>
      <c r="F69" s="124"/>
      <c r="G69" s="124"/>
    </row>
    <row r="70" spans="1:7" ht="12" thickBot="1" x14ac:dyDescent="0.25">
      <c r="A70" s="49" t="s">
        <v>8</v>
      </c>
      <c r="B70" s="101">
        <v>13</v>
      </c>
      <c r="C70" s="81">
        <v>43593</v>
      </c>
      <c r="D70" s="107">
        <v>276.02</v>
      </c>
      <c r="E70" s="107">
        <v>0</v>
      </c>
      <c r="F70" s="124"/>
      <c r="G70" s="124"/>
    </row>
    <row r="71" spans="1:7" ht="12" x14ac:dyDescent="0.25">
      <c r="A71" s="136" t="s">
        <v>71</v>
      </c>
      <c r="B71" s="136"/>
      <c r="C71" s="137"/>
      <c r="D71" s="98">
        <f>SUM(D13:D70)</f>
        <v>47985.609999999993</v>
      </c>
      <c r="E71" s="98">
        <f>SUM(E13:E70)</f>
        <v>4745.3</v>
      </c>
    </row>
    <row r="72" spans="1:7" ht="12" x14ac:dyDescent="0.25">
      <c r="A72" s="146" t="s">
        <v>73</v>
      </c>
      <c r="B72" s="146"/>
      <c r="C72" s="146"/>
      <c r="D72" s="146"/>
      <c r="E72" s="146"/>
      <c r="F72" s="146"/>
      <c r="G72" s="29"/>
    </row>
    <row r="73" spans="1:7" x14ac:dyDescent="0.2">
      <c r="A73" s="108" t="s">
        <v>47</v>
      </c>
      <c r="B73" s="109">
        <v>9</v>
      </c>
      <c r="C73" s="110">
        <v>44272</v>
      </c>
      <c r="D73" s="111">
        <v>1190</v>
      </c>
      <c r="E73" s="111">
        <v>0</v>
      </c>
      <c r="F73" s="88" t="s">
        <v>79</v>
      </c>
      <c r="G73" s="88"/>
    </row>
    <row r="74" spans="1:7" x14ac:dyDescent="0.2">
      <c r="A74" s="87" t="s">
        <v>47</v>
      </c>
      <c r="B74" s="101">
        <v>9</v>
      </c>
      <c r="C74" s="92">
        <v>44266</v>
      </c>
      <c r="D74" s="82">
        <v>920.91</v>
      </c>
      <c r="E74" s="82">
        <v>0</v>
      </c>
      <c r="F74" s="49"/>
      <c r="G74" s="49"/>
    </row>
    <row r="75" spans="1:7" x14ac:dyDescent="0.2">
      <c r="A75" s="87" t="s">
        <v>47</v>
      </c>
      <c r="B75" s="101">
        <v>9</v>
      </c>
      <c r="C75" s="92">
        <v>44067</v>
      </c>
      <c r="D75" s="82">
        <v>4192</v>
      </c>
      <c r="E75" s="82">
        <v>0</v>
      </c>
      <c r="F75" s="49" t="s">
        <v>80</v>
      </c>
      <c r="G75" s="49"/>
    </row>
    <row r="76" spans="1:7" x14ac:dyDescent="0.2">
      <c r="A76" s="87" t="s">
        <v>47</v>
      </c>
      <c r="B76" s="101">
        <v>9</v>
      </c>
      <c r="C76" s="92">
        <v>44228</v>
      </c>
      <c r="D76" s="82">
        <v>905.6</v>
      </c>
      <c r="E76" s="82">
        <v>0</v>
      </c>
      <c r="F76" s="49"/>
      <c r="G76" s="49"/>
    </row>
    <row r="77" spans="1:7" x14ac:dyDescent="0.2">
      <c r="A77" s="87" t="s">
        <v>47</v>
      </c>
      <c r="B77" s="101">
        <v>9</v>
      </c>
      <c r="C77" s="92">
        <v>44120</v>
      </c>
      <c r="D77" s="82">
        <f>680.31+4953.05</f>
        <v>5633.3600000000006</v>
      </c>
      <c r="E77" s="82">
        <v>0</v>
      </c>
      <c r="F77" s="49" t="s">
        <v>16</v>
      </c>
      <c r="G77" s="49"/>
    </row>
    <row r="78" spans="1:7" x14ac:dyDescent="0.2">
      <c r="A78" s="87" t="s">
        <v>47</v>
      </c>
      <c r="B78" s="101">
        <v>9</v>
      </c>
      <c r="C78" s="92">
        <v>44165</v>
      </c>
      <c r="D78" s="82">
        <v>5475.68</v>
      </c>
      <c r="E78" s="82">
        <v>0</v>
      </c>
      <c r="F78" s="49"/>
      <c r="G78" s="49"/>
    </row>
    <row r="79" spans="1:7" x14ac:dyDescent="0.2">
      <c r="A79" s="87" t="s">
        <v>47</v>
      </c>
      <c r="B79" s="101">
        <v>9</v>
      </c>
      <c r="C79" s="92">
        <v>44118</v>
      </c>
      <c r="D79" s="82">
        <v>1853.54</v>
      </c>
      <c r="E79" s="82">
        <v>0</v>
      </c>
      <c r="F79" s="49" t="s">
        <v>16</v>
      </c>
      <c r="G79" s="49"/>
    </row>
    <row r="80" spans="1:7" x14ac:dyDescent="0.2">
      <c r="A80" s="87" t="s">
        <v>47</v>
      </c>
      <c r="B80" s="101">
        <v>9</v>
      </c>
      <c r="C80" s="92">
        <v>44118</v>
      </c>
      <c r="D80" s="82">
        <v>774.6</v>
      </c>
      <c r="E80" s="82">
        <v>0</v>
      </c>
      <c r="F80" s="49"/>
      <c r="G80" s="49"/>
    </row>
    <row r="81" spans="1:7" x14ac:dyDescent="0.2">
      <c r="A81" s="87" t="s">
        <v>47</v>
      </c>
      <c r="B81" s="101">
        <v>9</v>
      </c>
      <c r="C81" s="92">
        <v>44165</v>
      </c>
      <c r="D81" s="82">
        <v>0</v>
      </c>
      <c r="E81" s="82">
        <v>0</v>
      </c>
      <c r="F81" s="49"/>
      <c r="G81" s="49"/>
    </row>
    <row r="82" spans="1:7" x14ac:dyDescent="0.2">
      <c r="A82" s="87" t="s">
        <v>47</v>
      </c>
      <c r="B82" s="101">
        <v>9</v>
      </c>
      <c r="C82" s="92">
        <v>44098</v>
      </c>
      <c r="D82" s="82">
        <v>0</v>
      </c>
      <c r="E82" s="82">
        <v>0</v>
      </c>
      <c r="F82" s="49"/>
      <c r="G82" s="49"/>
    </row>
    <row r="83" spans="1:7" x14ac:dyDescent="0.2">
      <c r="A83" s="87" t="s">
        <v>47</v>
      </c>
      <c r="B83" s="101">
        <v>9</v>
      </c>
      <c r="C83" s="92">
        <v>44069</v>
      </c>
      <c r="D83" s="82">
        <v>665.1</v>
      </c>
      <c r="E83" s="82">
        <v>0</v>
      </c>
      <c r="F83" s="49"/>
      <c r="G83" s="49"/>
    </row>
    <row r="84" spans="1:7" x14ac:dyDescent="0.2">
      <c r="A84" s="87" t="s">
        <v>47</v>
      </c>
      <c r="B84" s="101">
        <v>9</v>
      </c>
      <c r="C84" s="92">
        <v>44036</v>
      </c>
      <c r="D84" s="82">
        <v>1000</v>
      </c>
      <c r="E84" s="82">
        <v>0</v>
      </c>
      <c r="F84" s="49" t="s">
        <v>80</v>
      </c>
      <c r="G84" s="49"/>
    </row>
    <row r="85" spans="1:7" x14ac:dyDescent="0.2">
      <c r="A85" s="87" t="s">
        <v>47</v>
      </c>
      <c r="B85" s="101">
        <v>9</v>
      </c>
      <c r="C85" s="92">
        <v>44012</v>
      </c>
      <c r="D85" s="82">
        <v>5360.17</v>
      </c>
      <c r="E85" s="82">
        <v>0</v>
      </c>
      <c r="F85" s="49"/>
      <c r="G85" s="49"/>
    </row>
    <row r="86" spans="1:7" x14ac:dyDescent="0.2">
      <c r="A86" s="87" t="s">
        <v>47</v>
      </c>
      <c r="B86" s="101">
        <v>9</v>
      </c>
      <c r="C86" s="92">
        <v>43983</v>
      </c>
      <c r="D86" s="82">
        <v>6141.14</v>
      </c>
      <c r="E86" s="82">
        <v>0</v>
      </c>
      <c r="F86" s="49" t="s">
        <v>82</v>
      </c>
      <c r="G86" s="49"/>
    </row>
    <row r="87" spans="1:7" x14ac:dyDescent="0.2">
      <c r="A87" s="87" t="s">
        <v>47</v>
      </c>
      <c r="B87" s="101">
        <v>9</v>
      </c>
      <c r="C87" s="92">
        <v>43977</v>
      </c>
      <c r="D87" s="82">
        <v>3259.5</v>
      </c>
      <c r="E87" s="82">
        <v>0</v>
      </c>
      <c r="F87" s="49" t="s">
        <v>17</v>
      </c>
      <c r="G87" s="49"/>
    </row>
    <row r="88" spans="1:7" ht="12" thickBot="1" x14ac:dyDescent="0.25">
      <c r="A88" s="87" t="s">
        <v>47</v>
      </c>
      <c r="B88" s="101">
        <v>9</v>
      </c>
      <c r="C88" s="92">
        <v>44207</v>
      </c>
      <c r="D88" s="82">
        <v>2706</v>
      </c>
      <c r="E88" s="82">
        <v>0</v>
      </c>
      <c r="F88" s="49" t="s">
        <v>81</v>
      </c>
      <c r="G88" s="49"/>
    </row>
    <row r="89" spans="1:7" ht="12.6" thickBot="1" x14ac:dyDescent="0.3">
      <c r="A89" s="136" t="s">
        <v>71</v>
      </c>
      <c r="B89" s="136"/>
      <c r="C89" s="137"/>
      <c r="D89" s="85">
        <f>SUM(D73:D88)</f>
        <v>40077.599999999999</v>
      </c>
      <c r="E89" s="85">
        <f>SUM(E73:E88)</f>
        <v>0</v>
      </c>
      <c r="F89" s="52"/>
      <c r="G89" s="52"/>
    </row>
    <row r="90" spans="1:7" ht="12" x14ac:dyDescent="0.25">
      <c r="A90" s="147" t="s">
        <v>75</v>
      </c>
      <c r="B90" s="147"/>
      <c r="C90" s="147"/>
      <c r="D90" s="148"/>
      <c r="E90" s="148"/>
      <c r="F90" s="147"/>
      <c r="G90" s="29"/>
    </row>
    <row r="91" spans="1:7" x14ac:dyDescent="0.2">
      <c r="A91" s="50" t="s">
        <v>8</v>
      </c>
      <c r="B91" s="101">
        <v>13</v>
      </c>
      <c r="C91" s="81">
        <v>44274</v>
      </c>
      <c r="D91" s="95">
        <v>3000</v>
      </c>
      <c r="E91" s="95">
        <v>0</v>
      </c>
      <c r="F91" s="124"/>
      <c r="G91" s="124"/>
    </row>
    <row r="92" spans="1:7" x14ac:dyDescent="0.2">
      <c r="A92" s="50" t="s">
        <v>8</v>
      </c>
      <c r="B92" s="101">
        <v>13</v>
      </c>
      <c r="C92" s="81">
        <v>44268</v>
      </c>
      <c r="D92" s="95">
        <v>2307.41</v>
      </c>
      <c r="E92" s="95">
        <v>0</v>
      </c>
      <c r="F92" s="124"/>
      <c r="G92" s="124"/>
    </row>
    <row r="93" spans="1:7" x14ac:dyDescent="0.2">
      <c r="A93" s="50" t="s">
        <v>8</v>
      </c>
      <c r="B93" s="101">
        <v>13</v>
      </c>
      <c r="C93" s="81">
        <v>44267</v>
      </c>
      <c r="D93" s="95">
        <v>450</v>
      </c>
      <c r="E93" s="95">
        <v>0</v>
      </c>
      <c r="F93" s="124"/>
      <c r="G93" s="124"/>
    </row>
    <row r="94" spans="1:7" x14ac:dyDescent="0.2">
      <c r="A94" s="50" t="s">
        <v>8</v>
      </c>
      <c r="B94" s="101">
        <v>13</v>
      </c>
      <c r="C94" s="81">
        <v>44255</v>
      </c>
      <c r="D94" s="95">
        <v>0</v>
      </c>
      <c r="E94" s="95">
        <v>0</v>
      </c>
      <c r="F94" s="124"/>
      <c r="G94" s="124"/>
    </row>
    <row r="95" spans="1:7" x14ac:dyDescent="0.2">
      <c r="A95" s="50" t="s">
        <v>8</v>
      </c>
      <c r="B95" s="101">
        <v>13</v>
      </c>
      <c r="C95" s="81">
        <v>44260</v>
      </c>
      <c r="D95" s="95">
        <v>0</v>
      </c>
      <c r="E95" s="95">
        <v>0</v>
      </c>
      <c r="F95" s="124"/>
      <c r="G95" s="124"/>
    </row>
    <row r="96" spans="1:7" x14ac:dyDescent="0.2">
      <c r="A96" s="50" t="s">
        <v>8</v>
      </c>
      <c r="B96" s="101">
        <v>13</v>
      </c>
      <c r="C96" s="81">
        <v>44246</v>
      </c>
      <c r="D96" s="95">
        <v>0</v>
      </c>
      <c r="E96" s="95">
        <v>0</v>
      </c>
      <c r="F96" s="124"/>
      <c r="G96" s="124"/>
    </row>
    <row r="97" spans="1:7" x14ac:dyDescent="0.2">
      <c r="A97" s="50" t="s">
        <v>8</v>
      </c>
      <c r="B97" s="101">
        <v>13</v>
      </c>
      <c r="C97" s="81">
        <v>44236</v>
      </c>
      <c r="D97" s="95">
        <v>3743.81</v>
      </c>
      <c r="E97" s="95">
        <v>0</v>
      </c>
      <c r="F97" s="124"/>
      <c r="G97" s="124"/>
    </row>
    <row r="98" spans="1:7" x14ac:dyDescent="0.2">
      <c r="A98" s="50" t="s">
        <v>8</v>
      </c>
      <c r="B98" s="101">
        <v>13</v>
      </c>
      <c r="C98" s="81">
        <v>44220</v>
      </c>
      <c r="D98" s="95">
        <v>495.54</v>
      </c>
      <c r="E98" s="95">
        <v>0</v>
      </c>
      <c r="F98" s="124"/>
      <c r="G98" s="124"/>
    </row>
    <row r="99" spans="1:7" x14ac:dyDescent="0.2">
      <c r="A99" s="50" t="s">
        <v>8</v>
      </c>
      <c r="B99" s="101">
        <v>13</v>
      </c>
      <c r="C99" s="81">
        <v>44139</v>
      </c>
      <c r="D99" s="95">
        <v>0</v>
      </c>
      <c r="E99" s="95">
        <v>0</v>
      </c>
      <c r="F99" s="124"/>
      <c r="G99" s="124"/>
    </row>
    <row r="100" spans="1:7" x14ac:dyDescent="0.2">
      <c r="A100" s="50" t="s">
        <v>8</v>
      </c>
      <c r="B100" s="101">
        <v>13</v>
      </c>
      <c r="C100" s="81">
        <v>44153</v>
      </c>
      <c r="D100" s="95">
        <v>0</v>
      </c>
      <c r="E100" s="95">
        <v>0</v>
      </c>
      <c r="F100" s="124"/>
      <c r="G100" s="124"/>
    </row>
    <row r="101" spans="1:7" x14ac:dyDescent="0.2">
      <c r="A101" s="50" t="s">
        <v>8</v>
      </c>
      <c r="B101" s="101">
        <v>13</v>
      </c>
      <c r="C101" s="81">
        <v>44260</v>
      </c>
      <c r="D101" s="95">
        <v>0</v>
      </c>
      <c r="E101" s="95">
        <v>0</v>
      </c>
      <c r="F101" s="124"/>
      <c r="G101" s="124"/>
    </row>
    <row r="102" spans="1:7" x14ac:dyDescent="0.2">
      <c r="A102" s="50" t="s">
        <v>8</v>
      </c>
      <c r="B102" s="101">
        <v>13</v>
      </c>
      <c r="C102" s="81">
        <v>44260</v>
      </c>
      <c r="D102" s="95">
        <v>0</v>
      </c>
      <c r="E102" s="95">
        <v>0</v>
      </c>
      <c r="F102" s="124"/>
      <c r="G102" s="124"/>
    </row>
    <row r="103" spans="1:7" x14ac:dyDescent="0.2">
      <c r="A103" s="50" t="s">
        <v>8</v>
      </c>
      <c r="B103" s="101">
        <v>13</v>
      </c>
      <c r="C103" s="81">
        <v>44300</v>
      </c>
      <c r="D103" s="95">
        <v>0</v>
      </c>
      <c r="E103" s="95">
        <v>0</v>
      </c>
      <c r="F103" s="124"/>
      <c r="G103" s="124"/>
    </row>
    <row r="104" spans="1:7" x14ac:dyDescent="0.2">
      <c r="A104" s="50" t="s">
        <v>8</v>
      </c>
      <c r="B104" s="101">
        <v>13</v>
      </c>
      <c r="C104" s="81">
        <v>44244</v>
      </c>
      <c r="D104" s="95">
        <v>0</v>
      </c>
      <c r="E104" s="95">
        <v>0</v>
      </c>
      <c r="F104" s="124"/>
      <c r="G104" s="124"/>
    </row>
    <row r="105" spans="1:7" x14ac:dyDescent="0.2">
      <c r="A105" s="50" t="s">
        <v>8</v>
      </c>
      <c r="B105" s="101">
        <v>13</v>
      </c>
      <c r="C105" s="81">
        <v>44298</v>
      </c>
      <c r="D105" s="95">
        <v>0</v>
      </c>
      <c r="E105" s="95">
        <v>0</v>
      </c>
      <c r="F105" s="124"/>
      <c r="G105" s="124"/>
    </row>
    <row r="106" spans="1:7" x14ac:dyDescent="0.2">
      <c r="A106" s="50" t="s">
        <v>8</v>
      </c>
      <c r="B106" s="101">
        <v>13</v>
      </c>
      <c r="C106" s="81">
        <v>44276</v>
      </c>
      <c r="D106" s="95">
        <v>0</v>
      </c>
      <c r="E106" s="95">
        <v>0</v>
      </c>
      <c r="F106" s="124"/>
      <c r="G106" s="124"/>
    </row>
    <row r="107" spans="1:7" x14ac:dyDescent="0.2">
      <c r="A107" s="50" t="s">
        <v>8</v>
      </c>
      <c r="B107" s="101">
        <v>13</v>
      </c>
      <c r="C107" s="81">
        <v>44231</v>
      </c>
      <c r="D107" s="95">
        <v>3609.32</v>
      </c>
      <c r="E107" s="95">
        <v>0</v>
      </c>
      <c r="F107" s="124"/>
      <c r="G107" s="124"/>
    </row>
    <row r="108" spans="1:7" x14ac:dyDescent="0.2">
      <c r="A108" s="50" t="s">
        <v>8</v>
      </c>
      <c r="B108" s="101">
        <v>13</v>
      </c>
      <c r="C108" s="81">
        <v>44225</v>
      </c>
      <c r="D108" s="95">
        <v>0</v>
      </c>
      <c r="E108" s="95">
        <v>0</v>
      </c>
      <c r="F108" s="124"/>
      <c r="G108" s="124"/>
    </row>
    <row r="109" spans="1:7" x14ac:dyDescent="0.2">
      <c r="A109" s="50" t="s">
        <v>8</v>
      </c>
      <c r="B109" s="101">
        <v>13</v>
      </c>
      <c r="C109" s="81">
        <v>44062</v>
      </c>
      <c r="D109" s="95">
        <v>0</v>
      </c>
      <c r="E109" s="95">
        <v>0</v>
      </c>
      <c r="F109" s="124"/>
      <c r="G109" s="124"/>
    </row>
    <row r="110" spans="1:7" x14ac:dyDescent="0.2">
      <c r="A110" s="50" t="s">
        <v>8</v>
      </c>
      <c r="B110" s="101">
        <v>13</v>
      </c>
      <c r="C110" s="81">
        <v>44224</v>
      </c>
      <c r="D110" s="95">
        <v>365</v>
      </c>
      <c r="E110" s="95">
        <v>0</v>
      </c>
      <c r="F110" s="124"/>
      <c r="G110" s="124"/>
    </row>
    <row r="111" spans="1:7" x14ac:dyDescent="0.2">
      <c r="A111" s="50" t="s">
        <v>8</v>
      </c>
      <c r="B111" s="101">
        <v>13</v>
      </c>
      <c r="C111" s="81">
        <v>44226</v>
      </c>
      <c r="D111" s="95">
        <v>0</v>
      </c>
      <c r="E111" s="95">
        <v>0</v>
      </c>
      <c r="F111" s="124"/>
      <c r="G111" s="124"/>
    </row>
    <row r="112" spans="1:7" x14ac:dyDescent="0.2">
      <c r="A112" s="50" t="s">
        <v>8</v>
      </c>
      <c r="B112" s="101">
        <v>13</v>
      </c>
      <c r="C112" s="81">
        <v>44162</v>
      </c>
      <c r="D112" s="95">
        <v>0</v>
      </c>
      <c r="E112" s="95">
        <v>0</v>
      </c>
      <c r="F112" s="124"/>
      <c r="G112" s="124"/>
    </row>
    <row r="113" spans="1:7" x14ac:dyDescent="0.2">
      <c r="A113" s="50" t="s">
        <v>8</v>
      </c>
      <c r="B113" s="101">
        <v>13</v>
      </c>
      <c r="C113" s="81">
        <v>44147</v>
      </c>
      <c r="D113" s="95">
        <v>0</v>
      </c>
      <c r="E113" s="95">
        <v>0</v>
      </c>
      <c r="F113" s="124"/>
      <c r="G113" s="124"/>
    </row>
    <row r="114" spans="1:7" x14ac:dyDescent="0.2">
      <c r="A114" s="50" t="s">
        <v>8</v>
      </c>
      <c r="B114" s="101">
        <v>13</v>
      </c>
      <c r="C114" s="81">
        <v>44207</v>
      </c>
      <c r="D114" s="95">
        <v>0</v>
      </c>
      <c r="E114" s="95">
        <v>0</v>
      </c>
      <c r="F114" s="124"/>
      <c r="G114" s="124"/>
    </row>
    <row r="115" spans="1:7" x14ac:dyDescent="0.2">
      <c r="A115" s="50" t="s">
        <v>8</v>
      </c>
      <c r="B115" s="101">
        <v>13</v>
      </c>
      <c r="C115" s="81">
        <v>44221</v>
      </c>
      <c r="D115" s="95">
        <v>0</v>
      </c>
      <c r="E115" s="95">
        <v>0</v>
      </c>
      <c r="F115" s="124"/>
      <c r="G115" s="124"/>
    </row>
    <row r="116" spans="1:7" x14ac:dyDescent="0.2">
      <c r="A116" s="50" t="s">
        <v>8</v>
      </c>
      <c r="B116" s="101">
        <v>13</v>
      </c>
      <c r="C116" s="81">
        <v>44214</v>
      </c>
      <c r="D116" s="95">
        <v>1750</v>
      </c>
      <c r="E116" s="95">
        <v>0</v>
      </c>
      <c r="F116" s="124"/>
      <c r="G116" s="124"/>
    </row>
    <row r="117" spans="1:7" x14ac:dyDescent="0.2">
      <c r="A117" s="50" t="s">
        <v>8</v>
      </c>
      <c r="B117" s="101">
        <v>13</v>
      </c>
      <c r="C117" s="81">
        <v>44215</v>
      </c>
      <c r="D117" s="95">
        <v>0</v>
      </c>
      <c r="E117" s="95">
        <v>0</v>
      </c>
      <c r="F117" s="124"/>
      <c r="G117" s="124"/>
    </row>
    <row r="118" spans="1:7" x14ac:dyDescent="0.2">
      <c r="A118" s="50" t="s">
        <v>8</v>
      </c>
      <c r="B118" s="101">
        <v>13</v>
      </c>
      <c r="C118" s="81">
        <v>44124</v>
      </c>
      <c r="D118" s="95">
        <v>0</v>
      </c>
      <c r="E118" s="95">
        <v>0</v>
      </c>
      <c r="F118" s="124"/>
      <c r="G118" s="124"/>
    </row>
    <row r="119" spans="1:7" x14ac:dyDescent="0.2">
      <c r="A119" s="50" t="s">
        <v>8</v>
      </c>
      <c r="B119" s="101">
        <v>13</v>
      </c>
      <c r="C119" s="81">
        <v>44133</v>
      </c>
      <c r="D119" s="95">
        <v>0</v>
      </c>
      <c r="E119" s="95">
        <v>0</v>
      </c>
      <c r="F119" s="124"/>
      <c r="G119" s="124"/>
    </row>
    <row r="120" spans="1:7" x14ac:dyDescent="0.2">
      <c r="A120" s="50" t="s">
        <v>8</v>
      </c>
      <c r="B120" s="101">
        <v>13</v>
      </c>
      <c r="C120" s="81">
        <v>44112</v>
      </c>
      <c r="D120" s="95">
        <v>0</v>
      </c>
      <c r="E120" s="95">
        <v>0</v>
      </c>
      <c r="F120" s="124"/>
      <c r="G120" s="124"/>
    </row>
    <row r="121" spans="1:7" x14ac:dyDescent="0.2">
      <c r="A121" s="50" t="s">
        <v>8</v>
      </c>
      <c r="B121" s="101">
        <v>13</v>
      </c>
      <c r="C121" s="81">
        <v>44126</v>
      </c>
      <c r="D121" s="95">
        <v>1400</v>
      </c>
      <c r="E121" s="95">
        <v>0</v>
      </c>
      <c r="F121" s="124"/>
      <c r="G121" s="124"/>
    </row>
    <row r="122" spans="1:7" x14ac:dyDescent="0.2">
      <c r="A122" s="50" t="s">
        <v>8</v>
      </c>
      <c r="B122" s="101">
        <v>13</v>
      </c>
      <c r="C122" s="81">
        <v>44118</v>
      </c>
      <c r="D122" s="95">
        <v>2050.42</v>
      </c>
      <c r="E122" s="95">
        <v>0</v>
      </c>
      <c r="F122" s="124"/>
      <c r="G122" s="124"/>
    </row>
    <row r="123" spans="1:7" x14ac:dyDescent="0.2">
      <c r="A123" s="50" t="s">
        <v>8</v>
      </c>
      <c r="B123" s="101">
        <v>13</v>
      </c>
      <c r="C123" s="81">
        <v>44110</v>
      </c>
      <c r="D123" s="95">
        <v>0</v>
      </c>
      <c r="E123" s="95">
        <v>0</v>
      </c>
      <c r="F123" s="124"/>
      <c r="G123" s="124"/>
    </row>
    <row r="124" spans="1:7" x14ac:dyDescent="0.2">
      <c r="A124" s="50" t="s">
        <v>8</v>
      </c>
      <c r="B124" s="101">
        <v>13</v>
      </c>
      <c r="C124" s="81">
        <v>44126</v>
      </c>
      <c r="D124" s="95">
        <v>14000</v>
      </c>
      <c r="E124" s="95">
        <v>0</v>
      </c>
      <c r="F124" s="124"/>
      <c r="G124" s="124"/>
    </row>
    <row r="125" spans="1:7" x14ac:dyDescent="0.2">
      <c r="A125" s="50" t="s">
        <v>8</v>
      </c>
      <c r="B125" s="101">
        <v>13</v>
      </c>
      <c r="C125" s="81">
        <v>44136</v>
      </c>
      <c r="D125" s="95">
        <v>0</v>
      </c>
      <c r="E125" s="95">
        <v>0</v>
      </c>
      <c r="F125" s="124"/>
      <c r="G125" s="124"/>
    </row>
    <row r="126" spans="1:7" x14ac:dyDescent="0.2">
      <c r="A126" s="50" t="s">
        <v>8</v>
      </c>
      <c r="B126" s="101">
        <v>13</v>
      </c>
      <c r="C126" s="81">
        <v>44130</v>
      </c>
      <c r="D126" s="95">
        <v>192.18</v>
      </c>
      <c r="E126" s="95">
        <v>0</v>
      </c>
      <c r="F126" s="124"/>
      <c r="G126" s="124"/>
    </row>
    <row r="127" spans="1:7" x14ac:dyDescent="0.2">
      <c r="A127" s="50" t="s">
        <v>8</v>
      </c>
      <c r="B127" s="101">
        <v>13</v>
      </c>
      <c r="C127" s="81">
        <v>44084</v>
      </c>
      <c r="D127" s="95">
        <v>0</v>
      </c>
      <c r="E127" s="95">
        <v>0</v>
      </c>
      <c r="F127" s="124"/>
      <c r="G127" s="124"/>
    </row>
    <row r="128" spans="1:7" x14ac:dyDescent="0.2">
      <c r="A128" s="50" t="s">
        <v>8</v>
      </c>
      <c r="B128" s="101">
        <v>13</v>
      </c>
      <c r="C128" s="81">
        <v>44126</v>
      </c>
      <c r="D128" s="95">
        <v>10400</v>
      </c>
      <c r="E128" s="95">
        <v>0</v>
      </c>
      <c r="F128" s="124"/>
      <c r="G128" s="124"/>
    </row>
    <row r="129" spans="1:7" x14ac:dyDescent="0.2">
      <c r="A129" s="50" t="s">
        <v>8</v>
      </c>
      <c r="B129" s="101">
        <v>13</v>
      </c>
      <c r="C129" s="81">
        <v>43996</v>
      </c>
      <c r="D129" s="95">
        <v>10527.85</v>
      </c>
      <c r="E129" s="95">
        <v>0</v>
      </c>
      <c r="F129" s="124"/>
      <c r="G129" s="124"/>
    </row>
    <row r="130" spans="1:7" x14ac:dyDescent="0.2">
      <c r="A130" s="50" t="s">
        <v>8</v>
      </c>
      <c r="B130" s="101">
        <v>13</v>
      </c>
      <c r="C130" s="81">
        <v>44009</v>
      </c>
      <c r="D130" s="95">
        <v>8408.49</v>
      </c>
      <c r="E130" s="95">
        <v>0</v>
      </c>
      <c r="F130" s="124"/>
      <c r="G130" s="124"/>
    </row>
    <row r="131" spans="1:7" x14ac:dyDescent="0.2">
      <c r="A131" s="50" t="s">
        <v>8</v>
      </c>
      <c r="B131" s="101">
        <v>13</v>
      </c>
      <c r="C131" s="81">
        <v>44126</v>
      </c>
      <c r="D131" s="95">
        <v>2743.13</v>
      </c>
      <c r="E131" s="95">
        <v>0</v>
      </c>
      <c r="F131" s="124"/>
      <c r="G131" s="124"/>
    </row>
    <row r="132" spans="1:7" x14ac:dyDescent="0.2">
      <c r="A132" s="50" t="s">
        <v>8</v>
      </c>
      <c r="B132" s="101">
        <v>13</v>
      </c>
      <c r="C132" s="81">
        <v>44126</v>
      </c>
      <c r="D132" s="95">
        <v>659.13</v>
      </c>
      <c r="E132" s="95">
        <v>0</v>
      </c>
      <c r="F132" s="124"/>
      <c r="G132" s="124"/>
    </row>
    <row r="133" spans="1:7" x14ac:dyDescent="0.2">
      <c r="A133" s="50" t="s">
        <v>8</v>
      </c>
      <c r="B133" s="101">
        <v>13</v>
      </c>
      <c r="C133" s="81">
        <v>44039</v>
      </c>
      <c r="D133" s="95">
        <v>0</v>
      </c>
      <c r="E133" s="95">
        <v>0</v>
      </c>
      <c r="F133" s="124"/>
      <c r="G133" s="124"/>
    </row>
    <row r="134" spans="1:7" x14ac:dyDescent="0.2">
      <c r="A134" s="50" t="s">
        <v>8</v>
      </c>
      <c r="B134" s="101">
        <v>13</v>
      </c>
      <c r="C134" s="81">
        <v>44065</v>
      </c>
      <c r="D134" s="95">
        <v>2566.94</v>
      </c>
      <c r="E134" s="95">
        <v>0</v>
      </c>
      <c r="F134" s="124"/>
      <c r="G134" s="124"/>
    </row>
    <row r="135" spans="1:7" x14ac:dyDescent="0.2">
      <c r="A135" s="50" t="s">
        <v>8</v>
      </c>
      <c r="B135" s="101">
        <v>13</v>
      </c>
      <c r="C135" s="81">
        <v>44039</v>
      </c>
      <c r="D135" s="95">
        <v>2500</v>
      </c>
      <c r="E135" s="95">
        <v>0</v>
      </c>
      <c r="F135" s="124"/>
      <c r="G135" s="124"/>
    </row>
    <row r="136" spans="1:7" x14ac:dyDescent="0.2">
      <c r="A136" s="50" t="s">
        <v>8</v>
      </c>
      <c r="B136" s="101">
        <v>13</v>
      </c>
      <c r="C136" s="81">
        <v>44031</v>
      </c>
      <c r="D136" s="95">
        <v>0</v>
      </c>
      <c r="E136" s="95">
        <v>0</v>
      </c>
      <c r="F136" s="124"/>
      <c r="G136" s="124"/>
    </row>
    <row r="137" spans="1:7" x14ac:dyDescent="0.2">
      <c r="A137" s="50" t="s">
        <v>8</v>
      </c>
      <c r="B137" s="101">
        <v>13</v>
      </c>
      <c r="C137" s="81">
        <v>43996</v>
      </c>
      <c r="D137" s="95">
        <v>9000</v>
      </c>
      <c r="E137" s="95">
        <v>0</v>
      </c>
      <c r="F137" s="124"/>
      <c r="G137" s="124"/>
    </row>
    <row r="138" spans="1:7" x14ac:dyDescent="0.2">
      <c r="A138" s="50" t="s">
        <v>8</v>
      </c>
      <c r="B138" s="101">
        <v>13</v>
      </c>
      <c r="C138" s="81">
        <v>43988</v>
      </c>
      <c r="D138" s="95">
        <v>0</v>
      </c>
      <c r="E138" s="95">
        <v>0</v>
      </c>
      <c r="F138" s="124"/>
      <c r="G138" s="124"/>
    </row>
    <row r="139" spans="1:7" x14ac:dyDescent="0.2">
      <c r="A139" s="50" t="s">
        <v>8</v>
      </c>
      <c r="B139" s="101">
        <v>13</v>
      </c>
      <c r="C139" s="81">
        <v>44066</v>
      </c>
      <c r="D139" s="95">
        <v>0</v>
      </c>
      <c r="E139" s="95">
        <v>0</v>
      </c>
      <c r="F139" s="124"/>
      <c r="G139" s="124"/>
    </row>
    <row r="140" spans="1:7" x14ac:dyDescent="0.2">
      <c r="A140" s="50" t="s">
        <v>8</v>
      </c>
      <c r="B140" s="101">
        <v>13</v>
      </c>
      <c r="C140" s="81">
        <v>43983</v>
      </c>
      <c r="D140" s="95">
        <v>0</v>
      </c>
      <c r="E140" s="95">
        <v>0</v>
      </c>
      <c r="F140" s="124"/>
      <c r="G140" s="124"/>
    </row>
    <row r="141" spans="1:7" x14ac:dyDescent="0.2">
      <c r="A141" s="50" t="s">
        <v>8</v>
      </c>
      <c r="B141" s="101">
        <v>13</v>
      </c>
      <c r="C141" s="81">
        <v>44058</v>
      </c>
      <c r="D141" s="95">
        <v>819.87</v>
      </c>
      <c r="E141" s="95">
        <v>0</v>
      </c>
      <c r="F141" s="124"/>
      <c r="G141" s="124"/>
    </row>
    <row r="142" spans="1:7" x14ac:dyDescent="0.2">
      <c r="A142" s="50" t="s">
        <v>8</v>
      </c>
      <c r="B142" s="101">
        <v>13</v>
      </c>
      <c r="C142" s="81">
        <v>44013</v>
      </c>
      <c r="D142" s="95">
        <v>0</v>
      </c>
      <c r="E142" s="95">
        <v>0</v>
      </c>
      <c r="F142" s="124"/>
      <c r="G142" s="124"/>
    </row>
    <row r="143" spans="1:7" x14ac:dyDescent="0.2">
      <c r="A143" s="50" t="s">
        <v>8</v>
      </c>
      <c r="B143" s="101">
        <v>13</v>
      </c>
      <c r="C143" s="81">
        <v>43963</v>
      </c>
      <c r="D143" s="95">
        <v>0</v>
      </c>
      <c r="E143" s="95">
        <v>0</v>
      </c>
      <c r="F143" s="124"/>
      <c r="G143" s="124"/>
    </row>
    <row r="144" spans="1:7" x14ac:dyDescent="0.2">
      <c r="A144" s="50" t="s">
        <v>8</v>
      </c>
      <c r="B144" s="101">
        <v>13</v>
      </c>
      <c r="C144" s="81">
        <v>43970</v>
      </c>
      <c r="D144" s="95">
        <v>0</v>
      </c>
      <c r="E144" s="95">
        <v>0</v>
      </c>
      <c r="F144" s="124"/>
      <c r="G144" s="124"/>
    </row>
    <row r="145" spans="1:7" x14ac:dyDescent="0.2">
      <c r="A145" s="50" t="s">
        <v>8</v>
      </c>
      <c r="B145" s="101">
        <v>13</v>
      </c>
      <c r="C145" s="81">
        <v>43966</v>
      </c>
      <c r="D145" s="95">
        <v>0</v>
      </c>
      <c r="E145" s="95">
        <v>0</v>
      </c>
      <c r="F145" s="124"/>
      <c r="G145" s="124"/>
    </row>
    <row r="146" spans="1:7" ht="12" thickBot="1" x14ac:dyDescent="0.25">
      <c r="A146" s="50" t="s">
        <v>8</v>
      </c>
      <c r="B146" s="101">
        <v>13</v>
      </c>
      <c r="C146" s="81">
        <v>43957</v>
      </c>
      <c r="D146" s="95">
        <v>0</v>
      </c>
      <c r="E146" s="95">
        <v>0</v>
      </c>
      <c r="F146" s="124"/>
      <c r="G146" s="124"/>
    </row>
    <row r="147" spans="1:7" ht="12.6" thickBot="1" x14ac:dyDescent="0.3">
      <c r="A147" s="136" t="s">
        <v>71</v>
      </c>
      <c r="B147" s="136"/>
      <c r="C147" s="137"/>
      <c r="D147" s="85">
        <f>SUM(D91:D146)</f>
        <v>80989.09</v>
      </c>
      <c r="E147" s="85">
        <f>SUM(E91:E146)</f>
        <v>0</v>
      </c>
      <c r="F147" s="52"/>
      <c r="G147" s="52"/>
    </row>
    <row r="148" spans="1:7" ht="12" x14ac:dyDescent="0.25">
      <c r="A148" s="146" t="s">
        <v>42</v>
      </c>
      <c r="B148" s="146"/>
      <c r="C148" s="146"/>
      <c r="D148" s="146"/>
      <c r="E148" s="146"/>
      <c r="F148" s="146"/>
      <c r="G148" s="29"/>
    </row>
    <row r="149" spans="1:7" x14ac:dyDescent="0.2">
      <c r="A149" s="87" t="s">
        <v>47</v>
      </c>
      <c r="B149" s="114">
        <v>8</v>
      </c>
      <c r="C149" s="119">
        <v>44337</v>
      </c>
      <c r="D149" s="121">
        <v>3946.12</v>
      </c>
      <c r="E149" s="82">
        <v>0</v>
      </c>
      <c r="F149" s="118" t="s">
        <v>17</v>
      </c>
      <c r="G149" s="118"/>
    </row>
    <row r="150" spans="1:7" x14ac:dyDescent="0.2">
      <c r="A150" s="87" t="s">
        <v>47</v>
      </c>
      <c r="B150" s="114">
        <v>8</v>
      </c>
      <c r="C150" s="119">
        <v>44340</v>
      </c>
      <c r="D150" s="121">
        <v>20309.38</v>
      </c>
      <c r="E150" s="82">
        <v>0</v>
      </c>
      <c r="F150" s="118" t="s">
        <v>16</v>
      </c>
      <c r="G150" s="118"/>
    </row>
    <row r="151" spans="1:7" x14ac:dyDescent="0.2">
      <c r="A151" s="87" t="s">
        <v>47</v>
      </c>
      <c r="B151" s="114">
        <v>8</v>
      </c>
      <c r="C151" s="119">
        <v>44438</v>
      </c>
      <c r="D151" s="121">
        <v>4279.6099999999997</v>
      </c>
      <c r="E151" s="82">
        <v>0</v>
      </c>
      <c r="F151" s="118" t="s">
        <v>16</v>
      </c>
      <c r="G151" s="118"/>
    </row>
    <row r="152" spans="1:7" x14ac:dyDescent="0.2">
      <c r="A152" s="87" t="s">
        <v>47</v>
      </c>
      <c r="B152" s="114">
        <v>8</v>
      </c>
      <c r="C152" s="119">
        <v>44462</v>
      </c>
      <c r="D152" s="121">
        <v>22419.59</v>
      </c>
      <c r="E152" s="82">
        <v>0</v>
      </c>
      <c r="F152" s="118" t="s">
        <v>45</v>
      </c>
      <c r="G152" s="118"/>
    </row>
    <row r="153" spans="1:7" x14ac:dyDescent="0.2">
      <c r="A153" s="87" t="s">
        <v>47</v>
      </c>
      <c r="B153" s="114">
        <v>8</v>
      </c>
      <c r="C153" s="119">
        <v>44462</v>
      </c>
      <c r="D153" s="121">
        <v>710</v>
      </c>
      <c r="E153" s="82">
        <v>0</v>
      </c>
      <c r="F153" s="118" t="s">
        <v>31</v>
      </c>
      <c r="G153" s="118"/>
    </row>
    <row r="154" spans="1:7" x14ac:dyDescent="0.2">
      <c r="A154" s="87" t="s">
        <v>47</v>
      </c>
      <c r="B154" s="114">
        <v>8</v>
      </c>
      <c r="C154" s="119">
        <v>44462</v>
      </c>
      <c r="D154" s="121">
        <v>1625.27</v>
      </c>
      <c r="E154" s="82">
        <v>0</v>
      </c>
      <c r="F154" s="118" t="s">
        <v>31</v>
      </c>
      <c r="G154" s="118"/>
    </row>
    <row r="155" spans="1:7" x14ac:dyDescent="0.2">
      <c r="A155" s="87" t="s">
        <v>47</v>
      </c>
      <c r="B155" s="114">
        <v>8</v>
      </c>
      <c r="C155" s="119">
        <v>44463</v>
      </c>
      <c r="D155" s="121">
        <v>16605</v>
      </c>
      <c r="E155" s="82">
        <v>0</v>
      </c>
      <c r="F155" s="118" t="s">
        <v>17</v>
      </c>
      <c r="G155" s="118"/>
    </row>
    <row r="156" spans="1:7" x14ac:dyDescent="0.2">
      <c r="A156" s="87" t="s">
        <v>47</v>
      </c>
      <c r="B156" s="114">
        <v>8</v>
      </c>
      <c r="C156" s="119">
        <v>44503</v>
      </c>
      <c r="D156" s="121">
        <v>295.2</v>
      </c>
      <c r="E156" s="82">
        <v>0</v>
      </c>
      <c r="F156" s="118" t="s">
        <v>43</v>
      </c>
      <c r="G156" s="118"/>
    </row>
    <row r="157" spans="1:7" x14ac:dyDescent="0.2">
      <c r="A157" s="87" t="s">
        <v>47</v>
      </c>
      <c r="B157" s="114">
        <v>8</v>
      </c>
      <c r="C157" s="117">
        <v>44519</v>
      </c>
      <c r="D157" s="121">
        <v>2952.36</v>
      </c>
      <c r="E157" s="82">
        <v>0</v>
      </c>
      <c r="F157" s="118" t="s">
        <v>45</v>
      </c>
      <c r="G157" s="118"/>
    </row>
    <row r="158" spans="1:7" x14ac:dyDescent="0.2">
      <c r="A158" s="87" t="s">
        <v>47</v>
      </c>
      <c r="B158" s="114">
        <v>8</v>
      </c>
      <c r="C158" s="117">
        <v>44532</v>
      </c>
      <c r="D158" s="121">
        <v>9800</v>
      </c>
      <c r="E158" s="82">
        <v>0</v>
      </c>
      <c r="F158" s="118" t="s">
        <v>45</v>
      </c>
      <c r="G158" s="118"/>
    </row>
    <row r="159" spans="1:7" x14ac:dyDescent="0.2">
      <c r="A159" s="87" t="s">
        <v>47</v>
      </c>
      <c r="B159" s="114">
        <v>8</v>
      </c>
      <c r="C159" s="117">
        <v>44540</v>
      </c>
      <c r="D159" s="121">
        <v>16000.01</v>
      </c>
      <c r="E159" s="82">
        <v>0</v>
      </c>
      <c r="F159" s="118" t="s">
        <v>44</v>
      </c>
      <c r="G159" s="118"/>
    </row>
    <row r="160" spans="1:7" x14ac:dyDescent="0.2">
      <c r="A160" s="87" t="s">
        <v>47</v>
      </c>
      <c r="B160" s="114">
        <v>8</v>
      </c>
      <c r="C160" s="117">
        <v>44590</v>
      </c>
      <c r="D160" s="121">
        <v>3644.97</v>
      </c>
      <c r="E160" s="82">
        <v>0</v>
      </c>
      <c r="F160" s="118" t="s">
        <v>45</v>
      </c>
      <c r="G160" s="118"/>
    </row>
    <row r="161" spans="1:7" x14ac:dyDescent="0.2">
      <c r="A161" s="87" t="s">
        <v>47</v>
      </c>
      <c r="B161" s="114">
        <v>8</v>
      </c>
      <c r="C161" s="117">
        <v>44592</v>
      </c>
      <c r="D161" s="121">
        <v>8760.2000000000007</v>
      </c>
      <c r="E161" s="82">
        <v>0</v>
      </c>
      <c r="F161" s="118" t="s">
        <v>45</v>
      </c>
      <c r="G161" s="118"/>
    </row>
    <row r="162" spans="1:7" x14ac:dyDescent="0.2">
      <c r="A162" s="87" t="s">
        <v>47</v>
      </c>
      <c r="B162" s="114">
        <v>8</v>
      </c>
      <c r="C162" s="117">
        <v>44610</v>
      </c>
      <c r="D162" s="121">
        <v>11550</v>
      </c>
      <c r="E162" s="82">
        <v>0</v>
      </c>
      <c r="F162" s="118" t="s">
        <v>45</v>
      </c>
      <c r="G162" s="118"/>
    </row>
    <row r="163" spans="1:7" x14ac:dyDescent="0.2">
      <c r="A163" s="87" t="s">
        <v>47</v>
      </c>
      <c r="B163" s="114">
        <v>8</v>
      </c>
      <c r="C163" s="117">
        <v>44636</v>
      </c>
      <c r="D163" s="121">
        <v>1716.42</v>
      </c>
      <c r="E163" s="82">
        <v>0</v>
      </c>
      <c r="F163" s="118" t="s">
        <v>31</v>
      </c>
      <c r="G163" s="118"/>
    </row>
    <row r="164" spans="1:7" x14ac:dyDescent="0.2">
      <c r="A164" s="87" t="s">
        <v>47</v>
      </c>
      <c r="B164" s="114">
        <v>8</v>
      </c>
      <c r="C164" s="117">
        <v>44655</v>
      </c>
      <c r="D164" s="121">
        <v>0</v>
      </c>
      <c r="E164" s="82">
        <v>0</v>
      </c>
      <c r="F164" s="118" t="s">
        <v>46</v>
      </c>
      <c r="G164" s="118"/>
    </row>
    <row r="165" spans="1:7" x14ac:dyDescent="0.2">
      <c r="A165" s="87" t="s">
        <v>47</v>
      </c>
      <c r="B165" s="114">
        <v>8</v>
      </c>
      <c r="C165" s="117">
        <v>44655</v>
      </c>
      <c r="D165" s="121">
        <v>5968.33</v>
      </c>
      <c r="E165" s="82">
        <v>0</v>
      </c>
      <c r="F165" s="118" t="s">
        <v>46</v>
      </c>
      <c r="G165" s="118"/>
    </row>
    <row r="166" spans="1:7" x14ac:dyDescent="0.2">
      <c r="A166" s="87" t="s">
        <v>47</v>
      </c>
      <c r="B166" s="114">
        <v>8</v>
      </c>
      <c r="C166" s="117">
        <v>44664</v>
      </c>
      <c r="D166" s="121">
        <v>1700.22</v>
      </c>
      <c r="E166" s="82">
        <v>0</v>
      </c>
      <c r="F166" s="118" t="s">
        <v>17</v>
      </c>
      <c r="G166" s="118"/>
    </row>
    <row r="167" spans="1:7" ht="12" thickBot="1" x14ac:dyDescent="0.25">
      <c r="A167" s="87" t="s">
        <v>47</v>
      </c>
      <c r="B167" s="114">
        <v>8</v>
      </c>
      <c r="C167" s="117">
        <v>44679</v>
      </c>
      <c r="D167" s="121">
        <v>1080</v>
      </c>
      <c r="E167" s="82">
        <v>0</v>
      </c>
      <c r="F167" s="118" t="s">
        <v>84</v>
      </c>
      <c r="G167" s="118"/>
    </row>
    <row r="168" spans="1:7" ht="12.6" thickBot="1" x14ac:dyDescent="0.3">
      <c r="A168" s="138" t="s">
        <v>71</v>
      </c>
      <c r="B168" s="138"/>
      <c r="C168" s="139"/>
      <c r="D168" s="120">
        <f>SUM(D149:D167)</f>
        <v>133362.68</v>
      </c>
      <c r="E168" s="85">
        <f>SUM(E149:E167)</f>
        <v>0</v>
      </c>
      <c r="F168" s="126"/>
      <c r="G168" s="126"/>
    </row>
    <row r="169" spans="1:7" ht="12" x14ac:dyDescent="0.25">
      <c r="A169" s="143" t="s">
        <v>29</v>
      </c>
      <c r="B169" s="144"/>
      <c r="C169" s="144"/>
      <c r="D169" s="144"/>
      <c r="E169" s="144"/>
      <c r="F169" s="145"/>
      <c r="G169" s="29"/>
    </row>
    <row r="170" spans="1:7" x14ac:dyDescent="0.2">
      <c r="A170" s="49" t="s">
        <v>8</v>
      </c>
      <c r="B170" s="102">
        <v>13</v>
      </c>
      <c r="C170" s="116">
        <v>44320</v>
      </c>
      <c r="D170" s="82">
        <v>0</v>
      </c>
      <c r="E170" s="82">
        <v>0</v>
      </c>
      <c r="F170" s="118" t="s">
        <v>31</v>
      </c>
      <c r="G170" s="118" t="s">
        <v>12</v>
      </c>
    </row>
    <row r="171" spans="1:7" x14ac:dyDescent="0.2">
      <c r="A171" s="49" t="s">
        <v>8</v>
      </c>
      <c r="B171" s="102">
        <v>13</v>
      </c>
      <c r="C171" s="116">
        <v>44329</v>
      </c>
      <c r="D171" s="82">
        <v>0</v>
      </c>
      <c r="E171" s="82">
        <v>0</v>
      </c>
      <c r="F171" s="118" t="s">
        <v>31</v>
      </c>
      <c r="G171" s="118" t="s">
        <v>12</v>
      </c>
    </row>
    <row r="172" spans="1:7" x14ac:dyDescent="0.2">
      <c r="A172" s="49" t="s">
        <v>8</v>
      </c>
      <c r="B172" s="102">
        <v>13</v>
      </c>
      <c r="C172" s="116">
        <v>44331</v>
      </c>
      <c r="D172" s="82">
        <v>0</v>
      </c>
      <c r="E172" s="82">
        <v>0</v>
      </c>
      <c r="F172" s="118" t="s">
        <v>31</v>
      </c>
      <c r="G172" s="118" t="s">
        <v>12</v>
      </c>
    </row>
    <row r="173" spans="1:7" x14ac:dyDescent="0.2">
      <c r="A173" s="49" t="s">
        <v>8</v>
      </c>
      <c r="B173" s="102">
        <v>13</v>
      </c>
      <c r="C173" s="116">
        <v>44341</v>
      </c>
      <c r="D173" s="82">
        <v>0</v>
      </c>
      <c r="E173" s="82">
        <v>0</v>
      </c>
      <c r="F173" s="118" t="s">
        <v>31</v>
      </c>
      <c r="G173" s="118" t="s">
        <v>12</v>
      </c>
    </row>
    <row r="174" spans="1:7" x14ac:dyDescent="0.2">
      <c r="A174" s="49" t="s">
        <v>8</v>
      </c>
      <c r="B174" s="102">
        <v>13</v>
      </c>
      <c r="C174" s="116">
        <v>44346</v>
      </c>
      <c r="D174" s="82">
        <v>0</v>
      </c>
      <c r="E174" s="82">
        <v>0</v>
      </c>
      <c r="F174" s="118" t="s">
        <v>31</v>
      </c>
      <c r="G174" s="118" t="s">
        <v>12</v>
      </c>
    </row>
    <row r="175" spans="1:7" x14ac:dyDescent="0.2">
      <c r="A175" s="49" t="s">
        <v>8</v>
      </c>
      <c r="B175" s="102">
        <v>13</v>
      </c>
      <c r="C175" s="116">
        <v>44350</v>
      </c>
      <c r="D175" s="82">
        <v>0</v>
      </c>
      <c r="E175" s="82">
        <v>0</v>
      </c>
      <c r="F175" s="118" t="s">
        <v>32</v>
      </c>
      <c r="G175" s="118"/>
    </row>
    <row r="176" spans="1:7" x14ac:dyDescent="0.2">
      <c r="A176" s="49" t="s">
        <v>8</v>
      </c>
      <c r="B176" s="102">
        <v>13</v>
      </c>
      <c r="C176" s="116">
        <v>44359</v>
      </c>
      <c r="D176" s="82">
        <v>0</v>
      </c>
      <c r="E176" s="82">
        <v>0</v>
      </c>
      <c r="F176" s="118" t="s">
        <v>31</v>
      </c>
      <c r="G176" s="118" t="s">
        <v>12</v>
      </c>
    </row>
    <row r="177" spans="1:7" x14ac:dyDescent="0.2">
      <c r="A177" s="49" t="s">
        <v>8</v>
      </c>
      <c r="B177" s="102">
        <v>13</v>
      </c>
      <c r="C177" s="116">
        <v>44359</v>
      </c>
      <c r="D177" s="82">
        <v>0</v>
      </c>
      <c r="E177" s="82">
        <v>0</v>
      </c>
      <c r="F177" s="118" t="s">
        <v>33</v>
      </c>
      <c r="G177" s="118" t="s">
        <v>12</v>
      </c>
    </row>
    <row r="178" spans="1:7" x14ac:dyDescent="0.2">
      <c r="A178" s="49" t="s">
        <v>8</v>
      </c>
      <c r="B178" s="102">
        <v>13</v>
      </c>
      <c r="C178" s="116">
        <v>44363</v>
      </c>
      <c r="D178" s="82">
        <v>0</v>
      </c>
      <c r="E178" s="82">
        <v>0</v>
      </c>
      <c r="F178" s="118" t="s">
        <v>34</v>
      </c>
      <c r="G178" s="118" t="s">
        <v>12</v>
      </c>
    </row>
    <row r="179" spans="1:7" x14ac:dyDescent="0.2">
      <c r="A179" s="49" t="s">
        <v>8</v>
      </c>
      <c r="B179" s="102">
        <v>13</v>
      </c>
      <c r="C179" s="116">
        <v>44368</v>
      </c>
      <c r="D179" s="82">
        <v>0</v>
      </c>
      <c r="E179" s="82">
        <v>0</v>
      </c>
      <c r="F179" s="118" t="s">
        <v>32</v>
      </c>
      <c r="G179" s="118"/>
    </row>
    <row r="180" spans="1:7" x14ac:dyDescent="0.2">
      <c r="A180" s="49" t="s">
        <v>8</v>
      </c>
      <c r="B180" s="102">
        <v>13</v>
      </c>
      <c r="C180" s="116">
        <v>44368</v>
      </c>
      <c r="D180" s="82">
        <v>0</v>
      </c>
      <c r="E180" s="82">
        <v>0</v>
      </c>
      <c r="F180" s="118" t="s">
        <v>35</v>
      </c>
      <c r="G180" s="118"/>
    </row>
    <row r="181" spans="1:7" x14ac:dyDescent="0.2">
      <c r="A181" s="49" t="s">
        <v>8</v>
      </c>
      <c r="B181" s="102">
        <v>13</v>
      </c>
      <c r="C181" s="116">
        <v>44371</v>
      </c>
      <c r="D181" s="82">
        <v>0</v>
      </c>
      <c r="E181" s="82">
        <v>0</v>
      </c>
      <c r="F181" s="118" t="s">
        <v>31</v>
      </c>
      <c r="G181" s="118" t="s">
        <v>12</v>
      </c>
    </row>
    <row r="182" spans="1:7" x14ac:dyDescent="0.2">
      <c r="A182" s="49" t="s">
        <v>8</v>
      </c>
      <c r="B182" s="102">
        <v>13</v>
      </c>
      <c r="C182" s="116">
        <v>44386</v>
      </c>
      <c r="D182" s="82">
        <v>1607.43</v>
      </c>
      <c r="E182" s="82">
        <v>0</v>
      </c>
      <c r="F182" s="118" t="s">
        <v>36</v>
      </c>
      <c r="G182" s="118" t="s">
        <v>12</v>
      </c>
    </row>
    <row r="183" spans="1:7" x14ac:dyDescent="0.2">
      <c r="A183" s="49" t="s">
        <v>8</v>
      </c>
      <c r="B183" s="102">
        <v>13</v>
      </c>
      <c r="C183" s="116">
        <v>44386</v>
      </c>
      <c r="D183" s="82">
        <v>428.26</v>
      </c>
      <c r="E183" s="82">
        <v>0</v>
      </c>
      <c r="F183" s="118" t="s">
        <v>31</v>
      </c>
      <c r="G183" s="118" t="s">
        <v>12</v>
      </c>
    </row>
    <row r="184" spans="1:7" x14ac:dyDescent="0.2">
      <c r="A184" s="49" t="s">
        <v>8</v>
      </c>
      <c r="B184" s="102">
        <v>13</v>
      </c>
      <c r="C184" s="116">
        <v>44389</v>
      </c>
      <c r="D184" s="82">
        <v>0</v>
      </c>
      <c r="E184" s="82">
        <v>0</v>
      </c>
      <c r="F184" s="118" t="s">
        <v>31</v>
      </c>
      <c r="G184" s="118" t="s">
        <v>12</v>
      </c>
    </row>
    <row r="185" spans="1:7" x14ac:dyDescent="0.2">
      <c r="A185" s="49" t="s">
        <v>8</v>
      </c>
      <c r="B185" s="102">
        <v>13</v>
      </c>
      <c r="C185" s="116">
        <v>44401</v>
      </c>
      <c r="D185" s="82">
        <v>14727</v>
      </c>
      <c r="E185" s="82">
        <v>0</v>
      </c>
      <c r="F185" s="118" t="s">
        <v>35</v>
      </c>
      <c r="G185" s="118"/>
    </row>
    <row r="186" spans="1:7" x14ac:dyDescent="0.2">
      <c r="A186" s="49" t="s">
        <v>8</v>
      </c>
      <c r="B186" s="102">
        <v>13</v>
      </c>
      <c r="C186" s="116">
        <v>44401</v>
      </c>
      <c r="D186" s="82">
        <v>347</v>
      </c>
      <c r="E186" s="82">
        <v>0</v>
      </c>
      <c r="F186" s="118" t="s">
        <v>31</v>
      </c>
      <c r="G186" s="118" t="s">
        <v>89</v>
      </c>
    </row>
    <row r="187" spans="1:7" x14ac:dyDescent="0.2">
      <c r="A187" s="49" t="s">
        <v>8</v>
      </c>
      <c r="B187" s="102">
        <v>13</v>
      </c>
      <c r="C187" s="116">
        <v>44402</v>
      </c>
      <c r="D187" s="82">
        <v>0</v>
      </c>
      <c r="E187" s="82">
        <v>0</v>
      </c>
      <c r="F187" s="118" t="s">
        <v>37</v>
      </c>
      <c r="G187" s="118" t="s">
        <v>12</v>
      </c>
    </row>
    <row r="188" spans="1:7" x14ac:dyDescent="0.2">
      <c r="A188" s="49" t="s">
        <v>8</v>
      </c>
      <c r="B188" s="102">
        <v>13</v>
      </c>
      <c r="C188" s="116">
        <v>44403</v>
      </c>
      <c r="D188" s="82">
        <v>4287.01</v>
      </c>
      <c r="E188" s="82">
        <v>0</v>
      </c>
      <c r="F188" s="118" t="s">
        <v>31</v>
      </c>
      <c r="G188" s="118" t="s">
        <v>12</v>
      </c>
    </row>
    <row r="189" spans="1:7" x14ac:dyDescent="0.2">
      <c r="A189" s="49" t="s">
        <v>8</v>
      </c>
      <c r="B189" s="102">
        <v>13</v>
      </c>
      <c r="C189" s="116">
        <v>44404</v>
      </c>
      <c r="D189" s="82">
        <v>0</v>
      </c>
      <c r="E189" s="82">
        <v>0</v>
      </c>
      <c r="F189" s="118" t="s">
        <v>31</v>
      </c>
      <c r="G189" s="118" t="s">
        <v>12</v>
      </c>
    </row>
    <row r="190" spans="1:7" x14ac:dyDescent="0.2">
      <c r="A190" s="49" t="s">
        <v>8</v>
      </c>
      <c r="B190" s="102">
        <v>13</v>
      </c>
      <c r="C190" s="116">
        <v>44404</v>
      </c>
      <c r="D190" s="82">
        <v>600</v>
      </c>
      <c r="E190" s="82">
        <v>0</v>
      </c>
      <c r="F190" s="118" t="s">
        <v>31</v>
      </c>
      <c r="G190" s="118" t="s">
        <v>12</v>
      </c>
    </row>
    <row r="191" spans="1:7" x14ac:dyDescent="0.2">
      <c r="A191" s="49" t="s">
        <v>8</v>
      </c>
      <c r="B191" s="102">
        <v>13</v>
      </c>
      <c r="C191" s="116">
        <v>44418</v>
      </c>
      <c r="D191" s="82">
        <v>0</v>
      </c>
      <c r="E191" s="82">
        <v>0</v>
      </c>
      <c r="F191" s="118" t="s">
        <v>31</v>
      </c>
      <c r="G191" s="118" t="s">
        <v>12</v>
      </c>
    </row>
    <row r="192" spans="1:7" x14ac:dyDescent="0.2">
      <c r="A192" s="49" t="s">
        <v>8</v>
      </c>
      <c r="B192" s="102">
        <v>13</v>
      </c>
      <c r="C192" s="116">
        <v>44418</v>
      </c>
      <c r="D192" s="82">
        <v>0</v>
      </c>
      <c r="E192" s="82">
        <v>0</v>
      </c>
      <c r="F192" s="118" t="s">
        <v>31</v>
      </c>
      <c r="G192" s="118" t="s">
        <v>12</v>
      </c>
    </row>
    <row r="193" spans="1:7" x14ac:dyDescent="0.2">
      <c r="A193" s="49" t="s">
        <v>8</v>
      </c>
      <c r="B193" s="102">
        <v>13</v>
      </c>
      <c r="C193" s="116">
        <v>44418</v>
      </c>
      <c r="D193" s="82">
        <v>0</v>
      </c>
      <c r="E193" s="82">
        <v>0</v>
      </c>
      <c r="F193" s="118" t="s">
        <v>31</v>
      </c>
      <c r="G193" s="118" t="s">
        <v>12</v>
      </c>
    </row>
    <row r="194" spans="1:7" x14ac:dyDescent="0.2">
      <c r="A194" s="49" t="s">
        <v>8</v>
      </c>
      <c r="B194" s="102">
        <v>13</v>
      </c>
      <c r="C194" s="116">
        <v>44422</v>
      </c>
      <c r="D194" s="82">
        <v>0</v>
      </c>
      <c r="E194" s="82">
        <v>0</v>
      </c>
      <c r="F194" s="118" t="s">
        <v>31</v>
      </c>
      <c r="G194" s="118" t="s">
        <v>12</v>
      </c>
    </row>
    <row r="195" spans="1:7" x14ac:dyDescent="0.2">
      <c r="A195" s="49" t="s">
        <v>8</v>
      </c>
      <c r="B195" s="102">
        <v>13</v>
      </c>
      <c r="C195" s="116">
        <v>44423</v>
      </c>
      <c r="D195" s="82">
        <v>0</v>
      </c>
      <c r="E195" s="82">
        <v>0</v>
      </c>
      <c r="F195" s="118" t="s">
        <v>36</v>
      </c>
      <c r="G195" s="118" t="s">
        <v>12</v>
      </c>
    </row>
    <row r="196" spans="1:7" x14ac:dyDescent="0.2">
      <c r="A196" s="49" t="s">
        <v>8</v>
      </c>
      <c r="B196" s="102">
        <v>13</v>
      </c>
      <c r="C196" s="116">
        <v>44432</v>
      </c>
      <c r="D196" s="82">
        <v>0</v>
      </c>
      <c r="E196" s="82">
        <v>0</v>
      </c>
      <c r="F196" s="118" t="s">
        <v>36</v>
      </c>
      <c r="G196" s="118" t="s">
        <v>12</v>
      </c>
    </row>
    <row r="197" spans="1:7" x14ac:dyDescent="0.2">
      <c r="A197" s="49" t="s">
        <v>8</v>
      </c>
      <c r="B197" s="102">
        <v>13</v>
      </c>
      <c r="C197" s="116">
        <v>44459</v>
      </c>
      <c r="D197" s="82">
        <v>385.3</v>
      </c>
      <c r="E197" s="82">
        <v>0</v>
      </c>
      <c r="F197" s="118" t="s">
        <v>31</v>
      </c>
      <c r="G197" s="118" t="s">
        <v>12</v>
      </c>
    </row>
    <row r="198" spans="1:7" x14ac:dyDescent="0.2">
      <c r="A198" s="49" t="s">
        <v>8</v>
      </c>
      <c r="B198" s="102">
        <v>13</v>
      </c>
      <c r="C198" s="116">
        <v>44462</v>
      </c>
      <c r="D198" s="82">
        <v>0</v>
      </c>
      <c r="E198" s="82">
        <v>0</v>
      </c>
      <c r="F198" s="118" t="s">
        <v>34</v>
      </c>
      <c r="G198" s="118" t="s">
        <v>86</v>
      </c>
    </row>
    <row r="199" spans="1:7" x14ac:dyDescent="0.2">
      <c r="A199" s="49" t="s">
        <v>8</v>
      </c>
      <c r="B199" s="102">
        <v>13</v>
      </c>
      <c r="C199" s="116">
        <v>44462</v>
      </c>
      <c r="D199" s="82">
        <v>0</v>
      </c>
      <c r="E199" s="82">
        <v>0</v>
      </c>
      <c r="F199" s="118" t="s">
        <v>31</v>
      </c>
      <c r="G199" s="118" t="s">
        <v>90</v>
      </c>
    </row>
    <row r="200" spans="1:7" x14ac:dyDescent="0.2">
      <c r="A200" s="49" t="s">
        <v>8</v>
      </c>
      <c r="B200" s="102">
        <v>13</v>
      </c>
      <c r="C200" s="116">
        <v>44467</v>
      </c>
      <c r="D200" s="82">
        <v>0</v>
      </c>
      <c r="E200" s="82">
        <v>0</v>
      </c>
      <c r="F200" s="118" t="s">
        <v>34</v>
      </c>
      <c r="G200" s="118" t="s">
        <v>91</v>
      </c>
    </row>
    <row r="201" spans="1:7" x14ac:dyDescent="0.2">
      <c r="A201" s="49" t="s">
        <v>8</v>
      </c>
      <c r="B201" s="102">
        <v>13</v>
      </c>
      <c r="C201" s="116">
        <v>44468</v>
      </c>
      <c r="D201" s="82">
        <v>0</v>
      </c>
      <c r="E201" s="82">
        <v>0</v>
      </c>
      <c r="F201" s="118" t="s">
        <v>31</v>
      </c>
      <c r="G201" s="118" t="s">
        <v>12</v>
      </c>
    </row>
    <row r="202" spans="1:7" x14ac:dyDescent="0.2">
      <c r="A202" s="49" t="s">
        <v>8</v>
      </c>
      <c r="B202" s="102">
        <v>13</v>
      </c>
      <c r="C202" s="116">
        <v>44474</v>
      </c>
      <c r="D202" s="82">
        <v>0</v>
      </c>
      <c r="E202" s="82">
        <v>0</v>
      </c>
      <c r="F202" s="118" t="s">
        <v>31</v>
      </c>
      <c r="G202" s="118" t="s">
        <v>12</v>
      </c>
    </row>
    <row r="203" spans="1:7" x14ac:dyDescent="0.2">
      <c r="A203" s="49" t="s">
        <v>8</v>
      </c>
      <c r="B203" s="102">
        <v>13</v>
      </c>
      <c r="C203" s="116">
        <v>44487</v>
      </c>
      <c r="D203" s="82">
        <v>0</v>
      </c>
      <c r="E203" s="82">
        <v>0</v>
      </c>
      <c r="F203" s="118" t="s">
        <v>31</v>
      </c>
      <c r="G203" s="118" t="s">
        <v>12</v>
      </c>
    </row>
    <row r="204" spans="1:7" x14ac:dyDescent="0.2">
      <c r="A204" s="49" t="s">
        <v>8</v>
      </c>
      <c r="B204" s="102">
        <v>13</v>
      </c>
      <c r="C204" s="116">
        <v>44488</v>
      </c>
      <c r="D204" s="82">
        <v>0</v>
      </c>
      <c r="E204" s="82">
        <v>0</v>
      </c>
      <c r="F204" s="118" t="s">
        <v>31</v>
      </c>
      <c r="G204" s="118" t="s">
        <v>12</v>
      </c>
    </row>
    <row r="205" spans="1:7" x14ac:dyDescent="0.2">
      <c r="A205" s="49" t="s">
        <v>8</v>
      </c>
      <c r="B205" s="102">
        <v>13</v>
      </c>
      <c r="C205" s="116">
        <v>44489</v>
      </c>
      <c r="D205" s="82">
        <v>0</v>
      </c>
      <c r="E205" s="82">
        <v>0</v>
      </c>
      <c r="F205" s="118" t="s">
        <v>37</v>
      </c>
      <c r="G205" s="118" t="s">
        <v>12</v>
      </c>
    </row>
    <row r="206" spans="1:7" x14ac:dyDescent="0.2">
      <c r="A206" s="49" t="s">
        <v>8</v>
      </c>
      <c r="B206" s="102">
        <v>13</v>
      </c>
      <c r="C206" s="116">
        <v>44490</v>
      </c>
      <c r="D206" s="82">
        <v>0</v>
      </c>
      <c r="E206" s="82">
        <v>0</v>
      </c>
      <c r="F206" s="118" t="s">
        <v>37</v>
      </c>
      <c r="G206" s="118" t="s">
        <v>12</v>
      </c>
    </row>
    <row r="207" spans="1:7" x14ac:dyDescent="0.2">
      <c r="A207" s="49" t="s">
        <v>8</v>
      </c>
      <c r="B207" s="102">
        <v>13</v>
      </c>
      <c r="C207" s="116">
        <v>44490</v>
      </c>
      <c r="D207" s="82">
        <v>0</v>
      </c>
      <c r="E207" s="82">
        <v>0</v>
      </c>
      <c r="F207" s="118" t="s">
        <v>37</v>
      </c>
      <c r="G207" s="118" t="s">
        <v>12</v>
      </c>
    </row>
    <row r="208" spans="1:7" x14ac:dyDescent="0.2">
      <c r="A208" s="49" t="s">
        <v>8</v>
      </c>
      <c r="B208" s="102">
        <v>13</v>
      </c>
      <c r="C208" s="116">
        <v>44493</v>
      </c>
      <c r="D208" s="82">
        <v>0</v>
      </c>
      <c r="E208" s="82">
        <v>0</v>
      </c>
      <c r="F208" s="118" t="s">
        <v>37</v>
      </c>
      <c r="G208" s="118" t="s">
        <v>12</v>
      </c>
    </row>
    <row r="209" spans="1:7" x14ac:dyDescent="0.2">
      <c r="A209" s="49" t="s">
        <v>8</v>
      </c>
      <c r="B209" s="102">
        <v>13</v>
      </c>
      <c r="C209" s="116">
        <v>44494</v>
      </c>
      <c r="D209" s="82">
        <v>390.62</v>
      </c>
      <c r="E209" s="82">
        <v>0</v>
      </c>
      <c r="F209" s="118" t="s">
        <v>37</v>
      </c>
      <c r="G209" s="118" t="s">
        <v>12</v>
      </c>
    </row>
    <row r="210" spans="1:7" x14ac:dyDescent="0.2">
      <c r="A210" s="49" t="s">
        <v>8</v>
      </c>
      <c r="B210" s="102">
        <v>13</v>
      </c>
      <c r="C210" s="116">
        <v>44494</v>
      </c>
      <c r="D210" s="82">
        <v>841.68</v>
      </c>
      <c r="E210" s="82">
        <v>0</v>
      </c>
      <c r="F210" s="118" t="s">
        <v>37</v>
      </c>
      <c r="G210" s="118" t="s">
        <v>12</v>
      </c>
    </row>
    <row r="211" spans="1:7" x14ac:dyDescent="0.2">
      <c r="A211" s="49" t="s">
        <v>8</v>
      </c>
      <c r="B211" s="102">
        <v>13</v>
      </c>
      <c r="C211" s="116">
        <v>44494</v>
      </c>
      <c r="D211" s="82">
        <v>0</v>
      </c>
      <c r="E211" s="82">
        <v>0</v>
      </c>
      <c r="F211" s="118" t="s">
        <v>37</v>
      </c>
      <c r="G211" s="118" t="s">
        <v>12</v>
      </c>
    </row>
    <row r="212" spans="1:7" x14ac:dyDescent="0.2">
      <c r="A212" s="49" t="s">
        <v>8</v>
      </c>
      <c r="B212" s="102">
        <v>13</v>
      </c>
      <c r="C212" s="116">
        <v>44496</v>
      </c>
      <c r="D212" s="82">
        <v>0</v>
      </c>
      <c r="E212" s="82">
        <v>0</v>
      </c>
      <c r="F212" s="118" t="s">
        <v>37</v>
      </c>
      <c r="G212" s="118" t="s">
        <v>12</v>
      </c>
    </row>
    <row r="213" spans="1:7" x14ac:dyDescent="0.2">
      <c r="A213" s="49" t="s">
        <v>8</v>
      </c>
      <c r="B213" s="102">
        <v>13</v>
      </c>
      <c r="C213" s="116">
        <v>44508</v>
      </c>
      <c r="D213" s="82">
        <v>0</v>
      </c>
      <c r="E213" s="82">
        <v>0</v>
      </c>
      <c r="F213" s="118" t="s">
        <v>37</v>
      </c>
      <c r="G213" s="118" t="s">
        <v>12</v>
      </c>
    </row>
    <row r="214" spans="1:7" x14ac:dyDescent="0.2">
      <c r="A214" s="49" t="s">
        <v>8</v>
      </c>
      <c r="B214" s="102">
        <v>13</v>
      </c>
      <c r="C214" s="116">
        <v>44509</v>
      </c>
      <c r="D214" s="82">
        <v>0</v>
      </c>
      <c r="E214" s="82">
        <v>0</v>
      </c>
      <c r="F214" s="118" t="s">
        <v>37</v>
      </c>
      <c r="G214" s="118" t="s">
        <v>12</v>
      </c>
    </row>
    <row r="215" spans="1:7" x14ac:dyDescent="0.2">
      <c r="A215" s="49" t="s">
        <v>8</v>
      </c>
      <c r="B215" s="102">
        <v>13</v>
      </c>
      <c r="C215" s="116">
        <v>44515</v>
      </c>
      <c r="D215" s="82">
        <v>0</v>
      </c>
      <c r="E215" s="82">
        <v>0</v>
      </c>
      <c r="F215" s="118" t="s">
        <v>37</v>
      </c>
      <c r="G215" s="118" t="s">
        <v>12</v>
      </c>
    </row>
    <row r="216" spans="1:7" x14ac:dyDescent="0.2">
      <c r="A216" s="49" t="s">
        <v>8</v>
      </c>
      <c r="B216" s="102">
        <v>13</v>
      </c>
      <c r="C216" s="116">
        <v>44518</v>
      </c>
      <c r="D216" s="82">
        <v>572.03</v>
      </c>
      <c r="E216" s="82">
        <v>0</v>
      </c>
      <c r="F216" s="118" t="s">
        <v>37</v>
      </c>
      <c r="G216" s="118" t="s">
        <v>12</v>
      </c>
    </row>
    <row r="217" spans="1:7" x14ac:dyDescent="0.2">
      <c r="A217" s="49" t="s">
        <v>8</v>
      </c>
      <c r="B217" s="102">
        <v>13</v>
      </c>
      <c r="C217" s="116">
        <v>44519</v>
      </c>
      <c r="D217" s="82">
        <v>0</v>
      </c>
      <c r="E217" s="82">
        <v>0</v>
      </c>
      <c r="F217" s="118" t="s">
        <v>37</v>
      </c>
      <c r="G217" s="118" t="s">
        <v>88</v>
      </c>
    </row>
    <row r="218" spans="1:7" x14ac:dyDescent="0.2">
      <c r="A218" s="49" t="s">
        <v>8</v>
      </c>
      <c r="B218" s="102">
        <v>13</v>
      </c>
      <c r="C218" s="116">
        <v>44520</v>
      </c>
      <c r="D218" s="82">
        <v>0</v>
      </c>
      <c r="E218" s="82">
        <v>0</v>
      </c>
      <c r="F218" s="118" t="s">
        <v>37</v>
      </c>
      <c r="G218" s="118" t="s">
        <v>12</v>
      </c>
    </row>
    <row r="219" spans="1:7" x14ac:dyDescent="0.2">
      <c r="A219" s="49" t="s">
        <v>8</v>
      </c>
      <c r="B219" s="102">
        <v>13</v>
      </c>
      <c r="C219" s="116">
        <v>44520</v>
      </c>
      <c r="D219" s="82">
        <v>0</v>
      </c>
      <c r="E219" s="82">
        <v>0</v>
      </c>
      <c r="F219" s="118" t="s">
        <v>37</v>
      </c>
      <c r="G219" s="118"/>
    </row>
    <row r="220" spans="1:7" x14ac:dyDescent="0.2">
      <c r="A220" s="49" t="s">
        <v>8</v>
      </c>
      <c r="B220" s="102">
        <v>13</v>
      </c>
      <c r="C220" s="116">
        <v>44520</v>
      </c>
      <c r="D220" s="82">
        <v>0</v>
      </c>
      <c r="E220" s="82">
        <v>0</v>
      </c>
      <c r="F220" s="118" t="s">
        <v>37</v>
      </c>
      <c r="G220" s="118"/>
    </row>
    <row r="221" spans="1:7" x14ac:dyDescent="0.2">
      <c r="A221" s="49" t="s">
        <v>8</v>
      </c>
      <c r="B221" s="102">
        <v>13</v>
      </c>
      <c r="C221" s="116">
        <v>44530</v>
      </c>
      <c r="D221" s="82">
        <v>0</v>
      </c>
      <c r="E221" s="82">
        <v>0</v>
      </c>
      <c r="F221" s="118" t="s">
        <v>37</v>
      </c>
      <c r="G221" s="118" t="s">
        <v>12</v>
      </c>
    </row>
    <row r="222" spans="1:7" x14ac:dyDescent="0.2">
      <c r="A222" s="49" t="s">
        <v>8</v>
      </c>
      <c r="B222" s="102">
        <v>13</v>
      </c>
      <c r="C222" s="116">
        <v>44540</v>
      </c>
      <c r="D222" s="82">
        <v>0</v>
      </c>
      <c r="E222" s="82">
        <v>0</v>
      </c>
      <c r="F222" s="118" t="s">
        <v>37</v>
      </c>
      <c r="G222" s="118"/>
    </row>
    <row r="223" spans="1:7" x14ac:dyDescent="0.2">
      <c r="A223" s="49" t="s">
        <v>8</v>
      </c>
      <c r="B223" s="102">
        <v>13</v>
      </c>
      <c r="C223" s="116">
        <v>44540</v>
      </c>
      <c r="D223" s="82">
        <v>0</v>
      </c>
      <c r="E223" s="82">
        <v>0</v>
      </c>
      <c r="F223" s="118" t="s">
        <v>37</v>
      </c>
      <c r="G223" s="118" t="s">
        <v>12</v>
      </c>
    </row>
    <row r="224" spans="1:7" x14ac:dyDescent="0.2">
      <c r="A224" s="49" t="s">
        <v>8</v>
      </c>
      <c r="B224" s="102">
        <v>13</v>
      </c>
      <c r="C224" s="116">
        <v>44557</v>
      </c>
      <c r="D224" s="82">
        <v>0</v>
      </c>
      <c r="E224" s="82">
        <v>0</v>
      </c>
      <c r="F224" s="118" t="s">
        <v>37</v>
      </c>
      <c r="G224" s="118" t="s">
        <v>12</v>
      </c>
    </row>
    <row r="225" spans="1:7" x14ac:dyDescent="0.2">
      <c r="A225" s="49" t="s">
        <v>8</v>
      </c>
      <c r="B225" s="102">
        <v>13</v>
      </c>
      <c r="C225" s="116">
        <v>44573</v>
      </c>
      <c r="D225" s="82">
        <v>0</v>
      </c>
      <c r="E225" s="82">
        <v>0</v>
      </c>
      <c r="F225" s="118" t="s">
        <v>35</v>
      </c>
      <c r="G225" s="118"/>
    </row>
    <row r="226" spans="1:7" x14ac:dyDescent="0.2">
      <c r="A226" s="49" t="s">
        <v>8</v>
      </c>
      <c r="B226" s="102">
        <v>13</v>
      </c>
      <c r="C226" s="116">
        <v>44578</v>
      </c>
      <c r="D226" s="82">
        <v>0</v>
      </c>
      <c r="E226" s="82">
        <v>0</v>
      </c>
      <c r="F226" s="118" t="s">
        <v>37</v>
      </c>
      <c r="G226" s="118"/>
    </row>
    <row r="227" spans="1:7" x14ac:dyDescent="0.2">
      <c r="A227" s="49" t="s">
        <v>8</v>
      </c>
      <c r="B227" s="102">
        <v>13</v>
      </c>
      <c r="C227" s="116">
        <v>44578</v>
      </c>
      <c r="D227" s="82">
        <v>0</v>
      </c>
      <c r="E227" s="82">
        <v>0</v>
      </c>
      <c r="F227" s="118" t="s">
        <v>37</v>
      </c>
      <c r="G227" s="118"/>
    </row>
    <row r="228" spans="1:7" x14ac:dyDescent="0.2">
      <c r="A228" s="49" t="s">
        <v>8</v>
      </c>
      <c r="B228" s="102">
        <v>13</v>
      </c>
      <c r="C228" s="116">
        <v>44588</v>
      </c>
      <c r="D228" s="82">
        <v>0</v>
      </c>
      <c r="E228" s="82">
        <v>0</v>
      </c>
      <c r="F228" s="118" t="s">
        <v>37</v>
      </c>
      <c r="G228" s="118" t="s">
        <v>12</v>
      </c>
    </row>
    <row r="229" spans="1:7" x14ac:dyDescent="0.2">
      <c r="A229" s="49" t="s">
        <v>8</v>
      </c>
      <c r="B229" s="102">
        <v>13</v>
      </c>
      <c r="C229" s="116">
        <v>44589</v>
      </c>
      <c r="D229" s="82">
        <v>0</v>
      </c>
      <c r="E229" s="82">
        <v>0</v>
      </c>
      <c r="F229" s="118" t="s">
        <v>37</v>
      </c>
      <c r="G229" s="118" t="s">
        <v>12</v>
      </c>
    </row>
    <row r="230" spans="1:7" x14ac:dyDescent="0.2">
      <c r="A230" s="49" t="s">
        <v>8</v>
      </c>
      <c r="B230" s="102">
        <v>13</v>
      </c>
      <c r="C230" s="116">
        <v>44589</v>
      </c>
      <c r="D230" s="82">
        <v>1288.1400000000001</v>
      </c>
      <c r="E230" s="82">
        <v>0</v>
      </c>
      <c r="F230" s="118" t="s">
        <v>37</v>
      </c>
      <c r="G230" s="118" t="s">
        <v>12</v>
      </c>
    </row>
    <row r="231" spans="1:7" x14ac:dyDescent="0.2">
      <c r="A231" s="49" t="s">
        <v>8</v>
      </c>
      <c r="B231" s="102">
        <v>13</v>
      </c>
      <c r="C231" s="116">
        <v>44589</v>
      </c>
      <c r="D231" s="82">
        <v>0</v>
      </c>
      <c r="E231" s="82">
        <v>0</v>
      </c>
      <c r="F231" s="118" t="s">
        <v>37</v>
      </c>
      <c r="G231" s="118" t="s">
        <v>12</v>
      </c>
    </row>
    <row r="232" spans="1:7" x14ac:dyDescent="0.2">
      <c r="A232" s="49" t="s">
        <v>8</v>
      </c>
      <c r="B232" s="102">
        <v>13</v>
      </c>
      <c r="C232" s="116">
        <v>44590</v>
      </c>
      <c r="D232" s="82">
        <v>0</v>
      </c>
      <c r="E232" s="82">
        <v>0</v>
      </c>
      <c r="F232" s="118" t="s">
        <v>38</v>
      </c>
      <c r="G232" s="118" t="s">
        <v>12</v>
      </c>
    </row>
    <row r="233" spans="1:7" x14ac:dyDescent="0.2">
      <c r="A233" s="49" t="s">
        <v>8</v>
      </c>
      <c r="B233" s="102">
        <v>13</v>
      </c>
      <c r="C233" s="116">
        <v>44591</v>
      </c>
      <c r="D233" s="82">
        <v>0</v>
      </c>
      <c r="E233" s="82">
        <v>0</v>
      </c>
      <c r="F233" s="118" t="s">
        <v>37</v>
      </c>
      <c r="G233" s="118" t="s">
        <v>12</v>
      </c>
    </row>
    <row r="234" spans="1:7" x14ac:dyDescent="0.2">
      <c r="A234" s="49" t="s">
        <v>8</v>
      </c>
      <c r="B234" s="102">
        <v>13</v>
      </c>
      <c r="C234" s="116">
        <v>44591</v>
      </c>
      <c r="D234" s="82">
        <v>0</v>
      </c>
      <c r="E234" s="82">
        <v>0</v>
      </c>
      <c r="F234" s="118" t="s">
        <v>37</v>
      </c>
      <c r="G234" s="118" t="s">
        <v>12</v>
      </c>
    </row>
    <row r="235" spans="1:7" x14ac:dyDescent="0.2">
      <c r="A235" s="49" t="s">
        <v>8</v>
      </c>
      <c r="B235" s="102">
        <v>13</v>
      </c>
      <c r="C235" s="116">
        <v>44591</v>
      </c>
      <c r="D235" s="82">
        <v>0</v>
      </c>
      <c r="E235" s="82">
        <v>0</v>
      </c>
      <c r="F235" s="118" t="s">
        <v>37</v>
      </c>
      <c r="G235" s="118" t="s">
        <v>86</v>
      </c>
    </row>
    <row r="236" spans="1:7" x14ac:dyDescent="0.2">
      <c r="A236" s="49" t="s">
        <v>8</v>
      </c>
      <c r="B236" s="102">
        <v>13</v>
      </c>
      <c r="C236" s="116">
        <v>44591</v>
      </c>
      <c r="D236" s="82">
        <v>0</v>
      </c>
      <c r="E236" s="82">
        <v>0</v>
      </c>
      <c r="F236" s="118" t="s">
        <v>39</v>
      </c>
      <c r="G236" s="118"/>
    </row>
    <row r="237" spans="1:7" x14ac:dyDescent="0.2">
      <c r="A237" s="49" t="s">
        <v>8</v>
      </c>
      <c r="B237" s="102">
        <v>13</v>
      </c>
      <c r="C237" s="116">
        <v>44591</v>
      </c>
      <c r="D237" s="82">
        <v>0</v>
      </c>
      <c r="E237" s="82">
        <v>0</v>
      </c>
      <c r="F237" s="118" t="s">
        <v>39</v>
      </c>
      <c r="G237" s="118"/>
    </row>
    <row r="238" spans="1:7" x14ac:dyDescent="0.2">
      <c r="A238" s="49" t="s">
        <v>8</v>
      </c>
      <c r="B238" s="102">
        <v>13</v>
      </c>
      <c r="C238" s="116">
        <v>44591</v>
      </c>
      <c r="D238" s="82">
        <v>0</v>
      </c>
      <c r="E238" s="82">
        <v>0</v>
      </c>
      <c r="F238" s="118" t="s">
        <v>39</v>
      </c>
      <c r="G238" s="118"/>
    </row>
    <row r="239" spans="1:7" x14ac:dyDescent="0.2">
      <c r="A239" s="49" t="s">
        <v>8</v>
      </c>
      <c r="B239" s="102">
        <v>13</v>
      </c>
      <c r="C239" s="116">
        <v>44592</v>
      </c>
      <c r="D239" s="82">
        <v>0</v>
      </c>
      <c r="E239" s="82">
        <v>0</v>
      </c>
      <c r="F239" s="118" t="s">
        <v>37</v>
      </c>
      <c r="G239" s="118" t="s">
        <v>12</v>
      </c>
    </row>
    <row r="240" spans="1:7" x14ac:dyDescent="0.2">
      <c r="A240" s="49" t="s">
        <v>8</v>
      </c>
      <c r="B240" s="102">
        <v>13</v>
      </c>
      <c r="C240" s="116">
        <v>44592</v>
      </c>
      <c r="D240" s="82">
        <v>0</v>
      </c>
      <c r="E240" s="82">
        <v>0</v>
      </c>
      <c r="F240" s="118" t="s">
        <v>37</v>
      </c>
      <c r="G240" s="118" t="s">
        <v>86</v>
      </c>
    </row>
    <row r="241" spans="1:7" x14ac:dyDescent="0.2">
      <c r="A241" s="49" t="s">
        <v>8</v>
      </c>
      <c r="B241" s="102">
        <v>13</v>
      </c>
      <c r="C241" s="116">
        <v>44592</v>
      </c>
      <c r="D241" s="82">
        <v>0</v>
      </c>
      <c r="E241" s="82">
        <v>0</v>
      </c>
      <c r="F241" s="118" t="s">
        <v>31</v>
      </c>
      <c r="G241" s="118" t="s">
        <v>12</v>
      </c>
    </row>
    <row r="242" spans="1:7" x14ac:dyDescent="0.2">
      <c r="A242" s="49" t="s">
        <v>8</v>
      </c>
      <c r="B242" s="102">
        <v>13</v>
      </c>
      <c r="C242" s="116">
        <v>44592</v>
      </c>
      <c r="D242" s="82">
        <v>631</v>
      </c>
      <c r="E242" s="82">
        <v>0</v>
      </c>
      <c r="F242" s="118" t="s">
        <v>37</v>
      </c>
      <c r="G242" s="118" t="s">
        <v>12</v>
      </c>
    </row>
    <row r="243" spans="1:7" x14ac:dyDescent="0.2">
      <c r="A243" s="49" t="s">
        <v>8</v>
      </c>
      <c r="B243" s="102">
        <v>13</v>
      </c>
      <c r="C243" s="116">
        <v>44603</v>
      </c>
      <c r="D243" s="82">
        <v>0</v>
      </c>
      <c r="E243" s="82">
        <v>0</v>
      </c>
      <c r="F243" s="118" t="s">
        <v>37</v>
      </c>
      <c r="G243" s="118" t="s">
        <v>12</v>
      </c>
    </row>
    <row r="244" spans="1:7" x14ac:dyDescent="0.2">
      <c r="A244" s="49" t="s">
        <v>8</v>
      </c>
      <c r="B244" s="102">
        <v>13</v>
      </c>
      <c r="C244" s="116">
        <v>44606</v>
      </c>
      <c r="D244" s="82">
        <v>0</v>
      </c>
      <c r="E244" s="82">
        <v>0</v>
      </c>
      <c r="F244" s="118" t="s">
        <v>37</v>
      </c>
      <c r="G244" s="118" t="s">
        <v>12</v>
      </c>
    </row>
    <row r="245" spans="1:7" x14ac:dyDescent="0.2">
      <c r="A245" s="49" t="s">
        <v>8</v>
      </c>
      <c r="B245" s="102">
        <v>13</v>
      </c>
      <c r="C245" s="116">
        <v>44611</v>
      </c>
      <c r="D245" s="82">
        <v>0</v>
      </c>
      <c r="E245" s="82">
        <v>0</v>
      </c>
      <c r="F245" s="118" t="s">
        <v>37</v>
      </c>
      <c r="G245" s="118" t="s">
        <v>12</v>
      </c>
    </row>
    <row r="246" spans="1:7" x14ac:dyDescent="0.2">
      <c r="A246" s="49" t="s">
        <v>8</v>
      </c>
      <c r="B246" s="102">
        <v>13</v>
      </c>
      <c r="C246" s="116">
        <v>44611</v>
      </c>
      <c r="D246" s="82">
        <v>0</v>
      </c>
      <c r="E246" s="82">
        <v>0</v>
      </c>
      <c r="F246" s="118" t="s">
        <v>37</v>
      </c>
      <c r="G246" s="118" t="s">
        <v>12</v>
      </c>
    </row>
    <row r="247" spans="1:7" x14ac:dyDescent="0.2">
      <c r="A247" s="49" t="s">
        <v>8</v>
      </c>
      <c r="B247" s="102">
        <v>13</v>
      </c>
      <c r="C247" s="116">
        <v>44611</v>
      </c>
      <c r="D247" s="82">
        <v>0</v>
      </c>
      <c r="E247" s="82">
        <v>0</v>
      </c>
      <c r="F247" s="118" t="s">
        <v>37</v>
      </c>
      <c r="G247" s="118" t="s">
        <v>92</v>
      </c>
    </row>
    <row r="248" spans="1:7" x14ac:dyDescent="0.2">
      <c r="A248" s="49" t="s">
        <v>8</v>
      </c>
      <c r="B248" s="102">
        <v>13</v>
      </c>
      <c r="C248" s="116">
        <v>44612</v>
      </c>
      <c r="D248" s="82">
        <v>0</v>
      </c>
      <c r="E248" s="82">
        <v>0</v>
      </c>
      <c r="F248" s="118" t="s">
        <v>37</v>
      </c>
      <c r="G248" s="118" t="s">
        <v>40</v>
      </c>
    </row>
    <row r="249" spans="1:7" x14ac:dyDescent="0.2">
      <c r="A249" s="49" t="s">
        <v>8</v>
      </c>
      <c r="B249" s="102">
        <v>13</v>
      </c>
      <c r="C249" s="116">
        <v>44613</v>
      </c>
      <c r="D249" s="82">
        <v>765.96</v>
      </c>
      <c r="E249" s="82">
        <v>0</v>
      </c>
      <c r="F249" s="118" t="s">
        <v>37</v>
      </c>
      <c r="G249" s="118" t="s">
        <v>12</v>
      </c>
    </row>
    <row r="250" spans="1:7" x14ac:dyDescent="0.2">
      <c r="A250" s="49" t="s">
        <v>8</v>
      </c>
      <c r="B250" s="102">
        <v>13</v>
      </c>
      <c r="C250" s="116">
        <v>44615</v>
      </c>
      <c r="D250" s="82">
        <v>0</v>
      </c>
      <c r="E250" s="82">
        <v>0</v>
      </c>
      <c r="F250" s="118" t="s">
        <v>37</v>
      </c>
      <c r="G250" s="118" t="s">
        <v>12</v>
      </c>
    </row>
    <row r="251" spans="1:7" x14ac:dyDescent="0.2">
      <c r="A251" s="49" t="s">
        <v>8</v>
      </c>
      <c r="B251" s="102">
        <v>13</v>
      </c>
      <c r="C251" s="116">
        <v>44615</v>
      </c>
      <c r="D251" s="82">
        <v>0</v>
      </c>
      <c r="E251" s="82">
        <v>0</v>
      </c>
      <c r="F251" s="118" t="s">
        <v>37</v>
      </c>
      <c r="G251" s="118" t="s">
        <v>12</v>
      </c>
    </row>
    <row r="252" spans="1:7" x14ac:dyDescent="0.2">
      <c r="A252" s="49" t="s">
        <v>8</v>
      </c>
      <c r="B252" s="102">
        <v>13</v>
      </c>
      <c r="C252" s="116">
        <v>44616</v>
      </c>
      <c r="D252" s="82">
        <v>0</v>
      </c>
      <c r="E252" s="82">
        <v>0</v>
      </c>
      <c r="F252" s="118" t="s">
        <v>37</v>
      </c>
      <c r="G252" s="118" t="s">
        <v>12</v>
      </c>
    </row>
    <row r="253" spans="1:7" x14ac:dyDescent="0.2">
      <c r="A253" s="49" t="s">
        <v>8</v>
      </c>
      <c r="B253" s="102">
        <v>13</v>
      </c>
      <c r="C253" s="116">
        <v>44617</v>
      </c>
      <c r="D253" s="82">
        <v>0</v>
      </c>
      <c r="E253" s="82">
        <v>0</v>
      </c>
      <c r="F253" s="118" t="s">
        <v>37</v>
      </c>
      <c r="G253" s="118" t="s">
        <v>12</v>
      </c>
    </row>
    <row r="254" spans="1:7" x14ac:dyDescent="0.2">
      <c r="A254" s="49" t="s">
        <v>8</v>
      </c>
      <c r="B254" s="102">
        <v>13</v>
      </c>
      <c r="C254" s="116">
        <v>44621</v>
      </c>
      <c r="D254" s="82">
        <v>5038.1499999999996</v>
      </c>
      <c r="E254" s="82">
        <v>0</v>
      </c>
      <c r="F254" s="118" t="s">
        <v>37</v>
      </c>
      <c r="G254" s="118" t="s">
        <v>12</v>
      </c>
    </row>
    <row r="255" spans="1:7" x14ac:dyDescent="0.2">
      <c r="A255" s="49" t="s">
        <v>8</v>
      </c>
      <c r="B255" s="102">
        <v>13</v>
      </c>
      <c r="C255" s="116">
        <v>44631</v>
      </c>
      <c r="D255" s="82">
        <v>0</v>
      </c>
      <c r="E255" s="82">
        <v>0</v>
      </c>
      <c r="F255" s="118" t="s">
        <v>37</v>
      </c>
      <c r="G255" s="118" t="s">
        <v>12</v>
      </c>
    </row>
    <row r="256" spans="1:7" x14ac:dyDescent="0.2">
      <c r="A256" s="49" t="s">
        <v>8</v>
      </c>
      <c r="B256" s="102">
        <v>13</v>
      </c>
      <c r="C256" s="116">
        <v>44639</v>
      </c>
      <c r="D256" s="82">
        <v>0</v>
      </c>
      <c r="E256" s="82">
        <v>0</v>
      </c>
      <c r="F256" s="118" t="s">
        <v>37</v>
      </c>
      <c r="G256" s="118" t="s">
        <v>12</v>
      </c>
    </row>
    <row r="257" spans="1:8" x14ac:dyDescent="0.2">
      <c r="A257" s="49" t="s">
        <v>8</v>
      </c>
      <c r="B257" s="102">
        <v>13</v>
      </c>
      <c r="C257" s="116">
        <v>44640</v>
      </c>
      <c r="D257" s="82">
        <v>0</v>
      </c>
      <c r="E257" s="82">
        <v>0</v>
      </c>
      <c r="F257" s="118" t="s">
        <v>31</v>
      </c>
      <c r="G257" s="118" t="s">
        <v>12</v>
      </c>
    </row>
    <row r="258" spans="1:8" x14ac:dyDescent="0.2">
      <c r="A258" s="49" t="s">
        <v>8</v>
      </c>
      <c r="B258" s="102">
        <v>13</v>
      </c>
      <c r="C258" s="116">
        <v>44643</v>
      </c>
      <c r="D258" s="82">
        <v>0</v>
      </c>
      <c r="E258" s="82">
        <v>0</v>
      </c>
      <c r="F258" s="118" t="s">
        <v>37</v>
      </c>
      <c r="G258" s="118" t="s">
        <v>12</v>
      </c>
    </row>
    <row r="259" spans="1:8" x14ac:dyDescent="0.2">
      <c r="A259" s="49" t="s">
        <v>8</v>
      </c>
      <c r="B259" s="102">
        <v>13</v>
      </c>
      <c r="C259" s="116">
        <v>44653</v>
      </c>
      <c r="D259" s="82">
        <v>0</v>
      </c>
      <c r="E259" s="82">
        <v>0</v>
      </c>
      <c r="F259" s="118" t="s">
        <v>37</v>
      </c>
      <c r="G259" s="118" t="s">
        <v>12</v>
      </c>
    </row>
    <row r="260" spans="1:8" x14ac:dyDescent="0.2">
      <c r="A260" s="49" t="s">
        <v>8</v>
      </c>
      <c r="B260" s="102">
        <v>13</v>
      </c>
      <c r="C260" s="116">
        <v>44658</v>
      </c>
      <c r="D260" s="82">
        <v>0</v>
      </c>
      <c r="E260" s="82">
        <v>0</v>
      </c>
      <c r="F260" s="118" t="s">
        <v>37</v>
      </c>
      <c r="G260" s="118" t="s">
        <v>12</v>
      </c>
    </row>
    <row r="261" spans="1:8" ht="12" thickBot="1" x14ac:dyDescent="0.25">
      <c r="A261" s="49" t="s">
        <v>8</v>
      </c>
      <c r="B261" s="102">
        <v>13</v>
      </c>
      <c r="C261" s="116">
        <v>44679</v>
      </c>
      <c r="D261" s="83">
        <v>0</v>
      </c>
      <c r="E261" s="83">
        <v>0</v>
      </c>
      <c r="F261" s="118" t="s">
        <v>37</v>
      </c>
      <c r="G261" s="118" t="s">
        <v>12</v>
      </c>
    </row>
    <row r="262" spans="1:8" ht="12" x14ac:dyDescent="0.25">
      <c r="A262" s="136" t="s">
        <v>71</v>
      </c>
      <c r="B262" s="136"/>
      <c r="C262" s="137"/>
      <c r="D262" s="98">
        <f>SUM(D170:D261)</f>
        <v>31909.579999999994</v>
      </c>
      <c r="E262" s="106">
        <f>SUM(E170:E261)</f>
        <v>0</v>
      </c>
      <c r="F262" s="127"/>
      <c r="G262" s="127"/>
    </row>
    <row r="263" spans="1:8" ht="12" x14ac:dyDescent="0.25">
      <c r="A263" s="146" t="s">
        <v>94</v>
      </c>
      <c r="B263" s="146"/>
      <c r="C263" s="146"/>
      <c r="D263" s="146"/>
      <c r="E263" s="146"/>
      <c r="F263" s="146"/>
      <c r="G263" s="42"/>
    </row>
    <row r="264" spans="1:8" x14ac:dyDescent="0.2">
      <c r="A264" s="87" t="s">
        <v>47</v>
      </c>
      <c r="B264" s="114">
        <v>8</v>
      </c>
      <c r="C264" s="113">
        <v>44701</v>
      </c>
      <c r="D264" s="121">
        <v>1309.74</v>
      </c>
      <c r="E264" s="82">
        <v>0</v>
      </c>
      <c r="F264" s="118" t="s">
        <v>45</v>
      </c>
      <c r="G264" s="118"/>
      <c r="H264" s="42"/>
    </row>
    <row r="265" spans="1:8" x14ac:dyDescent="0.2">
      <c r="A265" s="87" t="s">
        <v>93</v>
      </c>
      <c r="B265" s="114">
        <v>9</v>
      </c>
      <c r="C265" s="113">
        <v>44721</v>
      </c>
      <c r="D265" s="121">
        <v>790</v>
      </c>
      <c r="E265" s="82">
        <v>0</v>
      </c>
      <c r="F265" s="118" t="s">
        <v>85</v>
      </c>
      <c r="G265" s="118"/>
      <c r="H265" s="42"/>
    </row>
    <row r="266" spans="1:8" x14ac:dyDescent="0.2">
      <c r="A266" s="87" t="s">
        <v>47</v>
      </c>
      <c r="B266" s="114">
        <v>8</v>
      </c>
      <c r="C266" s="113">
        <v>44727</v>
      </c>
      <c r="D266" s="121">
        <v>5352.96</v>
      </c>
      <c r="E266" s="82">
        <v>0</v>
      </c>
      <c r="F266" s="118" t="s">
        <v>17</v>
      </c>
      <c r="G266" s="118"/>
      <c r="H266" s="42"/>
    </row>
    <row r="267" spans="1:8" x14ac:dyDescent="0.2">
      <c r="A267" s="87" t="s">
        <v>47</v>
      </c>
      <c r="B267" s="114">
        <v>8</v>
      </c>
      <c r="C267" s="113">
        <v>44742</v>
      </c>
      <c r="D267" s="121">
        <v>0</v>
      </c>
      <c r="E267" s="82">
        <v>0</v>
      </c>
      <c r="F267" s="118" t="s">
        <v>17</v>
      </c>
      <c r="G267" s="118"/>
      <c r="H267" s="42"/>
    </row>
    <row r="268" spans="1:8" x14ac:dyDescent="0.2">
      <c r="A268" s="87" t="s">
        <v>47</v>
      </c>
      <c r="B268" s="114">
        <v>8</v>
      </c>
      <c r="C268" s="113">
        <v>44744</v>
      </c>
      <c r="D268" s="121">
        <v>969.13</v>
      </c>
      <c r="E268" s="82">
        <v>0</v>
      </c>
      <c r="F268" s="118" t="s">
        <v>45</v>
      </c>
      <c r="G268" s="118"/>
      <c r="H268" s="42"/>
    </row>
    <row r="269" spans="1:8" x14ac:dyDescent="0.2">
      <c r="A269" s="87" t="s">
        <v>47</v>
      </c>
      <c r="B269" s="114">
        <v>8</v>
      </c>
      <c r="C269" s="113">
        <v>44789</v>
      </c>
      <c r="D269" s="121">
        <v>7956.48</v>
      </c>
      <c r="E269" s="82">
        <v>0</v>
      </c>
      <c r="F269" s="118" t="s">
        <v>16</v>
      </c>
      <c r="G269" s="118"/>
      <c r="H269" s="42"/>
    </row>
    <row r="270" spans="1:8" x14ac:dyDescent="0.2">
      <c r="A270" s="87" t="s">
        <v>47</v>
      </c>
      <c r="B270" s="114">
        <v>9</v>
      </c>
      <c r="C270" s="113">
        <v>44827</v>
      </c>
      <c r="D270" s="121">
        <v>1955.7</v>
      </c>
      <c r="E270" s="82">
        <v>0</v>
      </c>
      <c r="F270" s="118" t="s">
        <v>48</v>
      </c>
      <c r="G270" s="118"/>
      <c r="H270" s="42"/>
    </row>
    <row r="271" spans="1:8" ht="12" thickBot="1" x14ac:dyDescent="0.25">
      <c r="A271" s="87" t="s">
        <v>47</v>
      </c>
      <c r="B271" s="114">
        <v>8</v>
      </c>
      <c r="C271" s="113">
        <v>44910</v>
      </c>
      <c r="D271" s="83">
        <v>583.5</v>
      </c>
      <c r="E271" s="82">
        <v>0</v>
      </c>
      <c r="F271" s="118" t="s">
        <v>84</v>
      </c>
      <c r="G271" s="118"/>
      <c r="H271" s="42"/>
    </row>
    <row r="272" spans="1:8" ht="12.6" thickBot="1" x14ac:dyDescent="0.3">
      <c r="A272" s="138" t="s">
        <v>71</v>
      </c>
      <c r="B272" s="138"/>
      <c r="C272" s="139"/>
      <c r="D272" s="128">
        <f>SUM(D264:D271)</f>
        <v>18917.509999999998</v>
      </c>
      <c r="E272" s="85">
        <f>SUM(E258:E265)</f>
        <v>0</v>
      </c>
      <c r="F272" s="88"/>
      <c r="G272" s="88"/>
    </row>
    <row r="273" spans="1:7" ht="12" x14ac:dyDescent="0.25">
      <c r="A273" s="133" t="s">
        <v>41</v>
      </c>
      <c r="B273" s="134"/>
      <c r="C273" s="134"/>
      <c r="D273" s="134"/>
      <c r="E273" s="134"/>
      <c r="F273" s="135"/>
      <c r="G273" s="29"/>
    </row>
    <row r="274" spans="1:7" ht="14.4" x14ac:dyDescent="0.2">
      <c r="A274" s="49" t="s">
        <v>8</v>
      </c>
      <c r="B274" s="102">
        <v>13</v>
      </c>
      <c r="C274" s="112">
        <v>44689</v>
      </c>
      <c r="D274" s="82">
        <v>500</v>
      </c>
      <c r="E274" s="82">
        <v>0</v>
      </c>
      <c r="F274" s="118" t="s">
        <v>32</v>
      </c>
      <c r="G274" s="118"/>
    </row>
    <row r="275" spans="1:7" x14ac:dyDescent="0.2">
      <c r="A275" s="49" t="s">
        <v>8</v>
      </c>
      <c r="B275" s="102">
        <v>13</v>
      </c>
      <c r="C275" s="113">
        <v>44693</v>
      </c>
      <c r="D275" s="82">
        <v>0</v>
      </c>
      <c r="E275" s="82">
        <v>0</v>
      </c>
      <c r="F275" s="118" t="s">
        <v>37</v>
      </c>
      <c r="G275" s="118" t="s">
        <v>12</v>
      </c>
    </row>
    <row r="276" spans="1:7" x14ac:dyDescent="0.2">
      <c r="A276" s="49" t="s">
        <v>8</v>
      </c>
      <c r="B276" s="102">
        <v>13</v>
      </c>
      <c r="C276" s="113">
        <v>44695</v>
      </c>
      <c r="D276" s="82">
        <v>0</v>
      </c>
      <c r="E276" s="82">
        <v>0</v>
      </c>
      <c r="F276" s="118" t="s">
        <v>37</v>
      </c>
      <c r="G276" s="118" t="s">
        <v>12</v>
      </c>
    </row>
    <row r="277" spans="1:7" x14ac:dyDescent="0.2">
      <c r="A277" s="49" t="s">
        <v>8</v>
      </c>
      <c r="B277" s="102">
        <v>13</v>
      </c>
      <c r="C277" s="113">
        <v>44698</v>
      </c>
      <c r="D277" s="82">
        <v>0</v>
      </c>
      <c r="E277" s="82">
        <v>0</v>
      </c>
      <c r="F277" s="118" t="s">
        <v>37</v>
      </c>
      <c r="G277" s="118" t="s">
        <v>12</v>
      </c>
    </row>
    <row r="278" spans="1:7" x14ac:dyDescent="0.2">
      <c r="A278" s="49" t="s">
        <v>8</v>
      </c>
      <c r="B278" s="102">
        <v>13</v>
      </c>
      <c r="C278" s="113">
        <v>44700</v>
      </c>
      <c r="D278" s="82">
        <v>0</v>
      </c>
      <c r="E278" s="82">
        <v>0</v>
      </c>
      <c r="F278" s="118" t="s">
        <v>37</v>
      </c>
      <c r="G278" s="118" t="s">
        <v>12</v>
      </c>
    </row>
    <row r="279" spans="1:7" x14ac:dyDescent="0.2">
      <c r="A279" s="49" t="s">
        <v>8</v>
      </c>
      <c r="B279" s="102">
        <v>13</v>
      </c>
      <c r="C279" s="113">
        <v>44700</v>
      </c>
      <c r="D279" s="82">
        <v>0</v>
      </c>
      <c r="E279" s="82">
        <v>0</v>
      </c>
      <c r="F279" s="118" t="s">
        <v>37</v>
      </c>
      <c r="G279" s="118" t="s">
        <v>12</v>
      </c>
    </row>
    <row r="280" spans="1:7" x14ac:dyDescent="0.2">
      <c r="A280" s="49" t="s">
        <v>8</v>
      </c>
      <c r="B280" s="102">
        <v>13</v>
      </c>
      <c r="C280" s="113">
        <v>44743</v>
      </c>
      <c r="D280" s="82">
        <v>0</v>
      </c>
      <c r="E280" s="82">
        <v>0</v>
      </c>
      <c r="F280" s="118" t="s">
        <v>37</v>
      </c>
      <c r="G280" s="118" t="s">
        <v>86</v>
      </c>
    </row>
    <row r="281" spans="1:7" x14ac:dyDescent="0.2">
      <c r="A281" s="49" t="s">
        <v>8</v>
      </c>
      <c r="B281" s="102">
        <v>13</v>
      </c>
      <c r="C281" s="113">
        <v>44743</v>
      </c>
      <c r="D281" s="82">
        <v>0</v>
      </c>
      <c r="E281" s="82">
        <v>0</v>
      </c>
      <c r="F281" s="118" t="s">
        <v>37</v>
      </c>
      <c r="G281" s="118" t="s">
        <v>12</v>
      </c>
    </row>
    <row r="282" spans="1:7" x14ac:dyDescent="0.2">
      <c r="A282" s="49" t="s">
        <v>8</v>
      </c>
      <c r="B282" s="102">
        <v>13</v>
      </c>
      <c r="C282" s="113">
        <v>44743</v>
      </c>
      <c r="D282" s="82">
        <v>0</v>
      </c>
      <c r="E282" s="82">
        <v>0</v>
      </c>
      <c r="F282" s="118" t="s">
        <v>37</v>
      </c>
      <c r="G282" s="118" t="s">
        <v>87</v>
      </c>
    </row>
    <row r="283" spans="1:7" x14ac:dyDescent="0.2">
      <c r="A283" s="49" t="s">
        <v>8</v>
      </c>
      <c r="B283" s="102">
        <v>13</v>
      </c>
      <c r="C283" s="113">
        <v>44744</v>
      </c>
      <c r="D283" s="82">
        <v>0</v>
      </c>
      <c r="E283" s="82">
        <v>0</v>
      </c>
      <c r="F283" s="118" t="s">
        <v>34</v>
      </c>
      <c r="G283" s="118" t="s">
        <v>12</v>
      </c>
    </row>
    <row r="284" spans="1:7" x14ac:dyDescent="0.2">
      <c r="A284" s="49" t="s">
        <v>8</v>
      </c>
      <c r="B284" s="102">
        <v>13</v>
      </c>
      <c r="C284" s="113">
        <v>44761</v>
      </c>
      <c r="D284" s="82">
        <v>907.81</v>
      </c>
      <c r="E284" s="82">
        <v>0</v>
      </c>
      <c r="F284" s="118" t="s">
        <v>37</v>
      </c>
      <c r="G284" s="118" t="s">
        <v>12</v>
      </c>
    </row>
    <row r="285" spans="1:7" x14ac:dyDescent="0.2">
      <c r="A285" s="49" t="s">
        <v>8</v>
      </c>
      <c r="B285" s="102">
        <v>13</v>
      </c>
      <c r="C285" s="113">
        <v>44762</v>
      </c>
      <c r="D285" s="82">
        <v>0</v>
      </c>
      <c r="E285" s="82">
        <v>0</v>
      </c>
      <c r="F285" s="118" t="s">
        <v>37</v>
      </c>
      <c r="G285" s="118" t="s">
        <v>12</v>
      </c>
    </row>
    <row r="286" spans="1:7" ht="13.5" customHeight="1" x14ac:dyDescent="0.2">
      <c r="A286" s="49" t="s">
        <v>8</v>
      </c>
      <c r="B286" s="102">
        <v>13</v>
      </c>
      <c r="C286" s="113">
        <v>44773</v>
      </c>
      <c r="D286" s="82">
        <v>0</v>
      </c>
      <c r="E286" s="82">
        <v>0</v>
      </c>
      <c r="F286" s="118" t="s">
        <v>37</v>
      </c>
      <c r="G286" s="118" t="s">
        <v>12</v>
      </c>
    </row>
    <row r="287" spans="1:7" x14ac:dyDescent="0.2">
      <c r="A287" s="49" t="s">
        <v>8</v>
      </c>
      <c r="B287" s="102">
        <v>13</v>
      </c>
      <c r="C287" s="113">
        <v>44774</v>
      </c>
      <c r="D287" s="82">
        <v>941.36</v>
      </c>
      <c r="E287" s="82">
        <v>0</v>
      </c>
      <c r="F287" s="118" t="s">
        <v>37</v>
      </c>
      <c r="G287" s="118" t="s">
        <v>12</v>
      </c>
    </row>
    <row r="288" spans="1:7" x14ac:dyDescent="0.2">
      <c r="A288" s="49" t="s">
        <v>8</v>
      </c>
      <c r="B288" s="102">
        <v>13</v>
      </c>
      <c r="C288" s="113">
        <v>44785</v>
      </c>
      <c r="D288" s="82">
        <v>0</v>
      </c>
      <c r="E288" s="82">
        <v>0</v>
      </c>
      <c r="F288" s="118" t="s">
        <v>37</v>
      </c>
      <c r="G288" s="118" t="s">
        <v>12</v>
      </c>
    </row>
    <row r="289" spans="1:7" x14ac:dyDescent="0.2">
      <c r="A289" s="49" t="s">
        <v>8</v>
      </c>
      <c r="B289" s="102">
        <v>13</v>
      </c>
      <c r="C289" s="113">
        <v>44790</v>
      </c>
      <c r="D289" s="82">
        <v>0</v>
      </c>
      <c r="E289" s="82">
        <v>0</v>
      </c>
      <c r="F289" s="118" t="s">
        <v>37</v>
      </c>
      <c r="G289" s="118" t="s">
        <v>12</v>
      </c>
    </row>
    <row r="290" spans="1:7" x14ac:dyDescent="0.2">
      <c r="A290" s="49" t="s">
        <v>8</v>
      </c>
      <c r="B290" s="102">
        <v>13</v>
      </c>
      <c r="C290" s="113">
        <v>44793</v>
      </c>
      <c r="D290" s="82">
        <v>0</v>
      </c>
      <c r="E290" s="82">
        <v>0</v>
      </c>
      <c r="F290" s="118" t="s">
        <v>37</v>
      </c>
      <c r="G290" s="118" t="s">
        <v>12</v>
      </c>
    </row>
    <row r="291" spans="1:7" x14ac:dyDescent="0.2">
      <c r="A291" s="49" t="s">
        <v>8</v>
      </c>
      <c r="B291" s="102">
        <v>13</v>
      </c>
      <c r="C291" s="113">
        <v>44794</v>
      </c>
      <c r="D291" s="82">
        <v>0</v>
      </c>
      <c r="E291" s="82">
        <v>0</v>
      </c>
      <c r="F291" s="118" t="s">
        <v>37</v>
      </c>
      <c r="G291" s="118" t="s">
        <v>12</v>
      </c>
    </row>
    <row r="292" spans="1:7" x14ac:dyDescent="0.2">
      <c r="A292" s="49" t="s">
        <v>8</v>
      </c>
      <c r="B292" s="102">
        <v>13</v>
      </c>
      <c r="C292" s="113">
        <v>44820</v>
      </c>
      <c r="D292" s="82">
        <v>0</v>
      </c>
      <c r="E292" s="82">
        <v>0</v>
      </c>
      <c r="F292" s="118" t="s">
        <v>34</v>
      </c>
      <c r="G292" s="118" t="s">
        <v>12</v>
      </c>
    </row>
    <row r="293" spans="1:7" x14ac:dyDescent="0.2">
      <c r="A293" s="49" t="s">
        <v>8</v>
      </c>
      <c r="B293" s="102">
        <v>13</v>
      </c>
      <c r="C293" s="113">
        <v>44838</v>
      </c>
      <c r="D293" s="82">
        <v>0</v>
      </c>
      <c r="E293" s="82">
        <v>0</v>
      </c>
      <c r="F293" s="118" t="s">
        <v>37</v>
      </c>
      <c r="G293" s="118" t="s">
        <v>12</v>
      </c>
    </row>
    <row r="294" spans="1:7" x14ac:dyDescent="0.2">
      <c r="A294" s="49" t="s">
        <v>8</v>
      </c>
      <c r="B294" s="102">
        <v>13</v>
      </c>
      <c r="C294" s="113">
        <v>44844</v>
      </c>
      <c r="D294" s="82">
        <v>1266.54</v>
      </c>
      <c r="E294" s="82">
        <v>0</v>
      </c>
      <c r="F294" s="118" t="s">
        <v>37</v>
      </c>
      <c r="G294" s="118" t="s">
        <v>12</v>
      </c>
    </row>
    <row r="295" spans="1:7" x14ac:dyDescent="0.2">
      <c r="A295" s="49" t="s">
        <v>8</v>
      </c>
      <c r="B295" s="102">
        <v>13</v>
      </c>
      <c r="C295" s="113">
        <v>44854</v>
      </c>
      <c r="D295" s="82">
        <v>0</v>
      </c>
      <c r="E295" s="82">
        <v>0</v>
      </c>
      <c r="F295" s="118" t="s">
        <v>31</v>
      </c>
      <c r="G295" s="118" t="s">
        <v>12</v>
      </c>
    </row>
    <row r="296" spans="1:7" x14ac:dyDescent="0.2">
      <c r="A296" s="49" t="s">
        <v>8</v>
      </c>
      <c r="B296" s="102">
        <v>13</v>
      </c>
      <c r="C296" s="113">
        <v>44874</v>
      </c>
      <c r="D296" s="82">
        <v>900</v>
      </c>
      <c r="E296" s="82">
        <v>0</v>
      </c>
      <c r="F296" s="118" t="s">
        <v>37</v>
      </c>
      <c r="G296" s="118" t="s">
        <v>12</v>
      </c>
    </row>
    <row r="297" spans="1:7" x14ac:dyDescent="0.2">
      <c r="A297" s="49" t="s">
        <v>8</v>
      </c>
      <c r="B297" s="102">
        <v>13</v>
      </c>
      <c r="C297" s="113">
        <v>44874</v>
      </c>
      <c r="D297" s="82">
        <v>550</v>
      </c>
      <c r="E297" s="82">
        <v>0</v>
      </c>
      <c r="F297" s="118" t="s">
        <v>37</v>
      </c>
      <c r="G297" s="118" t="s">
        <v>12</v>
      </c>
    </row>
    <row r="298" spans="1:7" x14ac:dyDescent="0.2">
      <c r="A298" s="49" t="s">
        <v>8</v>
      </c>
      <c r="B298" s="102">
        <v>13</v>
      </c>
      <c r="C298" s="113">
        <v>44901</v>
      </c>
      <c r="D298" s="82">
        <v>0</v>
      </c>
      <c r="E298" s="82">
        <v>0</v>
      </c>
      <c r="F298" s="118" t="s">
        <v>37</v>
      </c>
      <c r="G298" s="118" t="s">
        <v>12</v>
      </c>
    </row>
    <row r="299" spans="1:7" x14ac:dyDescent="0.2">
      <c r="A299" s="49" t="s">
        <v>8</v>
      </c>
      <c r="B299" s="102">
        <v>13</v>
      </c>
      <c r="C299" s="113">
        <v>44913</v>
      </c>
      <c r="D299" s="82">
        <v>0</v>
      </c>
      <c r="E299" s="82">
        <v>0</v>
      </c>
      <c r="F299" s="118" t="s">
        <v>37</v>
      </c>
      <c r="G299" s="118" t="s">
        <v>12</v>
      </c>
    </row>
    <row r="300" spans="1:7" x14ac:dyDescent="0.2">
      <c r="A300" s="49" t="s">
        <v>8</v>
      </c>
      <c r="B300" s="102">
        <v>13</v>
      </c>
      <c r="C300" s="113">
        <v>44944</v>
      </c>
      <c r="D300" s="82">
        <v>0</v>
      </c>
      <c r="E300" s="82">
        <v>0</v>
      </c>
      <c r="F300" s="118" t="s">
        <v>37</v>
      </c>
      <c r="G300" s="118" t="s">
        <v>12</v>
      </c>
    </row>
    <row r="301" spans="1:7" x14ac:dyDescent="0.2">
      <c r="A301" s="49" t="s">
        <v>8</v>
      </c>
      <c r="B301" s="102">
        <v>13</v>
      </c>
      <c r="C301" s="113">
        <v>44944</v>
      </c>
      <c r="D301" s="82">
        <v>665</v>
      </c>
      <c r="E301" s="82">
        <v>0</v>
      </c>
      <c r="F301" s="118" t="s">
        <v>37</v>
      </c>
      <c r="G301" s="118" t="s">
        <v>12</v>
      </c>
    </row>
    <row r="302" spans="1:7" x14ac:dyDescent="0.2">
      <c r="A302" s="49" t="s">
        <v>8</v>
      </c>
      <c r="B302" s="102">
        <v>13</v>
      </c>
      <c r="C302" s="113">
        <v>44951</v>
      </c>
      <c r="D302" s="82">
        <v>0</v>
      </c>
      <c r="E302" s="82">
        <v>4100</v>
      </c>
      <c r="F302" s="118" t="s">
        <v>37</v>
      </c>
      <c r="G302" s="118" t="s">
        <v>88</v>
      </c>
    </row>
    <row r="303" spans="1:7" ht="12" thickBot="1" x14ac:dyDescent="0.25">
      <c r="A303" s="49" t="s">
        <v>8</v>
      </c>
      <c r="B303" s="102">
        <v>13</v>
      </c>
      <c r="C303" s="113">
        <v>44963</v>
      </c>
      <c r="D303" s="115">
        <v>0</v>
      </c>
      <c r="E303" s="82">
        <v>4100</v>
      </c>
      <c r="F303" s="118" t="s">
        <v>37</v>
      </c>
      <c r="G303" s="118" t="s">
        <v>12</v>
      </c>
    </row>
    <row r="304" spans="1:7" ht="12.6" thickBot="1" x14ac:dyDescent="0.3">
      <c r="A304" s="138" t="s">
        <v>71</v>
      </c>
      <c r="B304" s="138"/>
      <c r="C304" s="139"/>
      <c r="D304" s="85">
        <f>SUM(D274:D303)</f>
        <v>5730.71</v>
      </c>
      <c r="E304" s="84">
        <f>SUM(E274:E303)</f>
        <v>8200</v>
      </c>
    </row>
  </sheetData>
  <mergeCells count="16">
    <mergeCell ref="A273:F273"/>
    <mergeCell ref="A262:C262"/>
    <mergeCell ref="A304:C304"/>
    <mergeCell ref="A147:C147"/>
    <mergeCell ref="A4:F4"/>
    <mergeCell ref="A11:C11"/>
    <mergeCell ref="A12:F12"/>
    <mergeCell ref="A71:C71"/>
    <mergeCell ref="A169:F169"/>
    <mergeCell ref="A168:C168"/>
    <mergeCell ref="A263:F263"/>
    <mergeCell ref="A272:C272"/>
    <mergeCell ref="A72:F72"/>
    <mergeCell ref="A89:C89"/>
    <mergeCell ref="A90:F90"/>
    <mergeCell ref="A148:F148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B22" sqref="B22"/>
    </sheetView>
  </sheetViews>
  <sheetFormatPr defaultRowHeight="14.4" x14ac:dyDescent="0.3"/>
  <cols>
    <col min="1" max="1" width="36.33203125" customWidth="1"/>
    <col min="2" max="2" width="14.33203125" bestFit="1" customWidth="1"/>
    <col min="3" max="3" width="18.44140625" bestFit="1" customWidth="1"/>
    <col min="4" max="4" width="15.44140625" customWidth="1"/>
    <col min="5" max="5" width="17.6640625" customWidth="1"/>
    <col min="6" max="6" width="17.5546875" customWidth="1"/>
  </cols>
  <sheetData>
    <row r="1" spans="1:7" x14ac:dyDescent="0.3">
      <c r="A1" s="129" t="s">
        <v>13</v>
      </c>
      <c r="B1" s="129"/>
      <c r="C1" s="129"/>
      <c r="D1" s="129"/>
      <c r="E1" s="29"/>
      <c r="F1" s="2"/>
    </row>
    <row r="2" spans="1:7" x14ac:dyDescent="0.3">
      <c r="A2" s="28"/>
      <c r="B2" s="28"/>
      <c r="C2" s="28"/>
      <c r="D2" s="28"/>
      <c r="E2" s="29"/>
      <c r="F2" s="2"/>
    </row>
    <row r="3" spans="1:7" x14ac:dyDescent="0.3">
      <c r="A3" s="149" t="s">
        <v>70</v>
      </c>
      <c r="B3" s="150"/>
      <c r="C3" s="150"/>
      <c r="D3" s="150"/>
      <c r="E3" s="150"/>
      <c r="F3" s="1"/>
    </row>
    <row r="4" spans="1:7" ht="24" x14ac:dyDescent="0.3">
      <c r="A4" s="4" t="s">
        <v>11</v>
      </c>
      <c r="B4" s="4" t="s">
        <v>1</v>
      </c>
      <c r="C4" s="4" t="s">
        <v>2</v>
      </c>
      <c r="D4" s="4" t="s">
        <v>7</v>
      </c>
      <c r="E4" s="25" t="s">
        <v>3</v>
      </c>
      <c r="F4" s="2"/>
    </row>
    <row r="5" spans="1:7" x14ac:dyDescent="0.3">
      <c r="A5" s="5" t="s">
        <v>18</v>
      </c>
      <c r="B5" s="26">
        <f>SUM(B6:B7)</f>
        <v>4721.21</v>
      </c>
      <c r="C5" s="26">
        <f>SUM(C6:C7)</f>
        <v>0</v>
      </c>
      <c r="D5" s="12">
        <f>D6+D7</f>
        <v>1</v>
      </c>
      <c r="E5" s="12">
        <f>E6+E7</f>
        <v>1</v>
      </c>
      <c r="F5" s="2"/>
    </row>
    <row r="6" spans="1:7" x14ac:dyDescent="0.3">
      <c r="A6" s="7" t="s">
        <v>49</v>
      </c>
      <c r="B6" s="32">
        <f>'Czesc 03_szkodowość_szczegółowo'!C5</f>
        <v>0</v>
      </c>
      <c r="C6" s="32">
        <f>'Czesc 03_szkodowość_szczegółowo'!D5</f>
        <v>0</v>
      </c>
      <c r="D6" s="9">
        <v>0</v>
      </c>
      <c r="E6" s="31">
        <v>0</v>
      </c>
      <c r="F6" s="2"/>
    </row>
    <row r="7" spans="1:7" x14ac:dyDescent="0.3">
      <c r="A7" s="10" t="s">
        <v>9</v>
      </c>
      <c r="B7" s="8">
        <f>'Czesc 03_szkodowość_szczegółowo'!C8</f>
        <v>4721.21</v>
      </c>
      <c r="C7" s="8">
        <f>'Czesc 03_szkodowość_szczegółowo'!D8</f>
        <v>0</v>
      </c>
      <c r="D7" s="9">
        <v>1</v>
      </c>
      <c r="E7" s="9">
        <v>1</v>
      </c>
      <c r="F7" s="2"/>
    </row>
    <row r="8" spans="1:7" x14ac:dyDescent="0.3">
      <c r="A8" s="5" t="s">
        <v>19</v>
      </c>
      <c r="B8" s="11">
        <f>SUM(B9:B10)</f>
        <v>1171</v>
      </c>
      <c r="C8" s="11">
        <f>SUM(C9:C10)</f>
        <v>0</v>
      </c>
      <c r="D8" s="12">
        <f>D9+D10</f>
        <v>1</v>
      </c>
      <c r="E8" s="12">
        <f>E9+E10</f>
        <v>1</v>
      </c>
      <c r="F8" s="38"/>
    </row>
    <row r="9" spans="1:7" x14ac:dyDescent="0.3">
      <c r="A9" s="7" t="s">
        <v>49</v>
      </c>
      <c r="B9" s="13">
        <f>'Czesc 03_szkodowość_szczegółowo'!C11</f>
        <v>1171</v>
      </c>
      <c r="C9" s="13">
        <f>'Czesc 03_szkodowość_szczegółowo'!D11</f>
        <v>0</v>
      </c>
      <c r="D9" s="9">
        <v>1</v>
      </c>
      <c r="E9" s="9">
        <v>1</v>
      </c>
      <c r="F9" s="2"/>
      <c r="G9" s="37"/>
    </row>
    <row r="10" spans="1:7" x14ac:dyDescent="0.3">
      <c r="A10" s="10" t="s">
        <v>9</v>
      </c>
      <c r="B10" s="13">
        <f>'Czesc 03_szkodowość_szczegółowo'!C13</f>
        <v>0</v>
      </c>
      <c r="C10" s="13">
        <f>'Czesc 03_szkodowość_szczegółowo'!D13</f>
        <v>0</v>
      </c>
      <c r="D10" s="9">
        <v>0</v>
      </c>
      <c r="E10" s="9">
        <v>0</v>
      </c>
      <c r="F10" s="2"/>
      <c r="G10" s="37"/>
    </row>
    <row r="11" spans="1:7" x14ac:dyDescent="0.3">
      <c r="A11" s="5" t="s">
        <v>25</v>
      </c>
      <c r="B11" s="11">
        <f>SUM(B12:B13)</f>
        <v>6196.43</v>
      </c>
      <c r="C11" s="11">
        <f>SUM(C12:C13)</f>
        <v>0</v>
      </c>
      <c r="D11" s="6">
        <f>D12+D13</f>
        <v>3</v>
      </c>
      <c r="E11" s="6">
        <f>E12+E13</f>
        <v>3</v>
      </c>
      <c r="F11" s="2"/>
      <c r="G11" s="37"/>
    </row>
    <row r="12" spans="1:7" x14ac:dyDescent="0.3">
      <c r="A12" s="7" t="s">
        <v>49</v>
      </c>
      <c r="B12" s="13">
        <f>'Czesc 03_szkodowość_szczegółowo'!C15</f>
        <v>0</v>
      </c>
      <c r="C12" s="13">
        <f>'Czesc 03_szkodowość_szczegółowo'!D15</f>
        <v>0</v>
      </c>
      <c r="D12" s="9">
        <v>1</v>
      </c>
      <c r="E12" s="31">
        <v>1</v>
      </c>
      <c r="F12" s="2"/>
      <c r="G12" s="37"/>
    </row>
    <row r="13" spans="1:7" x14ac:dyDescent="0.3">
      <c r="A13" s="10" t="s">
        <v>9</v>
      </c>
      <c r="B13" s="13">
        <f>'Czesc 03_szkodowość_szczegółowo'!C19</f>
        <v>6196.43</v>
      </c>
      <c r="C13" s="13">
        <f>'Czesc 03_szkodowość_szczegółowo'!D19</f>
        <v>0</v>
      </c>
      <c r="D13" s="9">
        <v>2</v>
      </c>
      <c r="E13" s="33">
        <v>2</v>
      </c>
      <c r="F13" s="2"/>
      <c r="G13" s="37"/>
    </row>
    <row r="14" spans="1:7" x14ac:dyDescent="0.3">
      <c r="A14" s="5" t="s">
        <v>24</v>
      </c>
      <c r="B14" s="11">
        <f>SUM(B15:B16)</f>
        <v>53795.37</v>
      </c>
      <c r="C14" s="11">
        <f>SUM(C15:C16)</f>
        <v>8000</v>
      </c>
      <c r="D14" s="6">
        <f>D15+D16</f>
        <v>4</v>
      </c>
      <c r="E14" s="6">
        <f>E15+E16</f>
        <v>4</v>
      </c>
      <c r="F14" s="2"/>
      <c r="G14" s="37"/>
    </row>
    <row r="15" spans="1:7" x14ac:dyDescent="0.3">
      <c r="A15" s="7" t="s">
        <v>49</v>
      </c>
      <c r="B15" s="8">
        <f>'Czesc 03_szkodowość_szczegółowo'!C23</f>
        <v>44695.37</v>
      </c>
      <c r="C15" s="8">
        <f>'Czesc 03_szkodowość_szczegółowo'!D23</f>
        <v>0</v>
      </c>
      <c r="D15" s="9">
        <v>2</v>
      </c>
      <c r="E15" s="31">
        <v>2</v>
      </c>
      <c r="F15" s="2"/>
      <c r="G15" s="37"/>
    </row>
    <row r="16" spans="1:7" x14ac:dyDescent="0.3">
      <c r="A16" s="10" t="s">
        <v>9</v>
      </c>
      <c r="B16" s="13">
        <f>'Czesc 03_szkodowość_szczegółowo'!C27</f>
        <v>9100</v>
      </c>
      <c r="C16" s="13">
        <f>'Czesc 03_szkodowość_szczegółowo'!D27</f>
        <v>8000</v>
      </c>
      <c r="D16" s="9">
        <v>2</v>
      </c>
      <c r="E16" s="31">
        <v>2</v>
      </c>
      <c r="F16" s="2"/>
      <c r="G16" s="37"/>
    </row>
    <row r="17" spans="1:6" x14ac:dyDescent="0.3">
      <c r="A17" s="14" t="s">
        <v>28</v>
      </c>
      <c r="B17" s="27">
        <f>B5+B8+B11+B14</f>
        <v>65884.010000000009</v>
      </c>
      <c r="C17" s="27">
        <f t="shared" ref="C17" si="0">C5+C8+C11+C14</f>
        <v>8000</v>
      </c>
      <c r="D17" s="15">
        <f>D5+D8+D11+D14</f>
        <v>9</v>
      </c>
      <c r="E17" s="15">
        <f>E5+E8+E11+E14</f>
        <v>9</v>
      </c>
      <c r="F17" s="2"/>
    </row>
    <row r="18" spans="1:6" x14ac:dyDescent="0.3">
      <c r="A18" s="16"/>
      <c r="B18" s="16"/>
      <c r="C18" s="16"/>
      <c r="D18" s="16"/>
      <c r="E18" s="2"/>
      <c r="F18" s="2"/>
    </row>
    <row r="19" spans="1:6" x14ac:dyDescent="0.3">
      <c r="A19" s="17"/>
      <c r="B19" s="16"/>
      <c r="C19" s="16"/>
      <c r="D19" s="16"/>
      <c r="E19" s="2"/>
      <c r="F19" s="2"/>
    </row>
    <row r="20" spans="1:6" x14ac:dyDescent="0.3">
      <c r="B20" s="41"/>
      <c r="C20" s="41"/>
    </row>
  </sheetData>
  <mergeCells count="2">
    <mergeCell ref="A1:D1"/>
    <mergeCell ref="A3:E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B15" sqref="B15"/>
    </sheetView>
  </sheetViews>
  <sheetFormatPr defaultRowHeight="14.4" x14ac:dyDescent="0.3"/>
  <cols>
    <col min="1" max="1" width="21.44140625" style="29" customWidth="1"/>
    <col min="2" max="2" width="18" style="29" customWidth="1"/>
    <col min="3" max="3" width="16.109375" style="29" customWidth="1"/>
    <col min="4" max="4" width="18.5546875" style="29" customWidth="1"/>
    <col min="8" max="8" width="10.88671875" bestFit="1" customWidth="1"/>
  </cols>
  <sheetData>
    <row r="1" spans="1:8" s="29" customFormat="1" ht="12" x14ac:dyDescent="0.25">
      <c r="A1" s="34" t="s">
        <v>68</v>
      </c>
      <c r="B1" s="35"/>
      <c r="C1" s="35"/>
      <c r="D1" s="35"/>
      <c r="E1" s="35"/>
      <c r="F1" s="36"/>
    </row>
    <row r="2" spans="1:8" s="29" customFormat="1" ht="12" x14ac:dyDescent="0.25">
      <c r="A2" s="34"/>
      <c r="B2" s="35"/>
      <c r="C2" s="35"/>
      <c r="D2" s="35"/>
      <c r="E2" s="42"/>
      <c r="F2" s="42"/>
    </row>
    <row r="3" spans="1:8" x14ac:dyDescent="0.3">
      <c r="A3" s="64" t="s">
        <v>30</v>
      </c>
      <c r="B3" s="64" t="s">
        <v>5</v>
      </c>
      <c r="C3" s="65" t="s">
        <v>6</v>
      </c>
      <c r="D3" s="65" t="s">
        <v>62</v>
      </c>
    </row>
    <row r="4" spans="1:8" x14ac:dyDescent="0.3">
      <c r="A4" s="151" t="s">
        <v>52</v>
      </c>
      <c r="B4" s="151"/>
      <c r="C4" s="151"/>
      <c r="D4" s="151"/>
    </row>
    <row r="5" spans="1:8" x14ac:dyDescent="0.3">
      <c r="A5" s="43" t="s">
        <v>53</v>
      </c>
      <c r="B5" s="70" t="s">
        <v>69</v>
      </c>
      <c r="C5" s="72">
        <v>0</v>
      </c>
      <c r="D5" s="72">
        <v>0</v>
      </c>
    </row>
    <row r="6" spans="1:8" x14ac:dyDescent="0.3">
      <c r="A6" s="146" t="s">
        <v>20</v>
      </c>
      <c r="B6" s="146"/>
      <c r="C6" s="146"/>
      <c r="D6" s="146"/>
    </row>
    <row r="7" spans="1:8" x14ac:dyDescent="0.3">
      <c r="A7" s="51" t="s">
        <v>9</v>
      </c>
      <c r="B7" s="67" t="s">
        <v>15</v>
      </c>
      <c r="C7" s="68">
        <f>1185.89+3535.32</f>
        <v>4721.21</v>
      </c>
      <c r="D7" s="68">
        <v>0</v>
      </c>
    </row>
    <row r="8" spans="1:8" x14ac:dyDescent="0.3">
      <c r="A8" s="45" t="s">
        <v>21</v>
      </c>
      <c r="B8" s="45"/>
      <c r="C8" s="73">
        <f>SUM(C7:C7)</f>
        <v>4721.21</v>
      </c>
      <c r="D8" s="73">
        <f>D7</f>
        <v>0</v>
      </c>
    </row>
    <row r="9" spans="1:8" x14ac:dyDescent="0.3">
      <c r="A9" s="147" t="s">
        <v>54</v>
      </c>
      <c r="B9" s="147"/>
      <c r="C9" s="147"/>
      <c r="D9" s="147"/>
    </row>
    <row r="10" spans="1:8" s="2" customFormat="1" x14ac:dyDescent="0.3">
      <c r="A10" s="51" t="s">
        <v>49</v>
      </c>
      <c r="B10" s="67" t="s">
        <v>14</v>
      </c>
      <c r="C10" s="68">
        <v>1171</v>
      </c>
      <c r="D10" s="68">
        <v>0</v>
      </c>
    </row>
    <row r="11" spans="1:8" x14ac:dyDescent="0.3">
      <c r="A11" s="43" t="s">
        <v>57</v>
      </c>
      <c r="B11" s="70"/>
      <c r="C11" s="44">
        <f>C10</f>
        <v>1171</v>
      </c>
      <c r="D11" s="71">
        <v>0</v>
      </c>
    </row>
    <row r="12" spans="1:8" x14ac:dyDescent="0.3">
      <c r="A12" s="146" t="s">
        <v>22</v>
      </c>
      <c r="B12" s="146"/>
      <c r="C12" s="146"/>
      <c r="D12" s="146"/>
    </row>
    <row r="13" spans="1:8" x14ac:dyDescent="0.3">
      <c r="A13" s="45" t="s">
        <v>23</v>
      </c>
      <c r="B13" s="75" t="s">
        <v>69</v>
      </c>
      <c r="C13" s="74">
        <v>0</v>
      </c>
      <c r="D13" s="74">
        <v>0</v>
      </c>
    </row>
    <row r="14" spans="1:8" x14ac:dyDescent="0.3">
      <c r="A14" s="147" t="s">
        <v>55</v>
      </c>
      <c r="B14" s="147"/>
      <c r="C14" s="147"/>
      <c r="D14" s="147"/>
    </row>
    <row r="15" spans="1:8" x14ac:dyDescent="0.3">
      <c r="A15" s="43" t="s">
        <v>61</v>
      </c>
      <c r="B15" s="70" t="s">
        <v>69</v>
      </c>
      <c r="C15" s="71">
        <v>0</v>
      </c>
      <c r="D15" s="71">
        <v>0</v>
      </c>
      <c r="H15" s="76"/>
    </row>
    <row r="16" spans="1:8" x14ac:dyDescent="0.3">
      <c r="A16" s="146" t="s">
        <v>50</v>
      </c>
      <c r="B16" s="146"/>
      <c r="C16" s="146"/>
      <c r="D16" s="146"/>
    </row>
    <row r="17" spans="1:9" x14ac:dyDescent="0.3">
      <c r="A17" s="51" t="s">
        <v>9</v>
      </c>
      <c r="B17" s="67" t="s">
        <v>66</v>
      </c>
      <c r="C17" s="68">
        <v>2947.34</v>
      </c>
      <c r="D17" s="68">
        <v>0</v>
      </c>
    </row>
    <row r="18" spans="1:9" s="2" customFormat="1" x14ac:dyDescent="0.3">
      <c r="A18" s="51" t="s">
        <v>9</v>
      </c>
      <c r="B18" s="67" t="s">
        <v>67</v>
      </c>
      <c r="C18" s="68">
        <v>3249.09</v>
      </c>
      <c r="D18" s="68">
        <v>0</v>
      </c>
    </row>
    <row r="19" spans="1:9" x14ac:dyDescent="0.3">
      <c r="A19" s="45" t="s">
        <v>60</v>
      </c>
      <c r="B19" s="45"/>
      <c r="C19" s="46">
        <f>SUM(C17:C18)</f>
        <v>6196.43</v>
      </c>
      <c r="D19" s="46">
        <f>SUM(D17:D18)</f>
        <v>0</v>
      </c>
    </row>
    <row r="20" spans="1:9" x14ac:dyDescent="0.3">
      <c r="A20" s="151" t="s">
        <v>56</v>
      </c>
      <c r="B20" s="151"/>
      <c r="C20" s="151"/>
      <c r="D20" s="151"/>
    </row>
    <row r="21" spans="1:9" s="2" customFormat="1" x14ac:dyDescent="0.3">
      <c r="A21" s="51" t="s">
        <v>49</v>
      </c>
      <c r="B21" s="67" t="s">
        <v>63</v>
      </c>
      <c r="C21" s="68">
        <v>405.9</v>
      </c>
      <c r="D21" s="68">
        <v>0</v>
      </c>
    </row>
    <row r="22" spans="1:9" s="2" customFormat="1" x14ac:dyDescent="0.3">
      <c r="A22" s="51" t="s">
        <v>49</v>
      </c>
      <c r="B22" s="67" t="s">
        <v>64</v>
      </c>
      <c r="C22" s="68">
        <v>44289.47</v>
      </c>
      <c r="D22" s="68">
        <v>0</v>
      </c>
    </row>
    <row r="23" spans="1:9" x14ac:dyDescent="0.3">
      <c r="A23" s="66" t="s">
        <v>59</v>
      </c>
      <c r="B23" s="66"/>
      <c r="C23" s="44">
        <f>SUM(C21:C22)</f>
        <v>44695.37</v>
      </c>
      <c r="D23" s="44">
        <f>SUM(D21:D22)</f>
        <v>0</v>
      </c>
    </row>
    <row r="24" spans="1:9" x14ac:dyDescent="0.3">
      <c r="A24" s="146" t="s">
        <v>51</v>
      </c>
      <c r="B24" s="146"/>
      <c r="C24" s="146"/>
      <c r="D24" s="146"/>
    </row>
    <row r="25" spans="1:9" x14ac:dyDescent="0.3">
      <c r="A25" s="51" t="s">
        <v>9</v>
      </c>
      <c r="B25" s="67" t="s">
        <v>64</v>
      </c>
      <c r="C25" s="68">
        <v>9100</v>
      </c>
      <c r="D25" s="68">
        <v>0</v>
      </c>
    </row>
    <row r="26" spans="1:9" x14ac:dyDescent="0.3">
      <c r="A26" s="51" t="s">
        <v>9</v>
      </c>
      <c r="B26" s="67" t="s">
        <v>65</v>
      </c>
      <c r="C26" s="68">
        <v>0</v>
      </c>
      <c r="D26" s="68">
        <v>8000</v>
      </c>
    </row>
    <row r="27" spans="1:9" x14ac:dyDescent="0.3">
      <c r="A27" s="45" t="s">
        <v>58</v>
      </c>
      <c r="B27" s="69"/>
      <c r="C27" s="46">
        <f>SUM(C25:C26)</f>
        <v>9100</v>
      </c>
      <c r="D27" s="46">
        <f>SUM(D25:D26)</f>
        <v>8000</v>
      </c>
    </row>
    <row r="28" spans="1:9" x14ac:dyDescent="0.3">
      <c r="E28" s="29"/>
      <c r="F28" s="29"/>
      <c r="G28" s="29"/>
      <c r="H28" s="29"/>
      <c r="I28" s="29"/>
    </row>
    <row r="29" spans="1:9" x14ac:dyDescent="0.3">
      <c r="C29" s="77"/>
      <c r="E29" s="29"/>
      <c r="F29" s="29"/>
      <c r="G29" s="29"/>
      <c r="H29" s="29"/>
      <c r="I29" s="29"/>
    </row>
    <row r="30" spans="1:9" x14ac:dyDescent="0.3">
      <c r="E30" s="29"/>
      <c r="F30" s="29"/>
      <c r="G30" s="29"/>
      <c r="H30" s="29"/>
      <c r="I30" s="29"/>
    </row>
    <row r="31" spans="1:9" x14ac:dyDescent="0.3">
      <c r="E31" s="29"/>
      <c r="F31" s="29"/>
      <c r="G31" s="29"/>
      <c r="H31" s="29"/>
      <c r="I31" s="29"/>
    </row>
    <row r="32" spans="1:9" x14ac:dyDescent="0.3">
      <c r="E32" s="29"/>
      <c r="F32" s="29"/>
      <c r="G32" s="29"/>
      <c r="H32" s="29"/>
      <c r="I32" s="29"/>
    </row>
    <row r="33" spans="5:9" x14ac:dyDescent="0.3">
      <c r="E33" s="29"/>
      <c r="F33" s="29"/>
      <c r="G33" s="29"/>
      <c r="H33" s="29"/>
      <c r="I33" s="29"/>
    </row>
    <row r="34" spans="5:9" x14ac:dyDescent="0.3">
      <c r="E34" s="29"/>
      <c r="F34" s="29"/>
      <c r="G34" s="29"/>
      <c r="H34" s="29"/>
      <c r="I34" s="29"/>
    </row>
    <row r="35" spans="5:9" x14ac:dyDescent="0.3">
      <c r="E35" s="29"/>
      <c r="F35" s="29"/>
      <c r="G35" s="29"/>
      <c r="H35" s="29"/>
      <c r="I35" s="29"/>
    </row>
    <row r="36" spans="5:9" x14ac:dyDescent="0.3">
      <c r="E36" s="29"/>
      <c r="F36" s="29"/>
      <c r="G36" s="29"/>
      <c r="H36" s="29"/>
      <c r="I36" s="29"/>
    </row>
    <row r="37" spans="5:9" x14ac:dyDescent="0.3">
      <c r="E37" s="29"/>
      <c r="F37" s="29"/>
      <c r="G37" s="29"/>
      <c r="H37" s="29"/>
      <c r="I37" s="29"/>
    </row>
    <row r="38" spans="5:9" x14ac:dyDescent="0.3">
      <c r="E38" s="29"/>
      <c r="F38" s="29"/>
      <c r="G38" s="29"/>
      <c r="H38" s="29"/>
      <c r="I38" s="29"/>
    </row>
    <row r="39" spans="5:9" x14ac:dyDescent="0.3">
      <c r="E39" s="29"/>
      <c r="F39" s="29"/>
      <c r="G39" s="29"/>
      <c r="H39" s="29"/>
      <c r="I39" s="29"/>
    </row>
    <row r="40" spans="5:9" x14ac:dyDescent="0.3">
      <c r="E40" s="29"/>
      <c r="F40" s="29"/>
      <c r="G40" s="29"/>
      <c r="H40" s="29"/>
      <c r="I40" s="29"/>
    </row>
    <row r="41" spans="5:9" x14ac:dyDescent="0.3">
      <c r="E41" s="29"/>
      <c r="F41" s="29"/>
      <c r="G41" s="29"/>
      <c r="H41" s="29"/>
      <c r="I41" s="29"/>
    </row>
    <row r="42" spans="5:9" x14ac:dyDescent="0.3">
      <c r="E42" s="29"/>
      <c r="F42" s="29"/>
      <c r="G42" s="29"/>
      <c r="H42" s="29"/>
      <c r="I42" s="29"/>
    </row>
    <row r="43" spans="5:9" x14ac:dyDescent="0.3">
      <c r="E43" s="29"/>
      <c r="F43" s="29"/>
      <c r="G43" s="29"/>
      <c r="H43" s="29"/>
      <c r="I43" s="29"/>
    </row>
    <row r="44" spans="5:9" x14ac:dyDescent="0.3">
      <c r="E44" s="29"/>
      <c r="F44" s="29"/>
      <c r="G44" s="29"/>
      <c r="H44" s="29"/>
      <c r="I44" s="29"/>
    </row>
  </sheetData>
  <mergeCells count="8">
    <mergeCell ref="A4:D4"/>
    <mergeCell ref="A16:D16"/>
    <mergeCell ref="A20:D20"/>
    <mergeCell ref="A6:D6"/>
    <mergeCell ref="A24:D24"/>
    <mergeCell ref="A9:D9"/>
    <mergeCell ref="A12:D12"/>
    <mergeCell ref="A14:D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Czesc 01_szkodowość_lacznie</vt:lpstr>
      <vt:lpstr>Czesc 01_szkodowosc_szczegolowo</vt:lpstr>
      <vt:lpstr>Czesc 03_szkodowosc_lacznie</vt:lpstr>
      <vt:lpstr>Czesc 03_szkodowość_szczegółowo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2017-06-28T10:02:36Z</dcterms:created>
  <dcterms:modified xsi:type="dcterms:W3CDTF">2023-03-13T10:02:17Z</dcterms:modified>
  <dc:language/>
</cp:coreProperties>
</file>