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STEPOWANIA PZP\2024\9_KP-272-PNK-9_2024 Przegląd i konserwacja systemów i urządzeń ppoż\"/>
    </mc:Choice>
  </mc:AlternateContent>
  <xr:revisionPtr revIDLastSave="0" documentId="8_{36BA7041-5C25-4A75-B2E3-ED4F3B5E16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6" i="1" l="1"/>
  <c r="A621" i="1"/>
  <c r="A613" i="1"/>
  <c r="A600" i="1"/>
  <c r="A585" i="1"/>
  <c r="A569" i="1"/>
  <c r="A542" i="1"/>
  <c r="A507" i="1"/>
  <c r="A475" i="1"/>
  <c r="A444" i="1"/>
  <c r="A389" i="1"/>
  <c r="A341" i="1"/>
  <c r="A294" i="1"/>
  <c r="A247" i="1"/>
  <c r="A202" i="1"/>
  <c r="A171" i="1"/>
  <c r="A142" i="1"/>
  <c r="A85" i="1"/>
  <c r="C626" i="1"/>
  <c r="E626" i="1" s="1"/>
  <c r="C621" i="1"/>
  <c r="E621" i="1" s="1"/>
  <c r="C613" i="1"/>
  <c r="E613" i="1" s="1"/>
  <c r="C600" i="1"/>
  <c r="E600" i="1" s="1"/>
  <c r="C585" i="1"/>
  <c r="E585" i="1" s="1"/>
  <c r="C569" i="1"/>
  <c r="E569" i="1" s="1"/>
  <c r="C542" i="1"/>
  <c r="E542" i="1" s="1"/>
  <c r="C507" i="1"/>
  <c r="E507" i="1" s="1"/>
  <c r="C475" i="1"/>
  <c r="E475" i="1" s="1"/>
  <c r="C444" i="1"/>
  <c r="E444" i="1" s="1"/>
  <c r="C389" i="1"/>
  <c r="E389" i="1" s="1"/>
  <c r="C341" i="1"/>
  <c r="E341" i="1" s="1"/>
  <c r="C294" i="1"/>
  <c r="E294" i="1" s="1"/>
  <c r="C247" i="1"/>
  <c r="E247" i="1" s="1"/>
  <c r="C202" i="1"/>
  <c r="E202" i="1" s="1"/>
  <c r="C171" i="1"/>
  <c r="E171" i="1" s="1"/>
  <c r="C142" i="1"/>
  <c r="E142" i="1" s="1"/>
  <c r="C85" i="1"/>
  <c r="E85" i="1" s="1"/>
  <c r="E45" i="1"/>
  <c r="E584" i="1"/>
  <c r="C46" i="1"/>
  <c r="E46" i="1" s="1"/>
  <c r="E346" i="1"/>
  <c r="E44" i="1"/>
  <c r="E47" i="1" s="1"/>
  <c r="E586" i="1" l="1"/>
  <c r="E482" i="1"/>
  <c r="E22" i="1"/>
  <c r="E146" i="1"/>
  <c r="E145" i="1"/>
  <c r="E197" i="1"/>
  <c r="E198" i="1" s="1"/>
  <c r="E147" i="1" l="1"/>
  <c r="E540" i="1"/>
  <c r="E474" i="1" l="1"/>
  <c r="E473" i="1"/>
  <c r="E169" i="1"/>
  <c r="E140" i="1"/>
  <c r="E476" i="1" l="1"/>
  <c r="E255" i="1"/>
  <c r="E256" i="1" s="1"/>
  <c r="E252" i="1"/>
  <c r="E251" i="1"/>
  <c r="E250" i="1"/>
  <c r="E246" i="1"/>
  <c r="E248" i="1" s="1"/>
  <c r="E243" i="1"/>
  <c r="E244" i="1" s="1"/>
  <c r="E240" i="1"/>
  <c r="E239" i="1"/>
  <c r="E238" i="1"/>
  <c r="E237" i="1"/>
  <c r="E234" i="1"/>
  <c r="E235" i="1" s="1"/>
  <c r="E231" i="1"/>
  <c r="E232" i="1" s="1"/>
  <c r="E228" i="1"/>
  <c r="E229" i="1" s="1"/>
  <c r="E225" i="1"/>
  <c r="E224" i="1"/>
  <c r="E223" i="1"/>
  <c r="E222" i="1"/>
  <c r="E221" i="1"/>
  <c r="E220" i="1"/>
  <c r="E217" i="1"/>
  <c r="E216" i="1"/>
  <c r="E215" i="1"/>
  <c r="E214" i="1"/>
  <c r="E213" i="1"/>
  <c r="E302" i="1"/>
  <c r="E303" i="1" s="1"/>
  <c r="E299" i="1"/>
  <c r="E298" i="1"/>
  <c r="E297" i="1"/>
  <c r="E293" i="1"/>
  <c r="E295" i="1" s="1"/>
  <c r="E290" i="1"/>
  <c r="E291" i="1" s="1"/>
  <c r="E287" i="1"/>
  <c r="E286" i="1"/>
  <c r="E285" i="1"/>
  <c r="E284" i="1"/>
  <c r="E281" i="1"/>
  <c r="E282" i="1" s="1"/>
  <c r="E278" i="1"/>
  <c r="E279" i="1" s="1"/>
  <c r="E275" i="1"/>
  <c r="E276" i="1" s="1"/>
  <c r="E272" i="1"/>
  <c r="E271" i="1"/>
  <c r="E270" i="1"/>
  <c r="E269" i="1"/>
  <c r="E268" i="1"/>
  <c r="E267" i="1"/>
  <c r="E264" i="1"/>
  <c r="E263" i="1"/>
  <c r="E262" i="1"/>
  <c r="E261" i="1"/>
  <c r="E260" i="1"/>
  <c r="E218" i="1" l="1"/>
  <c r="E265" i="1"/>
  <c r="E226" i="1"/>
  <c r="E241" i="1"/>
  <c r="E273" i="1"/>
  <c r="E288" i="1"/>
  <c r="E253" i="1"/>
  <c r="E300" i="1"/>
  <c r="E490" i="1"/>
  <c r="E489" i="1"/>
  <c r="C304" i="1" l="1"/>
  <c r="C257" i="1"/>
  <c r="E625" i="1"/>
  <c r="E627" i="1" s="1"/>
  <c r="C628" i="1" s="1"/>
  <c r="E620" i="1"/>
  <c r="E622" i="1" s="1"/>
  <c r="C623" i="1" s="1"/>
  <c r="E616" i="1"/>
  <c r="E617" i="1" s="1"/>
  <c r="E612" i="1"/>
  <c r="E614" i="1" s="1"/>
  <c r="C618" i="1" s="1"/>
  <c r="E607" i="1"/>
  <c r="E608" i="1" s="1"/>
  <c r="E604" i="1"/>
  <c r="E603" i="1"/>
  <c r="E599" i="1"/>
  <c r="E601" i="1" s="1"/>
  <c r="E596" i="1"/>
  <c r="E597" i="1" s="1"/>
  <c r="E591" i="1"/>
  <c r="E592" i="1" s="1"/>
  <c r="E588" i="1"/>
  <c r="E589" i="1" s="1"/>
  <c r="E581" i="1"/>
  <c r="E580" i="1"/>
  <c r="E575" i="1"/>
  <c r="E576" i="1" s="1"/>
  <c r="E572" i="1"/>
  <c r="E573" i="1" s="1"/>
  <c r="E568" i="1"/>
  <c r="E570" i="1" s="1"/>
  <c r="E565" i="1"/>
  <c r="E566" i="1" s="1"/>
  <c r="E562" i="1"/>
  <c r="E561" i="1"/>
  <c r="E560" i="1"/>
  <c r="E559" i="1"/>
  <c r="E556" i="1"/>
  <c r="E557" i="1" s="1"/>
  <c r="E553" i="1"/>
  <c r="E554" i="1" s="1"/>
  <c r="E548" i="1"/>
  <c r="E549" i="1" s="1"/>
  <c r="E545" i="1"/>
  <c r="E546" i="1" s="1"/>
  <c r="E541" i="1"/>
  <c r="E543" i="1" s="1"/>
  <c r="E537" i="1"/>
  <c r="E538" i="1" s="1"/>
  <c r="E534" i="1"/>
  <c r="E533" i="1"/>
  <c r="E532" i="1"/>
  <c r="E531" i="1"/>
  <c r="E530" i="1"/>
  <c r="E529" i="1"/>
  <c r="E528" i="1"/>
  <c r="E527" i="1"/>
  <c r="E526" i="1"/>
  <c r="E523" i="1"/>
  <c r="E524" i="1" s="1"/>
  <c r="E520" i="1"/>
  <c r="E519" i="1"/>
  <c r="E514" i="1"/>
  <c r="E515" i="1" s="1"/>
  <c r="E511" i="1"/>
  <c r="E510" i="1"/>
  <c r="E506" i="1"/>
  <c r="E505" i="1"/>
  <c r="E508" i="1" s="1"/>
  <c r="E502" i="1"/>
  <c r="E503" i="1" s="1"/>
  <c r="E499" i="1"/>
  <c r="E498" i="1"/>
  <c r="E495" i="1"/>
  <c r="E496" i="1" s="1"/>
  <c r="E492" i="1"/>
  <c r="E491" i="1"/>
  <c r="E488" i="1"/>
  <c r="E487" i="1"/>
  <c r="E479" i="1"/>
  <c r="E478" i="1"/>
  <c r="E470" i="1"/>
  <c r="E471" i="1" s="1"/>
  <c r="E467" i="1"/>
  <c r="E466" i="1"/>
  <c r="E465" i="1"/>
  <c r="E464" i="1"/>
  <c r="E463" i="1"/>
  <c r="E460" i="1"/>
  <c r="E461" i="1" s="1"/>
  <c r="E457" i="1"/>
  <c r="E456" i="1"/>
  <c r="E451" i="1"/>
  <c r="E452" i="1" s="1"/>
  <c r="E448" i="1"/>
  <c r="E447" i="1"/>
  <c r="E443" i="1"/>
  <c r="E442" i="1"/>
  <c r="E445" i="1" s="1"/>
  <c r="E439" i="1"/>
  <c r="E440" i="1" s="1"/>
  <c r="E436" i="1"/>
  <c r="E437" i="1" s="1"/>
  <c r="E433" i="1"/>
  <c r="E432" i="1"/>
  <c r="E431" i="1"/>
  <c r="E430" i="1"/>
  <c r="E429" i="1"/>
  <c r="E426" i="1"/>
  <c r="E425" i="1"/>
  <c r="E424" i="1"/>
  <c r="E423" i="1"/>
  <c r="E422" i="1"/>
  <c r="E421" i="1"/>
  <c r="E418" i="1"/>
  <c r="E417" i="1"/>
  <c r="E416" i="1"/>
  <c r="E415" i="1"/>
  <c r="E414" i="1"/>
  <c r="E413" i="1"/>
  <c r="E412" i="1"/>
  <c r="E411" i="1"/>
  <c r="E408" i="1"/>
  <c r="E409" i="1" s="1"/>
  <c r="E405" i="1"/>
  <c r="E406" i="1" s="1"/>
  <c r="E402" i="1"/>
  <c r="E401" i="1"/>
  <c r="E396" i="1"/>
  <c r="E397" i="1" s="1"/>
  <c r="E393" i="1"/>
  <c r="E392" i="1"/>
  <c r="E388" i="1"/>
  <c r="E390" i="1" s="1"/>
  <c r="E385" i="1"/>
  <c r="E386" i="1" s="1"/>
  <c r="E382" i="1"/>
  <c r="E381" i="1"/>
  <c r="E380" i="1"/>
  <c r="E379" i="1"/>
  <c r="E376" i="1"/>
  <c r="E377" i="1" s="1"/>
  <c r="E373" i="1"/>
  <c r="E374" i="1" s="1"/>
  <c r="E370" i="1"/>
  <c r="E371" i="1" s="1"/>
  <c r="E367" i="1"/>
  <c r="E366" i="1"/>
  <c r="E365" i="1"/>
  <c r="E364" i="1"/>
  <c r="E363" i="1"/>
  <c r="E362" i="1"/>
  <c r="E361" i="1"/>
  <c r="E358" i="1"/>
  <c r="E357" i="1"/>
  <c r="E356" i="1"/>
  <c r="E355" i="1"/>
  <c r="E354" i="1"/>
  <c r="E345" i="1"/>
  <c r="E349" i="1"/>
  <c r="E350" i="1" s="1"/>
  <c r="E344" i="1"/>
  <c r="E340" i="1"/>
  <c r="E342" i="1" s="1"/>
  <c r="E337" i="1"/>
  <c r="E338" i="1" s="1"/>
  <c r="E334" i="1"/>
  <c r="E333" i="1"/>
  <c r="E332" i="1"/>
  <c r="E331" i="1"/>
  <c r="E328" i="1"/>
  <c r="E329" i="1" s="1"/>
  <c r="E325" i="1"/>
  <c r="E326" i="1" s="1"/>
  <c r="E322" i="1"/>
  <c r="E323" i="1" s="1"/>
  <c r="E319" i="1"/>
  <c r="E318" i="1"/>
  <c r="E317" i="1"/>
  <c r="E316" i="1"/>
  <c r="E315" i="1"/>
  <c r="E314" i="1"/>
  <c r="E311" i="1"/>
  <c r="E310" i="1"/>
  <c r="E309" i="1"/>
  <c r="E308" i="1"/>
  <c r="E307" i="1"/>
  <c r="E208" i="1"/>
  <c r="E209" i="1" s="1"/>
  <c r="E205" i="1"/>
  <c r="E206" i="1" s="1"/>
  <c r="E201" i="1"/>
  <c r="E200" i="1"/>
  <c r="E194" i="1"/>
  <c r="E195" i="1" s="1"/>
  <c r="E191" i="1"/>
  <c r="E190" i="1"/>
  <c r="E187" i="1"/>
  <c r="E186" i="1"/>
  <c r="E185" i="1"/>
  <c r="E184" i="1"/>
  <c r="E183" i="1"/>
  <c r="E178" i="1"/>
  <c r="E179" i="1" s="1"/>
  <c r="E175" i="1"/>
  <c r="E174" i="1"/>
  <c r="E170" i="1"/>
  <c r="E172" i="1" s="1"/>
  <c r="E166" i="1"/>
  <c r="E167" i="1" s="1"/>
  <c r="E163" i="1"/>
  <c r="E162" i="1"/>
  <c r="E159" i="1"/>
  <c r="E158" i="1"/>
  <c r="E157" i="1"/>
  <c r="E156" i="1"/>
  <c r="E155" i="1"/>
  <c r="E154" i="1"/>
  <c r="E149" i="1"/>
  <c r="E150" i="1" s="1"/>
  <c r="E141" i="1"/>
  <c r="E143" i="1" s="1"/>
  <c r="E137" i="1"/>
  <c r="E138" i="1" s="1"/>
  <c r="E134" i="1"/>
  <c r="E135" i="1" s="1"/>
  <c r="E131" i="1"/>
  <c r="E128" i="1"/>
  <c r="E127" i="1"/>
  <c r="E124" i="1"/>
  <c r="E123" i="1"/>
  <c r="E122" i="1"/>
  <c r="E121" i="1"/>
  <c r="E120" i="1"/>
  <c r="E119" i="1"/>
  <c r="E118" i="1"/>
  <c r="E117" i="1"/>
  <c r="E114" i="1"/>
  <c r="E113" i="1"/>
  <c r="E112" i="1"/>
  <c r="E109" i="1"/>
  <c r="E108" i="1"/>
  <c r="E107" i="1"/>
  <c r="E106" i="1"/>
  <c r="E105" i="1"/>
  <c r="E104" i="1"/>
  <c r="E101" i="1"/>
  <c r="E100" i="1"/>
  <c r="E99" i="1"/>
  <c r="E98" i="1"/>
  <c r="E97" i="1"/>
  <c r="E96" i="1"/>
  <c r="E203" i="1" l="1"/>
  <c r="E582" i="1"/>
  <c r="C593" i="1" s="1"/>
  <c r="E468" i="1"/>
  <c r="E434" i="1"/>
  <c r="E535" i="1"/>
  <c r="E132" i="1"/>
  <c r="E176" i="1"/>
  <c r="E192" i="1"/>
  <c r="E480" i="1"/>
  <c r="E483" i="1" s="1"/>
  <c r="E512" i="1"/>
  <c r="E521" i="1"/>
  <c r="C550" i="1" s="1"/>
  <c r="E493" i="1"/>
  <c r="E335" i="1"/>
  <c r="E419" i="1"/>
  <c r="E164" i="1"/>
  <c r="E347" i="1"/>
  <c r="E403" i="1"/>
  <c r="E449" i="1"/>
  <c r="E563" i="1"/>
  <c r="C577" i="1" s="1"/>
  <c r="E188" i="1"/>
  <c r="C210" i="1" s="1"/>
  <c r="E427" i="1"/>
  <c r="E605" i="1"/>
  <c r="C609" i="1" s="1"/>
  <c r="E458" i="1"/>
  <c r="C484" i="1" s="1"/>
  <c r="E110" i="1"/>
  <c r="E125" i="1"/>
  <c r="E160" i="1"/>
  <c r="E102" i="1"/>
  <c r="E312" i="1"/>
  <c r="E359" i="1"/>
  <c r="E383" i="1"/>
  <c r="E500" i="1"/>
  <c r="E320" i="1"/>
  <c r="E394" i="1"/>
  <c r="E368" i="1"/>
  <c r="E129" i="1"/>
  <c r="E115" i="1"/>
  <c r="E91" i="1"/>
  <c r="E92" i="1" s="1"/>
  <c r="E88" i="1"/>
  <c r="E89" i="1" s="1"/>
  <c r="E84" i="1"/>
  <c r="E83" i="1"/>
  <c r="E86" i="1" s="1"/>
  <c r="E80" i="1"/>
  <c r="E81" i="1" s="1"/>
  <c r="E77" i="1"/>
  <c r="E78" i="1" s="1"/>
  <c r="E74" i="1"/>
  <c r="E73" i="1"/>
  <c r="E70" i="1"/>
  <c r="E69" i="1"/>
  <c r="E68" i="1"/>
  <c r="E67" i="1"/>
  <c r="E66" i="1"/>
  <c r="E65" i="1"/>
  <c r="E64" i="1"/>
  <c r="E61" i="1"/>
  <c r="E60" i="1"/>
  <c r="E59" i="1"/>
  <c r="E58" i="1"/>
  <c r="E53" i="1"/>
  <c r="E54" i="1" s="1"/>
  <c r="E50" i="1"/>
  <c r="E49" i="1"/>
  <c r="E41" i="1"/>
  <c r="E42" i="1" s="1"/>
  <c r="E38" i="1"/>
  <c r="E37" i="1"/>
  <c r="E34" i="1"/>
  <c r="E33" i="1"/>
  <c r="E32" i="1"/>
  <c r="E31" i="1"/>
  <c r="E28" i="1"/>
  <c r="E29" i="1" s="1"/>
  <c r="E25" i="1"/>
  <c r="E26" i="1" s="1"/>
  <c r="E23" i="1"/>
  <c r="E19" i="1"/>
  <c r="E18" i="1"/>
  <c r="E17" i="1"/>
  <c r="E16" i="1"/>
  <c r="E15" i="1"/>
  <c r="E14" i="1"/>
  <c r="E13" i="1"/>
  <c r="E12" i="1"/>
  <c r="C453" i="1" l="1"/>
  <c r="C351" i="1"/>
  <c r="C151" i="1"/>
  <c r="C398" i="1"/>
  <c r="C180" i="1"/>
  <c r="C516" i="1"/>
  <c r="E39" i="1"/>
  <c r="E51" i="1"/>
  <c r="E75" i="1"/>
  <c r="E35" i="1"/>
  <c r="E62" i="1"/>
  <c r="C93" i="1" s="1"/>
  <c r="E71" i="1"/>
  <c r="E20" i="1"/>
  <c r="E9" i="1"/>
  <c r="E8" i="1"/>
  <c r="E7" i="1"/>
  <c r="E6" i="1"/>
  <c r="E5" i="1"/>
  <c r="E10" i="1" l="1"/>
  <c r="C55" i="1" s="1"/>
  <c r="C631" i="1" l="1"/>
  <c r="C633" i="1" s="1"/>
  <c r="C632" i="1" s="1"/>
</calcChain>
</file>

<file path=xl/sharedStrings.xml><?xml version="1.0" encoding="utf-8"?>
<sst xmlns="http://schemas.openxmlformats.org/spreadsheetml/2006/main" count="1142" uniqueCount="298">
  <si>
    <t>Wydział Mechaniczny</t>
  </si>
  <si>
    <t>Instalacja DSO w budynku WM</t>
  </si>
  <si>
    <t>szafa DSO</t>
  </si>
  <si>
    <t>ilość szt</t>
  </si>
  <si>
    <t>konsola portiera</t>
  </si>
  <si>
    <t>mikrofon strażaka</t>
  </si>
  <si>
    <t>wzmacniacz głośników</t>
  </si>
  <si>
    <t>głośniki</t>
  </si>
  <si>
    <t>wartość brutto</t>
  </si>
  <si>
    <t>suma</t>
  </si>
  <si>
    <t>Instalacja oddymiania i wentylacji budynku WM</t>
  </si>
  <si>
    <t>centrala nawiewno – wywiewna</t>
  </si>
  <si>
    <t>wentylator napowietrzający</t>
  </si>
  <si>
    <t>wentylator oddymiający</t>
  </si>
  <si>
    <t>wentylator oddymiający windy</t>
  </si>
  <si>
    <t>kalpy ppoż.</t>
  </si>
  <si>
    <t>klapy transferowe</t>
  </si>
  <si>
    <t>klapy odcinające</t>
  </si>
  <si>
    <t xml:space="preserve">agregat prądotwórczy </t>
  </si>
  <si>
    <t>cena brutto</t>
  </si>
  <si>
    <t>Oświetlenie awaryjne w budynku WM</t>
  </si>
  <si>
    <t>oświetlenie awaryjne/ewakuacyjne</t>
  </si>
  <si>
    <t>Przeciwpożarowy wyłącznik prądu w budynku WM</t>
  </si>
  <si>
    <t>przeciwpożarowy wyłącznik prądu</t>
  </si>
  <si>
    <t>Monitorowanie systemów wykrywania i sygnalizacji pożarów z przekazaniem do PSP</t>
  </si>
  <si>
    <t>system  wykrywania i sygnalizacji pożaru z przekazaniem do PSP</t>
  </si>
  <si>
    <t>System sygnalizacji pożaru w budynku WM</t>
  </si>
  <si>
    <t>centralka Bosch</t>
  </si>
  <si>
    <t>przycisk ROP</t>
  </si>
  <si>
    <t>elektrotrzymacze</t>
  </si>
  <si>
    <t>czujka optyczna</t>
  </si>
  <si>
    <r>
      <t>Pompownia  pożarowa w budynku WM – 100m</t>
    </r>
    <r>
      <rPr>
        <b/>
        <vertAlign val="superscript"/>
        <sz val="10"/>
        <color theme="1"/>
        <rFont val="Times New Roman"/>
        <family val="1"/>
        <charset val="238"/>
      </rPr>
      <t>3</t>
    </r>
  </si>
  <si>
    <t>pompa</t>
  </si>
  <si>
    <t>zbiornik</t>
  </si>
  <si>
    <t>Drzwi przeciwpożarowe w budynku WM</t>
  </si>
  <si>
    <t>drzwi</t>
  </si>
  <si>
    <t>gaśnica proszkowa</t>
  </si>
  <si>
    <t>Gaśnice w budynku WM</t>
  </si>
  <si>
    <t>Hydranty wewnątrz i na zewnątrz WM</t>
  </si>
  <si>
    <t>hydrant wewnętrzny</t>
  </si>
  <si>
    <t>hydrant zewnętrzny</t>
  </si>
  <si>
    <r>
      <t>Oznakowanie przeciwpożarowe WM</t>
    </r>
    <r>
      <rPr>
        <sz val="10"/>
        <color theme="1"/>
        <rFont val="Times New Roman"/>
        <family val="1"/>
        <charset val="238"/>
      </rPr>
      <t xml:space="preserve"> </t>
    </r>
  </si>
  <si>
    <t>Wydział Elektryczny</t>
  </si>
  <si>
    <t>System sygnalizacji pożaru w budynku WEiI</t>
  </si>
  <si>
    <t>centralka CSP POLON 4200</t>
  </si>
  <si>
    <t>Instalacja oddymiania i wentylacji budynku WEiI</t>
  </si>
  <si>
    <t>centrala MERCON MCR 9705</t>
  </si>
  <si>
    <t>ręczny przycisk oddymiania</t>
  </si>
  <si>
    <t>klapy dymowe</t>
  </si>
  <si>
    <t>klapy okienne</t>
  </si>
  <si>
    <t>drzwi napowietrzające</t>
  </si>
  <si>
    <t>wypychacze drzwi</t>
  </si>
  <si>
    <t>Oświetlenie awaryjne w budynku WEiI</t>
  </si>
  <si>
    <t>oświetlenie awaryjne</t>
  </si>
  <si>
    <t>oświetlenie ewakuacyjne</t>
  </si>
  <si>
    <t>WM suma</t>
  </si>
  <si>
    <t>Przeciwpożarowy wyłącznik prądu w budynku WEiI</t>
  </si>
  <si>
    <t>Drzwi przeciwpożarowe w budynku WEiI</t>
  </si>
  <si>
    <t>Gaśnice w budynku WEiI</t>
  </si>
  <si>
    <t>gaśnica śniegowa</t>
  </si>
  <si>
    <t>Hydranty wewnątrz i na zewnątrz WEiI</t>
  </si>
  <si>
    <t>Oznakowanie przeciwpożarowe w budynku WEiI</t>
  </si>
  <si>
    <t>Wydział Budownictwa i Architektury</t>
  </si>
  <si>
    <t>System sygnalizacji pożaru w budynku WBiA</t>
  </si>
  <si>
    <t>centralka BOSCH FPA 5000</t>
  </si>
  <si>
    <t>wskaźnik zadziałania czujki optycznej</t>
  </si>
  <si>
    <t>System sygnalizacji pożaru w budynku WBiA – Centrum Architektury</t>
  </si>
  <si>
    <t>centralka adresowalna IQ8 Control/M Esser</t>
  </si>
  <si>
    <t>czujka optyczno-termiczna IQ8 O2T Esser</t>
  </si>
  <si>
    <t>przycisk ROP Esser</t>
  </si>
  <si>
    <t>moduł wejść/wyjść FSA Esser</t>
  </si>
  <si>
    <t>sygnalizator akustyczny z komunikatami głosowymi IQ8/SP Esser</t>
  </si>
  <si>
    <t>wskaźnik zadziałania równoległy Q8 uad Esser</t>
  </si>
  <si>
    <t>System detekcji gazu w budynku WBiA – Centrum Architektury</t>
  </si>
  <si>
    <t>detektor tlenku i dwutlenku węgla WG28NG</t>
  </si>
  <si>
    <t>tablica ostrzegawcza TP4SH1,2,3</t>
  </si>
  <si>
    <t>tablica ostrzegawcza TP4DSH2</t>
  </si>
  <si>
    <t>System oddymiania i wentylacji budynku WBiA – Centrum Architektury</t>
  </si>
  <si>
    <t>centralka oddymiania RZN 4404-K D+H</t>
  </si>
  <si>
    <t>przycisk oddymiania RT 45 D+H</t>
  </si>
  <si>
    <t>sygnalizator wiatr/deszcz WRG 82 D+H</t>
  </si>
  <si>
    <t>moduł WE/WY</t>
  </si>
  <si>
    <t>wentylator oddymiający wind</t>
  </si>
  <si>
    <t>klapy odcinające wentylację bytową</t>
  </si>
  <si>
    <t>agregat prądotwórczy – kontrola w zakresie współdziałania z systemem</t>
  </si>
  <si>
    <t>Brama przeciwpożarowa w budynku WBiA – Centrum Architektury</t>
  </si>
  <si>
    <t>centralka FS TRONIC</t>
  </si>
  <si>
    <t>sygnalizator optyczno-dźwiękowy</t>
  </si>
  <si>
    <t>WEiI suma</t>
  </si>
  <si>
    <t>Oświetlenie awaryjne w budynku WBiA</t>
  </si>
  <si>
    <t>oświetlenie awaryjne / ewakuacyjne</t>
  </si>
  <si>
    <t>Przeciwpożarowy wyłącznik prądu w budynku WBiA</t>
  </si>
  <si>
    <t>Drzwi przeciwpożarowe w budynku WBiA</t>
  </si>
  <si>
    <t>Gaśnice w budynku WBiA</t>
  </si>
  <si>
    <t>Hydranty wewnątrz i na zewnątrz WBiA</t>
  </si>
  <si>
    <t>Oznakowanie przeciwpożarowe w budynku WBiA</t>
  </si>
  <si>
    <t>WBiA suma</t>
  </si>
  <si>
    <t>centrala D+H RZN 4202-K</t>
  </si>
  <si>
    <t>centrala STG BEIKIRCH</t>
  </si>
  <si>
    <t>okna oddymiające</t>
  </si>
  <si>
    <t>klapa oddymiająca</t>
  </si>
  <si>
    <t>czujki optyczne</t>
  </si>
  <si>
    <t>Wydział Inżynierii Środowiska</t>
  </si>
  <si>
    <t>Instalacja oddymiania i wentylacji budynku WIŚ</t>
  </si>
  <si>
    <t>centrala MERCON</t>
  </si>
  <si>
    <t>Oświetlenie awaryjne w budynku WIŚ</t>
  </si>
  <si>
    <t>Przeciwpożarowy wyłącznik prądu w budynku WIŚ</t>
  </si>
  <si>
    <t>Gaśnice w budynku W</t>
  </si>
  <si>
    <t>Hydranty wewnątrz i na zewnątrz WIŚ</t>
  </si>
  <si>
    <t>Oznakowanie przeciwpożarowe w budynku WIŚ</t>
  </si>
  <si>
    <t>WIŚ suma</t>
  </si>
  <si>
    <t>Dom Studenta Nr 1</t>
  </si>
  <si>
    <t>Instalacja DSO w budynku DS 1</t>
  </si>
  <si>
    <t>Instalacja oddymiania i wentylacji budynku DS 1</t>
  </si>
  <si>
    <t>centrala MCR oddymiania szybów dźwigowych</t>
  </si>
  <si>
    <t>klapa z siłownikiem oddymiania szybów dźwigowych</t>
  </si>
  <si>
    <t>wentylator nawiewowy oddymiania szybów dźwigowych</t>
  </si>
  <si>
    <t>ręczny przycisk oddymiania klatek schodowych</t>
  </si>
  <si>
    <t>wentylator nawiewowy oddymiania klatek schodowych</t>
  </si>
  <si>
    <t xml:space="preserve">agregat prądotwórczy wspólny dla DS1, DS2, DS3, DS4 </t>
  </si>
  <si>
    <t>Oświetlenie awaryjne w budynku DS 1</t>
  </si>
  <si>
    <t>Przeciwpożarowy wyłącznik prądu w budynku DS 1</t>
  </si>
  <si>
    <t>System sygnalizacji pożaru w budynku DS 1</t>
  </si>
  <si>
    <t>centralka CSP POLON 4800</t>
  </si>
  <si>
    <t>czujka temperatury</t>
  </si>
  <si>
    <t>optyczna czujka dymu</t>
  </si>
  <si>
    <t>Drzwi przeciwpożarowe w budynku DS 1</t>
  </si>
  <si>
    <t>Gaśnice w budynku DS 1</t>
  </si>
  <si>
    <t>Hydranty wewnątrz DS 1</t>
  </si>
  <si>
    <t xml:space="preserve">przepompownia sieci hydrantowej wspólna dla DS1, DS2, DS3, DS4 </t>
  </si>
  <si>
    <t>Oznakowanie przeciwpożarowe DS 1</t>
  </si>
  <si>
    <t>DS 1 suma</t>
  </si>
  <si>
    <t>Dom Studenta Nr 2</t>
  </si>
  <si>
    <t>Instalacja DSO w budynku DS 2</t>
  </si>
  <si>
    <t>Instalacja oddymiania i wentylacji budynku DS 2</t>
  </si>
  <si>
    <t>Oświetlenie awaryjne w budynku DS 2</t>
  </si>
  <si>
    <t>Przeciwpożarowy wyłącznik prądu w budynku DS 2</t>
  </si>
  <si>
    <t>System sygnalizacji pożaru w budynku DS 2</t>
  </si>
  <si>
    <t>Drzwi przeciwpożarowe w budynku DS 2</t>
  </si>
  <si>
    <t>Gaśnice w budynku DS 2</t>
  </si>
  <si>
    <t>Hydranty wewnątrz DS 2</t>
  </si>
  <si>
    <t>Oznakowanie przeciwpożarowe DS 2</t>
  </si>
  <si>
    <t>DS 2 suma</t>
  </si>
  <si>
    <t>DS 3 suma</t>
  </si>
  <si>
    <t>Dom Studenta Nr 3</t>
  </si>
  <si>
    <t>Instalacja DSO w budynku DS 3</t>
  </si>
  <si>
    <t>Instalacja oddymiania i wentylacji budynku DS 3</t>
  </si>
  <si>
    <t>Oświetlenie awaryjne w budynku DS 3</t>
  </si>
  <si>
    <t>Przeciwpożarowy wyłącznik prądu w budynku DS 3</t>
  </si>
  <si>
    <t>System sygnalizacji pożaru w budynku DS 3</t>
  </si>
  <si>
    <t>Drzwi przeciwpożarowe w budynku DS 3</t>
  </si>
  <si>
    <t>Gaśnice w budynku DS 3</t>
  </si>
  <si>
    <t>Hydranty wewnątrz DS 3</t>
  </si>
  <si>
    <t>Oznakowanie przeciwpożarowe DS 3</t>
  </si>
  <si>
    <t>Dom Studenta Nr 4</t>
  </si>
  <si>
    <t>Instalacja DSO w budynku DS 4</t>
  </si>
  <si>
    <t>Instalacja oddymiania i wentylacji budynku DS 4</t>
  </si>
  <si>
    <t>Oświetlenie awaryjne w budynku DS 4</t>
  </si>
  <si>
    <t>Przeciwpożarowy wyłącznik prądu w budynku DS 4</t>
  </si>
  <si>
    <t>System sygnalizacji pożaru w budynku DS 4</t>
  </si>
  <si>
    <t>Drzwi przeciwpożarowe w budynku DS 4</t>
  </si>
  <si>
    <t>Gaśnice w budynku DS 4</t>
  </si>
  <si>
    <t>Hydranty wewnątrz DS 4</t>
  </si>
  <si>
    <t>Oznakowanie przeciwpożarowe DS 4</t>
  </si>
  <si>
    <t>DS 4 suma</t>
  </si>
  <si>
    <t>Centrum Innowacji i Zaawansowanych Technologii</t>
  </si>
  <si>
    <t>Oświetlenie awaryjne w budynku CIiZT</t>
  </si>
  <si>
    <t>Przeciwpożarowy wyłącznik prądu w budynku CIiZT</t>
  </si>
  <si>
    <t>system  wykrywania i sygnalizacji pożaru TELTECH z przekazaniem do PSP</t>
  </si>
  <si>
    <r>
      <t xml:space="preserve">System sygnalizacji pożaru w budynku </t>
    </r>
    <r>
      <rPr>
        <b/>
        <sz val="10"/>
        <color theme="1"/>
        <rFont val="Times New Roman"/>
        <family val="1"/>
        <charset val="238"/>
      </rPr>
      <t>CIiZT</t>
    </r>
  </si>
  <si>
    <t>centrala systemu ppoż FC728 z drukarką i baterią akumulatorów Simens – Cerberus</t>
  </si>
  <si>
    <t>elementy pętlowe sterująco-kontrolne FDCIO 221 i 222</t>
  </si>
  <si>
    <t>sygnalizator akustyczny</t>
  </si>
  <si>
    <t>wskaźnik działania czujki FDA/91</t>
  </si>
  <si>
    <t>centrala systemu GAZEX</t>
  </si>
  <si>
    <t>czujka GAZEX</t>
  </si>
  <si>
    <t>Instalacja oddymiania i wentylacji budynku CIiZT</t>
  </si>
  <si>
    <t>centrala oddymiania grawitacyjnego klatek schodowych D+H RZN 4202</t>
  </si>
  <si>
    <t>centrala oddymiania nadciś. szybów wind. z centralą nap. szybów wind. D+H RZN 4503</t>
  </si>
  <si>
    <t>klapa pożarowa na kanałach wentylacyj</t>
  </si>
  <si>
    <t>klapa dymowa klatki schodowej</t>
  </si>
  <si>
    <t>drzwi napowietrzające klatki schodowe</t>
  </si>
  <si>
    <t>przepustnica z wentylatorem w kanale napowietrzania klatki K3</t>
  </si>
  <si>
    <t>Centrala i bramy w budynku CIiZT</t>
  </si>
  <si>
    <t>centrala zamknięcia bram pożarowych MARTECH</t>
  </si>
  <si>
    <t>sygnalizator optyczno-akustyczny</t>
  </si>
  <si>
    <t>brama oddzielenia pożarowego MARC</t>
  </si>
  <si>
    <t>brama ppoż. segmentowa MARC-S</t>
  </si>
  <si>
    <t>brama ppoż. rolowana MARC-VR</t>
  </si>
  <si>
    <t>Drzwi przeciwpożarowe w budynku CIiZT</t>
  </si>
  <si>
    <t>Czujki dymu w budynku CIiZT</t>
  </si>
  <si>
    <t>czujka dymu zasysająca VESDA</t>
  </si>
  <si>
    <t>Gaśnice w budynku CIiZT</t>
  </si>
  <si>
    <t>Hydranty w budynku CIiZT</t>
  </si>
  <si>
    <t>hydrant wewnęt</t>
  </si>
  <si>
    <t>Oznakowanie przeciwpożarowe w budynku CIiZT</t>
  </si>
  <si>
    <t>CIiTZ suma</t>
  </si>
  <si>
    <t>Oświetlenie awaryjne w budynku Centrum Sportowego</t>
  </si>
  <si>
    <t>Przeciwpożarowy wyłącznik prądu w budynku Centrum Sportowego</t>
  </si>
  <si>
    <t>centrala MERCOL 9705</t>
  </si>
  <si>
    <t>okna napowietrzające</t>
  </si>
  <si>
    <t>przycisk oddymiania</t>
  </si>
  <si>
    <t>klapy oddymiające</t>
  </si>
  <si>
    <t>Drzwi przeciwpożarowe w budynku Centrum Sport</t>
  </si>
  <si>
    <t>Gaśnice w budynku Centrum Sportowego</t>
  </si>
  <si>
    <t>Hydranty w budynku Centrum Sportowego</t>
  </si>
  <si>
    <t>Oznakowanie przeciwpożarowe w budynku Centrum Sportowego</t>
  </si>
  <si>
    <t>CS suma</t>
  </si>
  <si>
    <t>Administracja (Stołówka)</t>
  </si>
  <si>
    <t>System sygnalizacji pożaru w budynku (Stołówka)</t>
  </si>
  <si>
    <t>centrala POLON – ALFA 4100</t>
  </si>
  <si>
    <t>Przeciwpożarowy wyłącznik prądu w budynku (Stołówka)</t>
  </si>
  <si>
    <t>Oświetlenie awaryjne w budynku (Stołówka)</t>
  </si>
  <si>
    <t>Drzwi przeciwpożarowe w budynku (Stołówka)</t>
  </si>
  <si>
    <t>Gaśnice w budynku (Stołówka)</t>
  </si>
  <si>
    <t>Hydranty w budynku (Stołówka)</t>
  </si>
  <si>
    <t>Oznakowanie przeciwpożarowe w budynku (Stołówka)</t>
  </si>
  <si>
    <t>Stołówka suma</t>
  </si>
  <si>
    <t>CEN-TECH</t>
  </si>
  <si>
    <t>Oświetlenie awaryjne w budynku CEN-TECH</t>
  </si>
  <si>
    <t>Przeciwpożarowy wyłącznik prądu w budynku CEN-TECH</t>
  </si>
  <si>
    <t>Instalacja oddymiania i wentylacji budynku CEN-TEC</t>
  </si>
  <si>
    <t>centrala D+H</t>
  </si>
  <si>
    <t>czujki liniowe z modułem sterującym</t>
  </si>
  <si>
    <t>czujki tlenku węgla</t>
  </si>
  <si>
    <t>sygnalizator optyczny</t>
  </si>
  <si>
    <t>Drzwi przeciwpożarowe w budynku CEN-TEC</t>
  </si>
  <si>
    <t>Gaśnice w budynku CEN-TECH</t>
  </si>
  <si>
    <t>Hydranty w budynku</t>
  </si>
  <si>
    <t>Oznakowanie przeciwpożarowe w budynku CEN-TECH</t>
  </si>
  <si>
    <t>Cen-Tech suma</t>
  </si>
  <si>
    <t>ASPPECT</t>
  </si>
  <si>
    <t>Oświetlenie awaryjne w budynku Co ASPPECT</t>
  </si>
  <si>
    <t>Przeciwpożarowy wyłącznik prądu w budynku Co ASPPECT</t>
  </si>
  <si>
    <t>przeciwpożarowy wyłącznik pr</t>
  </si>
  <si>
    <t>Instalacja oddymiania i wentylacji budynku Co ASPPECT</t>
  </si>
  <si>
    <t>centralka MERCOL</t>
  </si>
  <si>
    <t>Drzwi przeciwpożarowe w budynku Co ASPPECT</t>
  </si>
  <si>
    <t>Gaśnice w budynku Co ASPPECT</t>
  </si>
  <si>
    <t>Hydranty w budynku Co ASPPECT</t>
  </si>
  <si>
    <t>Oznakowanie przeciwpożarowe w budynku Co ASPPECT</t>
  </si>
  <si>
    <t>Spichlerz</t>
  </si>
  <si>
    <t>Oświetlenie awaryjne w budynku Spichlerz</t>
  </si>
  <si>
    <t>Gaśnice w budynku Spichlerz</t>
  </si>
  <si>
    <t>Hydranty w budynku Spichlerz</t>
  </si>
  <si>
    <t>Oznakowanie przeciwpożarowe w budynku Spichlerz</t>
  </si>
  <si>
    <t>ASPPECT suma</t>
  </si>
  <si>
    <t>Spichlerz suma</t>
  </si>
  <si>
    <t>Rektorat</t>
  </si>
  <si>
    <t>Oświetlenie awaryjne w budynku Rektoratu</t>
  </si>
  <si>
    <t>Gaśnice w budynku Rektoratu</t>
  </si>
  <si>
    <t>Hydranty w budynku Rektoratu</t>
  </si>
  <si>
    <t>Oznakowanie przeciwpożarowe w budynku Rektoratu</t>
  </si>
  <si>
    <t>Rektorat suma</t>
  </si>
  <si>
    <t>Gaśnice w budynku „Pałac Sobieskich”</t>
  </si>
  <si>
    <t>Pałac Sobieskich Bernardyńska</t>
  </si>
  <si>
    <t>Hydranty w budynku „Pałac Sobieskich”</t>
  </si>
  <si>
    <t>Bernardyńska suma</t>
  </si>
  <si>
    <t>Dom Wypoczynkowy Kazimierz Dolny</t>
  </si>
  <si>
    <r>
      <t xml:space="preserve">Gaśnice w budynku - </t>
    </r>
    <r>
      <rPr>
        <b/>
        <sz val="10"/>
        <color rgb="FFFF0000"/>
        <rFont val="Times New Roman"/>
        <family val="1"/>
        <charset val="238"/>
      </rPr>
      <t>Udostępnione są do przeglądu Lublin ul. Nadbystrzycka 40a</t>
    </r>
  </si>
  <si>
    <t>Dom Wypoczynkowy suma</t>
  </si>
  <si>
    <t>Domki J. Białe</t>
  </si>
  <si>
    <t>Domki J. Białe suma</t>
  </si>
  <si>
    <t>Wartość oferty brutto</t>
  </si>
  <si>
    <t>Wartość oferty netto</t>
  </si>
  <si>
    <t>VAT 23%</t>
  </si>
  <si>
    <t>Sprawdzenie i uzupełnienie oznaczeń dróg ewakuacyjnych i elementów Poż.                (rocznie do 10 szt)</t>
  </si>
  <si>
    <t>Sprawdzenie i uzupełnienie oznaczeń dróg ewakuacyjnych i elementów Poż.                 (rocznie do 10 szt)</t>
  </si>
  <si>
    <t>Sprawdzenie i uzupełnienie oznaczeń dróg ewakuacyjnych i elementów Poż.                  (rocznie do 10 szt)</t>
  </si>
  <si>
    <t>Sprawdzenie i uzupełnienie oznaczeń dróg ewakuacyjnych i elementów Poż.                  (rocznie do 15 szt)</t>
  </si>
  <si>
    <t>Sprawdzenie i uzupełnienie oznaczeń dróg ewakuacyjnych i elementów Poż.                  (rocznie do 5 szt)</t>
  </si>
  <si>
    <t>Sprawdzenie i uzupełnienie oznaczeń dróg ewakuacyjnych i elementów Poż.                  (rocznie do 6 szt)</t>
  </si>
  <si>
    <t>centralka ESSER</t>
  </si>
  <si>
    <t xml:space="preserve">Sprawdzenie i wymiana proszku w gaśnicach proszkowych </t>
  </si>
  <si>
    <t>Gaśnica śniegowa</t>
  </si>
  <si>
    <t>Gaśnica proszkowa</t>
  </si>
  <si>
    <t>sygnalizatory akustyczne</t>
  </si>
  <si>
    <t>moduły WE/WY</t>
  </si>
  <si>
    <t>Drzwi przeciwpożarowe w budynku WIŚ</t>
  </si>
  <si>
    <t>Centrum Sportowe + Pentagon</t>
  </si>
  <si>
    <t>ilość przeglądów w ciągu 1 roku</t>
  </si>
  <si>
    <t>centrala oddymiania szybów dźwigowych</t>
  </si>
  <si>
    <t>jednostka sterująca</t>
  </si>
  <si>
    <t>Instalacja oddymiania i wentylacji budynku Centrum Sportowego</t>
  </si>
  <si>
    <t>cena brutto*</t>
  </si>
  <si>
    <t>PRZEGLĄD I KONSERWACJA URZĄDZEŃ PPOŻ. W OBIEKTACH POLITECHNIKI LUBELSKIEJ NA 3 lata</t>
  </si>
  <si>
    <t>* cena brutto stanowi wartość usługi w ciągu 3 lat,</t>
  </si>
  <si>
    <t>Wartość oferty ma być skalkulowana na 3 lata.</t>
  </si>
  <si>
    <t>Załącznik 2a do SWZ - Formularz cenowy</t>
  </si>
  <si>
    <t>Wydział Matematyki i  Informatyki Technicznej i Wydział Zarządzania</t>
  </si>
  <si>
    <t>Instalacja oddymiania i wentylacji budynku WMiIT i WZ</t>
  </si>
  <si>
    <t>Oświetlenie awaryjne w budynku WMiIT i WZ</t>
  </si>
  <si>
    <t>Drzwi przeciwpożarowe w budynku WMiIT i WZ</t>
  </si>
  <si>
    <t>Gaśnice w budynku WMiIT i WZ</t>
  </si>
  <si>
    <t>Hydranty wewnątrz i na zewnątrz WMiIT i WZ</t>
  </si>
  <si>
    <t>Oznakowanie przeciwpożarowe w budynku WMiIT i WZ</t>
  </si>
  <si>
    <t>WMiIT i WZ suma</t>
  </si>
  <si>
    <t>Wymiana środka gaśniczego 0,25 ogólnej ilości gaśnic w danym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</si>
</sst>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/>
    <xf numFmtId="0" fontId="3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2" borderId="3" xfId="0" applyNumberFormat="1" applyFont="1" applyFill="1" applyBorder="1"/>
    <xf numFmtId="0" fontId="2" fillId="0" borderId="8" xfId="0" applyFont="1" applyBorder="1"/>
    <xf numFmtId="0" fontId="7" fillId="0" borderId="9" xfId="0" applyFont="1" applyBorder="1" applyAlignment="1">
      <alignment horizontal="center" vertical="center"/>
    </xf>
    <xf numFmtId="0" fontId="3" fillId="0" borderId="10" xfId="0" applyFont="1" applyBorder="1"/>
    <xf numFmtId="164" fontId="3" fillId="0" borderId="11" xfId="0" applyNumberFormat="1" applyFont="1" applyBorder="1"/>
    <xf numFmtId="0" fontId="2" fillId="0" borderId="12" xfId="0" applyFont="1" applyBorder="1"/>
    <xf numFmtId="0" fontId="7" fillId="0" borderId="11" xfId="0" applyFont="1" applyBorder="1" applyAlignment="1">
      <alignment horizontal="center" vertical="center"/>
    </xf>
    <xf numFmtId="0" fontId="4" fillId="0" borderId="10" xfId="0" applyFont="1" applyBorder="1"/>
    <xf numFmtId="0" fontId="2" fillId="0" borderId="10" xfId="0" applyFont="1" applyBorder="1"/>
    <xf numFmtId="0" fontId="7" fillId="0" borderId="11" xfId="0" applyFont="1" applyBorder="1" applyAlignment="1">
      <alignment vertical="center"/>
    </xf>
    <xf numFmtId="164" fontId="3" fillId="0" borderId="13" xfId="0" applyNumberFormat="1" applyFont="1" applyBorder="1"/>
    <xf numFmtId="0" fontId="4" fillId="0" borderId="12" xfId="0" applyFont="1" applyBorder="1"/>
    <xf numFmtId="0" fontId="6" fillId="0" borderId="10" xfId="0" applyFont="1" applyBorder="1"/>
    <xf numFmtId="0" fontId="7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0" xfId="0" applyFont="1" applyBorder="1"/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9" xfId="0" applyNumberFormat="1" applyFont="1" applyBorder="1"/>
    <xf numFmtId="0" fontId="10" fillId="0" borderId="16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4" fillId="0" borderId="0" xfId="0" applyFont="1"/>
    <xf numFmtId="0" fontId="4" fillId="0" borderId="10" xfId="0" applyFont="1" applyBorder="1" applyAlignment="1">
      <alignment wrapText="1"/>
    </xf>
    <xf numFmtId="0" fontId="12" fillId="0" borderId="0" xfId="0" applyFont="1"/>
    <xf numFmtId="0" fontId="13" fillId="0" borderId="12" xfId="0" applyFont="1" applyBorder="1"/>
    <xf numFmtId="0" fontId="14" fillId="0" borderId="2" xfId="0" applyFont="1" applyBorder="1" applyAlignment="1">
      <alignment horizontal="center" vertical="center"/>
    </xf>
    <xf numFmtId="0" fontId="15" fillId="0" borderId="10" xfId="0" applyFont="1" applyBorder="1"/>
    <xf numFmtId="0" fontId="15" fillId="0" borderId="1" xfId="0" applyFont="1" applyBorder="1" applyAlignment="1">
      <alignment horizontal="center"/>
    </xf>
    <xf numFmtId="164" fontId="15" fillId="2" borderId="1" xfId="0" applyNumberFormat="1" applyFont="1" applyFill="1" applyBorder="1"/>
    <xf numFmtId="0" fontId="13" fillId="0" borderId="10" xfId="0" applyFont="1" applyBorder="1"/>
    <xf numFmtId="0" fontId="14" fillId="0" borderId="1" xfId="0" applyFont="1" applyBorder="1" applyAlignment="1">
      <alignment horizontal="center" vertical="center"/>
    </xf>
    <xf numFmtId="0" fontId="17" fillId="0" borderId="10" xfId="0" applyFont="1" applyBorder="1"/>
    <xf numFmtId="0" fontId="13" fillId="0" borderId="1" xfId="0" applyFont="1" applyBorder="1" applyAlignment="1">
      <alignment horizontal="center" vertical="center"/>
    </xf>
    <xf numFmtId="0" fontId="17" fillId="0" borderId="12" xfId="0" applyFont="1" applyBorder="1"/>
    <xf numFmtId="164" fontId="15" fillId="0" borderId="11" xfId="0" applyNumberFormat="1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2" fillId="0" borderId="19" xfId="0" applyFont="1" applyBorder="1"/>
    <xf numFmtId="0" fontId="10" fillId="0" borderId="22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10" fillId="0" borderId="21" xfId="0" applyFont="1" applyBorder="1" applyAlignment="1">
      <alignment horizontal="right"/>
    </xf>
    <xf numFmtId="2" fontId="7" fillId="0" borderId="20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0" fillId="0" borderId="31" xfId="0" applyNumberFormat="1" applyFont="1" applyBorder="1" applyAlignment="1">
      <alignment horizontal="right"/>
    </xf>
    <xf numFmtId="164" fontId="10" fillId="0" borderId="32" xfId="0" applyNumberFormat="1" applyFont="1" applyBorder="1" applyAlignment="1">
      <alignment horizontal="right"/>
    </xf>
    <xf numFmtId="164" fontId="10" fillId="0" borderId="33" xfId="0" applyNumberFormat="1" applyFont="1" applyBorder="1" applyAlignment="1">
      <alignment horizontal="right"/>
    </xf>
    <xf numFmtId="164" fontId="10" fillId="0" borderId="29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0" fillId="0" borderId="30" xfId="0" applyNumberFormat="1" applyFont="1" applyBorder="1" applyAlignment="1">
      <alignment horizontal="right"/>
    </xf>
    <xf numFmtId="164" fontId="10" fillId="0" borderId="26" xfId="0" applyNumberFormat="1" applyFont="1" applyBorder="1" applyAlignment="1">
      <alignment horizontal="right"/>
    </xf>
    <xf numFmtId="164" fontId="10" fillId="0" borderId="27" xfId="0" applyNumberFormat="1" applyFont="1" applyBorder="1" applyAlignment="1">
      <alignment horizontal="right"/>
    </xf>
    <xf numFmtId="164" fontId="10" fillId="0" borderId="28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" xfId="0" applyBorder="1" applyAlignment="1">
      <alignment horizontal="right"/>
    </xf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3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6" fillId="0" borderId="10" xfId="0" applyFont="1" applyBorder="1" applyAlignment="1">
      <alignment horizontal="right"/>
    </xf>
    <xf numFmtId="0" fontId="16" fillId="0" borderId="19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1" fillId="0" borderId="25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84"/>
  <sheetViews>
    <sheetView tabSelected="1" topLeftCell="A31" workbookViewId="0">
      <selection activeCell="C55" sqref="C55:E55"/>
    </sheetView>
  </sheetViews>
  <sheetFormatPr defaultRowHeight="15" x14ac:dyDescent="0.25"/>
  <cols>
    <col min="1" max="1" width="68.7109375" customWidth="1"/>
    <col min="2" max="2" width="15.42578125" customWidth="1"/>
    <col min="3" max="3" width="8" style="1" customWidth="1"/>
    <col min="4" max="4" width="10.7109375" style="1" customWidth="1"/>
    <col min="5" max="5" width="12.5703125" style="1" customWidth="1"/>
  </cols>
  <sheetData>
    <row r="1" spans="1:5" x14ac:dyDescent="0.25">
      <c r="B1" s="108" t="s">
        <v>288</v>
      </c>
      <c r="C1" s="108"/>
      <c r="D1" s="108"/>
      <c r="E1" s="108"/>
    </row>
    <row r="2" spans="1:5" ht="24.75" customHeight="1" thickBot="1" x14ac:dyDescent="0.35">
      <c r="A2" s="107" t="s">
        <v>285</v>
      </c>
      <c r="B2" s="107"/>
      <c r="C2" s="107"/>
      <c r="D2" s="107"/>
      <c r="E2" s="107"/>
    </row>
    <row r="3" spans="1:5" ht="15.75" thickBot="1" x14ac:dyDescent="0.3">
      <c r="A3" s="72" t="s">
        <v>0</v>
      </c>
      <c r="B3" s="73"/>
      <c r="C3" s="73"/>
      <c r="D3" s="73"/>
      <c r="E3" s="74"/>
    </row>
    <row r="4" spans="1:5" ht="26.25" x14ac:dyDescent="0.25">
      <c r="A4" s="15" t="s">
        <v>1</v>
      </c>
      <c r="B4" s="61" t="s">
        <v>280</v>
      </c>
      <c r="C4" s="7" t="s">
        <v>3</v>
      </c>
      <c r="D4" s="7" t="s">
        <v>284</v>
      </c>
      <c r="E4" s="16" t="s">
        <v>8</v>
      </c>
    </row>
    <row r="5" spans="1:5" x14ac:dyDescent="0.25">
      <c r="A5" s="17" t="s">
        <v>2</v>
      </c>
      <c r="B5" s="62">
        <v>1</v>
      </c>
      <c r="C5" s="9">
        <v>1</v>
      </c>
      <c r="D5" s="10"/>
      <c r="E5" s="18">
        <f>D5*C5</f>
        <v>0</v>
      </c>
    </row>
    <row r="6" spans="1:5" x14ac:dyDescent="0.25">
      <c r="A6" s="17" t="s">
        <v>4</v>
      </c>
      <c r="B6" s="62">
        <v>1</v>
      </c>
      <c r="C6" s="9">
        <v>1</v>
      </c>
      <c r="D6" s="10"/>
      <c r="E6" s="18">
        <f t="shared" ref="E6:E9" si="0">D6*C6</f>
        <v>0</v>
      </c>
    </row>
    <row r="7" spans="1:5" x14ac:dyDescent="0.25">
      <c r="A7" s="17" t="s">
        <v>5</v>
      </c>
      <c r="B7" s="62">
        <v>1</v>
      </c>
      <c r="C7" s="9">
        <v>1</v>
      </c>
      <c r="D7" s="10"/>
      <c r="E7" s="18">
        <f t="shared" si="0"/>
        <v>0</v>
      </c>
    </row>
    <row r="8" spans="1:5" x14ac:dyDescent="0.25">
      <c r="A8" s="17" t="s">
        <v>6</v>
      </c>
      <c r="B8" s="62">
        <v>1</v>
      </c>
      <c r="C8" s="9">
        <v>10</v>
      </c>
      <c r="D8" s="10"/>
      <c r="E8" s="18">
        <f t="shared" si="0"/>
        <v>0</v>
      </c>
    </row>
    <row r="9" spans="1:5" x14ac:dyDescent="0.25">
      <c r="A9" s="17" t="s">
        <v>7</v>
      </c>
      <c r="B9" s="62">
        <v>1</v>
      </c>
      <c r="C9" s="9">
        <v>509</v>
      </c>
      <c r="D9" s="10"/>
      <c r="E9" s="18">
        <f t="shared" si="0"/>
        <v>0</v>
      </c>
    </row>
    <row r="10" spans="1:5" x14ac:dyDescent="0.25">
      <c r="A10" s="84" t="s">
        <v>9</v>
      </c>
      <c r="B10" s="85"/>
      <c r="C10" s="86"/>
      <c r="D10" s="86"/>
      <c r="E10" s="18">
        <f>SUM(E5:E9)</f>
        <v>0</v>
      </c>
    </row>
    <row r="11" spans="1:5" ht="26.25" x14ac:dyDescent="0.25">
      <c r="A11" s="19" t="s">
        <v>10</v>
      </c>
      <c r="B11" s="64" t="s">
        <v>280</v>
      </c>
      <c r="C11" s="3" t="s">
        <v>3</v>
      </c>
      <c r="D11" s="3" t="s">
        <v>19</v>
      </c>
      <c r="E11" s="20" t="s">
        <v>8</v>
      </c>
    </row>
    <row r="12" spans="1:5" x14ac:dyDescent="0.25">
      <c r="A12" s="21" t="s">
        <v>11</v>
      </c>
      <c r="B12" s="63">
        <v>2</v>
      </c>
      <c r="C12" s="9">
        <v>2</v>
      </c>
      <c r="D12" s="10"/>
      <c r="E12" s="18">
        <f t="shared" ref="E12:E19" si="1">D12*C12</f>
        <v>0</v>
      </c>
    </row>
    <row r="13" spans="1:5" x14ac:dyDescent="0.25">
      <c r="A13" s="21" t="s">
        <v>12</v>
      </c>
      <c r="B13" s="63">
        <v>2</v>
      </c>
      <c r="C13" s="9">
        <v>5</v>
      </c>
      <c r="D13" s="10"/>
      <c r="E13" s="18">
        <f t="shared" si="1"/>
        <v>0</v>
      </c>
    </row>
    <row r="14" spans="1:5" x14ac:dyDescent="0.25">
      <c r="A14" s="21" t="s">
        <v>13</v>
      </c>
      <c r="B14" s="63">
        <v>2</v>
      </c>
      <c r="C14" s="9">
        <v>2</v>
      </c>
      <c r="D14" s="10"/>
      <c r="E14" s="18">
        <f t="shared" si="1"/>
        <v>0</v>
      </c>
    </row>
    <row r="15" spans="1:5" x14ac:dyDescent="0.25">
      <c r="A15" s="21" t="s">
        <v>14</v>
      </c>
      <c r="B15" s="63">
        <v>2</v>
      </c>
      <c r="C15" s="9">
        <v>3</v>
      </c>
      <c r="D15" s="10"/>
      <c r="E15" s="18">
        <f t="shared" si="1"/>
        <v>0</v>
      </c>
    </row>
    <row r="16" spans="1:5" x14ac:dyDescent="0.25">
      <c r="A16" s="21" t="s">
        <v>15</v>
      </c>
      <c r="B16" s="63">
        <v>2</v>
      </c>
      <c r="C16" s="9">
        <v>30</v>
      </c>
      <c r="D16" s="10"/>
      <c r="E16" s="18">
        <f t="shared" si="1"/>
        <v>0</v>
      </c>
    </row>
    <row r="17" spans="1:5" x14ac:dyDescent="0.25">
      <c r="A17" s="21" t="s">
        <v>16</v>
      </c>
      <c r="B17" s="63">
        <v>2</v>
      </c>
      <c r="C17" s="9">
        <v>39</v>
      </c>
      <c r="D17" s="10"/>
      <c r="E17" s="18">
        <f t="shared" si="1"/>
        <v>0</v>
      </c>
    </row>
    <row r="18" spans="1:5" x14ac:dyDescent="0.25">
      <c r="A18" s="21" t="s">
        <v>17</v>
      </c>
      <c r="B18" s="63">
        <v>2</v>
      </c>
      <c r="C18" s="9">
        <v>53</v>
      </c>
      <c r="D18" s="10"/>
      <c r="E18" s="18">
        <f t="shared" si="1"/>
        <v>0</v>
      </c>
    </row>
    <row r="19" spans="1:5" x14ac:dyDescent="0.25">
      <c r="A19" s="21" t="s">
        <v>18</v>
      </c>
      <c r="B19" s="63">
        <v>2</v>
      </c>
      <c r="C19" s="9">
        <v>1</v>
      </c>
      <c r="D19" s="10"/>
      <c r="E19" s="18">
        <f t="shared" si="1"/>
        <v>0</v>
      </c>
    </row>
    <row r="20" spans="1:5" x14ac:dyDescent="0.25">
      <c r="A20" s="84" t="s">
        <v>9</v>
      </c>
      <c r="B20" s="85"/>
      <c r="C20" s="86"/>
      <c r="D20" s="86"/>
      <c r="E20" s="18">
        <f>SUM(E12:E19)</f>
        <v>0</v>
      </c>
    </row>
    <row r="21" spans="1:5" ht="26.25" x14ac:dyDescent="0.25">
      <c r="A21" s="22" t="s">
        <v>20</v>
      </c>
      <c r="B21" s="64" t="s">
        <v>280</v>
      </c>
      <c r="C21" s="8" t="s">
        <v>3</v>
      </c>
      <c r="D21" s="8" t="s">
        <v>19</v>
      </c>
      <c r="E21" s="23" t="s">
        <v>8</v>
      </c>
    </row>
    <row r="22" spans="1:5" x14ac:dyDescent="0.25">
      <c r="A22" s="21" t="s">
        <v>21</v>
      </c>
      <c r="B22" s="63">
        <v>1</v>
      </c>
      <c r="C22" s="9">
        <v>329</v>
      </c>
      <c r="D22" s="10"/>
      <c r="E22" s="18">
        <f>SUM(F17)</f>
        <v>0</v>
      </c>
    </row>
    <row r="23" spans="1:5" x14ac:dyDescent="0.25">
      <c r="A23" s="84" t="s">
        <v>9</v>
      </c>
      <c r="B23" s="85"/>
      <c r="C23" s="86"/>
      <c r="D23" s="86"/>
      <c r="E23" s="18">
        <f>SUM(E22)</f>
        <v>0</v>
      </c>
    </row>
    <row r="24" spans="1:5" ht="26.25" x14ac:dyDescent="0.25">
      <c r="A24" s="22" t="s">
        <v>22</v>
      </c>
      <c r="B24" s="64" t="s">
        <v>280</v>
      </c>
      <c r="C24" s="3" t="s">
        <v>3</v>
      </c>
      <c r="D24" s="3" t="s">
        <v>19</v>
      </c>
      <c r="E24" s="20" t="s">
        <v>8</v>
      </c>
    </row>
    <row r="25" spans="1:5" x14ac:dyDescent="0.25">
      <c r="A25" s="21" t="s">
        <v>23</v>
      </c>
      <c r="B25" s="63">
        <v>1</v>
      </c>
      <c r="C25" s="9">
        <v>3</v>
      </c>
      <c r="D25" s="10"/>
      <c r="E25" s="18">
        <f t="shared" ref="E25" si="2">D25*C25</f>
        <v>0</v>
      </c>
    </row>
    <row r="26" spans="1:5" x14ac:dyDescent="0.25">
      <c r="A26" s="87" t="s">
        <v>9</v>
      </c>
      <c r="B26" s="88"/>
      <c r="C26" s="89"/>
      <c r="D26" s="89"/>
      <c r="E26" s="18">
        <f>SUM(E25)</f>
        <v>0</v>
      </c>
    </row>
    <row r="27" spans="1:5" ht="26.25" x14ac:dyDescent="0.25">
      <c r="A27" s="22" t="s">
        <v>24</v>
      </c>
      <c r="B27" s="64" t="s">
        <v>280</v>
      </c>
      <c r="C27" s="3" t="s">
        <v>3</v>
      </c>
      <c r="D27" s="3" t="s">
        <v>19</v>
      </c>
      <c r="E27" s="20" t="s">
        <v>8</v>
      </c>
    </row>
    <row r="28" spans="1:5" x14ac:dyDescent="0.25">
      <c r="A28" s="21" t="s">
        <v>25</v>
      </c>
      <c r="B28" s="63">
        <v>1</v>
      </c>
      <c r="C28" s="9">
        <v>1</v>
      </c>
      <c r="D28" s="10"/>
      <c r="E28" s="18">
        <f t="shared" ref="E28" si="3">D28*C28</f>
        <v>0</v>
      </c>
    </row>
    <row r="29" spans="1:5" x14ac:dyDescent="0.25">
      <c r="A29" s="84" t="s">
        <v>9</v>
      </c>
      <c r="B29" s="85"/>
      <c r="C29" s="86"/>
      <c r="D29" s="86"/>
      <c r="E29" s="18">
        <f>SUM(E28)</f>
        <v>0</v>
      </c>
    </row>
    <row r="30" spans="1:5" ht="26.25" x14ac:dyDescent="0.25">
      <c r="A30" s="22" t="s">
        <v>26</v>
      </c>
      <c r="B30" s="64" t="s">
        <v>280</v>
      </c>
      <c r="C30" s="3" t="s">
        <v>3</v>
      </c>
      <c r="D30" s="3" t="s">
        <v>19</v>
      </c>
      <c r="E30" s="20" t="s">
        <v>8</v>
      </c>
    </row>
    <row r="31" spans="1:5" x14ac:dyDescent="0.25">
      <c r="A31" s="21" t="s">
        <v>27</v>
      </c>
      <c r="B31" s="63">
        <v>4</v>
      </c>
      <c r="C31" s="9">
        <v>2</v>
      </c>
      <c r="D31" s="10"/>
      <c r="E31" s="18">
        <f t="shared" ref="E31:E34" si="4">D31*C31</f>
        <v>0</v>
      </c>
    </row>
    <row r="32" spans="1:5" x14ac:dyDescent="0.25">
      <c r="A32" s="21" t="s">
        <v>28</v>
      </c>
      <c r="B32" s="63">
        <v>4</v>
      </c>
      <c r="C32" s="9">
        <v>26</v>
      </c>
      <c r="D32" s="10"/>
      <c r="E32" s="18">
        <f t="shared" si="4"/>
        <v>0</v>
      </c>
    </row>
    <row r="33" spans="1:5" x14ac:dyDescent="0.25">
      <c r="A33" s="21" t="s">
        <v>29</v>
      </c>
      <c r="B33" s="63">
        <v>4</v>
      </c>
      <c r="C33" s="9">
        <v>64</v>
      </c>
      <c r="D33" s="10"/>
      <c r="E33" s="18">
        <f t="shared" si="4"/>
        <v>0</v>
      </c>
    </row>
    <row r="34" spans="1:5" x14ac:dyDescent="0.25">
      <c r="A34" s="21" t="s">
        <v>30</v>
      </c>
      <c r="B34" s="63">
        <v>4</v>
      </c>
      <c r="C34" s="9">
        <v>631</v>
      </c>
      <c r="D34" s="10"/>
      <c r="E34" s="18">
        <f t="shared" si="4"/>
        <v>0</v>
      </c>
    </row>
    <row r="35" spans="1:5" x14ac:dyDescent="0.25">
      <c r="A35" s="84" t="s">
        <v>9</v>
      </c>
      <c r="B35" s="85"/>
      <c r="C35" s="86"/>
      <c r="D35" s="86"/>
      <c r="E35" s="18">
        <f>SUM(E31:E34)</f>
        <v>0</v>
      </c>
    </row>
    <row r="36" spans="1:5" ht="26.25" x14ac:dyDescent="0.25">
      <c r="A36" s="22" t="s">
        <v>31</v>
      </c>
      <c r="B36" s="64" t="s">
        <v>280</v>
      </c>
      <c r="C36" s="3" t="s">
        <v>3</v>
      </c>
      <c r="D36" s="3" t="s">
        <v>19</v>
      </c>
      <c r="E36" s="20" t="s">
        <v>8</v>
      </c>
    </row>
    <row r="37" spans="1:5" x14ac:dyDescent="0.25">
      <c r="A37" s="21" t="s">
        <v>32</v>
      </c>
      <c r="B37" s="63">
        <v>1</v>
      </c>
      <c r="C37" s="9">
        <v>4</v>
      </c>
      <c r="D37" s="10"/>
      <c r="E37" s="18">
        <f t="shared" ref="E37:E38" si="5">D37*C37</f>
        <v>0</v>
      </c>
    </row>
    <row r="38" spans="1:5" x14ac:dyDescent="0.25">
      <c r="A38" s="21" t="s">
        <v>33</v>
      </c>
      <c r="B38" s="63">
        <v>1</v>
      </c>
      <c r="C38" s="9">
        <v>3</v>
      </c>
      <c r="D38" s="10"/>
      <c r="E38" s="18">
        <f t="shared" si="5"/>
        <v>0</v>
      </c>
    </row>
    <row r="39" spans="1:5" x14ac:dyDescent="0.25">
      <c r="A39" s="84" t="s">
        <v>9</v>
      </c>
      <c r="B39" s="85"/>
      <c r="C39" s="86"/>
      <c r="D39" s="86"/>
      <c r="E39" s="18">
        <f>SUM(E37:E38)</f>
        <v>0</v>
      </c>
    </row>
    <row r="40" spans="1:5" ht="26.25" x14ac:dyDescent="0.25">
      <c r="A40" s="22" t="s">
        <v>34</v>
      </c>
      <c r="B40" s="64" t="s">
        <v>280</v>
      </c>
      <c r="C40" s="3" t="s">
        <v>3</v>
      </c>
      <c r="D40" s="3" t="s">
        <v>19</v>
      </c>
      <c r="E40" s="20" t="s">
        <v>8</v>
      </c>
    </row>
    <row r="41" spans="1:5" x14ac:dyDescent="0.25">
      <c r="A41" s="21" t="s">
        <v>35</v>
      </c>
      <c r="B41" s="63">
        <v>1</v>
      </c>
      <c r="C41" s="9">
        <v>84</v>
      </c>
      <c r="D41" s="10"/>
      <c r="E41" s="18">
        <f t="shared" ref="E41" si="6">D41*C41</f>
        <v>0</v>
      </c>
    </row>
    <row r="42" spans="1:5" x14ac:dyDescent="0.25">
      <c r="A42" s="84" t="s">
        <v>9</v>
      </c>
      <c r="B42" s="85"/>
      <c r="C42" s="86"/>
      <c r="D42" s="86"/>
      <c r="E42" s="18">
        <f>SUM(E41)</f>
        <v>0</v>
      </c>
    </row>
    <row r="43" spans="1:5" ht="26.25" x14ac:dyDescent="0.25">
      <c r="A43" s="22" t="s">
        <v>37</v>
      </c>
      <c r="B43" s="64" t="s">
        <v>280</v>
      </c>
      <c r="C43" s="3" t="s">
        <v>3</v>
      </c>
      <c r="D43" s="3" t="s">
        <v>19</v>
      </c>
      <c r="E43" s="20" t="s">
        <v>8</v>
      </c>
    </row>
    <row r="44" spans="1:5" x14ac:dyDescent="0.25">
      <c r="A44" s="48" t="s">
        <v>275</v>
      </c>
      <c r="B44" s="63">
        <v>1</v>
      </c>
      <c r="C44" s="52">
        <v>48</v>
      </c>
      <c r="D44" s="10"/>
      <c r="E44" s="18">
        <f>D44*C44</f>
        <v>0</v>
      </c>
    </row>
    <row r="45" spans="1:5" x14ac:dyDescent="0.25">
      <c r="A45" s="48" t="s">
        <v>274</v>
      </c>
      <c r="B45" s="63">
        <v>1</v>
      </c>
      <c r="C45" s="9">
        <v>6</v>
      </c>
      <c r="D45" s="10"/>
      <c r="E45" s="18">
        <f>D45*C45</f>
        <v>0</v>
      </c>
    </row>
    <row r="46" spans="1:5" x14ac:dyDescent="0.25">
      <c r="A46" s="48" t="s">
        <v>297</v>
      </c>
      <c r="B46" s="63">
        <v>0.25</v>
      </c>
      <c r="C46" s="9">
        <f>(C44+C45)*0.25</f>
        <v>13.5</v>
      </c>
      <c r="D46" s="10"/>
      <c r="E46" s="18">
        <f>D46*C46</f>
        <v>0</v>
      </c>
    </row>
    <row r="47" spans="1:5" x14ac:dyDescent="0.25">
      <c r="A47" s="84" t="s">
        <v>9</v>
      </c>
      <c r="B47" s="85"/>
      <c r="C47" s="86"/>
      <c r="D47" s="86"/>
      <c r="E47" s="18">
        <f>SUM(E44:E46)</f>
        <v>0</v>
      </c>
    </row>
    <row r="48" spans="1:5" ht="26.25" x14ac:dyDescent="0.25">
      <c r="A48" s="22" t="s">
        <v>38</v>
      </c>
      <c r="B48" s="64" t="s">
        <v>280</v>
      </c>
      <c r="C48" s="3" t="s">
        <v>3</v>
      </c>
      <c r="D48" s="3" t="s">
        <v>19</v>
      </c>
      <c r="E48" s="20" t="s">
        <v>8</v>
      </c>
    </row>
    <row r="49" spans="1:5" x14ac:dyDescent="0.25">
      <c r="A49" s="21" t="s">
        <v>39</v>
      </c>
      <c r="B49" s="63">
        <v>1</v>
      </c>
      <c r="C49" s="9">
        <v>63</v>
      </c>
      <c r="D49" s="10"/>
      <c r="E49" s="18">
        <f t="shared" ref="E49:E50" si="7">D49*C49</f>
        <v>0</v>
      </c>
    </row>
    <row r="50" spans="1:5" x14ac:dyDescent="0.25">
      <c r="A50" s="21" t="s">
        <v>40</v>
      </c>
      <c r="B50" s="63">
        <v>1</v>
      </c>
      <c r="C50" s="9">
        <v>2</v>
      </c>
      <c r="D50" s="10"/>
      <c r="E50" s="18">
        <f t="shared" si="7"/>
        <v>0</v>
      </c>
    </row>
    <row r="51" spans="1:5" x14ac:dyDescent="0.25">
      <c r="A51" s="84" t="s">
        <v>9</v>
      </c>
      <c r="B51" s="85"/>
      <c r="C51" s="86"/>
      <c r="D51" s="86"/>
      <c r="E51" s="18">
        <f>SUM(E49:E50)</f>
        <v>0</v>
      </c>
    </row>
    <row r="52" spans="1:5" ht="26.25" x14ac:dyDescent="0.25">
      <c r="A52" s="22" t="s">
        <v>41</v>
      </c>
      <c r="B52" s="64" t="s">
        <v>280</v>
      </c>
      <c r="C52" s="3" t="s">
        <v>3</v>
      </c>
      <c r="D52" s="3" t="s">
        <v>19</v>
      </c>
      <c r="E52" s="20" t="s">
        <v>8</v>
      </c>
    </row>
    <row r="53" spans="1:5" ht="26.25" x14ac:dyDescent="0.25">
      <c r="A53" s="39" t="s">
        <v>266</v>
      </c>
      <c r="B53" s="63">
        <v>1</v>
      </c>
      <c r="C53" s="9">
        <v>10</v>
      </c>
      <c r="D53" s="10"/>
      <c r="E53" s="18">
        <f t="shared" ref="E53" si="8">D53*C53</f>
        <v>0</v>
      </c>
    </row>
    <row r="54" spans="1:5" x14ac:dyDescent="0.25">
      <c r="A54" s="84" t="s">
        <v>9</v>
      </c>
      <c r="B54" s="85"/>
      <c r="C54" s="86"/>
      <c r="D54" s="86"/>
      <c r="E54" s="18">
        <f>SUM(E53:E53)</f>
        <v>0</v>
      </c>
    </row>
    <row r="55" spans="1:5" ht="15.75" thickBot="1" x14ac:dyDescent="0.3">
      <c r="A55" s="98" t="s">
        <v>55</v>
      </c>
      <c r="B55" s="98"/>
      <c r="C55" s="90">
        <f>E10+E20+E23+E26+E29+E35+E39+E42+E47+E51+E51+E54</f>
        <v>0</v>
      </c>
      <c r="D55" s="91"/>
      <c r="E55" s="92"/>
    </row>
    <row r="56" spans="1:5" ht="15.75" thickBot="1" x14ac:dyDescent="0.3">
      <c r="A56" s="72" t="s">
        <v>42</v>
      </c>
      <c r="B56" s="73"/>
      <c r="C56" s="73"/>
      <c r="D56" s="73"/>
      <c r="E56" s="74"/>
    </row>
    <row r="57" spans="1:5" ht="26.25" x14ac:dyDescent="0.25">
      <c r="A57" s="15" t="s">
        <v>43</v>
      </c>
      <c r="B57" s="64" t="s">
        <v>280</v>
      </c>
      <c r="C57" s="7" t="s">
        <v>3</v>
      </c>
      <c r="D57" s="7" t="s">
        <v>19</v>
      </c>
      <c r="E57" s="16" t="s">
        <v>8</v>
      </c>
    </row>
    <row r="58" spans="1:5" x14ac:dyDescent="0.25">
      <c r="A58" s="21" t="s">
        <v>44</v>
      </c>
      <c r="B58" s="63">
        <v>4</v>
      </c>
      <c r="C58" s="9">
        <v>1</v>
      </c>
      <c r="D58" s="10"/>
      <c r="E58" s="18">
        <f t="shared" ref="E58:E61" si="9">D58*C58</f>
        <v>0</v>
      </c>
    </row>
    <row r="59" spans="1:5" x14ac:dyDescent="0.25">
      <c r="A59" s="21" t="s">
        <v>28</v>
      </c>
      <c r="B59" s="63">
        <v>4</v>
      </c>
      <c r="C59" s="9">
        <v>13</v>
      </c>
      <c r="D59" s="10"/>
      <c r="E59" s="18">
        <f t="shared" si="9"/>
        <v>0</v>
      </c>
    </row>
    <row r="60" spans="1:5" x14ac:dyDescent="0.25">
      <c r="A60" s="21" t="s">
        <v>276</v>
      </c>
      <c r="B60" s="63">
        <v>4</v>
      </c>
      <c r="C60" s="9">
        <v>5</v>
      </c>
      <c r="D60" s="10"/>
      <c r="E60" s="18">
        <f t="shared" si="9"/>
        <v>0</v>
      </c>
    </row>
    <row r="61" spans="1:5" x14ac:dyDescent="0.25">
      <c r="A61" s="21" t="s">
        <v>30</v>
      </c>
      <c r="B61" s="63">
        <v>4</v>
      </c>
      <c r="C61" s="9">
        <v>118</v>
      </c>
      <c r="D61" s="10"/>
      <c r="E61" s="18">
        <f t="shared" si="9"/>
        <v>0</v>
      </c>
    </row>
    <row r="62" spans="1:5" x14ac:dyDescent="0.25">
      <c r="A62" s="84" t="s">
        <v>9</v>
      </c>
      <c r="B62" s="85"/>
      <c r="C62" s="86"/>
      <c r="D62" s="86"/>
      <c r="E62" s="18">
        <f>SUM(E58:E61)</f>
        <v>0</v>
      </c>
    </row>
    <row r="63" spans="1:5" ht="26.25" x14ac:dyDescent="0.25">
      <c r="A63" s="22" t="s">
        <v>45</v>
      </c>
      <c r="B63" s="64" t="s">
        <v>280</v>
      </c>
      <c r="C63" s="3" t="s">
        <v>3</v>
      </c>
      <c r="D63" s="3" t="s">
        <v>19</v>
      </c>
      <c r="E63" s="20" t="s">
        <v>8</v>
      </c>
    </row>
    <row r="64" spans="1:5" x14ac:dyDescent="0.25">
      <c r="A64" s="21" t="s">
        <v>46</v>
      </c>
      <c r="B64" s="63">
        <v>2</v>
      </c>
      <c r="C64" s="9">
        <v>2</v>
      </c>
      <c r="D64" s="10"/>
      <c r="E64" s="18">
        <f t="shared" ref="E64:E70" si="10">D64*C64</f>
        <v>0</v>
      </c>
    </row>
    <row r="65" spans="1:5" x14ac:dyDescent="0.25">
      <c r="A65" s="21" t="s">
        <v>47</v>
      </c>
      <c r="B65" s="63">
        <v>2</v>
      </c>
      <c r="C65" s="9">
        <v>3</v>
      </c>
      <c r="D65" s="10"/>
      <c r="E65" s="18">
        <f t="shared" si="10"/>
        <v>0</v>
      </c>
    </row>
    <row r="66" spans="1:5" x14ac:dyDescent="0.25">
      <c r="A66" s="21" t="s">
        <v>48</v>
      </c>
      <c r="B66" s="63">
        <v>2</v>
      </c>
      <c r="C66" s="9">
        <v>2</v>
      </c>
      <c r="D66" s="10"/>
      <c r="E66" s="18">
        <f t="shared" si="10"/>
        <v>0</v>
      </c>
    </row>
    <row r="67" spans="1:5" x14ac:dyDescent="0.25">
      <c r="A67" s="21" t="s">
        <v>49</v>
      </c>
      <c r="B67" s="63">
        <v>2</v>
      </c>
      <c r="C67" s="9">
        <v>1</v>
      </c>
      <c r="D67" s="10"/>
      <c r="E67" s="18">
        <f t="shared" si="10"/>
        <v>0</v>
      </c>
    </row>
    <row r="68" spans="1:5" x14ac:dyDescent="0.25">
      <c r="A68" s="21" t="s">
        <v>50</v>
      </c>
      <c r="B68" s="63">
        <v>2</v>
      </c>
      <c r="C68" s="9">
        <v>3</v>
      </c>
      <c r="D68" s="10"/>
      <c r="E68" s="18">
        <f t="shared" si="10"/>
        <v>0</v>
      </c>
    </row>
    <row r="69" spans="1:5" x14ac:dyDescent="0.25">
      <c r="A69" s="21" t="s">
        <v>51</v>
      </c>
      <c r="B69" s="63">
        <v>2</v>
      </c>
      <c r="C69" s="9">
        <v>5</v>
      </c>
      <c r="D69" s="10"/>
      <c r="E69" s="18">
        <f t="shared" si="10"/>
        <v>0</v>
      </c>
    </row>
    <row r="70" spans="1:5" x14ac:dyDescent="0.25">
      <c r="A70" s="21" t="s">
        <v>29</v>
      </c>
      <c r="B70" s="63">
        <v>2</v>
      </c>
      <c r="C70" s="9">
        <v>13</v>
      </c>
      <c r="D70" s="10"/>
      <c r="E70" s="18">
        <f t="shared" si="10"/>
        <v>0</v>
      </c>
    </row>
    <row r="71" spans="1:5" x14ac:dyDescent="0.25">
      <c r="A71" s="84" t="s">
        <v>9</v>
      </c>
      <c r="B71" s="85"/>
      <c r="C71" s="86"/>
      <c r="D71" s="86"/>
      <c r="E71" s="18">
        <f>SUM(E64:E70)</f>
        <v>0</v>
      </c>
    </row>
    <row r="72" spans="1:5" ht="26.25" x14ac:dyDescent="0.25">
      <c r="A72" s="22" t="s">
        <v>52</v>
      </c>
      <c r="B72" s="64" t="s">
        <v>280</v>
      </c>
      <c r="C72" s="3" t="s">
        <v>3</v>
      </c>
      <c r="D72" s="3" t="s">
        <v>19</v>
      </c>
      <c r="E72" s="20" t="s">
        <v>8</v>
      </c>
    </row>
    <row r="73" spans="1:5" x14ac:dyDescent="0.25">
      <c r="A73" s="21" t="s">
        <v>53</v>
      </c>
      <c r="B73" s="63">
        <v>1</v>
      </c>
      <c r="C73" s="9">
        <v>37</v>
      </c>
      <c r="D73" s="10"/>
      <c r="E73" s="18">
        <f t="shared" ref="E73:E74" si="11">D73*C73</f>
        <v>0</v>
      </c>
    </row>
    <row r="74" spans="1:5" x14ac:dyDescent="0.25">
      <c r="A74" s="21" t="s">
        <v>54</v>
      </c>
      <c r="B74" s="63">
        <v>1</v>
      </c>
      <c r="C74" s="9">
        <v>19</v>
      </c>
      <c r="D74" s="10"/>
      <c r="E74" s="18">
        <f t="shared" si="11"/>
        <v>0</v>
      </c>
    </row>
    <row r="75" spans="1:5" x14ac:dyDescent="0.25">
      <c r="A75" s="84" t="s">
        <v>9</v>
      </c>
      <c r="B75" s="85"/>
      <c r="C75" s="86"/>
      <c r="D75" s="86"/>
      <c r="E75" s="18">
        <f>SUM(E73:E74)</f>
        <v>0</v>
      </c>
    </row>
    <row r="76" spans="1:5" ht="26.25" x14ac:dyDescent="0.25">
      <c r="A76" s="22" t="s">
        <v>56</v>
      </c>
      <c r="B76" s="64" t="s">
        <v>280</v>
      </c>
      <c r="C76" s="3" t="s">
        <v>3</v>
      </c>
      <c r="D76" s="3" t="s">
        <v>19</v>
      </c>
      <c r="E76" s="20" t="s">
        <v>8</v>
      </c>
    </row>
    <row r="77" spans="1:5" x14ac:dyDescent="0.25">
      <c r="A77" s="21" t="s">
        <v>23</v>
      </c>
      <c r="B77" s="63">
        <v>1</v>
      </c>
      <c r="C77" s="9">
        <v>2</v>
      </c>
      <c r="D77" s="10"/>
      <c r="E77" s="18">
        <f t="shared" ref="E77" si="12">D77*C77</f>
        <v>0</v>
      </c>
    </row>
    <row r="78" spans="1:5" x14ac:dyDescent="0.25">
      <c r="A78" s="84" t="s">
        <v>9</v>
      </c>
      <c r="B78" s="85"/>
      <c r="C78" s="86"/>
      <c r="D78" s="86"/>
      <c r="E78" s="18">
        <f>SUM(E77)</f>
        <v>0</v>
      </c>
    </row>
    <row r="79" spans="1:5" ht="26.25" x14ac:dyDescent="0.25">
      <c r="A79" s="22" t="s">
        <v>57</v>
      </c>
      <c r="B79" s="64" t="s">
        <v>280</v>
      </c>
      <c r="C79" s="3" t="s">
        <v>3</v>
      </c>
      <c r="D79" s="3" t="s">
        <v>19</v>
      </c>
      <c r="E79" s="20" t="s">
        <v>8</v>
      </c>
    </row>
    <row r="80" spans="1:5" x14ac:dyDescent="0.25">
      <c r="A80" s="21" t="s">
        <v>35</v>
      </c>
      <c r="B80" s="63">
        <v>1</v>
      </c>
      <c r="C80" s="9">
        <v>19</v>
      </c>
      <c r="D80" s="10"/>
      <c r="E80" s="18">
        <f t="shared" ref="E80" si="13">D80*C80</f>
        <v>0</v>
      </c>
    </row>
    <row r="81" spans="1:5" x14ac:dyDescent="0.25">
      <c r="A81" s="84" t="s">
        <v>9</v>
      </c>
      <c r="B81" s="85"/>
      <c r="C81" s="86"/>
      <c r="D81" s="86"/>
      <c r="E81" s="18">
        <f>SUM(E80)</f>
        <v>0</v>
      </c>
    </row>
    <row r="82" spans="1:5" ht="26.25" x14ac:dyDescent="0.25">
      <c r="A82" s="22" t="s">
        <v>58</v>
      </c>
      <c r="B82" s="64" t="s">
        <v>280</v>
      </c>
      <c r="C82" s="3" t="s">
        <v>3</v>
      </c>
      <c r="D82" s="3" t="s">
        <v>19</v>
      </c>
      <c r="E82" s="20" t="s">
        <v>8</v>
      </c>
    </row>
    <row r="83" spans="1:5" x14ac:dyDescent="0.25">
      <c r="A83" s="21" t="s">
        <v>36</v>
      </c>
      <c r="B83" s="63">
        <v>1</v>
      </c>
      <c r="C83" s="9">
        <v>20</v>
      </c>
      <c r="D83" s="10"/>
      <c r="E83" s="18">
        <f t="shared" ref="E83:E85" si="14">D83*C83</f>
        <v>0</v>
      </c>
    </row>
    <row r="84" spans="1:5" x14ac:dyDescent="0.25">
      <c r="A84" s="21" t="s">
        <v>59</v>
      </c>
      <c r="B84" s="63">
        <v>1</v>
      </c>
      <c r="C84" s="9">
        <v>12</v>
      </c>
      <c r="D84" s="10"/>
      <c r="E84" s="18">
        <f t="shared" si="14"/>
        <v>0</v>
      </c>
    </row>
    <row r="85" spans="1:5" x14ac:dyDescent="0.25">
      <c r="A85" s="21" t="str">
        <f>A46</f>
        <v>Wymiana środka gaśniczego 0,25 ogólnej ilości gaśnic w danym roku</v>
      </c>
      <c r="B85" s="63">
        <v>1</v>
      </c>
      <c r="C85" s="9">
        <f>(C83+C84)*0.25</f>
        <v>8</v>
      </c>
      <c r="D85" s="10"/>
      <c r="E85" s="18">
        <f t="shared" si="14"/>
        <v>0</v>
      </c>
    </row>
    <row r="86" spans="1:5" x14ac:dyDescent="0.25">
      <c r="A86" s="84" t="s">
        <v>9</v>
      </c>
      <c r="B86" s="85"/>
      <c r="C86" s="86"/>
      <c r="D86" s="86"/>
      <c r="E86" s="18">
        <f>SUM(E83:E85)</f>
        <v>0</v>
      </c>
    </row>
    <row r="87" spans="1:5" ht="26.25" x14ac:dyDescent="0.25">
      <c r="A87" s="67" t="s">
        <v>60</v>
      </c>
      <c r="B87" s="66" t="s">
        <v>280</v>
      </c>
      <c r="C87" s="3" t="s">
        <v>3</v>
      </c>
      <c r="D87" s="3" t="s">
        <v>19</v>
      </c>
      <c r="E87" s="20" t="s">
        <v>8</v>
      </c>
    </row>
    <row r="88" spans="1:5" x14ac:dyDescent="0.25">
      <c r="A88" s="68" t="s">
        <v>39</v>
      </c>
      <c r="B88" s="63">
        <v>1</v>
      </c>
      <c r="C88" s="9">
        <v>17</v>
      </c>
      <c r="D88" s="10"/>
      <c r="E88" s="18">
        <f t="shared" ref="E88" si="15">D88*C88</f>
        <v>0</v>
      </c>
    </row>
    <row r="89" spans="1:5" x14ac:dyDescent="0.25">
      <c r="A89" s="84" t="s">
        <v>9</v>
      </c>
      <c r="B89" s="85"/>
      <c r="C89" s="86"/>
      <c r="D89" s="86"/>
      <c r="E89" s="18">
        <f>SUM(E88)</f>
        <v>0</v>
      </c>
    </row>
    <row r="90" spans="1:5" ht="26.25" x14ac:dyDescent="0.25">
      <c r="A90" s="19" t="s">
        <v>61</v>
      </c>
      <c r="B90" s="64" t="s">
        <v>280</v>
      </c>
      <c r="C90" s="3" t="s">
        <v>3</v>
      </c>
      <c r="D90" s="3" t="s">
        <v>19</v>
      </c>
      <c r="E90" s="20" t="s">
        <v>8</v>
      </c>
    </row>
    <row r="91" spans="1:5" ht="26.25" x14ac:dyDescent="0.25">
      <c r="A91" s="39" t="s">
        <v>267</v>
      </c>
      <c r="B91" s="63">
        <v>1</v>
      </c>
      <c r="C91" s="9">
        <v>10</v>
      </c>
      <c r="D91" s="10"/>
      <c r="E91" s="18">
        <f t="shared" ref="E91" si="16">D91*C91</f>
        <v>0</v>
      </c>
    </row>
    <row r="92" spans="1:5" x14ac:dyDescent="0.25">
      <c r="A92" s="84" t="s">
        <v>9</v>
      </c>
      <c r="B92" s="85"/>
      <c r="C92" s="86"/>
      <c r="D92" s="86"/>
      <c r="E92" s="24">
        <f>SUM(E91)</f>
        <v>0</v>
      </c>
    </row>
    <row r="93" spans="1:5" ht="15.75" thickBot="1" x14ac:dyDescent="0.3">
      <c r="A93" s="99" t="s">
        <v>88</v>
      </c>
      <c r="B93" s="100"/>
      <c r="C93" s="93">
        <f>E62+E71+E75+E78+E81+E86+E89+E92</f>
        <v>0</v>
      </c>
      <c r="D93" s="94"/>
      <c r="E93" s="95"/>
    </row>
    <row r="94" spans="1:5" ht="15.75" thickBot="1" x14ac:dyDescent="0.3">
      <c r="A94" s="72" t="s">
        <v>62</v>
      </c>
      <c r="B94" s="73"/>
      <c r="C94" s="73"/>
      <c r="D94" s="73"/>
      <c r="E94" s="74"/>
    </row>
    <row r="95" spans="1:5" ht="26.25" x14ac:dyDescent="0.25">
      <c r="A95" s="15" t="s">
        <v>63</v>
      </c>
      <c r="B95" s="64" t="s">
        <v>280</v>
      </c>
      <c r="C95" s="7" t="s">
        <v>3</v>
      </c>
      <c r="D95" s="7" t="s">
        <v>19</v>
      </c>
      <c r="E95" s="16" t="s">
        <v>8</v>
      </c>
    </row>
    <row r="96" spans="1:5" x14ac:dyDescent="0.25">
      <c r="A96" s="21" t="s">
        <v>64</v>
      </c>
      <c r="B96" s="63">
        <v>4</v>
      </c>
      <c r="C96" s="9">
        <v>1</v>
      </c>
      <c r="D96" s="10"/>
      <c r="E96" s="18">
        <f t="shared" ref="E96:E101" si="17">D96*C96</f>
        <v>0</v>
      </c>
    </row>
    <row r="97" spans="1:5" x14ac:dyDescent="0.25">
      <c r="A97" s="21" t="s">
        <v>28</v>
      </c>
      <c r="B97" s="63">
        <v>4</v>
      </c>
      <c r="C97" s="9">
        <v>25</v>
      </c>
      <c r="D97" s="10"/>
      <c r="E97" s="18">
        <f t="shared" si="17"/>
        <v>0</v>
      </c>
    </row>
    <row r="98" spans="1:5" x14ac:dyDescent="0.25">
      <c r="A98" s="21" t="s">
        <v>277</v>
      </c>
      <c r="B98" s="63">
        <v>4</v>
      </c>
      <c r="C98" s="9">
        <v>31</v>
      </c>
      <c r="D98" s="10"/>
      <c r="E98" s="18">
        <f t="shared" si="17"/>
        <v>0</v>
      </c>
    </row>
    <row r="99" spans="1:5" x14ac:dyDescent="0.25">
      <c r="A99" s="21" t="s">
        <v>29</v>
      </c>
      <c r="B99" s="63">
        <v>4</v>
      </c>
      <c r="C99" s="9">
        <v>6</v>
      </c>
      <c r="D99" s="10"/>
      <c r="E99" s="18">
        <f t="shared" si="17"/>
        <v>0</v>
      </c>
    </row>
    <row r="100" spans="1:5" x14ac:dyDescent="0.25">
      <c r="A100" s="26" t="s">
        <v>65</v>
      </c>
      <c r="B100" s="65">
        <v>4</v>
      </c>
      <c r="C100" s="9">
        <v>68</v>
      </c>
      <c r="D100" s="10"/>
      <c r="E100" s="18">
        <f t="shared" si="17"/>
        <v>0</v>
      </c>
    </row>
    <row r="101" spans="1:5" x14ac:dyDescent="0.25">
      <c r="A101" s="21" t="s">
        <v>30</v>
      </c>
      <c r="B101" s="63">
        <v>4</v>
      </c>
      <c r="C101" s="9">
        <v>317</v>
      </c>
      <c r="D101" s="10"/>
      <c r="E101" s="18">
        <f t="shared" si="17"/>
        <v>0</v>
      </c>
    </row>
    <row r="102" spans="1:5" x14ac:dyDescent="0.25">
      <c r="A102" s="84" t="s">
        <v>9</v>
      </c>
      <c r="B102" s="85"/>
      <c r="C102" s="86"/>
      <c r="D102" s="86"/>
      <c r="E102" s="18">
        <f>SUM(E96:E101)</f>
        <v>0</v>
      </c>
    </row>
    <row r="103" spans="1:5" ht="26.25" x14ac:dyDescent="0.25">
      <c r="A103" s="22" t="s">
        <v>66</v>
      </c>
      <c r="B103" s="64" t="s">
        <v>280</v>
      </c>
      <c r="C103" s="3" t="s">
        <v>3</v>
      </c>
      <c r="D103" s="3" t="s">
        <v>19</v>
      </c>
      <c r="E103" s="20" t="s">
        <v>8</v>
      </c>
    </row>
    <row r="104" spans="1:5" x14ac:dyDescent="0.25">
      <c r="A104" s="21" t="s">
        <v>67</v>
      </c>
      <c r="B104" s="63">
        <v>4</v>
      </c>
      <c r="C104" s="9">
        <v>1</v>
      </c>
      <c r="D104" s="10"/>
      <c r="E104" s="18">
        <f t="shared" ref="E104:E109" si="18">D104*C104</f>
        <v>0</v>
      </c>
    </row>
    <row r="105" spans="1:5" x14ac:dyDescent="0.25">
      <c r="A105" s="21" t="s">
        <v>68</v>
      </c>
      <c r="B105" s="63">
        <v>4</v>
      </c>
      <c r="C105" s="9">
        <v>319</v>
      </c>
      <c r="D105" s="10"/>
      <c r="E105" s="18">
        <f t="shared" si="18"/>
        <v>0</v>
      </c>
    </row>
    <row r="106" spans="1:5" x14ac:dyDescent="0.25">
      <c r="A106" s="21" t="s">
        <v>69</v>
      </c>
      <c r="B106" s="63">
        <v>4</v>
      </c>
      <c r="C106" s="9">
        <v>37</v>
      </c>
      <c r="D106" s="10"/>
      <c r="E106" s="18">
        <f t="shared" si="18"/>
        <v>0</v>
      </c>
    </row>
    <row r="107" spans="1:5" x14ac:dyDescent="0.25">
      <c r="A107" s="21" t="s">
        <v>70</v>
      </c>
      <c r="B107" s="63">
        <v>4</v>
      </c>
      <c r="C107" s="9">
        <v>5</v>
      </c>
      <c r="D107" s="10"/>
      <c r="E107" s="18">
        <f t="shared" si="18"/>
        <v>0</v>
      </c>
    </row>
    <row r="108" spans="1:5" x14ac:dyDescent="0.25">
      <c r="A108" s="21" t="s">
        <v>71</v>
      </c>
      <c r="B108" s="65">
        <v>4</v>
      </c>
      <c r="C108" s="9">
        <v>9</v>
      </c>
      <c r="D108" s="10"/>
      <c r="E108" s="18">
        <f t="shared" si="18"/>
        <v>0</v>
      </c>
    </row>
    <row r="109" spans="1:5" x14ac:dyDescent="0.25">
      <c r="A109" s="26" t="s">
        <v>72</v>
      </c>
      <c r="B109" s="63">
        <v>4</v>
      </c>
      <c r="C109" s="9">
        <v>55</v>
      </c>
      <c r="D109" s="10"/>
      <c r="E109" s="18">
        <f t="shared" si="18"/>
        <v>0</v>
      </c>
    </row>
    <row r="110" spans="1:5" x14ac:dyDescent="0.25">
      <c r="A110" s="84" t="s">
        <v>9</v>
      </c>
      <c r="B110" s="85"/>
      <c r="C110" s="86"/>
      <c r="D110" s="86"/>
      <c r="E110" s="18">
        <f>SUM(E104:E109)</f>
        <v>0</v>
      </c>
    </row>
    <row r="111" spans="1:5" ht="26.25" x14ac:dyDescent="0.25">
      <c r="A111" s="22" t="s">
        <v>73</v>
      </c>
      <c r="B111" s="64" t="s">
        <v>280</v>
      </c>
      <c r="C111" s="3" t="s">
        <v>3</v>
      </c>
      <c r="D111" s="3" t="s">
        <v>19</v>
      </c>
      <c r="E111" s="20" t="s">
        <v>8</v>
      </c>
    </row>
    <row r="112" spans="1:5" x14ac:dyDescent="0.25">
      <c r="A112" s="21" t="s">
        <v>74</v>
      </c>
      <c r="B112" s="63">
        <v>4</v>
      </c>
      <c r="C112" s="9">
        <v>11</v>
      </c>
      <c r="D112" s="10"/>
      <c r="E112" s="18">
        <f t="shared" ref="E112:E114" si="19">D112*C112</f>
        <v>0</v>
      </c>
    </row>
    <row r="113" spans="1:5" x14ac:dyDescent="0.25">
      <c r="A113" s="21" t="s">
        <v>75</v>
      </c>
      <c r="B113" s="63">
        <v>4</v>
      </c>
      <c r="C113" s="9">
        <v>5</v>
      </c>
      <c r="D113" s="10"/>
      <c r="E113" s="18">
        <f t="shared" si="19"/>
        <v>0</v>
      </c>
    </row>
    <row r="114" spans="1:5" x14ac:dyDescent="0.25">
      <c r="A114" s="21" t="s">
        <v>76</v>
      </c>
      <c r="B114" s="63">
        <v>4</v>
      </c>
      <c r="C114" s="9">
        <v>2</v>
      </c>
      <c r="D114" s="10"/>
      <c r="E114" s="18">
        <f t="shared" si="19"/>
        <v>0</v>
      </c>
    </row>
    <row r="115" spans="1:5" x14ac:dyDescent="0.25">
      <c r="A115" s="84" t="s">
        <v>9</v>
      </c>
      <c r="B115" s="85"/>
      <c r="C115" s="86"/>
      <c r="D115" s="86"/>
      <c r="E115" s="18">
        <f>SUM(E112:E114)</f>
        <v>0</v>
      </c>
    </row>
    <row r="116" spans="1:5" ht="26.25" x14ac:dyDescent="0.25">
      <c r="A116" s="22" t="s">
        <v>77</v>
      </c>
      <c r="B116" s="64" t="s">
        <v>280</v>
      </c>
      <c r="C116" s="3" t="s">
        <v>3</v>
      </c>
      <c r="D116" s="3" t="s">
        <v>19</v>
      </c>
      <c r="E116" s="20" t="s">
        <v>8</v>
      </c>
    </row>
    <row r="117" spans="1:5" x14ac:dyDescent="0.25">
      <c r="A117" s="21" t="s">
        <v>78</v>
      </c>
      <c r="B117" s="63">
        <v>2</v>
      </c>
      <c r="C117" s="9">
        <v>1</v>
      </c>
      <c r="D117" s="10"/>
      <c r="E117" s="18">
        <f t="shared" ref="E117:E124" si="20">D117*C117</f>
        <v>0</v>
      </c>
    </row>
    <row r="118" spans="1:5" x14ac:dyDescent="0.25">
      <c r="A118" s="21" t="s">
        <v>79</v>
      </c>
      <c r="B118" s="63">
        <v>2</v>
      </c>
      <c r="C118" s="9">
        <v>7</v>
      </c>
      <c r="D118" s="10"/>
      <c r="E118" s="18">
        <f t="shared" si="20"/>
        <v>0</v>
      </c>
    </row>
    <row r="119" spans="1:5" x14ac:dyDescent="0.25">
      <c r="A119" s="21" t="s">
        <v>80</v>
      </c>
      <c r="B119" s="63">
        <v>2</v>
      </c>
      <c r="C119" s="9">
        <v>1</v>
      </c>
      <c r="D119" s="10"/>
      <c r="E119" s="18">
        <f t="shared" si="20"/>
        <v>0</v>
      </c>
    </row>
    <row r="120" spans="1:5" x14ac:dyDescent="0.25">
      <c r="A120" s="21" t="s">
        <v>50</v>
      </c>
      <c r="B120" s="63">
        <v>2</v>
      </c>
      <c r="C120" s="9">
        <v>2</v>
      </c>
      <c r="D120" s="10"/>
      <c r="E120" s="18">
        <f t="shared" si="20"/>
        <v>0</v>
      </c>
    </row>
    <row r="121" spans="1:5" x14ac:dyDescent="0.25">
      <c r="A121" s="21" t="s">
        <v>81</v>
      </c>
      <c r="B121" s="63">
        <v>2</v>
      </c>
      <c r="C121" s="9">
        <v>23</v>
      </c>
      <c r="D121" s="10"/>
      <c r="E121" s="18">
        <f t="shared" si="20"/>
        <v>0</v>
      </c>
    </row>
    <row r="122" spans="1:5" x14ac:dyDescent="0.25">
      <c r="A122" s="21" t="s">
        <v>82</v>
      </c>
      <c r="B122" s="63">
        <v>2</v>
      </c>
      <c r="C122" s="9">
        <v>2</v>
      </c>
      <c r="D122" s="10"/>
      <c r="E122" s="18">
        <f t="shared" si="20"/>
        <v>0</v>
      </c>
    </row>
    <row r="123" spans="1:5" x14ac:dyDescent="0.25">
      <c r="A123" s="21" t="s">
        <v>83</v>
      </c>
      <c r="B123" s="63">
        <v>2</v>
      </c>
      <c r="C123" s="9">
        <v>10</v>
      </c>
      <c r="D123" s="10"/>
      <c r="E123" s="18">
        <f t="shared" si="20"/>
        <v>0</v>
      </c>
    </row>
    <row r="124" spans="1:5" x14ac:dyDescent="0.25">
      <c r="A124" s="21" t="s">
        <v>84</v>
      </c>
      <c r="B124" s="63">
        <v>2</v>
      </c>
      <c r="C124" s="9">
        <v>1</v>
      </c>
      <c r="D124" s="10"/>
      <c r="E124" s="18">
        <f t="shared" si="20"/>
        <v>0</v>
      </c>
    </row>
    <row r="125" spans="1:5" x14ac:dyDescent="0.25">
      <c r="A125" s="84" t="s">
        <v>9</v>
      </c>
      <c r="B125" s="85"/>
      <c r="C125" s="86"/>
      <c r="D125" s="86"/>
      <c r="E125" s="18">
        <f>SUM(E117:E124)</f>
        <v>0</v>
      </c>
    </row>
    <row r="126" spans="1:5" ht="26.25" x14ac:dyDescent="0.25">
      <c r="A126" s="22" t="s">
        <v>85</v>
      </c>
      <c r="B126" s="64" t="s">
        <v>280</v>
      </c>
      <c r="C126" s="3" t="s">
        <v>3</v>
      </c>
      <c r="D126" s="3" t="s">
        <v>19</v>
      </c>
      <c r="E126" s="20" t="s">
        <v>8</v>
      </c>
    </row>
    <row r="127" spans="1:5" x14ac:dyDescent="0.25">
      <c r="A127" s="21" t="s">
        <v>86</v>
      </c>
      <c r="B127" s="63">
        <v>1</v>
      </c>
      <c r="C127" s="9">
        <v>1</v>
      </c>
      <c r="D127" s="10"/>
      <c r="E127" s="18">
        <f t="shared" ref="E127" si="21">D127*C127</f>
        <v>0</v>
      </c>
    </row>
    <row r="128" spans="1:5" x14ac:dyDescent="0.25">
      <c r="A128" s="21" t="s">
        <v>87</v>
      </c>
      <c r="B128" s="63">
        <v>1</v>
      </c>
      <c r="C128" s="9">
        <v>1</v>
      </c>
      <c r="D128" s="10"/>
      <c r="E128" s="18">
        <f t="shared" ref="E128" si="22">D128*C128</f>
        <v>0</v>
      </c>
    </row>
    <row r="129" spans="1:5" x14ac:dyDescent="0.25">
      <c r="A129" s="84" t="s">
        <v>9</v>
      </c>
      <c r="B129" s="85"/>
      <c r="C129" s="86"/>
      <c r="D129" s="86"/>
      <c r="E129" s="18">
        <f>SUM(E127:E128)</f>
        <v>0</v>
      </c>
    </row>
    <row r="130" spans="1:5" ht="26.25" x14ac:dyDescent="0.25">
      <c r="A130" s="22" t="s">
        <v>89</v>
      </c>
      <c r="B130" s="64" t="s">
        <v>280</v>
      </c>
      <c r="C130" s="3" t="s">
        <v>3</v>
      </c>
      <c r="D130" s="3" t="s">
        <v>19</v>
      </c>
      <c r="E130" s="20" t="s">
        <v>8</v>
      </c>
    </row>
    <row r="131" spans="1:5" x14ac:dyDescent="0.25">
      <c r="A131" s="21" t="s">
        <v>90</v>
      </c>
      <c r="B131" s="63">
        <v>1</v>
      </c>
      <c r="C131" s="9">
        <v>254</v>
      </c>
      <c r="D131" s="10"/>
      <c r="E131" s="18">
        <f t="shared" ref="E131" si="23">D131*C131</f>
        <v>0</v>
      </c>
    </row>
    <row r="132" spans="1:5" x14ac:dyDescent="0.25">
      <c r="A132" s="84" t="s">
        <v>9</v>
      </c>
      <c r="B132" s="85"/>
      <c r="C132" s="86"/>
      <c r="D132" s="86"/>
      <c r="E132" s="18">
        <f>SUM(E131:E131)</f>
        <v>0</v>
      </c>
    </row>
    <row r="133" spans="1:5" ht="26.25" x14ac:dyDescent="0.25">
      <c r="A133" s="22" t="s">
        <v>91</v>
      </c>
      <c r="B133" s="64" t="s">
        <v>280</v>
      </c>
      <c r="C133" s="3" t="s">
        <v>3</v>
      </c>
      <c r="D133" s="3" t="s">
        <v>19</v>
      </c>
      <c r="E133" s="20" t="s">
        <v>8</v>
      </c>
    </row>
    <row r="134" spans="1:5" x14ac:dyDescent="0.25">
      <c r="A134" s="25" t="s">
        <v>23</v>
      </c>
      <c r="B134" s="63">
        <v>1</v>
      </c>
      <c r="C134" s="9">
        <v>3</v>
      </c>
      <c r="D134" s="10"/>
      <c r="E134" s="18">
        <f t="shared" ref="E134" si="24">D134*C134</f>
        <v>0</v>
      </c>
    </row>
    <row r="135" spans="1:5" x14ac:dyDescent="0.25">
      <c r="A135" s="96" t="s">
        <v>9</v>
      </c>
      <c r="B135" s="97"/>
      <c r="C135" s="97"/>
      <c r="D135" s="85"/>
      <c r="E135" s="18">
        <f>SUM(E134)</f>
        <v>0</v>
      </c>
    </row>
    <row r="136" spans="1:5" ht="26.25" x14ac:dyDescent="0.25">
      <c r="A136" s="67" t="s">
        <v>92</v>
      </c>
      <c r="B136" s="66" t="s">
        <v>280</v>
      </c>
      <c r="C136" s="3" t="s">
        <v>3</v>
      </c>
      <c r="D136" s="3" t="s">
        <v>19</v>
      </c>
      <c r="E136" s="20" t="s">
        <v>8</v>
      </c>
    </row>
    <row r="137" spans="1:5" x14ac:dyDescent="0.25">
      <c r="A137" s="68" t="s">
        <v>35</v>
      </c>
      <c r="B137" s="63">
        <v>1</v>
      </c>
      <c r="C137" s="9">
        <v>32</v>
      </c>
      <c r="D137" s="10"/>
      <c r="E137" s="18">
        <f t="shared" ref="E137" si="25">D137*C137</f>
        <v>0</v>
      </c>
    </row>
    <row r="138" spans="1:5" x14ac:dyDescent="0.25">
      <c r="A138" s="84" t="s">
        <v>9</v>
      </c>
      <c r="B138" s="85"/>
      <c r="C138" s="86"/>
      <c r="D138" s="86"/>
      <c r="E138" s="18">
        <f>SUM(E137)</f>
        <v>0</v>
      </c>
    </row>
    <row r="139" spans="1:5" ht="26.25" x14ac:dyDescent="0.25">
      <c r="A139" s="67" t="s">
        <v>93</v>
      </c>
      <c r="B139" s="66" t="s">
        <v>280</v>
      </c>
      <c r="C139" s="3" t="s">
        <v>3</v>
      </c>
      <c r="D139" s="3" t="s">
        <v>19</v>
      </c>
      <c r="E139" s="20" t="s">
        <v>8</v>
      </c>
    </row>
    <row r="140" spans="1:5" x14ac:dyDescent="0.25">
      <c r="A140" s="68" t="s">
        <v>36</v>
      </c>
      <c r="B140" s="63">
        <v>1</v>
      </c>
      <c r="C140" s="52">
        <v>42</v>
      </c>
      <c r="D140" s="10"/>
      <c r="E140" s="18">
        <f t="shared" ref="E140:E142" si="26">D140*C140</f>
        <v>0</v>
      </c>
    </row>
    <row r="141" spans="1:5" x14ac:dyDescent="0.25">
      <c r="A141" s="68" t="s">
        <v>59</v>
      </c>
      <c r="B141" s="63">
        <v>1</v>
      </c>
      <c r="C141" s="9">
        <v>1</v>
      </c>
      <c r="D141" s="10"/>
      <c r="E141" s="18">
        <f t="shared" si="26"/>
        <v>0</v>
      </c>
    </row>
    <row r="142" spans="1:5" x14ac:dyDescent="0.25">
      <c r="A142" s="71" t="str">
        <f>A46</f>
        <v>Wymiana środka gaśniczego 0,25 ogólnej ilości gaśnic w danym roku</v>
      </c>
      <c r="B142" s="63">
        <v>1</v>
      </c>
      <c r="C142" s="9">
        <f>(C140+C141)*0.25</f>
        <v>10.75</v>
      </c>
      <c r="D142" s="10"/>
      <c r="E142" s="18">
        <f t="shared" si="26"/>
        <v>0</v>
      </c>
    </row>
    <row r="143" spans="1:5" x14ac:dyDescent="0.25">
      <c r="A143" s="84" t="s">
        <v>9</v>
      </c>
      <c r="B143" s="85"/>
      <c r="C143" s="86"/>
      <c r="D143" s="86"/>
      <c r="E143" s="18">
        <f>SUM(E140:E142)</f>
        <v>0</v>
      </c>
    </row>
    <row r="144" spans="1:5" s="55" customFormat="1" ht="26.25" x14ac:dyDescent="0.25">
      <c r="A144" s="46" t="s">
        <v>94</v>
      </c>
      <c r="B144" s="66" t="s">
        <v>280</v>
      </c>
      <c r="C144" s="47" t="s">
        <v>3</v>
      </c>
      <c r="D144" s="47" t="s">
        <v>19</v>
      </c>
      <c r="E144" s="54" t="s">
        <v>8</v>
      </c>
    </row>
    <row r="145" spans="1:5" s="56" customFormat="1" x14ac:dyDescent="0.25">
      <c r="A145" s="21" t="s">
        <v>39</v>
      </c>
      <c r="B145" s="63">
        <v>1</v>
      </c>
      <c r="C145" s="9">
        <v>33</v>
      </c>
      <c r="D145" s="10"/>
      <c r="E145" s="18">
        <f t="shared" ref="E145:E146" si="27">D145*C145</f>
        <v>0</v>
      </c>
    </row>
    <row r="146" spans="1:5" x14ac:dyDescent="0.25">
      <c r="A146" s="21" t="s">
        <v>40</v>
      </c>
      <c r="B146" s="63">
        <v>1</v>
      </c>
      <c r="C146" s="9">
        <v>2</v>
      </c>
      <c r="D146" s="10"/>
      <c r="E146" s="18">
        <f t="shared" si="27"/>
        <v>0</v>
      </c>
    </row>
    <row r="147" spans="1:5" x14ac:dyDescent="0.25">
      <c r="A147" s="84" t="s">
        <v>9</v>
      </c>
      <c r="B147" s="85"/>
      <c r="C147" s="86"/>
      <c r="D147" s="86"/>
      <c r="E147" s="18">
        <f>SUM(E145:E146)</f>
        <v>0</v>
      </c>
    </row>
    <row r="148" spans="1:5" ht="26.25" x14ac:dyDescent="0.25">
      <c r="A148" s="22" t="s">
        <v>95</v>
      </c>
      <c r="B148" s="66" t="s">
        <v>280</v>
      </c>
      <c r="C148" s="3" t="s">
        <v>3</v>
      </c>
      <c r="D148" s="3" t="s">
        <v>19</v>
      </c>
      <c r="E148" s="20" t="s">
        <v>8</v>
      </c>
    </row>
    <row r="149" spans="1:5" ht="26.25" x14ac:dyDescent="0.25">
      <c r="A149" s="39" t="s">
        <v>267</v>
      </c>
      <c r="B149" s="63">
        <v>1</v>
      </c>
      <c r="C149" s="9">
        <v>10</v>
      </c>
      <c r="D149" s="10"/>
      <c r="E149" s="18">
        <f t="shared" ref="E149" si="28">D149*C149</f>
        <v>0</v>
      </c>
    </row>
    <row r="150" spans="1:5" x14ac:dyDescent="0.25">
      <c r="A150" s="84" t="s">
        <v>9</v>
      </c>
      <c r="B150" s="85"/>
      <c r="C150" s="86"/>
      <c r="D150" s="86"/>
      <c r="E150" s="18">
        <f>SUM(E149)</f>
        <v>0</v>
      </c>
    </row>
    <row r="151" spans="1:5" ht="15.75" thickBot="1" x14ac:dyDescent="0.3">
      <c r="A151" s="99" t="s">
        <v>96</v>
      </c>
      <c r="B151" s="100"/>
      <c r="C151" s="93">
        <f>E102+E110+E115+E125+E129+E132+E135+E138+E143+E147+E150</f>
        <v>0</v>
      </c>
      <c r="D151" s="94"/>
      <c r="E151" s="95"/>
    </row>
    <row r="152" spans="1:5" ht="15.75" thickBot="1" x14ac:dyDescent="0.3">
      <c r="A152" s="72" t="s">
        <v>289</v>
      </c>
      <c r="B152" s="73"/>
      <c r="C152" s="73"/>
      <c r="D152" s="73"/>
      <c r="E152" s="74"/>
    </row>
    <row r="153" spans="1:5" ht="26.25" x14ac:dyDescent="0.25">
      <c r="A153" s="15" t="s">
        <v>290</v>
      </c>
      <c r="B153" s="66" t="s">
        <v>280</v>
      </c>
      <c r="C153" s="7" t="s">
        <v>3</v>
      </c>
      <c r="D153" s="7" t="s">
        <v>19</v>
      </c>
      <c r="E153" s="16" t="s">
        <v>8</v>
      </c>
    </row>
    <row r="154" spans="1:5" x14ac:dyDescent="0.25">
      <c r="A154" s="21" t="s">
        <v>97</v>
      </c>
      <c r="B154" s="63">
        <v>2</v>
      </c>
      <c r="C154" s="9">
        <v>1</v>
      </c>
      <c r="D154" s="10"/>
      <c r="E154" s="18">
        <f t="shared" ref="E154:E159" si="29">D154*C154</f>
        <v>0</v>
      </c>
    </row>
    <row r="155" spans="1:5" x14ac:dyDescent="0.25">
      <c r="A155" s="21" t="s">
        <v>98</v>
      </c>
      <c r="B155" s="63">
        <v>2</v>
      </c>
      <c r="C155" s="9">
        <v>1</v>
      </c>
      <c r="D155" s="10"/>
      <c r="E155" s="18">
        <f t="shared" si="29"/>
        <v>0</v>
      </c>
    </row>
    <row r="156" spans="1:5" x14ac:dyDescent="0.25">
      <c r="A156" s="21" t="s">
        <v>47</v>
      </c>
      <c r="B156" s="63">
        <v>2</v>
      </c>
      <c r="C156" s="9">
        <v>5</v>
      </c>
      <c r="D156" s="10"/>
      <c r="E156" s="18">
        <f t="shared" si="29"/>
        <v>0</v>
      </c>
    </row>
    <row r="157" spans="1:5" x14ac:dyDescent="0.25">
      <c r="A157" s="21" t="s">
        <v>99</v>
      </c>
      <c r="B157" s="63">
        <v>2</v>
      </c>
      <c r="C157" s="9">
        <v>2</v>
      </c>
      <c r="D157" s="10"/>
      <c r="E157" s="18">
        <f t="shared" si="29"/>
        <v>0</v>
      </c>
    </row>
    <row r="158" spans="1:5" x14ac:dyDescent="0.25">
      <c r="A158" s="21" t="s">
        <v>100</v>
      </c>
      <c r="B158" s="63">
        <v>2</v>
      </c>
      <c r="C158" s="9">
        <v>1</v>
      </c>
      <c r="D158" s="10"/>
      <c r="E158" s="18">
        <f t="shared" si="29"/>
        <v>0</v>
      </c>
    </row>
    <row r="159" spans="1:5" x14ac:dyDescent="0.25">
      <c r="A159" s="21" t="s">
        <v>101</v>
      </c>
      <c r="B159" s="63">
        <v>2</v>
      </c>
      <c r="C159" s="9">
        <v>2</v>
      </c>
      <c r="D159" s="10"/>
      <c r="E159" s="18">
        <f t="shared" si="29"/>
        <v>0</v>
      </c>
    </row>
    <row r="160" spans="1:5" x14ac:dyDescent="0.25">
      <c r="A160" s="84" t="s">
        <v>9</v>
      </c>
      <c r="B160" s="85"/>
      <c r="C160" s="86"/>
      <c r="D160" s="86"/>
      <c r="E160" s="18">
        <f>SUM(E154:E159)</f>
        <v>0</v>
      </c>
    </row>
    <row r="161" spans="1:5" ht="26.25" x14ac:dyDescent="0.25">
      <c r="A161" s="22" t="s">
        <v>291</v>
      </c>
      <c r="B161" s="66" t="s">
        <v>280</v>
      </c>
      <c r="C161" s="3" t="s">
        <v>3</v>
      </c>
      <c r="D161" s="3" t="s">
        <v>19</v>
      </c>
      <c r="E161" s="20" t="s">
        <v>8</v>
      </c>
    </row>
    <row r="162" spans="1:5" x14ac:dyDescent="0.25">
      <c r="A162" s="21" t="s">
        <v>53</v>
      </c>
      <c r="B162" s="63">
        <v>1</v>
      </c>
      <c r="C162" s="9">
        <v>36</v>
      </c>
      <c r="D162" s="10"/>
      <c r="E162" s="18">
        <f t="shared" ref="E162:E163" si="30">D162*C162</f>
        <v>0</v>
      </c>
    </row>
    <row r="163" spans="1:5" x14ac:dyDescent="0.25">
      <c r="A163" s="21" t="s">
        <v>54</v>
      </c>
      <c r="B163" s="63">
        <v>1</v>
      </c>
      <c r="C163" s="9">
        <v>12</v>
      </c>
      <c r="D163" s="10"/>
      <c r="E163" s="18">
        <f t="shared" si="30"/>
        <v>0</v>
      </c>
    </row>
    <row r="164" spans="1:5" x14ac:dyDescent="0.25">
      <c r="A164" s="84" t="s">
        <v>9</v>
      </c>
      <c r="B164" s="85"/>
      <c r="C164" s="86"/>
      <c r="D164" s="86"/>
      <c r="E164" s="18">
        <f>SUM(E162:E163)</f>
        <v>0</v>
      </c>
    </row>
    <row r="165" spans="1:5" ht="26.25" x14ac:dyDescent="0.25">
      <c r="A165" s="22" t="s">
        <v>292</v>
      </c>
      <c r="B165" s="66" t="s">
        <v>280</v>
      </c>
      <c r="C165" s="3" t="s">
        <v>3</v>
      </c>
      <c r="D165" s="3" t="s">
        <v>19</v>
      </c>
      <c r="E165" s="20" t="s">
        <v>8</v>
      </c>
    </row>
    <row r="166" spans="1:5" x14ac:dyDescent="0.25">
      <c r="A166" s="21" t="s">
        <v>35</v>
      </c>
      <c r="B166" s="63">
        <v>1</v>
      </c>
      <c r="C166" s="9">
        <v>8</v>
      </c>
      <c r="D166" s="10"/>
      <c r="E166" s="18">
        <f t="shared" ref="E166" si="31">D166*C166</f>
        <v>0</v>
      </c>
    </row>
    <row r="167" spans="1:5" x14ac:dyDescent="0.25">
      <c r="A167" s="84" t="s">
        <v>9</v>
      </c>
      <c r="B167" s="85"/>
      <c r="C167" s="86"/>
      <c r="D167" s="86"/>
      <c r="E167" s="18">
        <f>SUM(E166)</f>
        <v>0</v>
      </c>
    </row>
    <row r="168" spans="1:5" ht="26.25" x14ac:dyDescent="0.25">
      <c r="A168" s="22" t="s">
        <v>293</v>
      </c>
      <c r="B168" s="66" t="s">
        <v>280</v>
      </c>
      <c r="C168" s="3" t="s">
        <v>3</v>
      </c>
      <c r="D168" s="3" t="s">
        <v>19</v>
      </c>
      <c r="E168" s="20" t="s">
        <v>8</v>
      </c>
    </row>
    <row r="169" spans="1:5" x14ac:dyDescent="0.25">
      <c r="A169" s="21" t="s">
        <v>36</v>
      </c>
      <c r="B169" s="63">
        <v>1</v>
      </c>
      <c r="C169" s="52">
        <v>39</v>
      </c>
      <c r="D169" s="10"/>
      <c r="E169" s="18">
        <f t="shared" ref="E169:E171" si="32">D169*C169</f>
        <v>0</v>
      </c>
    </row>
    <row r="170" spans="1:5" x14ac:dyDescent="0.25">
      <c r="A170" s="21" t="s">
        <v>59</v>
      </c>
      <c r="B170" s="63">
        <v>1</v>
      </c>
      <c r="C170" s="9">
        <v>1</v>
      </c>
      <c r="D170" s="10"/>
      <c r="E170" s="18">
        <f t="shared" si="32"/>
        <v>0</v>
      </c>
    </row>
    <row r="171" spans="1:5" x14ac:dyDescent="0.25">
      <c r="A171" s="21" t="str">
        <f>A46</f>
        <v>Wymiana środka gaśniczego 0,25 ogólnej ilości gaśnic w danym roku</v>
      </c>
      <c r="B171" s="63">
        <v>1</v>
      </c>
      <c r="C171" s="9">
        <f>(C169+C170)*0.25</f>
        <v>10</v>
      </c>
      <c r="D171" s="10"/>
      <c r="E171" s="18">
        <f t="shared" si="32"/>
        <v>0</v>
      </c>
    </row>
    <row r="172" spans="1:5" x14ac:dyDescent="0.25">
      <c r="A172" s="84" t="s">
        <v>9</v>
      </c>
      <c r="B172" s="85"/>
      <c r="C172" s="86"/>
      <c r="D172" s="86"/>
      <c r="E172" s="18">
        <f>SUM(E169:E171)</f>
        <v>0</v>
      </c>
    </row>
    <row r="173" spans="1:5" ht="26.25" x14ac:dyDescent="0.25">
      <c r="A173" s="22" t="s">
        <v>294</v>
      </c>
      <c r="B173" s="66" t="s">
        <v>280</v>
      </c>
      <c r="C173" s="3" t="s">
        <v>3</v>
      </c>
      <c r="D173" s="3" t="s">
        <v>19</v>
      </c>
      <c r="E173" s="20" t="s">
        <v>8</v>
      </c>
    </row>
    <row r="174" spans="1:5" x14ac:dyDescent="0.25">
      <c r="A174" s="21" t="s">
        <v>39</v>
      </c>
      <c r="B174" s="63">
        <v>1</v>
      </c>
      <c r="C174" s="9">
        <v>20</v>
      </c>
      <c r="D174" s="10"/>
      <c r="E174" s="18">
        <f t="shared" ref="E174:E175" si="33">D174*C174</f>
        <v>0</v>
      </c>
    </row>
    <row r="175" spans="1:5" x14ac:dyDescent="0.25">
      <c r="A175" s="21" t="s">
        <v>40</v>
      </c>
      <c r="B175" s="63">
        <v>1</v>
      </c>
      <c r="C175" s="9">
        <v>1</v>
      </c>
      <c r="D175" s="10"/>
      <c r="E175" s="18">
        <f t="shared" si="33"/>
        <v>0</v>
      </c>
    </row>
    <row r="176" spans="1:5" x14ac:dyDescent="0.25">
      <c r="A176" s="84" t="s">
        <v>9</v>
      </c>
      <c r="B176" s="85"/>
      <c r="C176" s="86"/>
      <c r="D176" s="86"/>
      <c r="E176" s="18">
        <f>SUM(E174:E175)</f>
        <v>0</v>
      </c>
    </row>
    <row r="177" spans="1:5" ht="26.25" x14ac:dyDescent="0.25">
      <c r="A177" s="19" t="s">
        <v>295</v>
      </c>
      <c r="B177" s="66" t="s">
        <v>280</v>
      </c>
      <c r="C177" s="3" t="s">
        <v>3</v>
      </c>
      <c r="D177" s="3" t="s">
        <v>19</v>
      </c>
      <c r="E177" s="20" t="s">
        <v>8</v>
      </c>
    </row>
    <row r="178" spans="1:5" ht="26.25" x14ac:dyDescent="0.25">
      <c r="A178" s="39" t="s">
        <v>268</v>
      </c>
      <c r="B178" s="63">
        <v>1</v>
      </c>
      <c r="C178" s="11">
        <v>10</v>
      </c>
      <c r="D178" s="10"/>
      <c r="E178" s="18">
        <f t="shared" ref="E178" si="34">D178*C178</f>
        <v>0</v>
      </c>
    </row>
    <row r="179" spans="1:5" x14ac:dyDescent="0.25">
      <c r="A179" s="84" t="s">
        <v>9</v>
      </c>
      <c r="B179" s="85"/>
      <c r="C179" s="86"/>
      <c r="D179" s="86"/>
      <c r="E179" s="18">
        <f>SUM(E178)</f>
        <v>0</v>
      </c>
    </row>
    <row r="180" spans="1:5" ht="15.75" thickBot="1" x14ac:dyDescent="0.3">
      <c r="A180" s="99" t="s">
        <v>296</v>
      </c>
      <c r="B180" s="100"/>
      <c r="C180" s="93">
        <f>E160+E164+E167+E172+E176+E179</f>
        <v>0</v>
      </c>
      <c r="D180" s="94"/>
      <c r="E180" s="95"/>
    </row>
    <row r="181" spans="1:5" x14ac:dyDescent="0.25">
      <c r="A181" s="101" t="s">
        <v>102</v>
      </c>
      <c r="B181" s="102"/>
      <c r="C181" s="102"/>
      <c r="D181" s="102"/>
      <c r="E181" s="103"/>
    </row>
    <row r="182" spans="1:5" ht="26.25" x14ac:dyDescent="0.25">
      <c r="A182" s="19" t="s">
        <v>103</v>
      </c>
      <c r="B182" s="64" t="s">
        <v>280</v>
      </c>
      <c r="C182" s="4" t="s">
        <v>3</v>
      </c>
      <c r="D182" s="4" t="s">
        <v>19</v>
      </c>
      <c r="E182" s="27" t="s">
        <v>8</v>
      </c>
    </row>
    <row r="183" spans="1:5" x14ac:dyDescent="0.25">
      <c r="A183" s="21" t="s">
        <v>104</v>
      </c>
      <c r="B183" s="63">
        <v>2</v>
      </c>
      <c r="C183" s="9">
        <v>1</v>
      </c>
      <c r="D183" s="10"/>
      <c r="E183" s="18">
        <f t="shared" ref="E183:E187" si="35">D183*C183</f>
        <v>0</v>
      </c>
    </row>
    <row r="184" spans="1:5" x14ac:dyDescent="0.25">
      <c r="A184" s="21" t="s">
        <v>98</v>
      </c>
      <c r="B184" s="63">
        <v>2</v>
      </c>
      <c r="C184" s="9">
        <v>3</v>
      </c>
      <c r="D184" s="10"/>
      <c r="E184" s="18">
        <f t="shared" si="35"/>
        <v>0</v>
      </c>
    </row>
    <row r="185" spans="1:5" x14ac:dyDescent="0.25">
      <c r="A185" s="21" t="s">
        <v>47</v>
      </c>
      <c r="B185" s="63">
        <v>2</v>
      </c>
      <c r="C185" s="9">
        <v>10</v>
      </c>
      <c r="D185" s="10"/>
      <c r="E185" s="18">
        <f t="shared" si="35"/>
        <v>0</v>
      </c>
    </row>
    <row r="186" spans="1:5" x14ac:dyDescent="0.25">
      <c r="A186" s="21" t="s">
        <v>99</v>
      </c>
      <c r="B186" s="63">
        <v>2</v>
      </c>
      <c r="C186" s="9">
        <v>5</v>
      </c>
      <c r="D186" s="10"/>
      <c r="E186" s="18">
        <f t="shared" si="35"/>
        <v>0</v>
      </c>
    </row>
    <row r="187" spans="1:5" x14ac:dyDescent="0.25">
      <c r="A187" s="21" t="s">
        <v>101</v>
      </c>
      <c r="B187" s="63">
        <v>2</v>
      </c>
      <c r="C187" s="9">
        <v>5</v>
      </c>
      <c r="D187" s="10"/>
      <c r="E187" s="18">
        <f t="shared" si="35"/>
        <v>0</v>
      </c>
    </row>
    <row r="188" spans="1:5" x14ac:dyDescent="0.25">
      <c r="A188" s="84" t="s">
        <v>9</v>
      </c>
      <c r="B188" s="85"/>
      <c r="C188" s="86"/>
      <c r="D188" s="86"/>
      <c r="E188" s="18">
        <f>SUM(E183:E187)</f>
        <v>0</v>
      </c>
    </row>
    <row r="189" spans="1:5" ht="26.25" x14ac:dyDescent="0.25">
      <c r="A189" s="22" t="s">
        <v>105</v>
      </c>
      <c r="B189" s="64" t="s">
        <v>280</v>
      </c>
      <c r="C189" s="3" t="s">
        <v>3</v>
      </c>
      <c r="D189" s="3" t="s">
        <v>19</v>
      </c>
      <c r="E189" s="20" t="s">
        <v>8</v>
      </c>
    </row>
    <row r="190" spans="1:5" x14ac:dyDescent="0.25">
      <c r="A190" s="21" t="s">
        <v>53</v>
      </c>
      <c r="B190" s="63">
        <v>1</v>
      </c>
      <c r="C190" s="9">
        <v>29</v>
      </c>
      <c r="D190" s="10"/>
      <c r="E190" s="18">
        <f t="shared" ref="E190:E191" si="36">D190*C190</f>
        <v>0</v>
      </c>
    </row>
    <row r="191" spans="1:5" x14ac:dyDescent="0.25">
      <c r="A191" s="21" t="s">
        <v>54</v>
      </c>
      <c r="B191" s="63">
        <v>1</v>
      </c>
      <c r="C191" s="9">
        <v>49</v>
      </c>
      <c r="D191" s="10"/>
      <c r="E191" s="18">
        <f t="shared" si="36"/>
        <v>0</v>
      </c>
    </row>
    <row r="192" spans="1:5" x14ac:dyDescent="0.25">
      <c r="A192" s="84" t="s">
        <v>9</v>
      </c>
      <c r="B192" s="85"/>
      <c r="C192" s="86"/>
      <c r="D192" s="86"/>
      <c r="E192" s="18">
        <f>SUM(E190:E191)</f>
        <v>0</v>
      </c>
    </row>
    <row r="193" spans="1:5" ht="26.25" x14ac:dyDescent="0.25">
      <c r="A193" s="22" t="s">
        <v>106</v>
      </c>
      <c r="B193" s="64" t="s">
        <v>280</v>
      </c>
      <c r="C193" s="3" t="s">
        <v>3</v>
      </c>
      <c r="D193" s="3" t="s">
        <v>19</v>
      </c>
      <c r="E193" s="20" t="s">
        <v>8</v>
      </c>
    </row>
    <row r="194" spans="1:5" x14ac:dyDescent="0.25">
      <c r="A194" s="21" t="s">
        <v>23</v>
      </c>
      <c r="B194" s="63">
        <v>1</v>
      </c>
      <c r="C194" s="9">
        <v>4</v>
      </c>
      <c r="D194" s="10"/>
      <c r="E194" s="18">
        <f t="shared" ref="E194" si="37">D194*C194</f>
        <v>0</v>
      </c>
    </row>
    <row r="195" spans="1:5" x14ac:dyDescent="0.25">
      <c r="A195" s="84" t="s">
        <v>9</v>
      </c>
      <c r="B195" s="85"/>
      <c r="C195" s="86"/>
      <c r="D195" s="86"/>
      <c r="E195" s="18">
        <f>SUM(E193:E194)</f>
        <v>0</v>
      </c>
    </row>
    <row r="196" spans="1:5" ht="26.25" x14ac:dyDescent="0.25">
      <c r="A196" s="22" t="s">
        <v>278</v>
      </c>
      <c r="B196" s="64" t="s">
        <v>280</v>
      </c>
      <c r="C196" s="3" t="s">
        <v>3</v>
      </c>
      <c r="D196" s="3" t="s">
        <v>19</v>
      </c>
      <c r="E196" s="20" t="s">
        <v>8</v>
      </c>
    </row>
    <row r="197" spans="1:5" x14ac:dyDescent="0.25">
      <c r="A197" s="21" t="s">
        <v>35</v>
      </c>
      <c r="B197" s="63">
        <v>1</v>
      </c>
      <c r="C197" s="9">
        <v>10</v>
      </c>
      <c r="D197" s="10"/>
      <c r="E197" s="18">
        <f t="shared" ref="E197" si="38">D197*C197</f>
        <v>0</v>
      </c>
    </row>
    <row r="198" spans="1:5" x14ac:dyDescent="0.25">
      <c r="A198" s="84" t="s">
        <v>9</v>
      </c>
      <c r="B198" s="85"/>
      <c r="C198" s="86"/>
      <c r="D198" s="86"/>
      <c r="E198" s="18">
        <f>SUM(E197)</f>
        <v>0</v>
      </c>
    </row>
    <row r="199" spans="1:5" ht="26.25" x14ac:dyDescent="0.25">
      <c r="A199" s="22" t="s">
        <v>107</v>
      </c>
      <c r="B199" s="64" t="s">
        <v>280</v>
      </c>
      <c r="C199" s="3" t="s">
        <v>3</v>
      </c>
      <c r="D199" s="3" t="s">
        <v>19</v>
      </c>
      <c r="E199" s="27" t="s">
        <v>8</v>
      </c>
    </row>
    <row r="200" spans="1:5" x14ac:dyDescent="0.25">
      <c r="A200" s="21" t="s">
        <v>36</v>
      </c>
      <c r="B200" s="63">
        <v>1</v>
      </c>
      <c r="C200" s="9">
        <v>21</v>
      </c>
      <c r="D200" s="10"/>
      <c r="E200" s="18">
        <f t="shared" ref="E200:E202" si="39">D200*C200</f>
        <v>0</v>
      </c>
    </row>
    <row r="201" spans="1:5" x14ac:dyDescent="0.25">
      <c r="A201" s="21" t="s">
        <v>59</v>
      </c>
      <c r="B201" s="63">
        <v>1</v>
      </c>
      <c r="C201" s="9">
        <v>7</v>
      </c>
      <c r="D201" s="10"/>
      <c r="E201" s="18">
        <f t="shared" si="39"/>
        <v>0</v>
      </c>
    </row>
    <row r="202" spans="1:5" x14ac:dyDescent="0.25">
      <c r="A202" s="21" t="str">
        <f>A46</f>
        <v>Wymiana środka gaśniczego 0,25 ogólnej ilości gaśnic w danym roku</v>
      </c>
      <c r="B202" s="63">
        <v>1</v>
      </c>
      <c r="C202" s="9">
        <f>(C200+C201)*0.25</f>
        <v>7</v>
      </c>
      <c r="D202" s="10"/>
      <c r="E202" s="18">
        <f t="shared" si="39"/>
        <v>0</v>
      </c>
    </row>
    <row r="203" spans="1:5" x14ac:dyDescent="0.25">
      <c r="A203" s="84" t="s">
        <v>9</v>
      </c>
      <c r="B203" s="85"/>
      <c r="C203" s="86"/>
      <c r="D203" s="86"/>
      <c r="E203" s="18">
        <f>SUM(E200:E202)</f>
        <v>0</v>
      </c>
    </row>
    <row r="204" spans="1:5" ht="26.25" x14ac:dyDescent="0.25">
      <c r="A204" s="22" t="s">
        <v>108</v>
      </c>
      <c r="B204" s="64" t="s">
        <v>280</v>
      </c>
      <c r="C204" s="3" t="s">
        <v>3</v>
      </c>
      <c r="D204" s="3" t="s">
        <v>19</v>
      </c>
      <c r="E204" s="20" t="s">
        <v>8</v>
      </c>
    </row>
    <row r="205" spans="1:5" x14ac:dyDescent="0.25">
      <c r="A205" s="21" t="s">
        <v>39</v>
      </c>
      <c r="B205" s="63">
        <v>1</v>
      </c>
      <c r="C205" s="9">
        <v>21</v>
      </c>
      <c r="D205" s="10"/>
      <c r="E205" s="18">
        <f t="shared" ref="E205" si="40">D205*C205</f>
        <v>0</v>
      </c>
    </row>
    <row r="206" spans="1:5" x14ac:dyDescent="0.25">
      <c r="A206" s="84" t="s">
        <v>9</v>
      </c>
      <c r="B206" s="85"/>
      <c r="C206" s="86"/>
      <c r="D206" s="86"/>
      <c r="E206" s="18">
        <f>SUM(E205)</f>
        <v>0</v>
      </c>
    </row>
    <row r="207" spans="1:5" ht="26.25" x14ac:dyDescent="0.25">
      <c r="A207" s="22" t="s">
        <v>109</v>
      </c>
      <c r="B207" s="64" t="s">
        <v>280</v>
      </c>
      <c r="C207" s="3" t="s">
        <v>3</v>
      </c>
      <c r="D207" s="3" t="s">
        <v>19</v>
      </c>
      <c r="E207" s="20" t="s">
        <v>8</v>
      </c>
    </row>
    <row r="208" spans="1:5" ht="26.25" x14ac:dyDescent="0.25">
      <c r="A208" s="39" t="s">
        <v>268</v>
      </c>
      <c r="B208" s="63">
        <v>1</v>
      </c>
      <c r="C208" s="9">
        <v>10</v>
      </c>
      <c r="D208" s="10"/>
      <c r="E208" s="18">
        <f t="shared" ref="E208" si="41">D208*C208</f>
        <v>0</v>
      </c>
    </row>
    <row r="209" spans="1:5" x14ac:dyDescent="0.25">
      <c r="A209" s="84" t="s">
        <v>9</v>
      </c>
      <c r="B209" s="85"/>
      <c r="C209" s="86"/>
      <c r="D209" s="86"/>
      <c r="E209" s="18">
        <f>SUM(E208)</f>
        <v>0</v>
      </c>
    </row>
    <row r="210" spans="1:5" ht="15.75" thickBot="1" x14ac:dyDescent="0.3">
      <c r="A210" s="99" t="s">
        <v>110</v>
      </c>
      <c r="B210" s="100"/>
      <c r="C210" s="93">
        <f>E188+E192+E195+E198+E203+E206+E209</f>
        <v>0</v>
      </c>
      <c r="D210" s="94"/>
      <c r="E210" s="95"/>
    </row>
    <row r="211" spans="1:5" ht="15.75" thickBot="1" x14ac:dyDescent="0.3">
      <c r="A211" s="72" t="s">
        <v>111</v>
      </c>
      <c r="B211" s="73"/>
      <c r="C211" s="73"/>
      <c r="D211" s="73"/>
      <c r="E211" s="74"/>
    </row>
    <row r="212" spans="1:5" s="1" customFormat="1" ht="25.5" x14ac:dyDescent="0.2">
      <c r="A212" s="41" t="s">
        <v>112</v>
      </c>
      <c r="B212" s="64" t="s">
        <v>280</v>
      </c>
      <c r="C212" s="42" t="s">
        <v>3</v>
      </c>
      <c r="D212" s="42" t="s">
        <v>19</v>
      </c>
      <c r="E212" s="27" t="s">
        <v>8</v>
      </c>
    </row>
    <row r="213" spans="1:5" x14ac:dyDescent="0.25">
      <c r="A213" s="43" t="s">
        <v>2</v>
      </c>
      <c r="B213" s="63">
        <v>1</v>
      </c>
      <c r="C213" s="44">
        <v>1</v>
      </c>
      <c r="D213" s="45"/>
      <c r="E213" s="18">
        <f t="shared" ref="E213:E217" si="42">D213*C213</f>
        <v>0</v>
      </c>
    </row>
    <row r="214" spans="1:5" x14ac:dyDescent="0.25">
      <c r="A214" s="43" t="s">
        <v>4</v>
      </c>
      <c r="B214" s="63">
        <v>1</v>
      </c>
      <c r="C214" s="44">
        <v>1</v>
      </c>
      <c r="D214" s="45"/>
      <c r="E214" s="18">
        <f t="shared" si="42"/>
        <v>0</v>
      </c>
    </row>
    <row r="215" spans="1:5" x14ac:dyDescent="0.25">
      <c r="A215" s="43" t="s">
        <v>5</v>
      </c>
      <c r="B215" s="63">
        <v>1</v>
      </c>
      <c r="C215" s="44">
        <v>1</v>
      </c>
      <c r="D215" s="45"/>
      <c r="E215" s="18">
        <f t="shared" si="42"/>
        <v>0</v>
      </c>
    </row>
    <row r="216" spans="1:5" x14ac:dyDescent="0.25">
      <c r="A216" s="43" t="s">
        <v>282</v>
      </c>
      <c r="B216" s="63">
        <v>1</v>
      </c>
      <c r="C216" s="44">
        <v>1</v>
      </c>
      <c r="D216" s="45"/>
      <c r="E216" s="18">
        <f t="shared" si="42"/>
        <v>0</v>
      </c>
    </row>
    <row r="217" spans="1:5" x14ac:dyDescent="0.25">
      <c r="A217" s="43" t="s">
        <v>7</v>
      </c>
      <c r="B217" s="63">
        <v>1</v>
      </c>
      <c r="C217" s="44">
        <v>359</v>
      </c>
      <c r="D217" s="45"/>
      <c r="E217" s="18">
        <f t="shared" si="42"/>
        <v>0</v>
      </c>
    </row>
    <row r="218" spans="1:5" x14ac:dyDescent="0.25">
      <c r="A218" s="104" t="s">
        <v>9</v>
      </c>
      <c r="B218" s="105"/>
      <c r="C218" s="106"/>
      <c r="D218" s="106"/>
      <c r="E218" s="18">
        <f>SUM(E213:E217)</f>
        <v>0</v>
      </c>
    </row>
    <row r="219" spans="1:5" s="1" customFormat="1" ht="25.5" x14ac:dyDescent="0.2">
      <c r="A219" s="46" t="s">
        <v>113</v>
      </c>
      <c r="B219" s="64" t="s">
        <v>280</v>
      </c>
      <c r="C219" s="47" t="s">
        <v>3</v>
      </c>
      <c r="D219" s="47" t="s">
        <v>19</v>
      </c>
      <c r="E219" s="20" t="s">
        <v>8</v>
      </c>
    </row>
    <row r="220" spans="1:5" x14ac:dyDescent="0.25">
      <c r="A220" s="48" t="s">
        <v>281</v>
      </c>
      <c r="B220" s="63">
        <v>2</v>
      </c>
      <c r="C220" s="44">
        <v>1</v>
      </c>
      <c r="D220" s="45"/>
      <c r="E220" s="18">
        <f t="shared" ref="E220:E225" si="43">D220*C220</f>
        <v>0</v>
      </c>
    </row>
    <row r="221" spans="1:5" x14ac:dyDescent="0.25">
      <c r="A221" s="48" t="s">
        <v>115</v>
      </c>
      <c r="B221" s="63">
        <v>2</v>
      </c>
      <c r="C221" s="44">
        <v>1</v>
      </c>
      <c r="D221" s="45"/>
      <c r="E221" s="18">
        <f t="shared" si="43"/>
        <v>0</v>
      </c>
    </row>
    <row r="222" spans="1:5" x14ac:dyDescent="0.25">
      <c r="A222" s="48" t="s">
        <v>116</v>
      </c>
      <c r="B222" s="63">
        <v>2</v>
      </c>
      <c r="C222" s="44">
        <v>2</v>
      </c>
      <c r="D222" s="45"/>
      <c r="E222" s="18">
        <f t="shared" si="43"/>
        <v>0</v>
      </c>
    </row>
    <row r="223" spans="1:5" x14ac:dyDescent="0.25">
      <c r="A223" s="48" t="s">
        <v>118</v>
      </c>
      <c r="B223" s="63">
        <v>2</v>
      </c>
      <c r="C223" s="44">
        <v>2</v>
      </c>
      <c r="D223" s="45"/>
      <c r="E223" s="18">
        <f t="shared" si="43"/>
        <v>0</v>
      </c>
    </row>
    <row r="224" spans="1:5" x14ac:dyDescent="0.25">
      <c r="A224" s="48" t="s">
        <v>49</v>
      </c>
      <c r="B224" s="63">
        <v>2</v>
      </c>
      <c r="C224" s="44">
        <v>11</v>
      </c>
      <c r="D224" s="45"/>
      <c r="E224" s="18">
        <f t="shared" si="43"/>
        <v>0</v>
      </c>
    </row>
    <row r="225" spans="1:5" x14ac:dyDescent="0.25">
      <c r="A225" s="48" t="s">
        <v>119</v>
      </c>
      <c r="B225" s="63">
        <v>2</v>
      </c>
      <c r="C225" s="44">
        <v>0.25</v>
      </c>
      <c r="D225" s="45"/>
      <c r="E225" s="51">
        <f t="shared" si="43"/>
        <v>0</v>
      </c>
    </row>
    <row r="226" spans="1:5" x14ac:dyDescent="0.25">
      <c r="A226" s="104" t="s">
        <v>9</v>
      </c>
      <c r="B226" s="105"/>
      <c r="C226" s="106"/>
      <c r="D226" s="106"/>
      <c r="E226" s="18">
        <f>SUM(E220:E225)</f>
        <v>0</v>
      </c>
    </row>
    <row r="227" spans="1:5" s="1" customFormat="1" ht="25.5" x14ac:dyDescent="0.2">
      <c r="A227" s="46" t="s">
        <v>120</v>
      </c>
      <c r="B227" s="64" t="s">
        <v>280</v>
      </c>
      <c r="C227" s="47" t="s">
        <v>3</v>
      </c>
      <c r="D227" s="47" t="s">
        <v>19</v>
      </c>
      <c r="E227" s="20" t="s">
        <v>8</v>
      </c>
    </row>
    <row r="228" spans="1:5" x14ac:dyDescent="0.25">
      <c r="A228" s="48" t="s">
        <v>90</v>
      </c>
      <c r="B228" s="63">
        <v>1</v>
      </c>
      <c r="C228" s="44">
        <v>220</v>
      </c>
      <c r="D228" s="45"/>
      <c r="E228" s="18">
        <f t="shared" ref="E228" si="44">D228*C228</f>
        <v>0</v>
      </c>
    </row>
    <row r="229" spans="1:5" x14ac:dyDescent="0.25">
      <c r="A229" s="104" t="s">
        <v>9</v>
      </c>
      <c r="B229" s="105"/>
      <c r="C229" s="106"/>
      <c r="D229" s="106"/>
      <c r="E229" s="18">
        <f>SUM(E228)</f>
        <v>0</v>
      </c>
    </row>
    <row r="230" spans="1:5" ht="26.25" x14ac:dyDescent="0.25">
      <c r="A230" s="46" t="s">
        <v>121</v>
      </c>
      <c r="B230" s="64" t="s">
        <v>280</v>
      </c>
      <c r="C230" s="49" t="s">
        <v>3</v>
      </c>
      <c r="D230" s="49" t="s">
        <v>19</v>
      </c>
      <c r="E230" s="28" t="s">
        <v>8</v>
      </c>
    </row>
    <row r="231" spans="1:5" x14ac:dyDescent="0.25">
      <c r="A231" s="48" t="s">
        <v>23</v>
      </c>
      <c r="B231" s="63">
        <v>1</v>
      </c>
      <c r="C231" s="44">
        <v>2</v>
      </c>
      <c r="D231" s="45"/>
      <c r="E231" s="18">
        <f t="shared" ref="E231" si="45">D231*C231</f>
        <v>0</v>
      </c>
    </row>
    <row r="232" spans="1:5" x14ac:dyDescent="0.25">
      <c r="A232" s="104" t="s">
        <v>9</v>
      </c>
      <c r="B232" s="105"/>
      <c r="C232" s="106"/>
      <c r="D232" s="106"/>
      <c r="E232" s="18">
        <f>SUM(E231)</f>
        <v>0</v>
      </c>
    </row>
    <row r="233" spans="1:5" ht="26.25" x14ac:dyDescent="0.25">
      <c r="A233" s="46" t="s">
        <v>24</v>
      </c>
      <c r="B233" s="64" t="s">
        <v>280</v>
      </c>
      <c r="C233" s="49" t="s">
        <v>3</v>
      </c>
      <c r="D233" s="49" t="s">
        <v>19</v>
      </c>
      <c r="E233" s="28" t="s">
        <v>8</v>
      </c>
    </row>
    <row r="234" spans="1:5" x14ac:dyDescent="0.25">
      <c r="A234" s="48" t="s">
        <v>25</v>
      </c>
      <c r="B234" s="63">
        <v>1</v>
      </c>
      <c r="C234" s="44">
        <v>1</v>
      </c>
      <c r="D234" s="45"/>
      <c r="E234" s="18">
        <f t="shared" ref="E234" si="46">D234*C234</f>
        <v>0</v>
      </c>
    </row>
    <row r="235" spans="1:5" x14ac:dyDescent="0.25">
      <c r="A235" s="104" t="s">
        <v>9</v>
      </c>
      <c r="B235" s="105"/>
      <c r="C235" s="106"/>
      <c r="D235" s="106"/>
      <c r="E235" s="18">
        <f>SUM(E234)</f>
        <v>0</v>
      </c>
    </row>
    <row r="236" spans="1:5" ht="26.25" x14ac:dyDescent="0.25">
      <c r="A236" s="46" t="s">
        <v>122</v>
      </c>
      <c r="B236" s="64" t="s">
        <v>280</v>
      </c>
      <c r="C236" s="49" t="s">
        <v>3</v>
      </c>
      <c r="D236" s="49" t="s">
        <v>19</v>
      </c>
      <c r="E236" s="28" t="s">
        <v>8</v>
      </c>
    </row>
    <row r="237" spans="1:5" x14ac:dyDescent="0.25">
      <c r="A237" s="48" t="s">
        <v>272</v>
      </c>
      <c r="B237" s="63">
        <v>4</v>
      </c>
      <c r="C237" s="44">
        <v>1</v>
      </c>
      <c r="D237" s="45"/>
      <c r="E237" s="18">
        <f t="shared" ref="E237:E240" si="47">D237*C237</f>
        <v>0</v>
      </c>
    </row>
    <row r="238" spans="1:5" x14ac:dyDescent="0.25">
      <c r="A238" s="48" t="s">
        <v>28</v>
      </c>
      <c r="B238" s="63">
        <v>4</v>
      </c>
      <c r="C238" s="44">
        <v>17</v>
      </c>
      <c r="D238" s="45"/>
      <c r="E238" s="18">
        <f t="shared" si="47"/>
        <v>0</v>
      </c>
    </row>
    <row r="239" spans="1:5" x14ac:dyDescent="0.25">
      <c r="A239" s="48" t="s">
        <v>124</v>
      </c>
      <c r="B239" s="63">
        <v>4</v>
      </c>
      <c r="C239" s="44">
        <v>9</v>
      </c>
      <c r="D239" s="45"/>
      <c r="E239" s="18">
        <f t="shared" si="47"/>
        <v>0</v>
      </c>
    </row>
    <row r="240" spans="1:5" x14ac:dyDescent="0.25">
      <c r="A240" s="48" t="s">
        <v>125</v>
      </c>
      <c r="B240" s="63">
        <v>4</v>
      </c>
      <c r="C240" s="44">
        <v>447</v>
      </c>
      <c r="D240" s="45"/>
      <c r="E240" s="18">
        <f t="shared" si="47"/>
        <v>0</v>
      </c>
    </row>
    <row r="241" spans="1:5" x14ac:dyDescent="0.25">
      <c r="A241" s="104" t="s">
        <v>9</v>
      </c>
      <c r="B241" s="105"/>
      <c r="C241" s="106"/>
      <c r="D241" s="106"/>
      <c r="E241" s="18">
        <f>SUM(E237:E240)</f>
        <v>0</v>
      </c>
    </row>
    <row r="242" spans="1:5" ht="26.25" x14ac:dyDescent="0.25">
      <c r="A242" s="46" t="s">
        <v>126</v>
      </c>
      <c r="B242" s="64" t="s">
        <v>280</v>
      </c>
      <c r="C242" s="49" t="s">
        <v>3</v>
      </c>
      <c r="D242" s="49" t="s">
        <v>19</v>
      </c>
      <c r="E242" s="28" t="s">
        <v>8</v>
      </c>
    </row>
    <row r="243" spans="1:5" x14ac:dyDescent="0.25">
      <c r="A243" s="48" t="s">
        <v>35</v>
      </c>
      <c r="B243" s="63">
        <v>1</v>
      </c>
      <c r="C243" s="44">
        <v>151</v>
      </c>
      <c r="D243" s="45"/>
      <c r="E243" s="18">
        <f t="shared" ref="E243" si="48">D243*C243</f>
        <v>0</v>
      </c>
    </row>
    <row r="244" spans="1:5" x14ac:dyDescent="0.25">
      <c r="A244" s="104" t="s">
        <v>9</v>
      </c>
      <c r="B244" s="105"/>
      <c r="C244" s="106"/>
      <c r="D244" s="106"/>
      <c r="E244" s="18">
        <f>SUM(E243)</f>
        <v>0</v>
      </c>
    </row>
    <row r="245" spans="1:5" ht="26.25" x14ac:dyDescent="0.25">
      <c r="A245" s="46" t="s">
        <v>127</v>
      </c>
      <c r="B245" s="64" t="s">
        <v>280</v>
      </c>
      <c r="C245" s="49" t="s">
        <v>3</v>
      </c>
      <c r="D245" s="49" t="s">
        <v>19</v>
      </c>
      <c r="E245" s="28" t="s">
        <v>8</v>
      </c>
    </row>
    <row r="246" spans="1:5" x14ac:dyDescent="0.25">
      <c r="A246" s="48" t="s">
        <v>36</v>
      </c>
      <c r="B246" s="63">
        <v>1</v>
      </c>
      <c r="C246" s="44">
        <v>24</v>
      </c>
      <c r="D246" s="45"/>
      <c r="E246" s="18">
        <f t="shared" ref="E246:E247" si="49">D246*C246</f>
        <v>0</v>
      </c>
    </row>
    <row r="247" spans="1:5" x14ac:dyDescent="0.25">
      <c r="A247" s="48" t="str">
        <f>A46</f>
        <v>Wymiana środka gaśniczego 0,25 ogólnej ilości gaśnic w danym roku</v>
      </c>
      <c r="B247" s="63">
        <v>1</v>
      </c>
      <c r="C247" s="44">
        <f>C246*0.25</f>
        <v>6</v>
      </c>
      <c r="D247" s="45"/>
      <c r="E247" s="18">
        <f t="shared" si="49"/>
        <v>0</v>
      </c>
    </row>
    <row r="248" spans="1:5" x14ac:dyDescent="0.25">
      <c r="A248" s="104" t="s">
        <v>9</v>
      </c>
      <c r="B248" s="105"/>
      <c r="C248" s="106"/>
      <c r="D248" s="106"/>
      <c r="E248" s="18">
        <f>SUM(E246:E247)</f>
        <v>0</v>
      </c>
    </row>
    <row r="249" spans="1:5" ht="26.25" x14ac:dyDescent="0.25">
      <c r="A249" s="46" t="s">
        <v>128</v>
      </c>
      <c r="B249" s="64" t="s">
        <v>280</v>
      </c>
      <c r="C249" s="49" t="s">
        <v>3</v>
      </c>
      <c r="D249" s="49" t="s">
        <v>19</v>
      </c>
      <c r="E249" s="28" t="s">
        <v>8</v>
      </c>
    </row>
    <row r="250" spans="1:5" x14ac:dyDescent="0.25">
      <c r="A250" s="48" t="s">
        <v>39</v>
      </c>
      <c r="B250" s="63">
        <v>1</v>
      </c>
      <c r="C250" s="44">
        <v>30</v>
      </c>
      <c r="D250" s="45"/>
      <c r="E250" s="18">
        <f t="shared" ref="E250:E252" si="50">D250*C250</f>
        <v>0</v>
      </c>
    </row>
    <row r="251" spans="1:5" x14ac:dyDescent="0.25">
      <c r="A251" s="50" t="s">
        <v>40</v>
      </c>
      <c r="B251" s="69">
        <v>1</v>
      </c>
      <c r="C251" s="44">
        <v>1</v>
      </c>
      <c r="D251" s="45"/>
      <c r="E251" s="18">
        <f t="shared" si="50"/>
        <v>0</v>
      </c>
    </row>
    <row r="252" spans="1:5" x14ac:dyDescent="0.25">
      <c r="A252" s="48" t="s">
        <v>129</v>
      </c>
      <c r="B252" s="63">
        <v>1</v>
      </c>
      <c r="C252" s="44">
        <v>0.25</v>
      </c>
      <c r="D252" s="45"/>
      <c r="E252" s="18">
        <f t="shared" si="50"/>
        <v>0</v>
      </c>
    </row>
    <row r="253" spans="1:5" x14ac:dyDescent="0.25">
      <c r="A253" s="84" t="s">
        <v>9</v>
      </c>
      <c r="B253" s="85"/>
      <c r="C253" s="86"/>
      <c r="D253" s="86"/>
      <c r="E253" s="18">
        <f>SUM(E250:E252)</f>
        <v>0</v>
      </c>
    </row>
    <row r="254" spans="1:5" x14ac:dyDescent="0.25">
      <c r="A254" s="22" t="s">
        <v>130</v>
      </c>
      <c r="B254" s="57"/>
      <c r="C254" s="2" t="s">
        <v>3</v>
      </c>
      <c r="D254" s="2" t="s">
        <v>19</v>
      </c>
      <c r="E254" s="28" t="s">
        <v>8</v>
      </c>
    </row>
    <row r="255" spans="1:5" ht="26.25" x14ac:dyDescent="0.25">
      <c r="A255" s="39" t="s">
        <v>269</v>
      </c>
      <c r="B255" s="70">
        <v>1</v>
      </c>
      <c r="C255" s="9">
        <v>15</v>
      </c>
      <c r="D255" s="10"/>
      <c r="E255" s="18">
        <f t="shared" ref="E255" si="51">D255*C255</f>
        <v>0</v>
      </c>
    </row>
    <row r="256" spans="1:5" x14ac:dyDescent="0.25">
      <c r="A256" s="84" t="s">
        <v>9</v>
      </c>
      <c r="B256" s="85"/>
      <c r="C256" s="86"/>
      <c r="D256" s="86"/>
      <c r="E256" s="18">
        <f>SUM(E255)</f>
        <v>0</v>
      </c>
    </row>
    <row r="257" spans="1:5" ht="15.75" thickBot="1" x14ac:dyDescent="0.3">
      <c r="A257" s="99" t="s">
        <v>131</v>
      </c>
      <c r="B257" s="100"/>
      <c r="C257" s="93">
        <f>E218+E226+E229+E232+E235+E241+E244+E248+E253+E256</f>
        <v>0</v>
      </c>
      <c r="D257" s="94"/>
      <c r="E257" s="95"/>
    </row>
    <row r="258" spans="1:5" ht="15.75" thickBot="1" x14ac:dyDescent="0.3">
      <c r="A258" s="72" t="s">
        <v>132</v>
      </c>
      <c r="B258" s="73"/>
      <c r="C258" s="73"/>
      <c r="D258" s="73"/>
      <c r="E258" s="74"/>
    </row>
    <row r="259" spans="1:5" ht="26.25" x14ac:dyDescent="0.25">
      <c r="A259" s="41" t="s">
        <v>133</v>
      </c>
      <c r="B259" s="64" t="s">
        <v>280</v>
      </c>
      <c r="C259" s="42" t="s">
        <v>3</v>
      </c>
      <c r="D259" s="42" t="s">
        <v>19</v>
      </c>
      <c r="E259" s="27" t="s">
        <v>8</v>
      </c>
    </row>
    <row r="260" spans="1:5" x14ac:dyDescent="0.25">
      <c r="A260" s="43" t="s">
        <v>2</v>
      </c>
      <c r="B260" s="63">
        <v>1</v>
      </c>
      <c r="C260" s="44">
        <v>1</v>
      </c>
      <c r="D260" s="45"/>
      <c r="E260" s="18">
        <f t="shared" ref="E260:E264" si="52">D260*C260</f>
        <v>0</v>
      </c>
    </row>
    <row r="261" spans="1:5" x14ac:dyDescent="0.25">
      <c r="A261" s="43" t="s">
        <v>4</v>
      </c>
      <c r="B261" s="63">
        <v>1</v>
      </c>
      <c r="C261" s="44">
        <v>1</v>
      </c>
      <c r="D261" s="45"/>
      <c r="E261" s="18">
        <f t="shared" si="52"/>
        <v>0</v>
      </c>
    </row>
    <row r="262" spans="1:5" x14ac:dyDescent="0.25">
      <c r="A262" s="43" t="s">
        <v>5</v>
      </c>
      <c r="B262" s="63">
        <v>1</v>
      </c>
      <c r="C262" s="44">
        <v>1</v>
      </c>
      <c r="D262" s="45"/>
      <c r="E262" s="18">
        <f t="shared" si="52"/>
        <v>0</v>
      </c>
    </row>
    <row r="263" spans="1:5" x14ac:dyDescent="0.25">
      <c r="A263" s="43" t="s">
        <v>282</v>
      </c>
      <c r="B263" s="63">
        <v>1</v>
      </c>
      <c r="C263" s="44">
        <v>1</v>
      </c>
      <c r="D263" s="45"/>
      <c r="E263" s="18">
        <f t="shared" si="52"/>
        <v>0</v>
      </c>
    </row>
    <row r="264" spans="1:5" x14ac:dyDescent="0.25">
      <c r="A264" s="43" t="s">
        <v>7</v>
      </c>
      <c r="B264" s="63">
        <v>1</v>
      </c>
      <c r="C264" s="44">
        <v>359</v>
      </c>
      <c r="D264" s="45"/>
      <c r="E264" s="18">
        <f t="shared" si="52"/>
        <v>0</v>
      </c>
    </row>
    <row r="265" spans="1:5" x14ac:dyDescent="0.25">
      <c r="A265" s="104" t="s">
        <v>9</v>
      </c>
      <c r="B265" s="105"/>
      <c r="C265" s="106"/>
      <c r="D265" s="106"/>
      <c r="E265" s="18">
        <f>SUM(E260:E264)</f>
        <v>0</v>
      </c>
    </row>
    <row r="266" spans="1:5" ht="26.25" x14ac:dyDescent="0.25">
      <c r="A266" s="46" t="s">
        <v>134</v>
      </c>
      <c r="B266" s="64" t="s">
        <v>280</v>
      </c>
      <c r="C266" s="47" t="s">
        <v>3</v>
      </c>
      <c r="D266" s="47" t="s">
        <v>19</v>
      </c>
      <c r="E266" s="20" t="s">
        <v>8</v>
      </c>
    </row>
    <row r="267" spans="1:5" x14ac:dyDescent="0.25">
      <c r="A267" s="48" t="s">
        <v>281</v>
      </c>
      <c r="B267" s="63">
        <v>2</v>
      </c>
      <c r="C267" s="44">
        <v>1</v>
      </c>
      <c r="D267" s="45"/>
      <c r="E267" s="18">
        <f t="shared" ref="E267:E272" si="53">D267*C267</f>
        <v>0</v>
      </c>
    </row>
    <row r="268" spans="1:5" x14ac:dyDescent="0.25">
      <c r="A268" s="48" t="s">
        <v>115</v>
      </c>
      <c r="B268" s="63">
        <v>2</v>
      </c>
      <c r="C268" s="44">
        <v>1</v>
      </c>
      <c r="D268" s="45"/>
      <c r="E268" s="18">
        <f t="shared" si="53"/>
        <v>0</v>
      </c>
    </row>
    <row r="269" spans="1:5" x14ac:dyDescent="0.25">
      <c r="A269" s="48" t="s">
        <v>116</v>
      </c>
      <c r="B269" s="63">
        <v>2</v>
      </c>
      <c r="C269" s="44">
        <v>2</v>
      </c>
      <c r="D269" s="45"/>
      <c r="E269" s="18">
        <f t="shared" si="53"/>
        <v>0</v>
      </c>
    </row>
    <row r="270" spans="1:5" x14ac:dyDescent="0.25">
      <c r="A270" s="48" t="s">
        <v>118</v>
      </c>
      <c r="B270" s="63">
        <v>2</v>
      </c>
      <c r="C270" s="44">
        <v>2</v>
      </c>
      <c r="D270" s="45"/>
      <c r="E270" s="18">
        <f t="shared" si="53"/>
        <v>0</v>
      </c>
    </row>
    <row r="271" spans="1:5" x14ac:dyDescent="0.25">
      <c r="A271" s="48" t="s">
        <v>49</v>
      </c>
      <c r="B271" s="63">
        <v>2</v>
      </c>
      <c r="C271" s="44">
        <v>11</v>
      </c>
      <c r="D271" s="45"/>
      <c r="E271" s="18">
        <f t="shared" si="53"/>
        <v>0</v>
      </c>
    </row>
    <row r="272" spans="1:5" x14ac:dyDescent="0.25">
      <c r="A272" s="48" t="s">
        <v>119</v>
      </c>
      <c r="B272" s="63">
        <v>2</v>
      </c>
      <c r="C272" s="44">
        <v>0.25</v>
      </c>
      <c r="D272" s="45"/>
      <c r="E272" s="51">
        <f t="shared" si="53"/>
        <v>0</v>
      </c>
    </row>
    <row r="273" spans="1:5" x14ac:dyDescent="0.25">
      <c r="A273" s="104" t="s">
        <v>9</v>
      </c>
      <c r="B273" s="105"/>
      <c r="C273" s="106"/>
      <c r="D273" s="106"/>
      <c r="E273" s="18">
        <f>SUM(E267:E272)</f>
        <v>0</v>
      </c>
    </row>
    <row r="274" spans="1:5" ht="26.25" x14ac:dyDescent="0.25">
      <c r="A274" s="46" t="s">
        <v>135</v>
      </c>
      <c r="B274" s="64" t="s">
        <v>280</v>
      </c>
      <c r="C274" s="47" t="s">
        <v>3</v>
      </c>
      <c r="D274" s="47" t="s">
        <v>19</v>
      </c>
      <c r="E274" s="20" t="s">
        <v>8</v>
      </c>
    </row>
    <row r="275" spans="1:5" x14ac:dyDescent="0.25">
      <c r="A275" s="48" t="s">
        <v>90</v>
      </c>
      <c r="B275" s="63">
        <v>1</v>
      </c>
      <c r="C275" s="44">
        <v>220</v>
      </c>
      <c r="D275" s="45"/>
      <c r="E275" s="18">
        <f t="shared" ref="E275" si="54">D275*C275</f>
        <v>0</v>
      </c>
    </row>
    <row r="276" spans="1:5" x14ac:dyDescent="0.25">
      <c r="A276" s="104" t="s">
        <v>9</v>
      </c>
      <c r="B276" s="105"/>
      <c r="C276" s="106"/>
      <c r="D276" s="106"/>
      <c r="E276" s="18">
        <f>SUM(E275)</f>
        <v>0</v>
      </c>
    </row>
    <row r="277" spans="1:5" ht="26.25" x14ac:dyDescent="0.25">
      <c r="A277" s="46" t="s">
        <v>136</v>
      </c>
      <c r="B277" s="64" t="s">
        <v>280</v>
      </c>
      <c r="C277" s="49" t="s">
        <v>3</v>
      </c>
      <c r="D277" s="49" t="s">
        <v>19</v>
      </c>
      <c r="E277" s="28" t="s">
        <v>8</v>
      </c>
    </row>
    <row r="278" spans="1:5" x14ac:dyDescent="0.25">
      <c r="A278" s="48" t="s">
        <v>23</v>
      </c>
      <c r="B278" s="63">
        <v>1</v>
      </c>
      <c r="C278" s="44">
        <v>2</v>
      </c>
      <c r="D278" s="45"/>
      <c r="E278" s="18">
        <f t="shared" ref="E278" si="55">D278*C278</f>
        <v>0</v>
      </c>
    </row>
    <row r="279" spans="1:5" x14ac:dyDescent="0.25">
      <c r="A279" s="104" t="s">
        <v>9</v>
      </c>
      <c r="B279" s="105"/>
      <c r="C279" s="106"/>
      <c r="D279" s="106"/>
      <c r="E279" s="18">
        <f>SUM(E278)</f>
        <v>0</v>
      </c>
    </row>
    <row r="280" spans="1:5" ht="26.25" x14ac:dyDescent="0.25">
      <c r="A280" s="46" t="s">
        <v>24</v>
      </c>
      <c r="B280" s="64" t="s">
        <v>280</v>
      </c>
      <c r="C280" s="49" t="s">
        <v>3</v>
      </c>
      <c r="D280" s="49" t="s">
        <v>19</v>
      </c>
      <c r="E280" s="28" t="s">
        <v>8</v>
      </c>
    </row>
    <row r="281" spans="1:5" x14ac:dyDescent="0.25">
      <c r="A281" s="48" t="s">
        <v>25</v>
      </c>
      <c r="B281" s="63">
        <v>1</v>
      </c>
      <c r="C281" s="44">
        <v>1</v>
      </c>
      <c r="D281" s="45"/>
      <c r="E281" s="18">
        <f t="shared" ref="E281" si="56">D281*C281</f>
        <v>0</v>
      </c>
    </row>
    <row r="282" spans="1:5" x14ac:dyDescent="0.25">
      <c r="A282" s="104" t="s">
        <v>9</v>
      </c>
      <c r="B282" s="105"/>
      <c r="C282" s="106"/>
      <c r="D282" s="106"/>
      <c r="E282" s="18">
        <f>SUM(E281)</f>
        <v>0</v>
      </c>
    </row>
    <row r="283" spans="1:5" ht="26.25" x14ac:dyDescent="0.25">
      <c r="A283" s="46" t="s">
        <v>137</v>
      </c>
      <c r="B283" s="64" t="s">
        <v>280</v>
      </c>
      <c r="C283" s="49" t="s">
        <v>3</v>
      </c>
      <c r="D283" s="49" t="s">
        <v>19</v>
      </c>
      <c r="E283" s="28" t="s">
        <v>8</v>
      </c>
    </row>
    <row r="284" spans="1:5" x14ac:dyDescent="0.25">
      <c r="A284" s="48" t="s">
        <v>272</v>
      </c>
      <c r="B284" s="63">
        <v>4</v>
      </c>
      <c r="C284" s="44">
        <v>1</v>
      </c>
      <c r="D284" s="45"/>
      <c r="E284" s="18">
        <f t="shared" ref="E284:E287" si="57">D284*C284</f>
        <v>0</v>
      </c>
    </row>
    <row r="285" spans="1:5" x14ac:dyDescent="0.25">
      <c r="A285" s="48" t="s">
        <v>28</v>
      </c>
      <c r="B285" s="63">
        <v>4</v>
      </c>
      <c r="C285" s="44">
        <v>17</v>
      </c>
      <c r="D285" s="45"/>
      <c r="E285" s="18">
        <f t="shared" si="57"/>
        <v>0</v>
      </c>
    </row>
    <row r="286" spans="1:5" x14ac:dyDescent="0.25">
      <c r="A286" s="48" t="s">
        <v>124</v>
      </c>
      <c r="B286" s="63">
        <v>4</v>
      </c>
      <c r="C286" s="44">
        <v>9</v>
      </c>
      <c r="D286" s="45"/>
      <c r="E286" s="18">
        <f t="shared" si="57"/>
        <v>0</v>
      </c>
    </row>
    <row r="287" spans="1:5" x14ac:dyDescent="0.25">
      <c r="A287" s="48" t="s">
        <v>125</v>
      </c>
      <c r="B287" s="63">
        <v>4</v>
      </c>
      <c r="C287" s="44">
        <v>447</v>
      </c>
      <c r="D287" s="45"/>
      <c r="E287" s="18">
        <f t="shared" si="57"/>
        <v>0</v>
      </c>
    </row>
    <row r="288" spans="1:5" x14ac:dyDescent="0.25">
      <c r="A288" s="104" t="s">
        <v>9</v>
      </c>
      <c r="B288" s="105"/>
      <c r="C288" s="106"/>
      <c r="D288" s="106"/>
      <c r="E288" s="18">
        <f>SUM(E284:E287)</f>
        <v>0</v>
      </c>
    </row>
    <row r="289" spans="1:5" ht="26.25" x14ac:dyDescent="0.25">
      <c r="A289" s="46" t="s">
        <v>138</v>
      </c>
      <c r="B289" s="64" t="s">
        <v>280</v>
      </c>
      <c r="C289" s="49" t="s">
        <v>3</v>
      </c>
      <c r="D289" s="49" t="s">
        <v>19</v>
      </c>
      <c r="E289" s="28" t="s">
        <v>8</v>
      </c>
    </row>
    <row r="290" spans="1:5" x14ac:dyDescent="0.25">
      <c r="A290" s="48" t="s">
        <v>35</v>
      </c>
      <c r="B290" s="63">
        <v>1</v>
      </c>
      <c r="C290" s="44">
        <v>151</v>
      </c>
      <c r="D290" s="45"/>
      <c r="E290" s="18">
        <f t="shared" ref="E290" si="58">D290*C290</f>
        <v>0</v>
      </c>
    </row>
    <row r="291" spans="1:5" x14ac:dyDescent="0.25">
      <c r="A291" s="104" t="s">
        <v>9</v>
      </c>
      <c r="B291" s="105"/>
      <c r="C291" s="106"/>
      <c r="D291" s="106"/>
      <c r="E291" s="18">
        <f>SUM(E290)</f>
        <v>0</v>
      </c>
    </row>
    <row r="292" spans="1:5" ht="26.25" x14ac:dyDescent="0.25">
      <c r="A292" s="46" t="s">
        <v>139</v>
      </c>
      <c r="B292" s="64" t="s">
        <v>280</v>
      </c>
      <c r="C292" s="49" t="s">
        <v>3</v>
      </c>
      <c r="D292" s="49" t="s">
        <v>19</v>
      </c>
      <c r="E292" s="28" t="s">
        <v>8</v>
      </c>
    </row>
    <row r="293" spans="1:5" x14ac:dyDescent="0.25">
      <c r="A293" s="48" t="s">
        <v>36</v>
      </c>
      <c r="B293" s="63">
        <v>1</v>
      </c>
      <c r="C293" s="44">
        <v>24</v>
      </c>
      <c r="D293" s="45"/>
      <c r="E293" s="18">
        <f t="shared" ref="E293:E294" si="59">D293*C293</f>
        <v>0</v>
      </c>
    </row>
    <row r="294" spans="1:5" x14ac:dyDescent="0.25">
      <c r="A294" s="48" t="str">
        <f>A46</f>
        <v>Wymiana środka gaśniczego 0,25 ogólnej ilości gaśnic w danym roku</v>
      </c>
      <c r="B294" s="63">
        <v>1</v>
      </c>
      <c r="C294" s="44">
        <f>C293*0.25</f>
        <v>6</v>
      </c>
      <c r="D294" s="45"/>
      <c r="E294" s="18">
        <f t="shared" si="59"/>
        <v>0</v>
      </c>
    </row>
    <row r="295" spans="1:5" x14ac:dyDescent="0.25">
      <c r="A295" s="104" t="s">
        <v>9</v>
      </c>
      <c r="B295" s="105"/>
      <c r="C295" s="106"/>
      <c r="D295" s="106"/>
      <c r="E295" s="18">
        <f>SUM(E293:E294)</f>
        <v>0</v>
      </c>
    </row>
    <row r="296" spans="1:5" ht="26.25" x14ac:dyDescent="0.25">
      <c r="A296" s="46" t="s">
        <v>140</v>
      </c>
      <c r="B296" s="64" t="s">
        <v>280</v>
      </c>
      <c r="C296" s="49" t="s">
        <v>3</v>
      </c>
      <c r="D296" s="49" t="s">
        <v>19</v>
      </c>
      <c r="E296" s="28" t="s">
        <v>8</v>
      </c>
    </row>
    <row r="297" spans="1:5" x14ac:dyDescent="0.25">
      <c r="A297" s="48" t="s">
        <v>39</v>
      </c>
      <c r="B297" s="63">
        <v>1</v>
      </c>
      <c r="C297" s="44">
        <v>30</v>
      </c>
      <c r="D297" s="45"/>
      <c r="E297" s="18">
        <f t="shared" ref="E297:E299" si="60">D297*C297</f>
        <v>0</v>
      </c>
    </row>
    <row r="298" spans="1:5" x14ac:dyDescent="0.25">
      <c r="A298" s="50" t="s">
        <v>40</v>
      </c>
      <c r="B298" s="69">
        <v>1</v>
      </c>
      <c r="C298" s="44">
        <v>1</v>
      </c>
      <c r="D298" s="45"/>
      <c r="E298" s="18">
        <f t="shared" si="60"/>
        <v>0</v>
      </c>
    </row>
    <row r="299" spans="1:5" x14ac:dyDescent="0.25">
      <c r="A299" s="48" t="s">
        <v>129</v>
      </c>
      <c r="B299" s="63">
        <v>1</v>
      </c>
      <c r="C299" s="44">
        <v>0.25</v>
      </c>
      <c r="D299" s="45"/>
      <c r="E299" s="18">
        <f t="shared" si="60"/>
        <v>0</v>
      </c>
    </row>
    <row r="300" spans="1:5" x14ac:dyDescent="0.25">
      <c r="A300" s="84" t="s">
        <v>9</v>
      </c>
      <c r="B300" s="85"/>
      <c r="C300" s="86"/>
      <c r="D300" s="86"/>
      <c r="E300" s="18">
        <f>SUM(E297:E299)</f>
        <v>0</v>
      </c>
    </row>
    <row r="301" spans="1:5" ht="26.25" x14ac:dyDescent="0.25">
      <c r="A301" s="22" t="s">
        <v>141</v>
      </c>
      <c r="B301" s="64" t="s">
        <v>280</v>
      </c>
      <c r="C301" s="2" t="s">
        <v>3</v>
      </c>
      <c r="D301" s="2" t="s">
        <v>19</v>
      </c>
      <c r="E301" s="28" t="s">
        <v>8</v>
      </c>
    </row>
    <row r="302" spans="1:5" ht="26.25" x14ac:dyDescent="0.25">
      <c r="A302" s="39" t="s">
        <v>269</v>
      </c>
      <c r="B302" s="63">
        <v>1</v>
      </c>
      <c r="C302" s="9">
        <v>15</v>
      </c>
      <c r="D302" s="10"/>
      <c r="E302" s="18">
        <f t="shared" ref="E302" si="61">D302*C302</f>
        <v>0</v>
      </c>
    </row>
    <row r="303" spans="1:5" x14ac:dyDescent="0.25">
      <c r="A303" s="84" t="s">
        <v>9</v>
      </c>
      <c r="B303" s="85"/>
      <c r="C303" s="86"/>
      <c r="D303" s="86"/>
      <c r="E303" s="18">
        <f>SUM(E302)</f>
        <v>0</v>
      </c>
    </row>
    <row r="304" spans="1:5" ht="15.75" thickBot="1" x14ac:dyDescent="0.3">
      <c r="A304" s="99" t="s">
        <v>142</v>
      </c>
      <c r="B304" s="100"/>
      <c r="C304" s="93">
        <f>E265+E273+E276+E279+E282+E288+E291+E295+E300+E303</f>
        <v>0</v>
      </c>
      <c r="D304" s="94"/>
      <c r="E304" s="95"/>
    </row>
    <row r="305" spans="1:5" ht="15.75" thickBot="1" x14ac:dyDescent="0.3">
      <c r="A305" s="72" t="s">
        <v>144</v>
      </c>
      <c r="B305" s="73"/>
      <c r="C305" s="73"/>
      <c r="D305" s="73"/>
      <c r="E305" s="74"/>
    </row>
    <row r="306" spans="1:5" ht="26.25" x14ac:dyDescent="0.25">
      <c r="A306" s="41" t="s">
        <v>145</v>
      </c>
      <c r="B306" s="64" t="s">
        <v>280</v>
      </c>
      <c r="C306" s="42" t="s">
        <v>3</v>
      </c>
      <c r="D306" s="42" t="s">
        <v>19</v>
      </c>
      <c r="E306" s="27" t="s">
        <v>8</v>
      </c>
    </row>
    <row r="307" spans="1:5" x14ac:dyDescent="0.25">
      <c r="A307" s="43" t="s">
        <v>2</v>
      </c>
      <c r="B307" s="63">
        <v>1</v>
      </c>
      <c r="C307" s="44">
        <v>1</v>
      </c>
      <c r="D307" s="45"/>
      <c r="E307" s="18">
        <f t="shared" ref="E307:E311" si="62">D307*C307</f>
        <v>0</v>
      </c>
    </row>
    <row r="308" spans="1:5" x14ac:dyDescent="0.25">
      <c r="A308" s="43" t="s">
        <v>4</v>
      </c>
      <c r="B308" s="63">
        <v>1</v>
      </c>
      <c r="C308" s="44">
        <v>1</v>
      </c>
      <c r="D308" s="45"/>
      <c r="E308" s="18">
        <f t="shared" si="62"/>
        <v>0</v>
      </c>
    </row>
    <row r="309" spans="1:5" x14ac:dyDescent="0.25">
      <c r="A309" s="43" t="s">
        <v>5</v>
      </c>
      <c r="B309" s="63">
        <v>1</v>
      </c>
      <c r="C309" s="44">
        <v>1</v>
      </c>
      <c r="D309" s="45"/>
      <c r="E309" s="18">
        <f t="shared" si="62"/>
        <v>0</v>
      </c>
    </row>
    <row r="310" spans="1:5" x14ac:dyDescent="0.25">
      <c r="A310" s="43" t="s">
        <v>282</v>
      </c>
      <c r="B310" s="63">
        <v>1</v>
      </c>
      <c r="C310" s="44">
        <v>1</v>
      </c>
      <c r="D310" s="45"/>
      <c r="E310" s="18">
        <f t="shared" si="62"/>
        <v>0</v>
      </c>
    </row>
    <row r="311" spans="1:5" x14ac:dyDescent="0.25">
      <c r="A311" s="43" t="s">
        <v>7</v>
      </c>
      <c r="B311" s="63">
        <v>1</v>
      </c>
      <c r="C311" s="44">
        <v>359</v>
      </c>
      <c r="D311" s="45"/>
      <c r="E311" s="18">
        <f t="shared" si="62"/>
        <v>0</v>
      </c>
    </row>
    <row r="312" spans="1:5" x14ac:dyDescent="0.25">
      <c r="A312" s="104" t="s">
        <v>9</v>
      </c>
      <c r="B312" s="105"/>
      <c r="C312" s="106"/>
      <c r="D312" s="106"/>
      <c r="E312" s="18">
        <f>SUM(E307:E311)</f>
        <v>0</v>
      </c>
    </row>
    <row r="313" spans="1:5" ht="26.25" x14ac:dyDescent="0.25">
      <c r="A313" s="46" t="s">
        <v>146</v>
      </c>
      <c r="B313" s="64" t="s">
        <v>280</v>
      </c>
      <c r="C313" s="47" t="s">
        <v>3</v>
      </c>
      <c r="D313" s="47" t="s">
        <v>19</v>
      </c>
      <c r="E313" s="20" t="s">
        <v>8</v>
      </c>
    </row>
    <row r="314" spans="1:5" x14ac:dyDescent="0.25">
      <c r="A314" s="48" t="s">
        <v>281</v>
      </c>
      <c r="B314" s="63">
        <v>2</v>
      </c>
      <c r="C314" s="44">
        <v>1</v>
      </c>
      <c r="D314" s="45"/>
      <c r="E314" s="18">
        <f t="shared" ref="E314:E319" si="63">D314*C314</f>
        <v>0</v>
      </c>
    </row>
    <row r="315" spans="1:5" x14ac:dyDescent="0.25">
      <c r="A315" s="48" t="s">
        <v>115</v>
      </c>
      <c r="B315" s="63">
        <v>2</v>
      </c>
      <c r="C315" s="44">
        <v>1</v>
      </c>
      <c r="D315" s="45"/>
      <c r="E315" s="18">
        <f t="shared" si="63"/>
        <v>0</v>
      </c>
    </row>
    <row r="316" spans="1:5" x14ac:dyDescent="0.25">
      <c r="A316" s="48" t="s">
        <v>116</v>
      </c>
      <c r="B316" s="63">
        <v>2</v>
      </c>
      <c r="C316" s="44">
        <v>2</v>
      </c>
      <c r="D316" s="45"/>
      <c r="E316" s="18">
        <f t="shared" si="63"/>
        <v>0</v>
      </c>
    </row>
    <row r="317" spans="1:5" x14ac:dyDescent="0.25">
      <c r="A317" s="48" t="s">
        <v>118</v>
      </c>
      <c r="B317" s="63">
        <v>2</v>
      </c>
      <c r="C317" s="44">
        <v>2</v>
      </c>
      <c r="D317" s="45"/>
      <c r="E317" s="18">
        <f t="shared" si="63"/>
        <v>0</v>
      </c>
    </row>
    <row r="318" spans="1:5" x14ac:dyDescent="0.25">
      <c r="A318" s="48" t="s">
        <v>49</v>
      </c>
      <c r="B318" s="63">
        <v>2</v>
      </c>
      <c r="C318" s="44">
        <v>11</v>
      </c>
      <c r="D318" s="45"/>
      <c r="E318" s="18">
        <f t="shared" si="63"/>
        <v>0</v>
      </c>
    </row>
    <row r="319" spans="1:5" s="40" customFormat="1" x14ac:dyDescent="0.25">
      <c r="A319" s="48" t="s">
        <v>119</v>
      </c>
      <c r="B319" s="63">
        <v>2</v>
      </c>
      <c r="C319" s="44">
        <v>0.25</v>
      </c>
      <c r="D319" s="45"/>
      <c r="E319" s="51">
        <f t="shared" si="63"/>
        <v>0</v>
      </c>
    </row>
    <row r="320" spans="1:5" x14ac:dyDescent="0.25">
      <c r="A320" s="104" t="s">
        <v>9</v>
      </c>
      <c r="B320" s="105"/>
      <c r="C320" s="106"/>
      <c r="D320" s="106"/>
      <c r="E320" s="18">
        <f>SUM(E314:E319)</f>
        <v>0</v>
      </c>
    </row>
    <row r="321" spans="1:5" ht="26.25" x14ac:dyDescent="0.25">
      <c r="A321" s="46" t="s">
        <v>147</v>
      </c>
      <c r="B321" s="64" t="s">
        <v>280</v>
      </c>
      <c r="C321" s="47" t="s">
        <v>3</v>
      </c>
      <c r="D321" s="47" t="s">
        <v>19</v>
      </c>
      <c r="E321" s="20" t="s">
        <v>8</v>
      </c>
    </row>
    <row r="322" spans="1:5" x14ac:dyDescent="0.25">
      <c r="A322" s="48" t="s">
        <v>90</v>
      </c>
      <c r="B322" s="63">
        <v>1</v>
      </c>
      <c r="C322" s="44">
        <v>220</v>
      </c>
      <c r="D322" s="45"/>
      <c r="E322" s="18">
        <f t="shared" ref="E322" si="64">D322*C322</f>
        <v>0</v>
      </c>
    </row>
    <row r="323" spans="1:5" x14ac:dyDescent="0.25">
      <c r="A323" s="104" t="s">
        <v>9</v>
      </c>
      <c r="B323" s="105"/>
      <c r="C323" s="106"/>
      <c r="D323" s="106"/>
      <c r="E323" s="18">
        <f>SUM(E322)</f>
        <v>0</v>
      </c>
    </row>
    <row r="324" spans="1:5" ht="26.25" x14ac:dyDescent="0.25">
      <c r="A324" s="46" t="s">
        <v>148</v>
      </c>
      <c r="B324" s="64" t="s">
        <v>280</v>
      </c>
      <c r="C324" s="49" t="s">
        <v>3</v>
      </c>
      <c r="D324" s="49" t="s">
        <v>19</v>
      </c>
      <c r="E324" s="28" t="s">
        <v>8</v>
      </c>
    </row>
    <row r="325" spans="1:5" x14ac:dyDescent="0.25">
      <c r="A325" s="48" t="s">
        <v>23</v>
      </c>
      <c r="B325" s="63">
        <v>1</v>
      </c>
      <c r="C325" s="44">
        <v>2</v>
      </c>
      <c r="D325" s="45"/>
      <c r="E325" s="18">
        <f t="shared" ref="E325" si="65">D325*C325</f>
        <v>0</v>
      </c>
    </row>
    <row r="326" spans="1:5" x14ac:dyDescent="0.25">
      <c r="A326" s="104" t="s">
        <v>9</v>
      </c>
      <c r="B326" s="105"/>
      <c r="C326" s="106"/>
      <c r="D326" s="106"/>
      <c r="E326" s="18">
        <f>SUM(E325)</f>
        <v>0</v>
      </c>
    </row>
    <row r="327" spans="1:5" ht="26.25" x14ac:dyDescent="0.25">
      <c r="A327" s="46" t="s">
        <v>24</v>
      </c>
      <c r="B327" s="64" t="s">
        <v>280</v>
      </c>
      <c r="C327" s="49" t="s">
        <v>3</v>
      </c>
      <c r="D327" s="49" t="s">
        <v>19</v>
      </c>
      <c r="E327" s="28" t="s">
        <v>8</v>
      </c>
    </row>
    <row r="328" spans="1:5" x14ac:dyDescent="0.25">
      <c r="A328" s="48" t="s">
        <v>25</v>
      </c>
      <c r="B328" s="63">
        <v>1</v>
      </c>
      <c r="C328" s="44">
        <v>1</v>
      </c>
      <c r="D328" s="45"/>
      <c r="E328" s="18">
        <f t="shared" ref="E328" si="66">D328*C328</f>
        <v>0</v>
      </c>
    </row>
    <row r="329" spans="1:5" x14ac:dyDescent="0.25">
      <c r="A329" s="104" t="s">
        <v>9</v>
      </c>
      <c r="B329" s="105"/>
      <c r="C329" s="106"/>
      <c r="D329" s="106"/>
      <c r="E329" s="18">
        <f>SUM(E328)</f>
        <v>0</v>
      </c>
    </row>
    <row r="330" spans="1:5" ht="26.25" x14ac:dyDescent="0.25">
      <c r="A330" s="46" t="s">
        <v>149</v>
      </c>
      <c r="B330" s="64" t="s">
        <v>280</v>
      </c>
      <c r="C330" s="49" t="s">
        <v>3</v>
      </c>
      <c r="D330" s="49" t="s">
        <v>19</v>
      </c>
      <c r="E330" s="28" t="s">
        <v>8</v>
      </c>
    </row>
    <row r="331" spans="1:5" x14ac:dyDescent="0.25">
      <c r="A331" s="48" t="s">
        <v>272</v>
      </c>
      <c r="B331" s="63">
        <v>4</v>
      </c>
      <c r="C331" s="44">
        <v>1</v>
      </c>
      <c r="D331" s="45"/>
      <c r="E331" s="18">
        <f t="shared" ref="E331:E334" si="67">D331*C331</f>
        <v>0</v>
      </c>
    </row>
    <row r="332" spans="1:5" x14ac:dyDescent="0.25">
      <c r="A332" s="48" t="s">
        <v>28</v>
      </c>
      <c r="B332" s="63">
        <v>4</v>
      </c>
      <c r="C332" s="44">
        <v>17</v>
      </c>
      <c r="D332" s="45"/>
      <c r="E332" s="18">
        <f t="shared" si="67"/>
        <v>0</v>
      </c>
    </row>
    <row r="333" spans="1:5" x14ac:dyDescent="0.25">
      <c r="A333" s="48" t="s">
        <v>124</v>
      </c>
      <c r="B333" s="63">
        <v>4</v>
      </c>
      <c r="C333" s="44">
        <v>9</v>
      </c>
      <c r="D333" s="45"/>
      <c r="E333" s="18">
        <f t="shared" si="67"/>
        <v>0</v>
      </c>
    </row>
    <row r="334" spans="1:5" x14ac:dyDescent="0.25">
      <c r="A334" s="48" t="s">
        <v>125</v>
      </c>
      <c r="B334" s="63">
        <v>4</v>
      </c>
      <c r="C334" s="44">
        <v>447</v>
      </c>
      <c r="D334" s="45"/>
      <c r="E334" s="18">
        <f t="shared" si="67"/>
        <v>0</v>
      </c>
    </row>
    <row r="335" spans="1:5" x14ac:dyDescent="0.25">
      <c r="A335" s="104" t="s">
        <v>9</v>
      </c>
      <c r="B335" s="105"/>
      <c r="C335" s="106"/>
      <c r="D335" s="106"/>
      <c r="E335" s="18">
        <f>SUM(E331:E334)</f>
        <v>0</v>
      </c>
    </row>
    <row r="336" spans="1:5" ht="26.25" x14ac:dyDescent="0.25">
      <c r="A336" s="46" t="s">
        <v>150</v>
      </c>
      <c r="B336" s="64" t="s">
        <v>280</v>
      </c>
      <c r="C336" s="49" t="s">
        <v>3</v>
      </c>
      <c r="D336" s="49" t="s">
        <v>19</v>
      </c>
      <c r="E336" s="28" t="s">
        <v>8</v>
      </c>
    </row>
    <row r="337" spans="1:5" x14ac:dyDescent="0.25">
      <c r="A337" s="48" t="s">
        <v>35</v>
      </c>
      <c r="B337" s="63">
        <v>1</v>
      </c>
      <c r="C337" s="44">
        <v>151</v>
      </c>
      <c r="D337" s="45"/>
      <c r="E337" s="18">
        <f t="shared" ref="E337" si="68">D337*C337</f>
        <v>0</v>
      </c>
    </row>
    <row r="338" spans="1:5" x14ac:dyDescent="0.25">
      <c r="A338" s="104" t="s">
        <v>9</v>
      </c>
      <c r="B338" s="105"/>
      <c r="C338" s="106"/>
      <c r="D338" s="106"/>
      <c r="E338" s="18">
        <f>SUM(E337)</f>
        <v>0</v>
      </c>
    </row>
    <row r="339" spans="1:5" ht="26.25" x14ac:dyDescent="0.25">
      <c r="A339" s="46" t="s">
        <v>151</v>
      </c>
      <c r="B339" s="64" t="s">
        <v>280</v>
      </c>
      <c r="C339" s="49" t="s">
        <v>3</v>
      </c>
      <c r="D339" s="49" t="s">
        <v>19</v>
      </c>
      <c r="E339" s="28" t="s">
        <v>8</v>
      </c>
    </row>
    <row r="340" spans="1:5" x14ac:dyDescent="0.25">
      <c r="A340" s="48" t="s">
        <v>36</v>
      </c>
      <c r="B340" s="63">
        <v>1</v>
      </c>
      <c r="C340" s="44">
        <v>23</v>
      </c>
      <c r="D340" s="45"/>
      <c r="E340" s="18">
        <f t="shared" ref="E340:E341" si="69">D340*C340</f>
        <v>0</v>
      </c>
    </row>
    <row r="341" spans="1:5" x14ac:dyDescent="0.25">
      <c r="A341" s="48" t="str">
        <f>A46</f>
        <v>Wymiana środka gaśniczego 0,25 ogólnej ilości gaśnic w danym roku</v>
      </c>
      <c r="B341" s="63">
        <v>1</v>
      </c>
      <c r="C341" s="44">
        <f>C340*0.25</f>
        <v>5.75</v>
      </c>
      <c r="D341" s="45"/>
      <c r="E341" s="18">
        <f t="shared" si="69"/>
        <v>0</v>
      </c>
    </row>
    <row r="342" spans="1:5" x14ac:dyDescent="0.25">
      <c r="A342" s="104" t="s">
        <v>9</v>
      </c>
      <c r="B342" s="105"/>
      <c r="C342" s="106"/>
      <c r="D342" s="106"/>
      <c r="E342" s="18">
        <f>SUM(E340:E341)</f>
        <v>0</v>
      </c>
    </row>
    <row r="343" spans="1:5" ht="26.25" x14ac:dyDescent="0.25">
      <c r="A343" s="46" t="s">
        <v>152</v>
      </c>
      <c r="B343" s="64" t="s">
        <v>280</v>
      </c>
      <c r="C343" s="49" t="s">
        <v>3</v>
      </c>
      <c r="D343" s="49" t="s">
        <v>19</v>
      </c>
      <c r="E343" s="28" t="s">
        <v>8</v>
      </c>
    </row>
    <row r="344" spans="1:5" x14ac:dyDescent="0.25">
      <c r="A344" s="48" t="s">
        <v>39</v>
      </c>
      <c r="B344" s="63">
        <v>1</v>
      </c>
      <c r="C344" s="44">
        <v>30</v>
      </c>
      <c r="D344" s="45"/>
      <c r="E344" s="18">
        <f t="shared" ref="E344" si="70">D344*C344</f>
        <v>0</v>
      </c>
    </row>
    <row r="345" spans="1:5" x14ac:dyDescent="0.25">
      <c r="A345" s="50" t="s">
        <v>40</v>
      </c>
      <c r="B345" s="69">
        <v>1</v>
      </c>
      <c r="C345" s="44">
        <v>1</v>
      </c>
      <c r="D345" s="45"/>
      <c r="E345" s="18">
        <f t="shared" ref="E345" si="71">D345*C345</f>
        <v>0</v>
      </c>
    </row>
    <row r="346" spans="1:5" x14ac:dyDescent="0.25">
      <c r="A346" s="48" t="s">
        <v>129</v>
      </c>
      <c r="B346" s="63">
        <v>1</v>
      </c>
      <c r="C346" s="44">
        <v>0.25</v>
      </c>
      <c r="D346" s="45"/>
      <c r="E346" s="18">
        <f>D346*C346</f>
        <v>0</v>
      </c>
    </row>
    <row r="347" spans="1:5" x14ac:dyDescent="0.25">
      <c r="A347" s="84" t="s">
        <v>9</v>
      </c>
      <c r="B347" s="85"/>
      <c r="C347" s="86"/>
      <c r="D347" s="86"/>
      <c r="E347" s="18">
        <f>SUM(E344:E346)</f>
        <v>0</v>
      </c>
    </row>
    <row r="348" spans="1:5" ht="26.25" x14ac:dyDescent="0.25">
      <c r="A348" s="22" t="s">
        <v>153</v>
      </c>
      <c r="B348" s="64" t="s">
        <v>280</v>
      </c>
      <c r="C348" s="2" t="s">
        <v>3</v>
      </c>
      <c r="D348" s="2" t="s">
        <v>19</v>
      </c>
      <c r="E348" s="28" t="s">
        <v>8</v>
      </c>
    </row>
    <row r="349" spans="1:5" ht="26.25" x14ac:dyDescent="0.25">
      <c r="A349" s="39" t="s">
        <v>269</v>
      </c>
      <c r="B349" s="63">
        <v>1</v>
      </c>
      <c r="C349" s="9">
        <v>15</v>
      </c>
      <c r="D349" s="10"/>
      <c r="E349" s="18">
        <f t="shared" ref="E349" si="72">D349*C349</f>
        <v>0</v>
      </c>
    </row>
    <row r="350" spans="1:5" x14ac:dyDescent="0.25">
      <c r="A350" s="84" t="s">
        <v>9</v>
      </c>
      <c r="B350" s="85"/>
      <c r="C350" s="86"/>
      <c r="D350" s="86"/>
      <c r="E350" s="18">
        <f>SUM(E349)</f>
        <v>0</v>
      </c>
    </row>
    <row r="351" spans="1:5" ht="15.75" thickBot="1" x14ac:dyDescent="0.3">
      <c r="A351" s="99" t="s">
        <v>143</v>
      </c>
      <c r="B351" s="100"/>
      <c r="C351" s="93">
        <f>E312+E320+E323+E326+E329+E335+E338+E342+E347+E350</f>
        <v>0</v>
      </c>
      <c r="D351" s="94"/>
      <c r="E351" s="95"/>
    </row>
    <row r="352" spans="1:5" ht="15.75" thickBot="1" x14ac:dyDescent="0.3">
      <c r="A352" s="72" t="s">
        <v>154</v>
      </c>
      <c r="B352" s="73"/>
      <c r="C352" s="73"/>
      <c r="D352" s="73"/>
      <c r="E352" s="74"/>
    </row>
    <row r="353" spans="1:5" ht="26.25" x14ac:dyDescent="0.25">
      <c r="A353" s="19" t="s">
        <v>155</v>
      </c>
      <c r="B353" s="64" t="s">
        <v>280</v>
      </c>
      <c r="C353" s="4" t="s">
        <v>3</v>
      </c>
      <c r="D353" s="4" t="s">
        <v>19</v>
      </c>
      <c r="E353" s="27" t="s">
        <v>8</v>
      </c>
    </row>
    <row r="354" spans="1:5" x14ac:dyDescent="0.25">
      <c r="A354" s="17" t="s">
        <v>2</v>
      </c>
      <c r="B354" s="63">
        <v>1</v>
      </c>
      <c r="C354" s="9">
        <v>1</v>
      </c>
      <c r="D354" s="10"/>
      <c r="E354" s="18">
        <f t="shared" ref="E354:E358" si="73">D354*C354</f>
        <v>0</v>
      </c>
    </row>
    <row r="355" spans="1:5" x14ac:dyDescent="0.25">
      <c r="A355" s="17" t="s">
        <v>4</v>
      </c>
      <c r="B355" s="63">
        <v>1</v>
      </c>
      <c r="C355" s="9">
        <v>1</v>
      </c>
      <c r="D355" s="10"/>
      <c r="E355" s="18">
        <f t="shared" si="73"/>
        <v>0</v>
      </c>
    </row>
    <row r="356" spans="1:5" x14ac:dyDescent="0.25">
      <c r="A356" s="17" t="s">
        <v>5</v>
      </c>
      <c r="B356" s="63">
        <v>1</v>
      </c>
      <c r="C356" s="9">
        <v>1</v>
      </c>
      <c r="D356" s="10"/>
      <c r="E356" s="18">
        <f t="shared" si="73"/>
        <v>0</v>
      </c>
    </row>
    <row r="357" spans="1:5" x14ac:dyDescent="0.25">
      <c r="A357" s="17" t="s">
        <v>6</v>
      </c>
      <c r="B357" s="63">
        <v>1</v>
      </c>
      <c r="C357" s="9">
        <v>7</v>
      </c>
      <c r="D357" s="10"/>
      <c r="E357" s="18">
        <f t="shared" si="73"/>
        <v>0</v>
      </c>
    </row>
    <row r="358" spans="1:5" x14ac:dyDescent="0.25">
      <c r="A358" s="17" t="s">
        <v>7</v>
      </c>
      <c r="B358" s="63">
        <v>1</v>
      </c>
      <c r="C358" s="9">
        <v>300</v>
      </c>
      <c r="D358" s="10"/>
      <c r="E358" s="18">
        <f t="shared" si="73"/>
        <v>0</v>
      </c>
    </row>
    <row r="359" spans="1:5" x14ac:dyDescent="0.25">
      <c r="A359" s="84" t="s">
        <v>9</v>
      </c>
      <c r="B359" s="85"/>
      <c r="C359" s="86"/>
      <c r="D359" s="86"/>
      <c r="E359" s="18">
        <f>SUM(E354:E358)</f>
        <v>0</v>
      </c>
    </row>
    <row r="360" spans="1:5" ht="26.25" x14ac:dyDescent="0.25">
      <c r="A360" s="22" t="s">
        <v>156</v>
      </c>
      <c r="B360" s="64" t="s">
        <v>280</v>
      </c>
      <c r="C360" s="3" t="s">
        <v>3</v>
      </c>
      <c r="D360" s="3" t="s">
        <v>19</v>
      </c>
      <c r="E360" s="20" t="s">
        <v>8</v>
      </c>
    </row>
    <row r="361" spans="1:5" x14ac:dyDescent="0.25">
      <c r="A361" s="21" t="s">
        <v>114</v>
      </c>
      <c r="B361" s="63">
        <v>2</v>
      </c>
      <c r="C361" s="9">
        <v>1</v>
      </c>
      <c r="D361" s="10"/>
      <c r="E361" s="18">
        <f t="shared" ref="E361:E367" si="74">D361*C361</f>
        <v>0</v>
      </c>
    </row>
    <row r="362" spans="1:5" x14ac:dyDescent="0.25">
      <c r="A362" s="21" t="s">
        <v>115</v>
      </c>
      <c r="B362" s="63">
        <v>2</v>
      </c>
      <c r="C362" s="9">
        <v>1</v>
      </c>
      <c r="D362" s="10"/>
      <c r="E362" s="18">
        <f t="shared" si="74"/>
        <v>0</v>
      </c>
    </row>
    <row r="363" spans="1:5" x14ac:dyDescent="0.25">
      <c r="A363" s="21" t="s">
        <v>116</v>
      </c>
      <c r="B363" s="63">
        <v>2</v>
      </c>
      <c r="C363" s="9">
        <v>2</v>
      </c>
      <c r="D363" s="10"/>
      <c r="E363" s="18">
        <f t="shared" si="74"/>
        <v>0</v>
      </c>
    </row>
    <row r="364" spans="1:5" x14ac:dyDescent="0.25">
      <c r="A364" s="21" t="s">
        <v>117</v>
      </c>
      <c r="B364" s="63">
        <v>2</v>
      </c>
      <c r="C364" s="9">
        <v>4</v>
      </c>
      <c r="D364" s="10"/>
      <c r="E364" s="18">
        <f t="shared" si="74"/>
        <v>0</v>
      </c>
    </row>
    <row r="365" spans="1:5" x14ac:dyDescent="0.25">
      <c r="A365" s="21" t="s">
        <v>118</v>
      </c>
      <c r="B365" s="63">
        <v>2</v>
      </c>
      <c r="C365" s="9">
        <v>2</v>
      </c>
      <c r="D365" s="10"/>
      <c r="E365" s="18">
        <f t="shared" si="74"/>
        <v>0</v>
      </c>
    </row>
    <row r="366" spans="1:5" x14ac:dyDescent="0.25">
      <c r="A366" s="21" t="s">
        <v>49</v>
      </c>
      <c r="B366" s="63">
        <v>2</v>
      </c>
      <c r="C366" s="9">
        <v>2</v>
      </c>
      <c r="D366" s="10"/>
      <c r="E366" s="18">
        <f t="shared" si="74"/>
        <v>0</v>
      </c>
    </row>
    <row r="367" spans="1:5" x14ac:dyDescent="0.25">
      <c r="A367" s="21" t="s">
        <v>119</v>
      </c>
      <c r="B367" s="63">
        <v>2</v>
      </c>
      <c r="C367" s="9">
        <v>0.25</v>
      </c>
      <c r="D367" s="10"/>
      <c r="E367" s="18">
        <f t="shared" si="74"/>
        <v>0</v>
      </c>
    </row>
    <row r="368" spans="1:5" x14ac:dyDescent="0.25">
      <c r="A368" s="84" t="s">
        <v>9</v>
      </c>
      <c r="B368" s="85"/>
      <c r="C368" s="86"/>
      <c r="D368" s="86"/>
      <c r="E368" s="18">
        <f>SUM(E361:E367)</f>
        <v>0</v>
      </c>
    </row>
    <row r="369" spans="1:5" ht="26.25" x14ac:dyDescent="0.25">
      <c r="A369" s="22" t="s">
        <v>157</v>
      </c>
      <c r="B369" s="64" t="s">
        <v>280</v>
      </c>
      <c r="C369" s="3" t="s">
        <v>3</v>
      </c>
      <c r="D369" s="3" t="s">
        <v>19</v>
      </c>
      <c r="E369" s="20" t="s">
        <v>8</v>
      </c>
    </row>
    <row r="370" spans="1:5" x14ac:dyDescent="0.25">
      <c r="A370" s="21" t="s">
        <v>90</v>
      </c>
      <c r="B370" s="63">
        <v>1</v>
      </c>
      <c r="C370" s="9">
        <v>72</v>
      </c>
      <c r="D370" s="10"/>
      <c r="E370" s="18">
        <f t="shared" ref="E370" si="75">D370*C370</f>
        <v>0</v>
      </c>
    </row>
    <row r="371" spans="1:5" x14ac:dyDescent="0.25">
      <c r="A371" s="84" t="s">
        <v>9</v>
      </c>
      <c r="B371" s="85"/>
      <c r="C371" s="86"/>
      <c r="D371" s="86"/>
      <c r="E371" s="18">
        <f>SUM(E370)</f>
        <v>0</v>
      </c>
    </row>
    <row r="372" spans="1:5" ht="26.25" x14ac:dyDescent="0.25">
      <c r="A372" s="22" t="s">
        <v>158</v>
      </c>
      <c r="B372" s="64" t="s">
        <v>280</v>
      </c>
      <c r="C372" s="2" t="s">
        <v>3</v>
      </c>
      <c r="D372" s="2" t="s">
        <v>19</v>
      </c>
      <c r="E372" s="28" t="s">
        <v>8</v>
      </c>
    </row>
    <row r="373" spans="1:5" x14ac:dyDescent="0.25">
      <c r="A373" s="26" t="s">
        <v>23</v>
      </c>
      <c r="B373" s="63">
        <v>1</v>
      </c>
      <c r="C373" s="9">
        <v>2</v>
      </c>
      <c r="D373" s="10"/>
      <c r="E373" s="18">
        <f t="shared" ref="E373" si="76">D373*C373</f>
        <v>0</v>
      </c>
    </row>
    <row r="374" spans="1:5" x14ac:dyDescent="0.25">
      <c r="A374" s="84" t="s">
        <v>9</v>
      </c>
      <c r="B374" s="85"/>
      <c r="C374" s="86"/>
      <c r="D374" s="86"/>
      <c r="E374" s="18">
        <f>SUM(E373)</f>
        <v>0</v>
      </c>
    </row>
    <row r="375" spans="1:5" ht="26.25" x14ac:dyDescent="0.25">
      <c r="A375" s="22" t="s">
        <v>24</v>
      </c>
      <c r="B375" s="64" t="s">
        <v>280</v>
      </c>
      <c r="C375" s="2" t="s">
        <v>3</v>
      </c>
      <c r="D375" s="2" t="s">
        <v>19</v>
      </c>
      <c r="E375" s="28" t="s">
        <v>8</v>
      </c>
    </row>
    <row r="376" spans="1:5" x14ac:dyDescent="0.25">
      <c r="A376" s="21" t="s">
        <v>25</v>
      </c>
      <c r="B376" s="63">
        <v>1</v>
      </c>
      <c r="C376" s="9">
        <v>1</v>
      </c>
      <c r="D376" s="10"/>
      <c r="E376" s="18">
        <f t="shared" ref="E376" si="77">D376*C376</f>
        <v>0</v>
      </c>
    </row>
    <row r="377" spans="1:5" x14ac:dyDescent="0.25">
      <c r="A377" s="84" t="s">
        <v>9</v>
      </c>
      <c r="B377" s="85"/>
      <c r="C377" s="86"/>
      <c r="D377" s="86"/>
      <c r="E377" s="18">
        <f>SUM(E376)</f>
        <v>0</v>
      </c>
    </row>
    <row r="378" spans="1:5" ht="26.25" x14ac:dyDescent="0.25">
      <c r="A378" s="22" t="s">
        <v>159</v>
      </c>
      <c r="B378" s="64" t="s">
        <v>280</v>
      </c>
      <c r="C378" s="2" t="s">
        <v>3</v>
      </c>
      <c r="D378" s="2" t="s">
        <v>19</v>
      </c>
      <c r="E378" s="28" t="s">
        <v>8</v>
      </c>
    </row>
    <row r="379" spans="1:5" x14ac:dyDescent="0.25">
      <c r="A379" s="21" t="s">
        <v>123</v>
      </c>
      <c r="B379" s="63">
        <v>4</v>
      </c>
      <c r="C379" s="9">
        <v>1</v>
      </c>
      <c r="D379" s="10"/>
      <c r="E379" s="18">
        <f t="shared" ref="E379:E382" si="78">D379*C379</f>
        <v>0</v>
      </c>
    </row>
    <row r="380" spans="1:5" x14ac:dyDescent="0.25">
      <c r="A380" s="21" t="s">
        <v>28</v>
      </c>
      <c r="B380" s="63">
        <v>4</v>
      </c>
      <c r="C380" s="9">
        <v>15</v>
      </c>
      <c r="D380" s="10"/>
      <c r="E380" s="18">
        <f t="shared" si="78"/>
        <v>0</v>
      </c>
    </row>
    <row r="381" spans="1:5" x14ac:dyDescent="0.25">
      <c r="A381" s="21" t="s">
        <v>124</v>
      </c>
      <c r="B381" s="63">
        <v>4</v>
      </c>
      <c r="C381" s="9">
        <v>9</v>
      </c>
      <c r="D381" s="10"/>
      <c r="E381" s="18">
        <f t="shared" si="78"/>
        <v>0</v>
      </c>
    </row>
    <row r="382" spans="1:5" x14ac:dyDescent="0.25">
      <c r="A382" s="21" t="s">
        <v>125</v>
      </c>
      <c r="B382" s="63">
        <v>4</v>
      </c>
      <c r="C382" s="9">
        <v>447</v>
      </c>
      <c r="D382" s="10"/>
      <c r="E382" s="18">
        <f t="shared" si="78"/>
        <v>0</v>
      </c>
    </row>
    <row r="383" spans="1:5" x14ac:dyDescent="0.25">
      <c r="A383" s="84" t="s">
        <v>9</v>
      </c>
      <c r="B383" s="85"/>
      <c r="C383" s="86"/>
      <c r="D383" s="86"/>
      <c r="E383" s="18">
        <f>SUM(E379:E382)</f>
        <v>0</v>
      </c>
    </row>
    <row r="384" spans="1:5" ht="26.25" x14ac:dyDescent="0.25">
      <c r="A384" s="22" t="s">
        <v>160</v>
      </c>
      <c r="B384" s="64" t="s">
        <v>280</v>
      </c>
      <c r="C384" s="2" t="s">
        <v>3</v>
      </c>
      <c r="D384" s="2" t="s">
        <v>19</v>
      </c>
      <c r="E384" s="28" t="s">
        <v>8</v>
      </c>
    </row>
    <row r="385" spans="1:5" x14ac:dyDescent="0.25">
      <c r="A385" s="21" t="s">
        <v>35</v>
      </c>
      <c r="B385" s="63">
        <v>1</v>
      </c>
      <c r="C385" s="9">
        <v>11</v>
      </c>
      <c r="D385" s="10"/>
      <c r="E385" s="18">
        <f t="shared" ref="E385" si="79">D385*C385</f>
        <v>0</v>
      </c>
    </row>
    <row r="386" spans="1:5" x14ac:dyDescent="0.25">
      <c r="A386" s="84" t="s">
        <v>9</v>
      </c>
      <c r="B386" s="85"/>
      <c r="C386" s="86"/>
      <c r="D386" s="86"/>
      <c r="E386" s="18">
        <f>SUM(E385)</f>
        <v>0</v>
      </c>
    </row>
    <row r="387" spans="1:5" ht="26.25" x14ac:dyDescent="0.25">
      <c r="A387" s="22" t="s">
        <v>161</v>
      </c>
      <c r="B387" s="64" t="s">
        <v>280</v>
      </c>
      <c r="C387" s="2" t="s">
        <v>3</v>
      </c>
      <c r="D387" s="2" t="s">
        <v>19</v>
      </c>
      <c r="E387" s="28" t="s">
        <v>8</v>
      </c>
    </row>
    <row r="388" spans="1:5" x14ac:dyDescent="0.25">
      <c r="A388" s="21" t="s">
        <v>273</v>
      </c>
      <c r="B388" s="63">
        <v>1</v>
      </c>
      <c r="C388" s="9">
        <v>24</v>
      </c>
      <c r="D388" s="10"/>
      <c r="E388" s="18">
        <f t="shared" ref="E388:E389" si="80">D388*C388</f>
        <v>0</v>
      </c>
    </row>
    <row r="389" spans="1:5" x14ac:dyDescent="0.25">
      <c r="A389" s="21" t="str">
        <f>A46</f>
        <v>Wymiana środka gaśniczego 0,25 ogólnej ilości gaśnic w danym roku</v>
      </c>
      <c r="B389" s="63">
        <v>1</v>
      </c>
      <c r="C389" s="9">
        <f>C388*0.25</f>
        <v>6</v>
      </c>
      <c r="D389" s="10"/>
      <c r="E389" s="18">
        <f t="shared" si="80"/>
        <v>0</v>
      </c>
    </row>
    <row r="390" spans="1:5" x14ac:dyDescent="0.25">
      <c r="A390" s="84" t="s">
        <v>9</v>
      </c>
      <c r="B390" s="85"/>
      <c r="C390" s="86"/>
      <c r="D390" s="86"/>
      <c r="E390" s="18">
        <f>SUM(E388:E389)</f>
        <v>0</v>
      </c>
    </row>
    <row r="391" spans="1:5" ht="26.25" x14ac:dyDescent="0.25">
      <c r="A391" s="22" t="s">
        <v>162</v>
      </c>
      <c r="B391" s="64" t="s">
        <v>280</v>
      </c>
      <c r="C391" s="2" t="s">
        <v>3</v>
      </c>
      <c r="D391" s="2" t="s">
        <v>19</v>
      </c>
      <c r="E391" s="28" t="s">
        <v>8</v>
      </c>
    </row>
    <row r="392" spans="1:5" x14ac:dyDescent="0.25">
      <c r="A392" s="21" t="s">
        <v>39</v>
      </c>
      <c r="B392" s="63">
        <v>1</v>
      </c>
      <c r="C392" s="9">
        <v>30</v>
      </c>
      <c r="D392" s="10"/>
      <c r="E392" s="18">
        <f t="shared" ref="E392:E393" si="81">D392*C392</f>
        <v>0</v>
      </c>
    </row>
    <row r="393" spans="1:5" x14ac:dyDescent="0.25">
      <c r="A393" s="21" t="s">
        <v>129</v>
      </c>
      <c r="B393" s="63">
        <v>1</v>
      </c>
      <c r="C393" s="9">
        <v>0.25</v>
      </c>
      <c r="D393" s="10"/>
      <c r="E393" s="18">
        <f t="shared" si="81"/>
        <v>0</v>
      </c>
    </row>
    <row r="394" spans="1:5" x14ac:dyDescent="0.25">
      <c r="A394" s="84" t="s">
        <v>9</v>
      </c>
      <c r="B394" s="85"/>
      <c r="C394" s="86"/>
      <c r="D394" s="86"/>
      <c r="E394" s="18">
        <f>SUM(E392:E393)</f>
        <v>0</v>
      </c>
    </row>
    <row r="395" spans="1:5" ht="26.25" x14ac:dyDescent="0.25">
      <c r="A395" s="22" t="s">
        <v>163</v>
      </c>
      <c r="B395" s="64" t="s">
        <v>280</v>
      </c>
      <c r="C395" s="2" t="s">
        <v>3</v>
      </c>
      <c r="D395" s="2" t="s">
        <v>19</v>
      </c>
      <c r="E395" s="28" t="s">
        <v>8</v>
      </c>
    </row>
    <row r="396" spans="1:5" ht="26.25" x14ac:dyDescent="0.25">
      <c r="A396" s="39" t="s">
        <v>269</v>
      </c>
      <c r="B396" s="63">
        <v>1</v>
      </c>
      <c r="C396" s="9">
        <v>15</v>
      </c>
      <c r="D396" s="10"/>
      <c r="E396" s="18">
        <f t="shared" ref="E396" si="82">D396*C396</f>
        <v>0</v>
      </c>
    </row>
    <row r="397" spans="1:5" x14ac:dyDescent="0.25">
      <c r="A397" s="84" t="s">
        <v>9</v>
      </c>
      <c r="B397" s="85"/>
      <c r="C397" s="86"/>
      <c r="D397" s="86"/>
      <c r="E397" s="18">
        <f>SUM(E396)</f>
        <v>0</v>
      </c>
    </row>
    <row r="398" spans="1:5" ht="15.75" thickBot="1" x14ac:dyDescent="0.3">
      <c r="A398" s="99" t="s">
        <v>164</v>
      </c>
      <c r="B398" s="100"/>
      <c r="C398" s="93">
        <f>E359+E368+E371+E374+E377+E383+E386+E390+E394+E397</f>
        <v>0</v>
      </c>
      <c r="D398" s="94"/>
      <c r="E398" s="95"/>
    </row>
    <row r="399" spans="1:5" ht="15.75" thickBot="1" x14ac:dyDescent="0.3">
      <c r="A399" s="72" t="s">
        <v>165</v>
      </c>
      <c r="B399" s="73"/>
      <c r="C399" s="73"/>
      <c r="D399" s="73"/>
      <c r="E399" s="74"/>
    </row>
    <row r="400" spans="1:5" ht="26.25" x14ac:dyDescent="0.25">
      <c r="A400" s="15" t="s">
        <v>166</v>
      </c>
      <c r="B400" s="64" t="s">
        <v>280</v>
      </c>
      <c r="C400" s="5" t="s">
        <v>3</v>
      </c>
      <c r="D400" s="5" t="s">
        <v>19</v>
      </c>
      <c r="E400" s="29" t="s">
        <v>8</v>
      </c>
    </row>
    <row r="401" spans="1:5" x14ac:dyDescent="0.25">
      <c r="A401" s="21" t="s">
        <v>53</v>
      </c>
      <c r="B401" s="63">
        <v>1</v>
      </c>
      <c r="C401" s="9">
        <v>352</v>
      </c>
      <c r="D401" s="10"/>
      <c r="E401" s="18">
        <f t="shared" ref="E401:E402" si="83">D401*C401</f>
        <v>0</v>
      </c>
    </row>
    <row r="402" spans="1:5" x14ac:dyDescent="0.25">
      <c r="A402" s="21" t="s">
        <v>54</v>
      </c>
      <c r="B402" s="63">
        <v>1</v>
      </c>
      <c r="C402" s="9">
        <v>275</v>
      </c>
      <c r="D402" s="10"/>
      <c r="E402" s="18">
        <f t="shared" si="83"/>
        <v>0</v>
      </c>
    </row>
    <row r="403" spans="1:5" x14ac:dyDescent="0.25">
      <c r="A403" s="84" t="s">
        <v>9</v>
      </c>
      <c r="B403" s="85"/>
      <c r="C403" s="86"/>
      <c r="D403" s="86"/>
      <c r="E403" s="18">
        <f>SUM(E401:E402)</f>
        <v>0</v>
      </c>
    </row>
    <row r="404" spans="1:5" ht="26.25" x14ac:dyDescent="0.25">
      <c r="A404" s="22" t="s">
        <v>167</v>
      </c>
      <c r="B404" s="64" t="s">
        <v>280</v>
      </c>
      <c r="C404" s="2" t="s">
        <v>3</v>
      </c>
      <c r="D404" s="2" t="s">
        <v>19</v>
      </c>
      <c r="E404" s="28" t="s">
        <v>8</v>
      </c>
    </row>
    <row r="405" spans="1:5" x14ac:dyDescent="0.25">
      <c r="A405" s="21" t="s">
        <v>23</v>
      </c>
      <c r="B405" s="63">
        <v>1</v>
      </c>
      <c r="C405" s="9">
        <v>6</v>
      </c>
      <c r="D405" s="10"/>
      <c r="E405" s="18">
        <f t="shared" ref="E405" si="84">D405*C405</f>
        <v>0</v>
      </c>
    </row>
    <row r="406" spans="1:5" x14ac:dyDescent="0.25">
      <c r="A406" s="84" t="s">
        <v>9</v>
      </c>
      <c r="B406" s="85"/>
      <c r="C406" s="86"/>
      <c r="D406" s="86"/>
      <c r="E406" s="18">
        <f>SUM(E405)</f>
        <v>0</v>
      </c>
    </row>
    <row r="407" spans="1:5" ht="26.25" x14ac:dyDescent="0.25">
      <c r="A407" s="22" t="s">
        <v>24</v>
      </c>
      <c r="B407" s="64" t="s">
        <v>280</v>
      </c>
      <c r="C407" s="2" t="s">
        <v>3</v>
      </c>
      <c r="D407" s="2" t="s">
        <v>19</v>
      </c>
      <c r="E407" s="28" t="s">
        <v>8</v>
      </c>
    </row>
    <row r="408" spans="1:5" x14ac:dyDescent="0.25">
      <c r="A408" s="21" t="s">
        <v>168</v>
      </c>
      <c r="B408" s="63">
        <v>1</v>
      </c>
      <c r="C408" s="9">
        <v>1</v>
      </c>
      <c r="D408" s="10"/>
      <c r="E408" s="18">
        <f t="shared" ref="E408" si="85">D408*C408</f>
        <v>0</v>
      </c>
    </row>
    <row r="409" spans="1:5" x14ac:dyDescent="0.25">
      <c r="A409" s="84" t="s">
        <v>9</v>
      </c>
      <c r="B409" s="85"/>
      <c r="C409" s="86"/>
      <c r="D409" s="86"/>
      <c r="E409" s="18">
        <f>SUM(E408)</f>
        <v>0</v>
      </c>
    </row>
    <row r="410" spans="1:5" ht="26.25" x14ac:dyDescent="0.25">
      <c r="A410" s="30" t="s">
        <v>169</v>
      </c>
      <c r="B410" s="64" t="s">
        <v>280</v>
      </c>
      <c r="C410" s="2" t="s">
        <v>3</v>
      </c>
      <c r="D410" s="2" t="s">
        <v>19</v>
      </c>
      <c r="E410" s="28" t="s">
        <v>8</v>
      </c>
    </row>
    <row r="411" spans="1:5" x14ac:dyDescent="0.25">
      <c r="A411" s="26" t="s">
        <v>170</v>
      </c>
      <c r="B411" s="63">
        <v>4</v>
      </c>
      <c r="C411" s="9">
        <v>2</v>
      </c>
      <c r="D411" s="10"/>
      <c r="E411" s="18">
        <f t="shared" ref="E411:E418" si="86">D411*C411</f>
        <v>0</v>
      </c>
    </row>
    <row r="412" spans="1:5" x14ac:dyDescent="0.25">
      <c r="A412" s="26" t="s">
        <v>28</v>
      </c>
      <c r="B412" s="63">
        <v>4</v>
      </c>
      <c r="C412" s="9">
        <v>72</v>
      </c>
      <c r="D412" s="10"/>
      <c r="E412" s="18">
        <f t="shared" si="86"/>
        <v>0</v>
      </c>
    </row>
    <row r="413" spans="1:5" x14ac:dyDescent="0.25">
      <c r="A413" s="26" t="s">
        <v>171</v>
      </c>
      <c r="B413" s="63">
        <v>4</v>
      </c>
      <c r="C413" s="9">
        <v>95</v>
      </c>
      <c r="D413" s="10"/>
      <c r="E413" s="18">
        <f t="shared" si="86"/>
        <v>0</v>
      </c>
    </row>
    <row r="414" spans="1:5" x14ac:dyDescent="0.25">
      <c r="A414" s="26" t="s">
        <v>172</v>
      </c>
      <c r="B414" s="63">
        <v>4</v>
      </c>
      <c r="C414" s="9">
        <v>17</v>
      </c>
      <c r="D414" s="10"/>
      <c r="E414" s="18">
        <f t="shared" si="86"/>
        <v>0</v>
      </c>
    </row>
    <row r="415" spans="1:5" x14ac:dyDescent="0.25">
      <c r="A415" s="26" t="s">
        <v>30</v>
      </c>
      <c r="B415" s="63">
        <v>4</v>
      </c>
      <c r="C415" s="9">
        <v>1049</v>
      </c>
      <c r="D415" s="10"/>
      <c r="E415" s="18">
        <f t="shared" si="86"/>
        <v>0</v>
      </c>
    </row>
    <row r="416" spans="1:5" x14ac:dyDescent="0.25">
      <c r="A416" s="26" t="s">
        <v>173</v>
      </c>
      <c r="B416" s="63">
        <v>4</v>
      </c>
      <c r="C416" s="9">
        <v>213</v>
      </c>
      <c r="D416" s="10"/>
      <c r="E416" s="18">
        <f t="shared" si="86"/>
        <v>0</v>
      </c>
    </row>
    <row r="417" spans="1:5" x14ac:dyDescent="0.25">
      <c r="A417" s="26" t="s">
        <v>174</v>
      </c>
      <c r="B417" s="63">
        <v>2</v>
      </c>
      <c r="C417" s="9">
        <v>13</v>
      </c>
      <c r="D417" s="10"/>
      <c r="E417" s="18">
        <f t="shared" si="86"/>
        <v>0</v>
      </c>
    </row>
    <row r="418" spans="1:5" x14ac:dyDescent="0.25">
      <c r="A418" s="21" t="s">
        <v>175</v>
      </c>
      <c r="B418" s="63">
        <v>2</v>
      </c>
      <c r="C418" s="9">
        <v>43</v>
      </c>
      <c r="D418" s="10"/>
      <c r="E418" s="18">
        <f t="shared" si="86"/>
        <v>0</v>
      </c>
    </row>
    <row r="419" spans="1:5" x14ac:dyDescent="0.25">
      <c r="A419" s="84" t="s">
        <v>9</v>
      </c>
      <c r="B419" s="85"/>
      <c r="C419" s="86"/>
      <c r="D419" s="86"/>
      <c r="E419" s="18">
        <f>SUM(E411:E418)</f>
        <v>0</v>
      </c>
    </row>
    <row r="420" spans="1:5" ht="26.25" x14ac:dyDescent="0.25">
      <c r="A420" s="22" t="s">
        <v>176</v>
      </c>
      <c r="B420" s="64" t="s">
        <v>280</v>
      </c>
      <c r="C420" s="2" t="s">
        <v>3</v>
      </c>
      <c r="D420" s="2" t="s">
        <v>19</v>
      </c>
      <c r="E420" s="28" t="s">
        <v>8</v>
      </c>
    </row>
    <row r="421" spans="1:5" x14ac:dyDescent="0.25">
      <c r="A421" s="21" t="s">
        <v>177</v>
      </c>
      <c r="B421" s="63">
        <v>2</v>
      </c>
      <c r="C421" s="9">
        <v>4</v>
      </c>
      <c r="D421" s="10"/>
      <c r="E421" s="18">
        <f t="shared" ref="E421:E426" si="87">D421*C421</f>
        <v>0</v>
      </c>
    </row>
    <row r="422" spans="1:5" x14ac:dyDescent="0.25">
      <c r="A422" s="21" t="s">
        <v>178</v>
      </c>
      <c r="B422" s="63">
        <v>2</v>
      </c>
      <c r="C422" s="9">
        <v>2</v>
      </c>
      <c r="D422" s="10"/>
      <c r="E422" s="18">
        <f t="shared" si="87"/>
        <v>0</v>
      </c>
    </row>
    <row r="423" spans="1:5" x14ac:dyDescent="0.25">
      <c r="A423" s="21" t="s">
        <v>179</v>
      </c>
      <c r="B423" s="63">
        <v>2</v>
      </c>
      <c r="C423" s="9">
        <v>297</v>
      </c>
      <c r="D423" s="10"/>
      <c r="E423" s="18">
        <f t="shared" si="87"/>
        <v>0</v>
      </c>
    </row>
    <row r="424" spans="1:5" x14ac:dyDescent="0.25">
      <c r="A424" s="21" t="s">
        <v>180</v>
      </c>
      <c r="B424" s="63">
        <v>2</v>
      </c>
      <c r="C424" s="9">
        <v>4</v>
      </c>
      <c r="D424" s="10"/>
      <c r="E424" s="18">
        <f t="shared" si="87"/>
        <v>0</v>
      </c>
    </row>
    <row r="425" spans="1:5" x14ac:dyDescent="0.25">
      <c r="A425" s="21" t="s">
        <v>181</v>
      </c>
      <c r="B425" s="63">
        <v>2</v>
      </c>
      <c r="C425" s="9">
        <v>3</v>
      </c>
      <c r="D425" s="10"/>
      <c r="E425" s="18">
        <f t="shared" si="87"/>
        <v>0</v>
      </c>
    </row>
    <row r="426" spans="1:5" x14ac:dyDescent="0.25">
      <c r="A426" s="21" t="s">
        <v>182</v>
      </c>
      <c r="B426" s="63">
        <v>2</v>
      </c>
      <c r="C426" s="9">
        <v>1</v>
      </c>
      <c r="D426" s="10"/>
      <c r="E426" s="18">
        <f t="shared" si="87"/>
        <v>0</v>
      </c>
    </row>
    <row r="427" spans="1:5" x14ac:dyDescent="0.25">
      <c r="A427" s="84" t="s">
        <v>9</v>
      </c>
      <c r="B427" s="85"/>
      <c r="C427" s="86"/>
      <c r="D427" s="86"/>
      <c r="E427" s="18">
        <f>SUM(E421:E426)</f>
        <v>0</v>
      </c>
    </row>
    <row r="428" spans="1:5" ht="26.25" x14ac:dyDescent="0.25">
      <c r="A428" s="22" t="s">
        <v>183</v>
      </c>
      <c r="B428" s="64" t="s">
        <v>280</v>
      </c>
      <c r="C428" s="2" t="s">
        <v>3</v>
      </c>
      <c r="D428" s="2" t="s">
        <v>19</v>
      </c>
      <c r="E428" s="28" t="s">
        <v>8</v>
      </c>
    </row>
    <row r="429" spans="1:5" x14ac:dyDescent="0.25">
      <c r="A429" s="21" t="s">
        <v>184</v>
      </c>
      <c r="B429" s="63">
        <v>2</v>
      </c>
      <c r="C429" s="9">
        <v>20</v>
      </c>
      <c r="D429" s="10"/>
      <c r="E429" s="18">
        <f t="shared" ref="E429:E433" si="88">D429*C429</f>
        <v>0</v>
      </c>
    </row>
    <row r="430" spans="1:5" x14ac:dyDescent="0.25">
      <c r="A430" s="21" t="s">
        <v>185</v>
      </c>
      <c r="B430" s="63">
        <v>2</v>
      </c>
      <c r="C430" s="9">
        <v>20</v>
      </c>
      <c r="D430" s="10"/>
      <c r="E430" s="18">
        <f t="shared" si="88"/>
        <v>0</v>
      </c>
    </row>
    <row r="431" spans="1:5" x14ac:dyDescent="0.25">
      <c r="A431" s="21" t="s">
        <v>186</v>
      </c>
      <c r="B431" s="63">
        <v>2</v>
      </c>
      <c r="C431" s="9">
        <v>32</v>
      </c>
      <c r="D431" s="10"/>
      <c r="E431" s="18">
        <f t="shared" si="88"/>
        <v>0</v>
      </c>
    </row>
    <row r="432" spans="1:5" x14ac:dyDescent="0.25">
      <c r="A432" s="21" t="s">
        <v>187</v>
      </c>
      <c r="B432" s="63">
        <v>2</v>
      </c>
      <c r="C432" s="9">
        <v>3</v>
      </c>
      <c r="D432" s="10"/>
      <c r="E432" s="18">
        <f t="shared" si="88"/>
        <v>0</v>
      </c>
    </row>
    <row r="433" spans="1:5" x14ac:dyDescent="0.25">
      <c r="A433" s="21" t="s">
        <v>188</v>
      </c>
      <c r="B433" s="63">
        <v>2</v>
      </c>
      <c r="C433" s="9">
        <v>12</v>
      </c>
      <c r="D433" s="10"/>
      <c r="E433" s="18">
        <f t="shared" si="88"/>
        <v>0</v>
      </c>
    </row>
    <row r="434" spans="1:5" x14ac:dyDescent="0.25">
      <c r="A434" s="84" t="s">
        <v>9</v>
      </c>
      <c r="B434" s="85"/>
      <c r="C434" s="86"/>
      <c r="D434" s="86"/>
      <c r="E434" s="18">
        <f>SUM(E429:E433)</f>
        <v>0</v>
      </c>
    </row>
    <row r="435" spans="1:5" ht="26.25" x14ac:dyDescent="0.25">
      <c r="A435" s="22" t="s">
        <v>189</v>
      </c>
      <c r="B435" s="64" t="s">
        <v>280</v>
      </c>
      <c r="C435" s="2" t="s">
        <v>3</v>
      </c>
      <c r="D435" s="2" t="s">
        <v>19</v>
      </c>
      <c r="E435" s="28" t="s">
        <v>8</v>
      </c>
    </row>
    <row r="436" spans="1:5" x14ac:dyDescent="0.25">
      <c r="A436" s="21" t="s">
        <v>35</v>
      </c>
      <c r="B436" s="63">
        <v>1</v>
      </c>
      <c r="C436" s="9">
        <v>75</v>
      </c>
      <c r="D436" s="10"/>
      <c r="E436" s="18">
        <f t="shared" ref="E436" si="89">D436*C436</f>
        <v>0</v>
      </c>
    </row>
    <row r="437" spans="1:5" x14ac:dyDescent="0.25">
      <c r="A437" s="84" t="s">
        <v>9</v>
      </c>
      <c r="B437" s="85"/>
      <c r="C437" s="86"/>
      <c r="D437" s="86"/>
      <c r="E437" s="18">
        <f>SUM(E436)</f>
        <v>0</v>
      </c>
    </row>
    <row r="438" spans="1:5" ht="26.25" x14ac:dyDescent="0.25">
      <c r="A438" s="22" t="s">
        <v>190</v>
      </c>
      <c r="B438" s="64" t="s">
        <v>280</v>
      </c>
      <c r="C438" s="2" t="s">
        <v>3</v>
      </c>
      <c r="D438" s="2" t="s">
        <v>19</v>
      </c>
      <c r="E438" s="28" t="s">
        <v>8</v>
      </c>
    </row>
    <row r="439" spans="1:5" x14ac:dyDescent="0.25">
      <c r="A439" s="21" t="s">
        <v>191</v>
      </c>
      <c r="B439" s="63">
        <v>1</v>
      </c>
      <c r="C439" s="9">
        <v>1</v>
      </c>
      <c r="D439" s="10"/>
      <c r="E439" s="18">
        <f t="shared" ref="E439" si="90">D439*C439</f>
        <v>0</v>
      </c>
    </row>
    <row r="440" spans="1:5" x14ac:dyDescent="0.25">
      <c r="A440" s="84" t="s">
        <v>9</v>
      </c>
      <c r="B440" s="85"/>
      <c r="C440" s="86"/>
      <c r="D440" s="86"/>
      <c r="E440" s="18">
        <f>SUM(E439)</f>
        <v>0</v>
      </c>
    </row>
    <row r="441" spans="1:5" ht="26.25" x14ac:dyDescent="0.25">
      <c r="A441" s="22" t="s">
        <v>192</v>
      </c>
      <c r="B441" s="64" t="s">
        <v>280</v>
      </c>
      <c r="C441" s="2" t="s">
        <v>3</v>
      </c>
      <c r="D441" s="2" t="s">
        <v>19</v>
      </c>
      <c r="E441" s="28" t="s">
        <v>8</v>
      </c>
    </row>
    <row r="442" spans="1:5" x14ac:dyDescent="0.25">
      <c r="A442" s="21" t="s">
        <v>36</v>
      </c>
      <c r="B442" s="63">
        <v>1</v>
      </c>
      <c r="C442" s="9">
        <v>91</v>
      </c>
      <c r="D442" s="10"/>
      <c r="E442" s="18">
        <f t="shared" ref="E442:E444" si="91">D442*C442</f>
        <v>0</v>
      </c>
    </row>
    <row r="443" spans="1:5" x14ac:dyDescent="0.25">
      <c r="A443" s="21" t="s">
        <v>59</v>
      </c>
      <c r="B443" s="63">
        <v>1</v>
      </c>
      <c r="C443" s="9">
        <v>11</v>
      </c>
      <c r="D443" s="10"/>
      <c r="E443" s="18">
        <f t="shared" si="91"/>
        <v>0</v>
      </c>
    </row>
    <row r="444" spans="1:5" x14ac:dyDescent="0.25">
      <c r="A444" s="21" t="str">
        <f>A46</f>
        <v>Wymiana środka gaśniczego 0,25 ogólnej ilości gaśnic w danym roku</v>
      </c>
      <c r="B444" s="63">
        <v>1</v>
      </c>
      <c r="C444" s="9">
        <f>(C442+C443)*0.25</f>
        <v>25.5</v>
      </c>
      <c r="D444" s="10"/>
      <c r="E444" s="18">
        <f t="shared" si="91"/>
        <v>0</v>
      </c>
    </row>
    <row r="445" spans="1:5" x14ac:dyDescent="0.25">
      <c r="A445" s="84" t="s">
        <v>9</v>
      </c>
      <c r="B445" s="85"/>
      <c r="C445" s="86"/>
      <c r="D445" s="86"/>
      <c r="E445" s="18">
        <f>SUM(E442:E444)</f>
        <v>0</v>
      </c>
    </row>
    <row r="446" spans="1:5" ht="26.25" x14ac:dyDescent="0.25">
      <c r="A446" s="22" t="s">
        <v>193</v>
      </c>
      <c r="B446" s="64" t="s">
        <v>280</v>
      </c>
      <c r="C446" s="2" t="s">
        <v>3</v>
      </c>
      <c r="D446" s="2" t="s">
        <v>19</v>
      </c>
      <c r="E446" s="28" t="s">
        <v>8</v>
      </c>
    </row>
    <row r="447" spans="1:5" x14ac:dyDescent="0.25">
      <c r="A447" s="21" t="s">
        <v>194</v>
      </c>
      <c r="B447" s="63">
        <v>1</v>
      </c>
      <c r="C447" s="9">
        <v>40</v>
      </c>
      <c r="D447" s="10"/>
      <c r="E447" s="18">
        <f t="shared" ref="E447:E448" si="92">D447*C447</f>
        <v>0</v>
      </c>
    </row>
    <row r="448" spans="1:5" x14ac:dyDescent="0.25">
      <c r="A448" s="21" t="s">
        <v>40</v>
      </c>
      <c r="B448" s="63">
        <v>1</v>
      </c>
      <c r="C448" s="9">
        <v>2</v>
      </c>
      <c r="D448" s="10"/>
      <c r="E448" s="18">
        <f t="shared" si="92"/>
        <v>0</v>
      </c>
    </row>
    <row r="449" spans="1:5" x14ac:dyDescent="0.25">
      <c r="A449" s="84" t="s">
        <v>9</v>
      </c>
      <c r="B449" s="85"/>
      <c r="C449" s="86"/>
      <c r="D449" s="86"/>
      <c r="E449" s="18">
        <f>SUM(E447:E448)</f>
        <v>0</v>
      </c>
    </row>
    <row r="450" spans="1:5" ht="26.25" x14ac:dyDescent="0.25">
      <c r="A450" s="19" t="s">
        <v>195</v>
      </c>
      <c r="B450" s="64" t="s">
        <v>280</v>
      </c>
      <c r="C450" s="2" t="s">
        <v>3</v>
      </c>
      <c r="D450" s="2" t="s">
        <v>19</v>
      </c>
      <c r="E450" s="28" t="s">
        <v>8</v>
      </c>
    </row>
    <row r="451" spans="1:5" ht="26.25" x14ac:dyDescent="0.25">
      <c r="A451" s="39" t="s">
        <v>269</v>
      </c>
      <c r="B451" s="63">
        <v>1</v>
      </c>
      <c r="C451" s="9">
        <v>15</v>
      </c>
      <c r="D451" s="10"/>
      <c r="E451" s="18">
        <f t="shared" ref="E451" si="93">D451*C451</f>
        <v>0</v>
      </c>
    </row>
    <row r="452" spans="1:5" x14ac:dyDescent="0.25">
      <c r="A452" s="84" t="s">
        <v>9</v>
      </c>
      <c r="B452" s="85"/>
      <c r="C452" s="86"/>
      <c r="D452" s="86"/>
      <c r="E452" s="18">
        <f>SUM(E451)</f>
        <v>0</v>
      </c>
    </row>
    <row r="453" spans="1:5" ht="15.75" thickBot="1" x14ac:dyDescent="0.3">
      <c r="A453" s="99" t="s">
        <v>196</v>
      </c>
      <c r="B453" s="100"/>
      <c r="C453" s="93">
        <f>E403+E406+E409+E419+E427+E434+E437+E440+E445+E449+E452</f>
        <v>0</v>
      </c>
      <c r="D453" s="94"/>
      <c r="E453" s="95"/>
    </row>
    <row r="454" spans="1:5" ht="15.75" thickBot="1" x14ac:dyDescent="0.3">
      <c r="A454" s="72" t="s">
        <v>279</v>
      </c>
      <c r="B454" s="73"/>
      <c r="C454" s="73"/>
      <c r="D454" s="73"/>
      <c r="E454" s="74"/>
    </row>
    <row r="455" spans="1:5" ht="26.25" x14ac:dyDescent="0.25">
      <c r="A455" s="15" t="s">
        <v>197</v>
      </c>
      <c r="B455" s="64" t="s">
        <v>280</v>
      </c>
      <c r="C455" s="6" t="s">
        <v>3</v>
      </c>
      <c r="D455" s="6" t="s">
        <v>19</v>
      </c>
      <c r="E455" s="31" t="s">
        <v>8</v>
      </c>
    </row>
    <row r="456" spans="1:5" x14ac:dyDescent="0.25">
      <c r="A456" s="21" t="s">
        <v>53</v>
      </c>
      <c r="B456" s="63">
        <v>1</v>
      </c>
      <c r="C456" s="9">
        <v>53</v>
      </c>
      <c r="D456" s="10"/>
      <c r="E456" s="18">
        <f t="shared" ref="E456:E457" si="94">D456*C456</f>
        <v>0</v>
      </c>
    </row>
    <row r="457" spans="1:5" x14ac:dyDescent="0.25">
      <c r="A457" s="21" t="s">
        <v>54</v>
      </c>
      <c r="B457" s="63">
        <v>1</v>
      </c>
      <c r="C457" s="9">
        <v>24</v>
      </c>
      <c r="D457" s="10"/>
      <c r="E457" s="18">
        <f t="shared" si="94"/>
        <v>0</v>
      </c>
    </row>
    <row r="458" spans="1:5" x14ac:dyDescent="0.25">
      <c r="A458" s="84" t="s">
        <v>9</v>
      </c>
      <c r="B458" s="85"/>
      <c r="C458" s="86"/>
      <c r="D458" s="86"/>
      <c r="E458" s="18">
        <f>SUM(E456:E457)</f>
        <v>0</v>
      </c>
    </row>
    <row r="459" spans="1:5" ht="26.25" x14ac:dyDescent="0.25">
      <c r="A459" s="22" t="s">
        <v>198</v>
      </c>
      <c r="B459" s="64" t="s">
        <v>280</v>
      </c>
      <c r="C459" s="2" t="s">
        <v>3</v>
      </c>
      <c r="D459" s="2" t="s">
        <v>19</v>
      </c>
      <c r="E459" s="28" t="s">
        <v>8</v>
      </c>
    </row>
    <row r="460" spans="1:5" x14ac:dyDescent="0.25">
      <c r="A460" s="21" t="s">
        <v>23</v>
      </c>
      <c r="B460" s="63">
        <v>1</v>
      </c>
      <c r="C460" s="9">
        <v>2</v>
      </c>
      <c r="D460" s="10"/>
      <c r="E460" s="18">
        <f t="shared" ref="E460" si="95">D460*C460</f>
        <v>0</v>
      </c>
    </row>
    <row r="461" spans="1:5" x14ac:dyDescent="0.25">
      <c r="A461" s="84" t="s">
        <v>9</v>
      </c>
      <c r="B461" s="85"/>
      <c r="C461" s="86"/>
      <c r="D461" s="86"/>
      <c r="E461" s="18">
        <f>SUM(E460)</f>
        <v>0</v>
      </c>
    </row>
    <row r="462" spans="1:5" ht="26.25" x14ac:dyDescent="0.25">
      <c r="A462" s="22" t="s">
        <v>283</v>
      </c>
      <c r="B462" s="64" t="s">
        <v>280</v>
      </c>
      <c r="C462" s="2" t="s">
        <v>3</v>
      </c>
      <c r="D462" s="2" t="s">
        <v>19</v>
      </c>
      <c r="E462" s="28" t="s">
        <v>8</v>
      </c>
    </row>
    <row r="463" spans="1:5" x14ac:dyDescent="0.25">
      <c r="A463" s="21" t="s">
        <v>199</v>
      </c>
      <c r="B463" s="63">
        <v>2</v>
      </c>
      <c r="C463" s="9">
        <v>3</v>
      </c>
      <c r="D463" s="10"/>
      <c r="E463" s="18">
        <f t="shared" ref="E463:E467" si="96">D463*C463</f>
        <v>0</v>
      </c>
    </row>
    <row r="464" spans="1:5" x14ac:dyDescent="0.25">
      <c r="A464" s="21" t="s">
        <v>101</v>
      </c>
      <c r="B464" s="63">
        <v>2</v>
      </c>
      <c r="C464" s="9">
        <v>3</v>
      </c>
      <c r="D464" s="10"/>
      <c r="E464" s="18">
        <f t="shared" si="96"/>
        <v>0</v>
      </c>
    </row>
    <row r="465" spans="1:5" x14ac:dyDescent="0.25">
      <c r="A465" s="21" t="s">
        <v>200</v>
      </c>
      <c r="B465" s="63">
        <v>2</v>
      </c>
      <c r="C465" s="9">
        <v>1</v>
      </c>
      <c r="D465" s="10"/>
      <c r="E465" s="18">
        <f t="shared" si="96"/>
        <v>0</v>
      </c>
    </row>
    <row r="466" spans="1:5" x14ac:dyDescent="0.25">
      <c r="A466" s="21" t="s">
        <v>201</v>
      </c>
      <c r="B466" s="63">
        <v>2</v>
      </c>
      <c r="C466" s="9">
        <v>6</v>
      </c>
      <c r="D466" s="10"/>
      <c r="E466" s="18">
        <f t="shared" si="96"/>
        <v>0</v>
      </c>
    </row>
    <row r="467" spans="1:5" x14ac:dyDescent="0.25">
      <c r="A467" s="21" t="s">
        <v>202</v>
      </c>
      <c r="B467" s="63">
        <v>2</v>
      </c>
      <c r="C467" s="9">
        <v>3</v>
      </c>
      <c r="D467" s="10"/>
      <c r="E467" s="18">
        <f t="shared" si="96"/>
        <v>0</v>
      </c>
    </row>
    <row r="468" spans="1:5" x14ac:dyDescent="0.25">
      <c r="A468" s="84" t="s">
        <v>9</v>
      </c>
      <c r="B468" s="85"/>
      <c r="C468" s="86"/>
      <c r="D468" s="86"/>
      <c r="E468" s="18">
        <f>SUM(E463:E467)</f>
        <v>0</v>
      </c>
    </row>
    <row r="469" spans="1:5" ht="26.25" x14ac:dyDescent="0.25">
      <c r="A469" s="22" t="s">
        <v>203</v>
      </c>
      <c r="B469" s="64" t="s">
        <v>280</v>
      </c>
      <c r="C469" s="2" t="s">
        <v>3</v>
      </c>
      <c r="D469" s="2" t="s">
        <v>19</v>
      </c>
      <c r="E469" s="28" t="s">
        <v>8</v>
      </c>
    </row>
    <row r="470" spans="1:5" x14ac:dyDescent="0.25">
      <c r="A470" s="21" t="s">
        <v>35</v>
      </c>
      <c r="B470" s="63">
        <v>1</v>
      </c>
      <c r="C470" s="9">
        <v>10</v>
      </c>
      <c r="D470" s="10"/>
      <c r="E470" s="18">
        <f t="shared" ref="E470" si="97">D470*C470</f>
        <v>0</v>
      </c>
    </row>
    <row r="471" spans="1:5" x14ac:dyDescent="0.25">
      <c r="A471" s="84" t="s">
        <v>9</v>
      </c>
      <c r="B471" s="85"/>
      <c r="C471" s="86"/>
      <c r="D471" s="86"/>
      <c r="E471" s="18">
        <f>SUM(E470)</f>
        <v>0</v>
      </c>
    </row>
    <row r="472" spans="1:5" ht="26.25" x14ac:dyDescent="0.25">
      <c r="A472" s="22" t="s">
        <v>204</v>
      </c>
      <c r="B472" s="64" t="s">
        <v>280</v>
      </c>
      <c r="C472" s="2" t="s">
        <v>3</v>
      </c>
      <c r="D472" s="2" t="s">
        <v>19</v>
      </c>
      <c r="E472" s="28" t="s">
        <v>8</v>
      </c>
    </row>
    <row r="473" spans="1:5" x14ac:dyDescent="0.25">
      <c r="A473" s="21" t="s">
        <v>36</v>
      </c>
      <c r="B473" s="63">
        <v>1</v>
      </c>
      <c r="C473" s="53">
        <v>28</v>
      </c>
      <c r="D473" s="10"/>
      <c r="E473" s="18">
        <f t="shared" ref="E473:E475" si="98">D473*C473</f>
        <v>0</v>
      </c>
    </row>
    <row r="474" spans="1:5" x14ac:dyDescent="0.25">
      <c r="A474" s="21" t="s">
        <v>59</v>
      </c>
      <c r="B474" s="63">
        <v>1</v>
      </c>
      <c r="C474" s="9">
        <v>3</v>
      </c>
      <c r="D474" s="10"/>
      <c r="E474" s="18">
        <f t="shared" si="98"/>
        <v>0</v>
      </c>
    </row>
    <row r="475" spans="1:5" x14ac:dyDescent="0.25">
      <c r="A475" s="21" t="str">
        <f>A46</f>
        <v>Wymiana środka gaśniczego 0,25 ogólnej ilości gaśnic w danym roku</v>
      </c>
      <c r="B475" s="63">
        <v>1</v>
      </c>
      <c r="C475" s="9">
        <f>(C473+C474)*0.25</f>
        <v>7.75</v>
      </c>
      <c r="D475" s="10"/>
      <c r="E475" s="18">
        <f t="shared" si="98"/>
        <v>0</v>
      </c>
    </row>
    <row r="476" spans="1:5" x14ac:dyDescent="0.25">
      <c r="A476" s="84" t="s">
        <v>9</v>
      </c>
      <c r="B476" s="85"/>
      <c r="C476" s="86"/>
      <c r="D476" s="86"/>
      <c r="E476" s="18">
        <f>SUM(E473:E475)</f>
        <v>0</v>
      </c>
    </row>
    <row r="477" spans="1:5" ht="26.25" x14ac:dyDescent="0.25">
      <c r="A477" s="22" t="s">
        <v>205</v>
      </c>
      <c r="B477" s="64" t="s">
        <v>280</v>
      </c>
      <c r="C477" s="2" t="s">
        <v>3</v>
      </c>
      <c r="D477" s="2" t="s">
        <v>19</v>
      </c>
      <c r="E477" s="28" t="s">
        <v>8</v>
      </c>
    </row>
    <row r="478" spans="1:5" x14ac:dyDescent="0.25">
      <c r="A478" s="21" t="s">
        <v>39</v>
      </c>
      <c r="B478" s="63">
        <v>1</v>
      </c>
      <c r="C478" s="9">
        <v>14</v>
      </c>
      <c r="D478" s="10"/>
      <c r="E478" s="18">
        <f t="shared" ref="E478:E479" si="99">D478*C478</f>
        <v>0</v>
      </c>
    </row>
    <row r="479" spans="1:5" x14ac:dyDescent="0.25">
      <c r="A479" s="21" t="s">
        <v>40</v>
      </c>
      <c r="B479" s="63">
        <v>1</v>
      </c>
      <c r="C479" s="9">
        <v>2</v>
      </c>
      <c r="D479" s="10"/>
      <c r="E479" s="18">
        <f t="shared" si="99"/>
        <v>0</v>
      </c>
    </row>
    <row r="480" spans="1:5" x14ac:dyDescent="0.25">
      <c r="A480" s="84" t="s">
        <v>9</v>
      </c>
      <c r="B480" s="85"/>
      <c r="C480" s="86"/>
      <c r="D480" s="86"/>
      <c r="E480" s="18">
        <f>SUM(E478:E479)</f>
        <v>0</v>
      </c>
    </row>
    <row r="481" spans="1:5" ht="26.25" x14ac:dyDescent="0.25">
      <c r="A481" s="22" t="s">
        <v>206</v>
      </c>
      <c r="B481" s="64" t="s">
        <v>280</v>
      </c>
      <c r="C481" s="2" t="s">
        <v>3</v>
      </c>
      <c r="D481" s="2" t="s">
        <v>19</v>
      </c>
      <c r="E481" s="28" t="s">
        <v>8</v>
      </c>
    </row>
    <row r="482" spans="1:5" ht="26.25" x14ac:dyDescent="0.25">
      <c r="A482" s="39" t="s">
        <v>268</v>
      </c>
      <c r="B482" s="63">
        <v>1</v>
      </c>
      <c r="C482" s="9">
        <v>10</v>
      </c>
      <c r="D482" s="10"/>
      <c r="E482" s="18">
        <f>C482*D482</f>
        <v>0</v>
      </c>
    </row>
    <row r="483" spans="1:5" x14ac:dyDescent="0.25">
      <c r="A483" s="84" t="s">
        <v>9</v>
      </c>
      <c r="B483" s="85"/>
      <c r="C483" s="86"/>
      <c r="D483" s="86"/>
      <c r="E483" s="18">
        <f>SUM(E482)</f>
        <v>0</v>
      </c>
    </row>
    <row r="484" spans="1:5" ht="15.75" thickBot="1" x14ac:dyDescent="0.3">
      <c r="A484" s="99" t="s">
        <v>207</v>
      </c>
      <c r="B484" s="100"/>
      <c r="C484" s="93">
        <f>E458+E461+E468+E471+E476+E480+E483</f>
        <v>0</v>
      </c>
      <c r="D484" s="94"/>
      <c r="E484" s="95"/>
    </row>
    <row r="485" spans="1:5" ht="15.75" thickBot="1" x14ac:dyDescent="0.3">
      <c r="A485" s="72" t="s">
        <v>208</v>
      </c>
      <c r="B485" s="73"/>
      <c r="C485" s="73"/>
      <c r="D485" s="73"/>
      <c r="E485" s="74"/>
    </row>
    <row r="486" spans="1:5" ht="26.25" x14ac:dyDescent="0.25">
      <c r="A486" s="15" t="s">
        <v>209</v>
      </c>
      <c r="B486" s="64" t="s">
        <v>280</v>
      </c>
      <c r="C486" s="6" t="s">
        <v>3</v>
      </c>
      <c r="D486" s="6" t="s">
        <v>19</v>
      </c>
      <c r="E486" s="31" t="s">
        <v>8</v>
      </c>
    </row>
    <row r="487" spans="1:5" x14ac:dyDescent="0.25">
      <c r="A487" s="21" t="s">
        <v>210</v>
      </c>
      <c r="B487" s="63">
        <v>4</v>
      </c>
      <c r="C487" s="9">
        <v>1</v>
      </c>
      <c r="D487" s="10"/>
      <c r="E487" s="18">
        <f t="shared" ref="E487:E492" si="100">D487*C487</f>
        <v>0</v>
      </c>
    </row>
    <row r="488" spans="1:5" x14ac:dyDescent="0.25">
      <c r="A488" s="21" t="s">
        <v>28</v>
      </c>
      <c r="B488" s="63">
        <v>4</v>
      </c>
      <c r="C488" s="9">
        <v>2</v>
      </c>
      <c r="D488" s="10"/>
      <c r="E488" s="18">
        <f t="shared" si="100"/>
        <v>0</v>
      </c>
    </row>
    <row r="489" spans="1:5" x14ac:dyDescent="0.25">
      <c r="A489" s="21" t="s">
        <v>174</v>
      </c>
      <c r="B489" s="63">
        <v>4</v>
      </c>
      <c r="C489" s="9">
        <v>1</v>
      </c>
      <c r="D489" s="10"/>
      <c r="E489" s="18">
        <f t="shared" si="100"/>
        <v>0</v>
      </c>
    </row>
    <row r="490" spans="1:5" x14ac:dyDescent="0.25">
      <c r="A490" s="38" t="s">
        <v>175</v>
      </c>
      <c r="B490" s="63">
        <v>4</v>
      </c>
      <c r="C490" s="9">
        <v>2</v>
      </c>
      <c r="D490" s="10"/>
      <c r="E490" s="18">
        <f t="shared" si="100"/>
        <v>0</v>
      </c>
    </row>
    <row r="491" spans="1:5" x14ac:dyDescent="0.25">
      <c r="A491" s="21" t="s">
        <v>17</v>
      </c>
      <c r="B491" s="63">
        <v>4</v>
      </c>
      <c r="C491" s="9">
        <v>2</v>
      </c>
      <c r="D491" s="10"/>
      <c r="E491" s="18">
        <f t="shared" si="100"/>
        <v>0</v>
      </c>
    </row>
    <row r="492" spans="1:5" x14ac:dyDescent="0.25">
      <c r="A492" s="21" t="s">
        <v>30</v>
      </c>
      <c r="B492" s="63">
        <v>4</v>
      </c>
      <c r="C492" s="9">
        <v>20</v>
      </c>
      <c r="D492" s="10"/>
      <c r="E492" s="18">
        <f t="shared" si="100"/>
        <v>0</v>
      </c>
    </row>
    <row r="493" spans="1:5" x14ac:dyDescent="0.25">
      <c r="A493" s="84" t="s">
        <v>9</v>
      </c>
      <c r="B493" s="85"/>
      <c r="C493" s="86"/>
      <c r="D493" s="86"/>
      <c r="E493" s="18">
        <f>SUM(E487:E492)</f>
        <v>0</v>
      </c>
    </row>
    <row r="494" spans="1:5" ht="26.25" x14ac:dyDescent="0.25">
      <c r="A494" s="22" t="s">
        <v>211</v>
      </c>
      <c r="B494" s="64" t="s">
        <v>280</v>
      </c>
      <c r="C494" s="2" t="s">
        <v>3</v>
      </c>
      <c r="D494" s="2" t="s">
        <v>19</v>
      </c>
      <c r="E494" s="28" t="s">
        <v>8</v>
      </c>
    </row>
    <row r="495" spans="1:5" x14ac:dyDescent="0.25">
      <c r="A495" s="21" t="s">
        <v>23</v>
      </c>
      <c r="B495" s="63">
        <v>1</v>
      </c>
      <c r="C495" s="9">
        <v>3</v>
      </c>
      <c r="D495" s="10"/>
      <c r="E495" s="18">
        <f t="shared" ref="E495" si="101">D495*C495</f>
        <v>0</v>
      </c>
    </row>
    <row r="496" spans="1:5" x14ac:dyDescent="0.25">
      <c r="A496" s="84" t="s">
        <v>9</v>
      </c>
      <c r="B496" s="85"/>
      <c r="C496" s="86"/>
      <c r="D496" s="86"/>
      <c r="E496" s="18">
        <f>SUM(E495)</f>
        <v>0</v>
      </c>
    </row>
    <row r="497" spans="1:5" ht="26.25" x14ac:dyDescent="0.25">
      <c r="A497" s="22" t="s">
        <v>212</v>
      </c>
      <c r="B497" s="64" t="s">
        <v>280</v>
      </c>
      <c r="C497" s="2" t="s">
        <v>3</v>
      </c>
      <c r="D497" s="2" t="s">
        <v>19</v>
      </c>
      <c r="E497" s="28" t="s">
        <v>8</v>
      </c>
    </row>
    <row r="498" spans="1:5" x14ac:dyDescent="0.25">
      <c r="A498" s="21" t="s">
        <v>53</v>
      </c>
      <c r="B498" s="63">
        <v>1</v>
      </c>
      <c r="C498" s="9">
        <v>99</v>
      </c>
      <c r="D498" s="10"/>
      <c r="E498" s="18">
        <f t="shared" ref="E498:E499" si="102">D498*C498</f>
        <v>0</v>
      </c>
    </row>
    <row r="499" spans="1:5" x14ac:dyDescent="0.25">
      <c r="A499" s="21" t="s">
        <v>54</v>
      </c>
      <c r="B499" s="63">
        <v>1</v>
      </c>
      <c r="C499" s="9">
        <v>46</v>
      </c>
      <c r="D499" s="10"/>
      <c r="E499" s="18">
        <f t="shared" si="102"/>
        <v>0</v>
      </c>
    </row>
    <row r="500" spans="1:5" x14ac:dyDescent="0.25">
      <c r="A500" s="84" t="s">
        <v>9</v>
      </c>
      <c r="B500" s="85"/>
      <c r="C500" s="86"/>
      <c r="D500" s="86"/>
      <c r="E500" s="18">
        <f>SUM(E498:E499)</f>
        <v>0</v>
      </c>
    </row>
    <row r="501" spans="1:5" ht="26.25" x14ac:dyDescent="0.25">
      <c r="A501" s="22" t="s">
        <v>213</v>
      </c>
      <c r="B501" s="64" t="s">
        <v>280</v>
      </c>
      <c r="C501" s="2" t="s">
        <v>3</v>
      </c>
      <c r="D501" s="2" t="s">
        <v>19</v>
      </c>
      <c r="E501" s="28" t="s">
        <v>8</v>
      </c>
    </row>
    <row r="502" spans="1:5" x14ac:dyDescent="0.25">
      <c r="A502" s="21" t="s">
        <v>35</v>
      </c>
      <c r="B502" s="63">
        <v>1</v>
      </c>
      <c r="C502" s="9">
        <v>13</v>
      </c>
      <c r="D502" s="10"/>
      <c r="E502" s="18">
        <f t="shared" ref="E502" si="103">D502*C502</f>
        <v>0</v>
      </c>
    </row>
    <row r="503" spans="1:5" x14ac:dyDescent="0.25">
      <c r="A503" s="84" t="s">
        <v>9</v>
      </c>
      <c r="B503" s="85"/>
      <c r="C503" s="86"/>
      <c r="D503" s="86"/>
      <c r="E503" s="18">
        <f>SUM(E502)</f>
        <v>0</v>
      </c>
    </row>
    <row r="504" spans="1:5" ht="26.25" x14ac:dyDescent="0.25">
      <c r="A504" s="22" t="s">
        <v>214</v>
      </c>
      <c r="B504" s="64" t="s">
        <v>280</v>
      </c>
      <c r="C504" s="2" t="s">
        <v>3</v>
      </c>
      <c r="D504" s="2" t="s">
        <v>19</v>
      </c>
      <c r="E504" s="28" t="s">
        <v>8</v>
      </c>
    </row>
    <row r="505" spans="1:5" x14ac:dyDescent="0.25">
      <c r="A505" s="21" t="s">
        <v>36</v>
      </c>
      <c r="B505" s="63">
        <v>1</v>
      </c>
      <c r="C505" s="9">
        <v>30</v>
      </c>
      <c r="D505" s="10"/>
      <c r="E505" s="18">
        <f t="shared" ref="E505:E507" si="104">D505*C505</f>
        <v>0</v>
      </c>
    </row>
    <row r="506" spans="1:5" x14ac:dyDescent="0.25">
      <c r="A506" s="21" t="s">
        <v>59</v>
      </c>
      <c r="B506" s="63">
        <v>1</v>
      </c>
      <c r="C506" s="9">
        <v>5</v>
      </c>
      <c r="D506" s="10"/>
      <c r="E506" s="18">
        <f t="shared" si="104"/>
        <v>0</v>
      </c>
    </row>
    <row r="507" spans="1:5" x14ac:dyDescent="0.25">
      <c r="A507" s="21" t="str">
        <f>A46</f>
        <v>Wymiana środka gaśniczego 0,25 ogólnej ilości gaśnic w danym roku</v>
      </c>
      <c r="B507" s="63">
        <v>1</v>
      </c>
      <c r="C507" s="9">
        <f>(C505+C506)*0.25</f>
        <v>8.75</v>
      </c>
      <c r="D507" s="10"/>
      <c r="E507" s="18">
        <f t="shared" si="104"/>
        <v>0</v>
      </c>
    </row>
    <row r="508" spans="1:5" x14ac:dyDescent="0.25">
      <c r="A508" s="84" t="s">
        <v>9</v>
      </c>
      <c r="B508" s="85"/>
      <c r="C508" s="86"/>
      <c r="D508" s="86"/>
      <c r="E508" s="18">
        <f>SUM(E505:E507)</f>
        <v>0</v>
      </c>
    </row>
    <row r="509" spans="1:5" ht="26.25" x14ac:dyDescent="0.25">
      <c r="A509" s="22" t="s">
        <v>215</v>
      </c>
      <c r="B509" s="64" t="s">
        <v>280</v>
      </c>
      <c r="C509" s="2" t="s">
        <v>3</v>
      </c>
      <c r="D509" s="2" t="s">
        <v>19</v>
      </c>
      <c r="E509" s="28" t="s">
        <v>8</v>
      </c>
    </row>
    <row r="510" spans="1:5" x14ac:dyDescent="0.25">
      <c r="A510" s="21" t="s">
        <v>39</v>
      </c>
      <c r="B510" s="63">
        <v>1</v>
      </c>
      <c r="C510" s="9">
        <v>19</v>
      </c>
      <c r="D510" s="10"/>
      <c r="E510" s="18">
        <f t="shared" ref="E510:E511" si="105">D510*C510</f>
        <v>0</v>
      </c>
    </row>
    <row r="511" spans="1:5" x14ac:dyDescent="0.25">
      <c r="A511" s="21" t="s">
        <v>40</v>
      </c>
      <c r="B511" s="63">
        <v>1</v>
      </c>
      <c r="C511" s="9">
        <v>1</v>
      </c>
      <c r="D511" s="10"/>
      <c r="E511" s="18">
        <f t="shared" si="105"/>
        <v>0</v>
      </c>
    </row>
    <row r="512" spans="1:5" x14ac:dyDescent="0.25">
      <c r="A512" s="84" t="s">
        <v>9</v>
      </c>
      <c r="B512" s="85"/>
      <c r="C512" s="86"/>
      <c r="D512" s="86"/>
      <c r="E512" s="18">
        <f>SUM(E510:E511)</f>
        <v>0</v>
      </c>
    </row>
    <row r="513" spans="1:5" ht="26.25" x14ac:dyDescent="0.25">
      <c r="A513" s="19" t="s">
        <v>216</v>
      </c>
      <c r="B513" s="64" t="s">
        <v>280</v>
      </c>
      <c r="C513" s="2" t="s">
        <v>3</v>
      </c>
      <c r="D513" s="2" t="s">
        <v>19</v>
      </c>
      <c r="E513" s="28" t="s">
        <v>8</v>
      </c>
    </row>
    <row r="514" spans="1:5" ht="26.25" x14ac:dyDescent="0.25">
      <c r="A514" s="39" t="s">
        <v>268</v>
      </c>
      <c r="B514" s="63">
        <v>1</v>
      </c>
      <c r="C514" s="32">
        <v>10</v>
      </c>
      <c r="D514" s="10"/>
      <c r="E514" s="18">
        <f t="shared" ref="E514" si="106">D514*C514</f>
        <v>0</v>
      </c>
    </row>
    <row r="515" spans="1:5" x14ac:dyDescent="0.25">
      <c r="A515" s="84" t="s">
        <v>9</v>
      </c>
      <c r="B515" s="85"/>
      <c r="C515" s="86"/>
      <c r="D515" s="86"/>
      <c r="E515" s="18">
        <f>SUM(E514)</f>
        <v>0</v>
      </c>
    </row>
    <row r="516" spans="1:5" ht="15.75" thickBot="1" x14ac:dyDescent="0.3">
      <c r="A516" s="99" t="s">
        <v>217</v>
      </c>
      <c r="B516" s="100"/>
      <c r="C516" s="93">
        <f>E493+E496+E500+E503+E508+E512+E515</f>
        <v>0</v>
      </c>
      <c r="D516" s="94"/>
      <c r="E516" s="95"/>
    </row>
    <row r="517" spans="1:5" ht="15.75" thickBot="1" x14ac:dyDescent="0.3">
      <c r="A517" s="72" t="s">
        <v>218</v>
      </c>
      <c r="B517" s="73"/>
      <c r="C517" s="73"/>
      <c r="D517" s="73"/>
      <c r="E517" s="74"/>
    </row>
    <row r="518" spans="1:5" ht="26.25" x14ac:dyDescent="0.25">
      <c r="A518" s="15" t="s">
        <v>219</v>
      </c>
      <c r="B518" s="64" t="s">
        <v>280</v>
      </c>
      <c r="C518" s="6" t="s">
        <v>3</v>
      </c>
      <c r="D518" s="6" t="s">
        <v>19</v>
      </c>
      <c r="E518" s="31" t="s">
        <v>8</v>
      </c>
    </row>
    <row r="519" spans="1:5" x14ac:dyDescent="0.25">
      <c r="A519" s="21" t="s">
        <v>53</v>
      </c>
      <c r="B519" s="63">
        <v>1</v>
      </c>
      <c r="C519" s="9">
        <v>94</v>
      </c>
      <c r="D519" s="10"/>
      <c r="E519" s="18">
        <f t="shared" ref="E519:E520" si="107">D519*C519</f>
        <v>0</v>
      </c>
    </row>
    <row r="520" spans="1:5" x14ac:dyDescent="0.25">
      <c r="A520" s="21" t="s">
        <v>54</v>
      </c>
      <c r="B520" s="63">
        <v>1</v>
      </c>
      <c r="C520" s="9">
        <v>79</v>
      </c>
      <c r="D520" s="10"/>
      <c r="E520" s="18">
        <f t="shared" si="107"/>
        <v>0</v>
      </c>
    </row>
    <row r="521" spans="1:5" x14ac:dyDescent="0.25">
      <c r="A521" s="84" t="s">
        <v>9</v>
      </c>
      <c r="B521" s="85"/>
      <c r="C521" s="86"/>
      <c r="D521" s="86"/>
      <c r="E521" s="18">
        <f>SUM(E519:E520)</f>
        <v>0</v>
      </c>
    </row>
    <row r="522" spans="1:5" ht="26.25" x14ac:dyDescent="0.25">
      <c r="A522" s="22" t="s">
        <v>220</v>
      </c>
      <c r="B522" s="64" t="s">
        <v>280</v>
      </c>
      <c r="C522" s="2" t="s">
        <v>3</v>
      </c>
      <c r="D522" s="2" t="s">
        <v>19</v>
      </c>
      <c r="E522" s="28" t="s">
        <v>8</v>
      </c>
    </row>
    <row r="523" spans="1:5" x14ac:dyDescent="0.25">
      <c r="A523" s="21" t="s">
        <v>23</v>
      </c>
      <c r="B523" s="63">
        <v>1</v>
      </c>
      <c r="C523" s="9">
        <v>1</v>
      </c>
      <c r="D523" s="10"/>
      <c r="E523" s="18">
        <f t="shared" ref="E523" si="108">D523*C523</f>
        <v>0</v>
      </c>
    </row>
    <row r="524" spans="1:5" x14ac:dyDescent="0.25">
      <c r="A524" s="84" t="s">
        <v>9</v>
      </c>
      <c r="B524" s="85"/>
      <c r="C524" s="86"/>
      <c r="D524" s="86"/>
      <c r="E524" s="18">
        <f>SUM(E523)</f>
        <v>0</v>
      </c>
    </row>
    <row r="525" spans="1:5" ht="26.25" x14ac:dyDescent="0.25">
      <c r="A525" s="22" t="s">
        <v>221</v>
      </c>
      <c r="B525" s="64" t="s">
        <v>280</v>
      </c>
      <c r="C525" s="2" t="s">
        <v>3</v>
      </c>
      <c r="D525" s="2" t="s">
        <v>19</v>
      </c>
      <c r="E525" s="28" t="s">
        <v>8</v>
      </c>
    </row>
    <row r="526" spans="1:5" x14ac:dyDescent="0.25">
      <c r="A526" s="21" t="s">
        <v>222</v>
      </c>
      <c r="B526" s="63">
        <v>2</v>
      </c>
      <c r="C526" s="9">
        <v>3</v>
      </c>
      <c r="D526" s="10"/>
      <c r="E526" s="18">
        <f t="shared" ref="E526:E534" si="109">D526*C526</f>
        <v>0</v>
      </c>
    </row>
    <row r="527" spans="1:5" x14ac:dyDescent="0.25">
      <c r="A527" s="21" t="s">
        <v>101</v>
      </c>
      <c r="B527" s="63">
        <v>2</v>
      </c>
      <c r="C527" s="9">
        <v>61</v>
      </c>
      <c r="D527" s="10"/>
      <c r="E527" s="18">
        <f t="shared" si="109"/>
        <v>0</v>
      </c>
    </row>
    <row r="528" spans="1:5" x14ac:dyDescent="0.25">
      <c r="A528" s="21" t="s">
        <v>223</v>
      </c>
      <c r="B528" s="63">
        <v>2</v>
      </c>
      <c r="C528" s="9">
        <v>2</v>
      </c>
      <c r="D528" s="10"/>
      <c r="E528" s="18">
        <f t="shared" si="109"/>
        <v>0</v>
      </c>
    </row>
    <row r="529" spans="1:5" x14ac:dyDescent="0.25">
      <c r="A529" s="21" t="s">
        <v>224</v>
      </c>
      <c r="B529" s="63">
        <v>2</v>
      </c>
      <c r="C529" s="9">
        <v>2</v>
      </c>
      <c r="D529" s="10"/>
      <c r="E529" s="18">
        <f t="shared" si="109"/>
        <v>0</v>
      </c>
    </row>
    <row r="530" spans="1:5" x14ac:dyDescent="0.25">
      <c r="A530" s="21" t="s">
        <v>225</v>
      </c>
      <c r="B530" s="63">
        <v>2</v>
      </c>
      <c r="C530" s="9">
        <v>3</v>
      </c>
      <c r="D530" s="10"/>
      <c r="E530" s="18">
        <f t="shared" si="109"/>
        <v>0</v>
      </c>
    </row>
    <row r="531" spans="1:5" x14ac:dyDescent="0.25">
      <c r="A531" s="21" t="s">
        <v>50</v>
      </c>
      <c r="B531" s="63">
        <v>2</v>
      </c>
      <c r="C531" s="9">
        <v>4</v>
      </c>
      <c r="D531" s="10"/>
      <c r="E531" s="18">
        <f t="shared" si="109"/>
        <v>0</v>
      </c>
    </row>
    <row r="532" spans="1:5" x14ac:dyDescent="0.25">
      <c r="A532" s="21" t="s">
        <v>200</v>
      </c>
      <c r="B532" s="63">
        <v>2</v>
      </c>
      <c r="C532" s="9">
        <v>2</v>
      </c>
      <c r="D532" s="10"/>
      <c r="E532" s="18">
        <f t="shared" si="109"/>
        <v>0</v>
      </c>
    </row>
    <row r="533" spans="1:5" x14ac:dyDescent="0.25">
      <c r="A533" s="21" t="s">
        <v>201</v>
      </c>
      <c r="B533" s="63">
        <v>2</v>
      </c>
      <c r="C533" s="9">
        <v>13</v>
      </c>
      <c r="D533" s="10"/>
      <c r="E533" s="18">
        <f t="shared" si="109"/>
        <v>0</v>
      </c>
    </row>
    <row r="534" spans="1:5" x14ac:dyDescent="0.25">
      <c r="A534" s="21" t="s">
        <v>202</v>
      </c>
      <c r="B534" s="63">
        <v>2</v>
      </c>
      <c r="C534" s="9">
        <v>12</v>
      </c>
      <c r="D534" s="10"/>
      <c r="E534" s="18">
        <f t="shared" si="109"/>
        <v>0</v>
      </c>
    </row>
    <row r="535" spans="1:5" x14ac:dyDescent="0.25">
      <c r="A535" s="84" t="s">
        <v>9</v>
      </c>
      <c r="B535" s="85"/>
      <c r="C535" s="86"/>
      <c r="D535" s="86"/>
      <c r="E535" s="18">
        <f>SUM(E526:E534)</f>
        <v>0</v>
      </c>
    </row>
    <row r="536" spans="1:5" ht="26.25" x14ac:dyDescent="0.25">
      <c r="A536" s="22" t="s">
        <v>226</v>
      </c>
      <c r="B536" s="64" t="s">
        <v>280</v>
      </c>
      <c r="C536" s="2" t="s">
        <v>3</v>
      </c>
      <c r="D536" s="2" t="s">
        <v>19</v>
      </c>
      <c r="E536" s="28" t="s">
        <v>8</v>
      </c>
    </row>
    <row r="537" spans="1:5" x14ac:dyDescent="0.25">
      <c r="A537" s="21" t="s">
        <v>35</v>
      </c>
      <c r="B537" s="63">
        <v>1</v>
      </c>
      <c r="C537" s="9">
        <v>6</v>
      </c>
      <c r="D537" s="10"/>
      <c r="E537" s="18">
        <f t="shared" ref="E537" si="110">D537*C537</f>
        <v>0</v>
      </c>
    </row>
    <row r="538" spans="1:5" x14ac:dyDescent="0.25">
      <c r="A538" s="84" t="s">
        <v>9</v>
      </c>
      <c r="B538" s="85"/>
      <c r="C538" s="86"/>
      <c r="D538" s="86"/>
      <c r="E538" s="18">
        <f>SUM(E537)</f>
        <v>0</v>
      </c>
    </row>
    <row r="539" spans="1:5" ht="26.25" x14ac:dyDescent="0.25">
      <c r="A539" s="22" t="s">
        <v>227</v>
      </c>
      <c r="B539" s="64" t="s">
        <v>280</v>
      </c>
      <c r="C539" s="2" t="s">
        <v>3</v>
      </c>
      <c r="D539" s="2" t="s">
        <v>19</v>
      </c>
      <c r="E539" s="28" t="s">
        <v>8</v>
      </c>
    </row>
    <row r="540" spans="1:5" x14ac:dyDescent="0.25">
      <c r="A540" s="21" t="s">
        <v>36</v>
      </c>
      <c r="B540" s="63">
        <v>1</v>
      </c>
      <c r="C540" s="53">
        <v>22</v>
      </c>
      <c r="D540" s="10"/>
      <c r="E540" s="18">
        <f t="shared" ref="E540:E542" si="111">D540*C540</f>
        <v>0</v>
      </c>
    </row>
    <row r="541" spans="1:5" x14ac:dyDescent="0.25">
      <c r="A541" s="21" t="s">
        <v>59</v>
      </c>
      <c r="B541" s="63">
        <v>1</v>
      </c>
      <c r="C541" s="9">
        <v>1</v>
      </c>
      <c r="D541" s="10"/>
      <c r="E541" s="18">
        <f t="shared" si="111"/>
        <v>0</v>
      </c>
    </row>
    <row r="542" spans="1:5" x14ac:dyDescent="0.25">
      <c r="A542" s="21" t="str">
        <f>A46</f>
        <v>Wymiana środka gaśniczego 0,25 ogólnej ilości gaśnic w danym roku</v>
      </c>
      <c r="B542" s="63">
        <v>1</v>
      </c>
      <c r="C542" s="9">
        <f>(C540+C541)*0.25</f>
        <v>5.75</v>
      </c>
      <c r="D542" s="10"/>
      <c r="E542" s="18">
        <f t="shared" si="111"/>
        <v>0</v>
      </c>
    </row>
    <row r="543" spans="1:5" x14ac:dyDescent="0.25">
      <c r="A543" s="84" t="s">
        <v>9</v>
      </c>
      <c r="B543" s="85"/>
      <c r="C543" s="86"/>
      <c r="D543" s="86"/>
      <c r="E543" s="18">
        <f>SUM(E540:E542)</f>
        <v>0</v>
      </c>
    </row>
    <row r="544" spans="1:5" ht="26.25" x14ac:dyDescent="0.25">
      <c r="A544" s="22" t="s">
        <v>228</v>
      </c>
      <c r="B544" s="64" t="s">
        <v>280</v>
      </c>
      <c r="C544" s="2" t="s">
        <v>3</v>
      </c>
      <c r="D544" s="2" t="s">
        <v>19</v>
      </c>
      <c r="E544" s="28" t="s">
        <v>8</v>
      </c>
    </row>
    <row r="545" spans="1:5" x14ac:dyDescent="0.25">
      <c r="A545" s="21" t="s">
        <v>39</v>
      </c>
      <c r="B545" s="63">
        <v>1</v>
      </c>
      <c r="C545" s="9">
        <v>10</v>
      </c>
      <c r="D545" s="10"/>
      <c r="E545" s="18">
        <f t="shared" ref="E545" si="112">D545*C545</f>
        <v>0</v>
      </c>
    </row>
    <row r="546" spans="1:5" x14ac:dyDescent="0.25">
      <c r="A546" s="84" t="s">
        <v>9</v>
      </c>
      <c r="B546" s="85"/>
      <c r="C546" s="86"/>
      <c r="D546" s="86"/>
      <c r="E546" s="18">
        <f>SUM(E545)</f>
        <v>0</v>
      </c>
    </row>
    <row r="547" spans="1:5" ht="26.25" x14ac:dyDescent="0.25">
      <c r="A547" s="22" t="s">
        <v>229</v>
      </c>
      <c r="B547" s="64" t="s">
        <v>280</v>
      </c>
      <c r="C547" s="2" t="s">
        <v>3</v>
      </c>
      <c r="D547" s="2" t="s">
        <v>19</v>
      </c>
      <c r="E547" s="28" t="s">
        <v>8</v>
      </c>
    </row>
    <row r="548" spans="1:5" ht="26.25" x14ac:dyDescent="0.25">
      <c r="A548" s="39" t="s">
        <v>271</v>
      </c>
      <c r="B548" s="63">
        <v>1</v>
      </c>
      <c r="C548" s="9">
        <v>6</v>
      </c>
      <c r="D548" s="10"/>
      <c r="E548" s="18">
        <f t="shared" ref="E548" si="113">D548*C548</f>
        <v>0</v>
      </c>
    </row>
    <row r="549" spans="1:5" x14ac:dyDescent="0.25">
      <c r="A549" s="84" t="s">
        <v>9</v>
      </c>
      <c r="B549" s="85"/>
      <c r="C549" s="86"/>
      <c r="D549" s="86"/>
      <c r="E549" s="18">
        <f>SUM(E548)</f>
        <v>0</v>
      </c>
    </row>
    <row r="550" spans="1:5" ht="15.75" thickBot="1" x14ac:dyDescent="0.3">
      <c r="A550" s="99" t="s">
        <v>230</v>
      </c>
      <c r="B550" s="100"/>
      <c r="C550" s="93">
        <f>E521+E524+E535+E538+E543+E546+E549</f>
        <v>0</v>
      </c>
      <c r="D550" s="94"/>
      <c r="E550" s="95"/>
    </row>
    <row r="551" spans="1:5" ht="15.75" thickBot="1" x14ac:dyDescent="0.3">
      <c r="A551" s="72" t="s">
        <v>231</v>
      </c>
      <c r="B551" s="73"/>
      <c r="C551" s="73"/>
      <c r="D551" s="73"/>
      <c r="E551" s="74"/>
    </row>
    <row r="552" spans="1:5" ht="26.25" x14ac:dyDescent="0.25">
      <c r="A552" s="15" t="s">
        <v>232</v>
      </c>
      <c r="B552" s="64" t="s">
        <v>280</v>
      </c>
      <c r="C552" s="6" t="s">
        <v>3</v>
      </c>
      <c r="D552" s="6" t="s">
        <v>19</v>
      </c>
      <c r="E552" s="31" t="s">
        <v>8</v>
      </c>
    </row>
    <row r="553" spans="1:5" x14ac:dyDescent="0.25">
      <c r="A553" s="21" t="s">
        <v>90</v>
      </c>
      <c r="B553" s="63">
        <v>1</v>
      </c>
      <c r="C553" s="9">
        <v>14</v>
      </c>
      <c r="D553" s="10"/>
      <c r="E553" s="18">
        <f t="shared" ref="E553" si="114">D553*C553</f>
        <v>0</v>
      </c>
    </row>
    <row r="554" spans="1:5" x14ac:dyDescent="0.25">
      <c r="A554" s="84" t="s">
        <v>9</v>
      </c>
      <c r="B554" s="85"/>
      <c r="C554" s="86"/>
      <c r="D554" s="86"/>
      <c r="E554" s="18">
        <f>SUM(E553)</f>
        <v>0</v>
      </c>
    </row>
    <row r="555" spans="1:5" ht="26.25" x14ac:dyDescent="0.25">
      <c r="A555" s="67" t="s">
        <v>233</v>
      </c>
      <c r="B555" s="64" t="s">
        <v>280</v>
      </c>
      <c r="C555" s="2" t="s">
        <v>3</v>
      </c>
      <c r="D555" s="2" t="s">
        <v>19</v>
      </c>
      <c r="E555" s="28" t="s">
        <v>8</v>
      </c>
    </row>
    <row r="556" spans="1:5" x14ac:dyDescent="0.25">
      <c r="A556" s="68" t="s">
        <v>234</v>
      </c>
      <c r="B556" s="69">
        <v>1</v>
      </c>
      <c r="C556" s="32">
        <v>1</v>
      </c>
      <c r="D556" s="10"/>
      <c r="E556" s="18">
        <f t="shared" ref="E556" si="115">D556*C556</f>
        <v>0</v>
      </c>
    </row>
    <row r="557" spans="1:5" x14ac:dyDescent="0.25">
      <c r="A557" s="84" t="s">
        <v>9</v>
      </c>
      <c r="B557" s="85"/>
      <c r="C557" s="86"/>
      <c r="D557" s="86"/>
      <c r="E557" s="18">
        <f>SUM(E556)</f>
        <v>0</v>
      </c>
    </row>
    <row r="558" spans="1:5" ht="26.25" x14ac:dyDescent="0.25">
      <c r="A558" s="22" t="s">
        <v>235</v>
      </c>
      <c r="B558" s="64" t="s">
        <v>280</v>
      </c>
      <c r="C558" s="2" t="s">
        <v>3</v>
      </c>
      <c r="D558" s="2" t="s">
        <v>19</v>
      </c>
      <c r="E558" s="28" t="s">
        <v>8</v>
      </c>
    </row>
    <row r="559" spans="1:5" x14ac:dyDescent="0.25">
      <c r="A559" s="21" t="s">
        <v>236</v>
      </c>
      <c r="B559" s="69">
        <v>2</v>
      </c>
      <c r="C559" s="9">
        <v>1</v>
      </c>
      <c r="D559" s="10"/>
      <c r="E559" s="18">
        <f t="shared" ref="E559:E562" si="116">D559*C559</f>
        <v>0</v>
      </c>
    </row>
    <row r="560" spans="1:5" x14ac:dyDescent="0.25">
      <c r="A560" s="21" t="s">
        <v>200</v>
      </c>
      <c r="B560" s="69">
        <v>2</v>
      </c>
      <c r="C560" s="9">
        <v>1</v>
      </c>
      <c r="D560" s="10"/>
      <c r="E560" s="18">
        <f t="shared" si="116"/>
        <v>0</v>
      </c>
    </row>
    <row r="561" spans="1:5" x14ac:dyDescent="0.25">
      <c r="A561" s="21" t="s">
        <v>101</v>
      </c>
      <c r="B561" s="69">
        <v>2</v>
      </c>
      <c r="C561" s="9">
        <v>2</v>
      </c>
      <c r="D561" s="10"/>
      <c r="E561" s="18">
        <f t="shared" si="116"/>
        <v>0</v>
      </c>
    </row>
    <row r="562" spans="1:5" x14ac:dyDescent="0.25">
      <c r="A562" s="21" t="s">
        <v>201</v>
      </c>
      <c r="B562" s="69">
        <v>2</v>
      </c>
      <c r="C562" s="9">
        <v>2</v>
      </c>
      <c r="D562" s="10"/>
      <c r="E562" s="18">
        <f t="shared" si="116"/>
        <v>0</v>
      </c>
    </row>
    <row r="563" spans="1:5" x14ac:dyDescent="0.25">
      <c r="A563" s="84" t="s">
        <v>9</v>
      </c>
      <c r="B563" s="85"/>
      <c r="C563" s="86"/>
      <c r="D563" s="86"/>
      <c r="E563" s="18">
        <f>SUM(E559:E562)</f>
        <v>0</v>
      </c>
    </row>
    <row r="564" spans="1:5" ht="26.25" x14ac:dyDescent="0.25">
      <c r="A564" s="22" t="s">
        <v>237</v>
      </c>
      <c r="B564" s="64" t="s">
        <v>280</v>
      </c>
      <c r="C564" s="2" t="s">
        <v>3</v>
      </c>
      <c r="D564" s="2" t="s">
        <v>19</v>
      </c>
      <c r="E564" s="31" t="s">
        <v>8</v>
      </c>
    </row>
    <row r="565" spans="1:5" x14ac:dyDescent="0.25">
      <c r="A565" s="21" t="s">
        <v>35</v>
      </c>
      <c r="B565" s="69">
        <v>1</v>
      </c>
      <c r="C565" s="9">
        <v>1</v>
      </c>
      <c r="D565" s="10"/>
      <c r="E565" s="18">
        <f t="shared" ref="E565" si="117">D565*C565</f>
        <v>0</v>
      </c>
    </row>
    <row r="566" spans="1:5" x14ac:dyDescent="0.25">
      <c r="A566" s="84" t="s">
        <v>9</v>
      </c>
      <c r="B566" s="85"/>
      <c r="C566" s="86"/>
      <c r="D566" s="86"/>
      <c r="E566" s="18">
        <f>SUM(E565)</f>
        <v>0</v>
      </c>
    </row>
    <row r="567" spans="1:5" ht="26.25" x14ac:dyDescent="0.25">
      <c r="A567" s="67" t="s">
        <v>238</v>
      </c>
      <c r="B567" s="64" t="s">
        <v>280</v>
      </c>
      <c r="C567" s="2" t="s">
        <v>3</v>
      </c>
      <c r="D567" s="2" t="s">
        <v>19</v>
      </c>
      <c r="E567" s="31" t="s">
        <v>8</v>
      </c>
    </row>
    <row r="568" spans="1:5" x14ac:dyDescent="0.25">
      <c r="A568" s="68" t="s">
        <v>36</v>
      </c>
      <c r="B568" s="69">
        <v>1</v>
      </c>
      <c r="C568" s="9">
        <v>9</v>
      </c>
      <c r="D568" s="10"/>
      <c r="E568" s="18">
        <f t="shared" ref="E568:E569" si="118">D568*C568</f>
        <v>0</v>
      </c>
    </row>
    <row r="569" spans="1:5" x14ac:dyDescent="0.25">
      <c r="A569" s="71" t="str">
        <f>A46</f>
        <v>Wymiana środka gaśniczego 0,25 ogólnej ilości gaśnic w danym roku</v>
      </c>
      <c r="B569" s="63">
        <v>1</v>
      </c>
      <c r="C569" s="9">
        <f>C568*0.25</f>
        <v>2.25</v>
      </c>
      <c r="D569" s="10"/>
      <c r="E569" s="18">
        <f t="shared" si="118"/>
        <v>0</v>
      </c>
    </row>
    <row r="570" spans="1:5" x14ac:dyDescent="0.25">
      <c r="A570" s="84" t="s">
        <v>9</v>
      </c>
      <c r="B570" s="85"/>
      <c r="C570" s="86"/>
      <c r="D570" s="86"/>
      <c r="E570" s="18">
        <f>SUM(E568:E569)</f>
        <v>0</v>
      </c>
    </row>
    <row r="571" spans="1:5" ht="26.25" x14ac:dyDescent="0.25">
      <c r="A571" s="22" t="s">
        <v>239</v>
      </c>
      <c r="B571" s="64" t="s">
        <v>280</v>
      </c>
      <c r="C571" s="2" t="s">
        <v>3</v>
      </c>
      <c r="D571" s="2" t="s">
        <v>19</v>
      </c>
      <c r="E571" s="28" t="s">
        <v>8</v>
      </c>
    </row>
    <row r="572" spans="1:5" x14ac:dyDescent="0.25">
      <c r="A572" s="21" t="s">
        <v>39</v>
      </c>
      <c r="B572" s="69">
        <v>1</v>
      </c>
      <c r="C572" s="9">
        <v>4</v>
      </c>
      <c r="D572" s="10"/>
      <c r="E572" s="18">
        <f t="shared" ref="E572" si="119">D572*C572</f>
        <v>0</v>
      </c>
    </row>
    <row r="573" spans="1:5" x14ac:dyDescent="0.25">
      <c r="A573" s="84" t="s">
        <v>9</v>
      </c>
      <c r="B573" s="85"/>
      <c r="C573" s="86"/>
      <c r="D573" s="86"/>
      <c r="E573" s="18">
        <f>SUM(E572)</f>
        <v>0</v>
      </c>
    </row>
    <row r="574" spans="1:5" ht="26.25" x14ac:dyDescent="0.25">
      <c r="A574" s="22" t="s">
        <v>240</v>
      </c>
      <c r="B574" s="64" t="s">
        <v>280</v>
      </c>
      <c r="C574" s="2" t="s">
        <v>3</v>
      </c>
      <c r="D574" s="2" t="s">
        <v>19</v>
      </c>
      <c r="E574" s="28" t="s">
        <v>8</v>
      </c>
    </row>
    <row r="575" spans="1:5" ht="26.25" x14ac:dyDescent="0.25">
      <c r="A575" s="39" t="s">
        <v>270</v>
      </c>
      <c r="B575" s="69">
        <v>1</v>
      </c>
      <c r="C575" s="9">
        <v>5</v>
      </c>
      <c r="D575" s="10"/>
      <c r="E575" s="18">
        <f t="shared" ref="E575" si="120">D575*C575</f>
        <v>0</v>
      </c>
    </row>
    <row r="576" spans="1:5" x14ac:dyDescent="0.25">
      <c r="A576" s="84" t="s">
        <v>9</v>
      </c>
      <c r="B576" s="85"/>
      <c r="C576" s="86"/>
      <c r="D576" s="86"/>
      <c r="E576" s="18">
        <f>SUM(E575)</f>
        <v>0</v>
      </c>
    </row>
    <row r="577" spans="1:5" ht="15.75" thickBot="1" x14ac:dyDescent="0.3">
      <c r="A577" s="99" t="s">
        <v>246</v>
      </c>
      <c r="B577" s="100"/>
      <c r="C577" s="93">
        <f>E554+E557+E563+E566+E570+E573+E576</f>
        <v>0</v>
      </c>
      <c r="D577" s="94"/>
      <c r="E577" s="95"/>
    </row>
    <row r="578" spans="1:5" ht="15.75" thickBot="1" x14ac:dyDescent="0.3">
      <c r="A578" s="72" t="s">
        <v>241</v>
      </c>
      <c r="B578" s="73"/>
      <c r="C578" s="73"/>
      <c r="D578" s="73"/>
      <c r="E578" s="74"/>
    </row>
    <row r="579" spans="1:5" ht="26.25" x14ac:dyDescent="0.25">
      <c r="A579" s="15" t="s">
        <v>242</v>
      </c>
      <c r="B579" s="64" t="s">
        <v>280</v>
      </c>
      <c r="C579" s="6" t="s">
        <v>3</v>
      </c>
      <c r="D579" s="6" t="s">
        <v>19</v>
      </c>
      <c r="E579" s="31" t="s">
        <v>8</v>
      </c>
    </row>
    <row r="580" spans="1:5" x14ac:dyDescent="0.25">
      <c r="A580" s="21" t="s">
        <v>53</v>
      </c>
      <c r="B580" s="69">
        <v>1</v>
      </c>
      <c r="C580" s="9">
        <v>3</v>
      </c>
      <c r="D580" s="10"/>
      <c r="E580" s="18">
        <f t="shared" ref="E580:E581" si="121">D580*C580</f>
        <v>0</v>
      </c>
    </row>
    <row r="581" spans="1:5" x14ac:dyDescent="0.25">
      <c r="A581" s="21" t="s">
        <v>54</v>
      </c>
      <c r="B581" s="63">
        <v>1</v>
      </c>
      <c r="C581" s="9">
        <v>1</v>
      </c>
      <c r="D581" s="10"/>
      <c r="E581" s="18">
        <f t="shared" si="121"/>
        <v>0</v>
      </c>
    </row>
    <row r="582" spans="1:5" x14ac:dyDescent="0.25">
      <c r="A582" s="84" t="s">
        <v>9</v>
      </c>
      <c r="B582" s="85"/>
      <c r="C582" s="86"/>
      <c r="D582" s="86"/>
      <c r="E582" s="18">
        <f>SUM(E580:E581)</f>
        <v>0</v>
      </c>
    </row>
    <row r="583" spans="1:5" ht="26.25" x14ac:dyDescent="0.25">
      <c r="A583" s="22" t="s">
        <v>243</v>
      </c>
      <c r="B583" s="64" t="s">
        <v>280</v>
      </c>
      <c r="C583" s="2" t="s">
        <v>3</v>
      </c>
      <c r="D583" s="2" t="s">
        <v>19</v>
      </c>
      <c r="E583" s="28" t="s">
        <v>8</v>
      </c>
    </row>
    <row r="584" spans="1:5" x14ac:dyDescent="0.25">
      <c r="A584" s="21" t="s">
        <v>36</v>
      </c>
      <c r="B584" s="69">
        <v>1</v>
      </c>
      <c r="C584" s="9">
        <v>3</v>
      </c>
      <c r="D584" s="10"/>
      <c r="E584" s="18">
        <f t="shared" ref="E584:E585" si="122">D584*C584</f>
        <v>0</v>
      </c>
    </row>
    <row r="585" spans="1:5" x14ac:dyDescent="0.25">
      <c r="A585" s="21" t="str">
        <f>A46</f>
        <v>Wymiana środka gaśniczego 0,25 ogólnej ilości gaśnic w danym roku</v>
      </c>
      <c r="B585" s="63">
        <v>1</v>
      </c>
      <c r="C585" s="9">
        <f>C584*0.25</f>
        <v>0.75</v>
      </c>
      <c r="D585" s="10"/>
      <c r="E585" s="18">
        <f t="shared" si="122"/>
        <v>0</v>
      </c>
    </row>
    <row r="586" spans="1:5" x14ac:dyDescent="0.25">
      <c r="A586" s="84" t="s">
        <v>9</v>
      </c>
      <c r="B586" s="85"/>
      <c r="C586" s="86"/>
      <c r="D586" s="86"/>
      <c r="E586" s="18">
        <f>SUM(E584:E585)</f>
        <v>0</v>
      </c>
    </row>
    <row r="587" spans="1:5" ht="26.25" x14ac:dyDescent="0.25">
      <c r="A587" s="22" t="s">
        <v>244</v>
      </c>
      <c r="B587" s="64" t="s">
        <v>280</v>
      </c>
      <c r="C587" s="2" t="s">
        <v>3</v>
      </c>
      <c r="D587" s="2" t="s">
        <v>19</v>
      </c>
      <c r="E587" s="28" t="s">
        <v>8</v>
      </c>
    </row>
    <row r="588" spans="1:5" x14ac:dyDescent="0.25">
      <c r="A588" s="21" t="s">
        <v>39</v>
      </c>
      <c r="B588" s="69">
        <v>1</v>
      </c>
      <c r="C588" s="9">
        <v>1</v>
      </c>
      <c r="D588" s="10"/>
      <c r="E588" s="18">
        <f t="shared" ref="E588" si="123">D588*C588</f>
        <v>0</v>
      </c>
    </row>
    <row r="589" spans="1:5" x14ac:dyDescent="0.25">
      <c r="A589" s="84" t="s">
        <v>9</v>
      </c>
      <c r="B589" s="85"/>
      <c r="C589" s="86"/>
      <c r="D589" s="86"/>
      <c r="E589" s="18">
        <f>SUM(E588)</f>
        <v>0</v>
      </c>
    </row>
    <row r="590" spans="1:5" ht="26.25" x14ac:dyDescent="0.25">
      <c r="A590" s="22" t="s">
        <v>245</v>
      </c>
      <c r="B590" s="64" t="s">
        <v>280</v>
      </c>
      <c r="C590" s="2" t="s">
        <v>3</v>
      </c>
      <c r="D590" s="2" t="s">
        <v>19</v>
      </c>
      <c r="E590" s="28" t="s">
        <v>8</v>
      </c>
    </row>
    <row r="591" spans="1:5" ht="26.25" x14ac:dyDescent="0.25">
      <c r="A591" s="39" t="s">
        <v>270</v>
      </c>
      <c r="B591" s="69">
        <v>1</v>
      </c>
      <c r="C591" s="9">
        <v>5</v>
      </c>
      <c r="D591" s="10"/>
      <c r="E591" s="18">
        <f t="shared" ref="E591" si="124">D591*C591</f>
        <v>0</v>
      </c>
    </row>
    <row r="592" spans="1:5" x14ac:dyDescent="0.25">
      <c r="A592" s="84" t="s">
        <v>9</v>
      </c>
      <c r="B592" s="85"/>
      <c r="C592" s="86"/>
      <c r="D592" s="86"/>
      <c r="E592" s="18">
        <f>SUM(E591)</f>
        <v>0</v>
      </c>
    </row>
    <row r="593" spans="1:5" ht="15.75" thickBot="1" x14ac:dyDescent="0.3">
      <c r="A593" s="99" t="s">
        <v>247</v>
      </c>
      <c r="B593" s="100"/>
      <c r="C593" s="93">
        <f>E582+E586+E589+E592</f>
        <v>0</v>
      </c>
      <c r="D593" s="94"/>
      <c r="E593" s="95"/>
    </row>
    <row r="594" spans="1:5" ht="15.75" thickBot="1" x14ac:dyDescent="0.3">
      <c r="A594" s="72" t="s">
        <v>248</v>
      </c>
      <c r="B594" s="73"/>
      <c r="C594" s="73"/>
      <c r="D594" s="73"/>
      <c r="E594" s="74"/>
    </row>
    <row r="595" spans="1:5" ht="26.25" x14ac:dyDescent="0.25">
      <c r="A595" s="15" t="s">
        <v>249</v>
      </c>
      <c r="B595" s="64" t="s">
        <v>280</v>
      </c>
      <c r="C595" s="6" t="s">
        <v>3</v>
      </c>
      <c r="D595" s="6" t="s">
        <v>19</v>
      </c>
      <c r="E595" s="31" t="s">
        <v>8</v>
      </c>
    </row>
    <row r="596" spans="1:5" x14ac:dyDescent="0.25">
      <c r="A596" s="21" t="s">
        <v>53</v>
      </c>
      <c r="B596" s="69">
        <v>1</v>
      </c>
      <c r="C596" s="9">
        <v>8</v>
      </c>
      <c r="D596" s="10"/>
      <c r="E596" s="18">
        <f t="shared" ref="E596" si="125">D596*C596</f>
        <v>0</v>
      </c>
    </row>
    <row r="597" spans="1:5" x14ac:dyDescent="0.25">
      <c r="A597" s="84" t="s">
        <v>9</v>
      </c>
      <c r="B597" s="85"/>
      <c r="C597" s="86"/>
      <c r="D597" s="86"/>
      <c r="E597" s="18">
        <f>SUM(E596)</f>
        <v>0</v>
      </c>
    </row>
    <row r="598" spans="1:5" ht="26.25" x14ac:dyDescent="0.25">
      <c r="A598" s="22" t="s">
        <v>250</v>
      </c>
      <c r="B598" s="64" t="s">
        <v>280</v>
      </c>
      <c r="C598" s="2" t="s">
        <v>3</v>
      </c>
      <c r="D598" s="2" t="s">
        <v>19</v>
      </c>
      <c r="E598" s="28" t="s">
        <v>8</v>
      </c>
    </row>
    <row r="599" spans="1:5" x14ac:dyDescent="0.25">
      <c r="A599" s="21" t="s">
        <v>36</v>
      </c>
      <c r="B599" s="69">
        <v>1</v>
      </c>
      <c r="C599" s="9">
        <v>9</v>
      </c>
      <c r="D599" s="10"/>
      <c r="E599" s="18">
        <f t="shared" ref="E599:E600" si="126">D599*C599</f>
        <v>0</v>
      </c>
    </row>
    <row r="600" spans="1:5" x14ac:dyDescent="0.25">
      <c r="A600" s="21" t="str">
        <f>A46</f>
        <v>Wymiana środka gaśniczego 0,25 ogólnej ilości gaśnic w danym roku</v>
      </c>
      <c r="B600" s="63">
        <v>1</v>
      </c>
      <c r="C600" s="9">
        <f>C599*0.25</f>
        <v>2.25</v>
      </c>
      <c r="D600" s="10"/>
      <c r="E600" s="18">
        <f t="shared" si="126"/>
        <v>0</v>
      </c>
    </row>
    <row r="601" spans="1:5" x14ac:dyDescent="0.25">
      <c r="A601" s="84" t="s">
        <v>9</v>
      </c>
      <c r="B601" s="85"/>
      <c r="C601" s="86"/>
      <c r="D601" s="86"/>
      <c r="E601" s="18">
        <f>SUM(E599:E600)</f>
        <v>0</v>
      </c>
    </row>
    <row r="602" spans="1:5" ht="26.25" x14ac:dyDescent="0.25">
      <c r="A602" s="22" t="s">
        <v>251</v>
      </c>
      <c r="B602" s="64" t="s">
        <v>280</v>
      </c>
      <c r="C602" s="2" t="s">
        <v>3</v>
      </c>
      <c r="D602" s="2" t="s">
        <v>19</v>
      </c>
      <c r="E602" s="28" t="s">
        <v>8</v>
      </c>
    </row>
    <row r="603" spans="1:5" x14ac:dyDescent="0.25">
      <c r="A603" s="21" t="s">
        <v>39</v>
      </c>
      <c r="B603" s="69">
        <v>1</v>
      </c>
      <c r="C603" s="9">
        <v>3</v>
      </c>
      <c r="D603" s="10"/>
      <c r="E603" s="18">
        <f t="shared" ref="E603:E604" si="127">D603*C603</f>
        <v>0</v>
      </c>
    </row>
    <row r="604" spans="1:5" x14ac:dyDescent="0.25">
      <c r="A604" s="21" t="s">
        <v>40</v>
      </c>
      <c r="B604" s="69">
        <v>1</v>
      </c>
      <c r="C604" s="9">
        <v>1</v>
      </c>
      <c r="D604" s="10"/>
      <c r="E604" s="18">
        <f t="shared" si="127"/>
        <v>0</v>
      </c>
    </row>
    <row r="605" spans="1:5" x14ac:dyDescent="0.25">
      <c r="A605" s="84" t="s">
        <v>9</v>
      </c>
      <c r="B605" s="85"/>
      <c r="C605" s="86"/>
      <c r="D605" s="86"/>
      <c r="E605" s="18">
        <f>SUM(E603:E604)</f>
        <v>0</v>
      </c>
    </row>
    <row r="606" spans="1:5" ht="26.25" x14ac:dyDescent="0.25">
      <c r="A606" s="22" t="s">
        <v>252</v>
      </c>
      <c r="B606" s="64" t="s">
        <v>280</v>
      </c>
      <c r="C606" s="2" t="s">
        <v>3</v>
      </c>
      <c r="D606" s="2" t="s">
        <v>19</v>
      </c>
      <c r="E606" s="28" t="s">
        <v>8</v>
      </c>
    </row>
    <row r="607" spans="1:5" ht="26.25" x14ac:dyDescent="0.25">
      <c r="A607" s="39" t="s">
        <v>270</v>
      </c>
      <c r="B607" s="69">
        <v>1</v>
      </c>
      <c r="C607" s="9">
        <v>5</v>
      </c>
      <c r="D607" s="10"/>
      <c r="E607" s="18">
        <f t="shared" ref="E607" si="128">D607*C607</f>
        <v>0</v>
      </c>
    </row>
    <row r="608" spans="1:5" x14ac:dyDescent="0.25">
      <c r="A608" s="84" t="s">
        <v>9</v>
      </c>
      <c r="B608" s="85"/>
      <c r="C608" s="86"/>
      <c r="D608" s="86"/>
      <c r="E608" s="18">
        <f>SUM(E607)</f>
        <v>0</v>
      </c>
    </row>
    <row r="609" spans="1:5" ht="15.75" thickBot="1" x14ac:dyDescent="0.3">
      <c r="A609" s="99" t="s">
        <v>253</v>
      </c>
      <c r="B609" s="100"/>
      <c r="C609" s="93">
        <f>E597+E601+E605+E608</f>
        <v>0</v>
      </c>
      <c r="D609" s="94"/>
      <c r="E609" s="95"/>
    </row>
    <row r="610" spans="1:5" ht="15.75" thickBot="1" x14ac:dyDescent="0.3">
      <c r="A610" s="72" t="s">
        <v>255</v>
      </c>
      <c r="B610" s="73"/>
      <c r="C610" s="73"/>
      <c r="D610" s="73"/>
      <c r="E610" s="74"/>
    </row>
    <row r="611" spans="1:5" ht="26.25" x14ac:dyDescent="0.25">
      <c r="A611" s="22" t="s">
        <v>254</v>
      </c>
      <c r="B611" s="64" t="s">
        <v>280</v>
      </c>
      <c r="C611" s="2" t="s">
        <v>3</v>
      </c>
      <c r="D611" s="2" t="s">
        <v>19</v>
      </c>
      <c r="E611" s="28" t="s">
        <v>8</v>
      </c>
    </row>
    <row r="612" spans="1:5" x14ac:dyDescent="0.25">
      <c r="A612" s="21" t="s">
        <v>36</v>
      </c>
      <c r="B612" s="69">
        <v>1</v>
      </c>
      <c r="C612" s="9">
        <v>14</v>
      </c>
      <c r="D612" s="10"/>
      <c r="E612" s="18">
        <f t="shared" ref="E612:E613" si="129">D612*C612</f>
        <v>0</v>
      </c>
    </row>
    <row r="613" spans="1:5" x14ac:dyDescent="0.25">
      <c r="A613" s="21" t="str">
        <f>A46</f>
        <v>Wymiana środka gaśniczego 0,25 ogólnej ilości gaśnic w danym roku</v>
      </c>
      <c r="B613" s="63">
        <v>1</v>
      </c>
      <c r="C613" s="9">
        <f>C612*0.25</f>
        <v>3.5</v>
      </c>
      <c r="D613" s="10"/>
      <c r="E613" s="18">
        <f t="shared" si="129"/>
        <v>0</v>
      </c>
    </row>
    <row r="614" spans="1:5" x14ac:dyDescent="0.25">
      <c r="A614" s="84" t="s">
        <v>9</v>
      </c>
      <c r="B614" s="85"/>
      <c r="C614" s="86"/>
      <c r="D614" s="86"/>
      <c r="E614" s="18">
        <f>SUM(E612:E613)</f>
        <v>0</v>
      </c>
    </row>
    <row r="615" spans="1:5" ht="26.25" x14ac:dyDescent="0.25">
      <c r="A615" s="22" t="s">
        <v>256</v>
      </c>
      <c r="B615" s="64" t="s">
        <v>280</v>
      </c>
      <c r="C615" s="2" t="s">
        <v>3</v>
      </c>
      <c r="D615" s="2" t="s">
        <v>19</v>
      </c>
      <c r="E615" s="28" t="s">
        <v>8</v>
      </c>
    </row>
    <row r="616" spans="1:5" x14ac:dyDescent="0.25">
      <c r="A616" s="21" t="s">
        <v>39</v>
      </c>
      <c r="B616" s="69">
        <v>1</v>
      </c>
      <c r="C616" s="9">
        <v>12</v>
      </c>
      <c r="D616" s="10"/>
      <c r="E616" s="18">
        <f t="shared" ref="E616" si="130">D616*C616</f>
        <v>0</v>
      </c>
    </row>
    <row r="617" spans="1:5" x14ac:dyDescent="0.25">
      <c r="A617" s="84" t="s">
        <v>9</v>
      </c>
      <c r="B617" s="85"/>
      <c r="C617" s="86"/>
      <c r="D617" s="86"/>
      <c r="E617" s="18">
        <f>SUM(E616)</f>
        <v>0</v>
      </c>
    </row>
    <row r="618" spans="1:5" ht="15.75" thickBot="1" x14ac:dyDescent="0.3">
      <c r="A618" s="99" t="s">
        <v>257</v>
      </c>
      <c r="B618" s="100"/>
      <c r="C618" s="93">
        <f>E614+E617</f>
        <v>0</v>
      </c>
      <c r="D618" s="94"/>
      <c r="E618" s="95"/>
    </row>
    <row r="619" spans="1:5" ht="15.75" thickBot="1" x14ac:dyDescent="0.3">
      <c r="A619" s="72" t="s">
        <v>258</v>
      </c>
      <c r="B619" s="73"/>
      <c r="C619" s="73"/>
      <c r="D619" s="73"/>
      <c r="E619" s="74"/>
    </row>
    <row r="620" spans="1:5" x14ac:dyDescent="0.25">
      <c r="A620" s="15" t="s">
        <v>259</v>
      </c>
      <c r="B620" s="69">
        <v>1</v>
      </c>
      <c r="C620" s="13">
        <v>4</v>
      </c>
      <c r="D620" s="14"/>
      <c r="E620" s="33">
        <f t="shared" ref="E620:E621" si="131">D620*C620</f>
        <v>0</v>
      </c>
    </row>
    <row r="621" spans="1:5" x14ac:dyDescent="0.25">
      <c r="A621" s="15" t="str">
        <f>A46</f>
        <v>Wymiana środka gaśniczego 0,25 ogólnej ilości gaśnic w danym roku</v>
      </c>
      <c r="B621" s="63">
        <v>1</v>
      </c>
      <c r="C621" s="13">
        <f>C620*0.25</f>
        <v>1</v>
      </c>
      <c r="D621" s="14"/>
      <c r="E621" s="33">
        <f t="shared" si="131"/>
        <v>0</v>
      </c>
    </row>
    <row r="622" spans="1:5" x14ac:dyDescent="0.25">
      <c r="A622" s="84" t="s">
        <v>9</v>
      </c>
      <c r="B622" s="85"/>
      <c r="C622" s="86"/>
      <c r="D622" s="86"/>
      <c r="E622" s="18">
        <f>SUM(E620:E621)</f>
        <v>0</v>
      </c>
    </row>
    <row r="623" spans="1:5" ht="15.75" thickBot="1" x14ac:dyDescent="0.3">
      <c r="A623" s="99" t="s">
        <v>260</v>
      </c>
      <c r="B623" s="100"/>
      <c r="C623" s="93">
        <f>E622</f>
        <v>0</v>
      </c>
      <c r="D623" s="94"/>
      <c r="E623" s="95"/>
    </row>
    <row r="624" spans="1:5" ht="15.75" thickBot="1" x14ac:dyDescent="0.3">
      <c r="A624" s="72" t="s">
        <v>261</v>
      </c>
      <c r="B624" s="73"/>
      <c r="C624" s="73"/>
      <c r="D624" s="73"/>
      <c r="E624" s="74"/>
    </row>
    <row r="625" spans="1:5" x14ac:dyDescent="0.25">
      <c r="A625" s="15" t="s">
        <v>259</v>
      </c>
      <c r="B625" s="69">
        <v>1</v>
      </c>
      <c r="C625" s="13">
        <v>2</v>
      </c>
      <c r="D625" s="14"/>
      <c r="E625" s="33">
        <f t="shared" ref="E625:E626" si="132">D625*C625</f>
        <v>0</v>
      </c>
    </row>
    <row r="626" spans="1:5" x14ac:dyDescent="0.25">
      <c r="A626" s="15" t="str">
        <f>A46</f>
        <v>Wymiana środka gaśniczego 0,25 ogólnej ilości gaśnic w danym roku</v>
      </c>
      <c r="B626" s="63">
        <v>1</v>
      </c>
      <c r="C626" s="13">
        <f>C625*0.25</f>
        <v>0.5</v>
      </c>
      <c r="D626" s="14"/>
      <c r="E626" s="33">
        <f t="shared" si="132"/>
        <v>0</v>
      </c>
    </row>
    <row r="627" spans="1:5" x14ac:dyDescent="0.25">
      <c r="A627" s="84" t="s">
        <v>9</v>
      </c>
      <c r="B627" s="85"/>
      <c r="C627" s="86"/>
      <c r="D627" s="86"/>
      <c r="E627" s="18">
        <f>SUM(E625:E626)</f>
        <v>0</v>
      </c>
    </row>
    <row r="628" spans="1:5" ht="15.75" thickBot="1" x14ac:dyDescent="0.3">
      <c r="A628" s="99" t="s">
        <v>262</v>
      </c>
      <c r="B628" s="100"/>
      <c r="C628" s="93">
        <f>E627</f>
        <v>0</v>
      </c>
      <c r="D628" s="94"/>
      <c r="E628" s="95"/>
    </row>
    <row r="629" spans="1:5" x14ac:dyDescent="0.25">
      <c r="C629" s="12"/>
    </row>
    <row r="630" spans="1:5" ht="15.75" thickBot="1" x14ac:dyDescent="0.3">
      <c r="C630" s="12"/>
    </row>
    <row r="631" spans="1:5" ht="15.75" x14ac:dyDescent="0.25">
      <c r="A631" s="34" t="s">
        <v>263</v>
      </c>
      <c r="B631" s="58"/>
      <c r="C631" s="75">
        <f>C55+C93+C151+C180+C210+C257+C304+C351+C398+C453+C484+C516+C550+C577+C593+C609+C618+C623+C628</f>
        <v>0</v>
      </c>
      <c r="D631" s="76"/>
      <c r="E631" s="77"/>
    </row>
    <row r="632" spans="1:5" ht="15.75" x14ac:dyDescent="0.25">
      <c r="A632" s="35" t="s">
        <v>265</v>
      </c>
      <c r="B632" s="59"/>
      <c r="C632" s="78">
        <f>C631-C633</f>
        <v>0</v>
      </c>
      <c r="D632" s="79"/>
      <c r="E632" s="80"/>
    </row>
    <row r="633" spans="1:5" ht="16.5" thickBot="1" x14ac:dyDescent="0.3">
      <c r="A633" s="36" t="s">
        <v>264</v>
      </c>
      <c r="B633" s="60"/>
      <c r="C633" s="81">
        <f>C631/1.23</f>
        <v>0</v>
      </c>
      <c r="D633" s="82"/>
      <c r="E633" s="83"/>
    </row>
    <row r="634" spans="1:5" x14ac:dyDescent="0.25">
      <c r="C634" s="12"/>
    </row>
    <row r="635" spans="1:5" ht="15.75" x14ac:dyDescent="0.25">
      <c r="B635" s="37"/>
      <c r="C635" s="12"/>
    </row>
    <row r="636" spans="1:5" ht="15.75" x14ac:dyDescent="0.25">
      <c r="A636" s="37" t="s">
        <v>286</v>
      </c>
      <c r="C636" s="12"/>
    </row>
    <row r="637" spans="1:5" ht="15.75" x14ac:dyDescent="0.25">
      <c r="A637" s="37" t="s">
        <v>287</v>
      </c>
      <c r="C637" s="12"/>
    </row>
    <row r="638" spans="1:5" x14ac:dyDescent="0.25">
      <c r="C638" s="12"/>
    </row>
    <row r="639" spans="1:5" x14ac:dyDescent="0.25">
      <c r="C639" s="12"/>
    </row>
    <row r="640" spans="1:5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</sheetData>
  <mergeCells count="196">
    <mergeCell ref="A2:E2"/>
    <mergeCell ref="B1:E1"/>
    <mergeCell ref="A622:D622"/>
    <mergeCell ref="C623:E623"/>
    <mergeCell ref="A624:E624"/>
    <mergeCell ref="A627:D627"/>
    <mergeCell ref="C628:E628"/>
    <mergeCell ref="A614:D614"/>
    <mergeCell ref="A610:E610"/>
    <mergeCell ref="A617:D617"/>
    <mergeCell ref="C618:E618"/>
    <mergeCell ref="A619:E619"/>
    <mergeCell ref="A618:B618"/>
    <mergeCell ref="A623:B623"/>
    <mergeCell ref="A628:B628"/>
    <mergeCell ref="A597:D597"/>
    <mergeCell ref="A601:D601"/>
    <mergeCell ref="A605:D605"/>
    <mergeCell ref="A608:D608"/>
    <mergeCell ref="C609:E609"/>
    <mergeCell ref="A589:D589"/>
    <mergeCell ref="A592:D592"/>
    <mergeCell ref="C577:E577"/>
    <mergeCell ref="C593:E593"/>
    <mergeCell ref="A594:E594"/>
    <mergeCell ref="A609:B609"/>
    <mergeCell ref="A593:B593"/>
    <mergeCell ref="A573:D573"/>
    <mergeCell ref="A576:D576"/>
    <mergeCell ref="A578:E578"/>
    <mergeCell ref="A582:D582"/>
    <mergeCell ref="A586:D586"/>
    <mergeCell ref="A554:D554"/>
    <mergeCell ref="A557:D557"/>
    <mergeCell ref="A563:D563"/>
    <mergeCell ref="A566:D566"/>
    <mergeCell ref="A570:D570"/>
    <mergeCell ref="A577:B577"/>
    <mergeCell ref="A543:D543"/>
    <mergeCell ref="A546:D546"/>
    <mergeCell ref="A549:D549"/>
    <mergeCell ref="C550:E550"/>
    <mergeCell ref="A521:D521"/>
    <mergeCell ref="A524:D524"/>
    <mergeCell ref="A535:D535"/>
    <mergeCell ref="A538:D538"/>
    <mergeCell ref="A550:B550"/>
    <mergeCell ref="A503:D503"/>
    <mergeCell ref="A508:D508"/>
    <mergeCell ref="A512:D512"/>
    <mergeCell ref="A515:D515"/>
    <mergeCell ref="C516:E516"/>
    <mergeCell ref="C484:E484"/>
    <mergeCell ref="A485:E485"/>
    <mergeCell ref="A493:D493"/>
    <mergeCell ref="A496:D496"/>
    <mergeCell ref="A500:D500"/>
    <mergeCell ref="A484:B484"/>
    <mergeCell ref="A516:B516"/>
    <mergeCell ref="A468:D468"/>
    <mergeCell ref="A471:D471"/>
    <mergeCell ref="A476:D476"/>
    <mergeCell ref="A480:D480"/>
    <mergeCell ref="A483:D483"/>
    <mergeCell ref="A452:D452"/>
    <mergeCell ref="C453:E453"/>
    <mergeCell ref="A454:E454"/>
    <mergeCell ref="A458:D458"/>
    <mergeCell ref="A461:D461"/>
    <mergeCell ref="A453:B453"/>
    <mergeCell ref="A434:D434"/>
    <mergeCell ref="A437:D437"/>
    <mergeCell ref="A440:D440"/>
    <mergeCell ref="A445:D445"/>
    <mergeCell ref="A449:D449"/>
    <mergeCell ref="A403:D403"/>
    <mergeCell ref="A406:D406"/>
    <mergeCell ref="A409:D409"/>
    <mergeCell ref="A419:D419"/>
    <mergeCell ref="A427:D427"/>
    <mergeCell ref="A390:D390"/>
    <mergeCell ref="A394:D394"/>
    <mergeCell ref="A397:D397"/>
    <mergeCell ref="C398:E398"/>
    <mergeCell ref="A371:D371"/>
    <mergeCell ref="A374:D374"/>
    <mergeCell ref="A377:D377"/>
    <mergeCell ref="A383:D383"/>
    <mergeCell ref="A386:D386"/>
    <mergeCell ref="A398:B398"/>
    <mergeCell ref="A350:D350"/>
    <mergeCell ref="C351:E351"/>
    <mergeCell ref="A352:E352"/>
    <mergeCell ref="A359:D359"/>
    <mergeCell ref="A368:D368"/>
    <mergeCell ref="A329:D329"/>
    <mergeCell ref="A335:D335"/>
    <mergeCell ref="A338:D338"/>
    <mergeCell ref="A342:D342"/>
    <mergeCell ref="A347:D347"/>
    <mergeCell ref="A351:B351"/>
    <mergeCell ref="A253:D253"/>
    <mergeCell ref="A305:E305"/>
    <mergeCell ref="A312:D312"/>
    <mergeCell ref="A320:D320"/>
    <mergeCell ref="A323:D323"/>
    <mergeCell ref="A326:D326"/>
    <mergeCell ref="A291:D291"/>
    <mergeCell ref="A295:D295"/>
    <mergeCell ref="C304:E304"/>
    <mergeCell ref="A300:D300"/>
    <mergeCell ref="A303:D303"/>
    <mergeCell ref="A273:D273"/>
    <mergeCell ref="A276:D276"/>
    <mergeCell ref="A279:D279"/>
    <mergeCell ref="A282:D282"/>
    <mergeCell ref="A288:D288"/>
    <mergeCell ref="A256:D256"/>
    <mergeCell ref="C257:E257"/>
    <mergeCell ref="A258:E258"/>
    <mergeCell ref="A265:D265"/>
    <mergeCell ref="A257:B257"/>
    <mergeCell ref="A304:B304"/>
    <mergeCell ref="A232:D232"/>
    <mergeCell ref="A235:D235"/>
    <mergeCell ref="A241:D241"/>
    <mergeCell ref="A244:D244"/>
    <mergeCell ref="A248:D248"/>
    <mergeCell ref="C210:E210"/>
    <mergeCell ref="A211:E211"/>
    <mergeCell ref="A218:D218"/>
    <mergeCell ref="A226:D226"/>
    <mergeCell ref="A229:D229"/>
    <mergeCell ref="A210:B210"/>
    <mergeCell ref="A192:D192"/>
    <mergeCell ref="A195:D195"/>
    <mergeCell ref="A203:D203"/>
    <mergeCell ref="A206:D206"/>
    <mergeCell ref="A209:D209"/>
    <mergeCell ref="A176:D176"/>
    <mergeCell ref="A179:D179"/>
    <mergeCell ref="C180:E180"/>
    <mergeCell ref="A181:E181"/>
    <mergeCell ref="A188:D188"/>
    <mergeCell ref="A198:D198"/>
    <mergeCell ref="A180:B180"/>
    <mergeCell ref="A152:E152"/>
    <mergeCell ref="A160:D160"/>
    <mergeCell ref="A164:D164"/>
    <mergeCell ref="A167:D167"/>
    <mergeCell ref="A172:D172"/>
    <mergeCell ref="A138:D138"/>
    <mergeCell ref="A143:D143"/>
    <mergeCell ref="A147:D147"/>
    <mergeCell ref="A150:D150"/>
    <mergeCell ref="C151:E151"/>
    <mergeCell ref="A151:B151"/>
    <mergeCell ref="A129:D129"/>
    <mergeCell ref="C93:E93"/>
    <mergeCell ref="A132:D132"/>
    <mergeCell ref="A135:D135"/>
    <mergeCell ref="A29:D29"/>
    <mergeCell ref="A94:E94"/>
    <mergeCell ref="A102:D102"/>
    <mergeCell ref="A110:D110"/>
    <mergeCell ref="A115:D115"/>
    <mergeCell ref="A81:D81"/>
    <mergeCell ref="A86:D86"/>
    <mergeCell ref="A89:D89"/>
    <mergeCell ref="A92:D92"/>
    <mergeCell ref="A55:B55"/>
    <mergeCell ref="A93:B93"/>
    <mergeCell ref="A551:E551"/>
    <mergeCell ref="A517:E517"/>
    <mergeCell ref="A399:E399"/>
    <mergeCell ref="C631:E631"/>
    <mergeCell ref="C632:E632"/>
    <mergeCell ref="C633:E633"/>
    <mergeCell ref="A3:E3"/>
    <mergeCell ref="A10:D10"/>
    <mergeCell ref="A20:D20"/>
    <mergeCell ref="A23:D23"/>
    <mergeCell ref="A26:D26"/>
    <mergeCell ref="C55:E55"/>
    <mergeCell ref="A78:D78"/>
    <mergeCell ref="A35:D35"/>
    <mergeCell ref="A39:D39"/>
    <mergeCell ref="A42:D42"/>
    <mergeCell ref="A47:D47"/>
    <mergeCell ref="A51:D51"/>
    <mergeCell ref="A54:D54"/>
    <mergeCell ref="A56:E56"/>
    <mergeCell ref="A62:D62"/>
    <mergeCell ref="A71:D71"/>
    <mergeCell ref="A75:D75"/>
    <mergeCell ref="A125:D125"/>
  </mergeCells>
  <pageMargins left="0.23622047244094491" right="0.23622047244094491" top="0.39370078740157483" bottom="0.3937007874015748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Rudawski</dc:creator>
  <cp:lastModifiedBy>Anna Giszczak</cp:lastModifiedBy>
  <cp:lastPrinted>2024-02-23T07:57:00Z</cp:lastPrinted>
  <dcterms:created xsi:type="dcterms:W3CDTF">2020-12-16T10:06:54Z</dcterms:created>
  <dcterms:modified xsi:type="dcterms:W3CDTF">2024-03-06T09:29:34Z</dcterms:modified>
</cp:coreProperties>
</file>