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Kancelaria\Klienci 2022\PWS KONSTANTA\MICHNA KRZYSZTOF\56 SWZ Powiat Ostrzeszowski 19.7.23\Przetarg - 2023\Powtórka minie 2023\1 SWZ powtórka\"/>
    </mc:Choice>
  </mc:AlternateContent>
  <xr:revisionPtr revIDLastSave="0" documentId="8_{25660328-EE01-42AB-99D1-4ED8DBF182C5}" xr6:coauthVersionLast="47" xr6:coauthVersionMax="47" xr10:uidLastSave="{00000000-0000-0000-0000-000000000000}"/>
  <bookViews>
    <workbookView xWindow="-110" yWindow="-110" windowWidth="19420" windowHeight="10300" tabRatio="756" firstSheet="5" activeTab="11" xr2:uid="{00000000-000D-0000-FFFF-FFFF00000000}"/>
  </bookViews>
  <sheets>
    <sheet name="Informacje Podstawowe" sheetId="1" r:id="rId1"/>
    <sheet name="Srodki Trwale Razem" sheetId="14" r:id="rId2"/>
    <sheet name="Budynki" sheetId="6" r:id="rId3"/>
    <sheet name="Gr 3 - 8" sheetId="5" r:id="rId4"/>
    <sheet name="Wyposazenie Inne" sheetId="13" r:id="rId5"/>
    <sheet name="Elektronika" sheetId="10" r:id="rId6"/>
    <sheet name="Maszyny Powiat" sheetId="8" r:id="rId7"/>
    <sheet name="Wykaz dróg" sheetId="9" r:id="rId8"/>
    <sheet name="Mosty i przepusty" sheetId="12" r:id="rId9"/>
    <sheet name="Pojazdy" sheetId="7" r:id="rId10"/>
    <sheet name="Lokalizacje" sheetId="2" r:id="rId11"/>
    <sheet name="Wykaz nieruchomości użytkowanyc" sheetId="3" r:id="rId12"/>
  </sheets>
  <externalReferences>
    <externalReference r:id="rId13"/>
  </externalReferences>
  <definedNames>
    <definedName name="Rodzajpojazdu">[1]Arkusz2!$A$2:$A$24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4" l="1"/>
  <c r="G19" i="14" s="1"/>
  <c r="P18" i="5"/>
  <c r="Q18" i="5"/>
  <c r="S18" i="5"/>
  <c r="T18" i="5"/>
  <c r="U18" i="5"/>
  <c r="V18" i="5"/>
  <c r="W18" i="5"/>
  <c r="X18" i="5"/>
  <c r="Y18" i="5"/>
  <c r="Z18" i="5"/>
  <c r="AA18" i="5"/>
  <c r="AB18" i="5"/>
  <c r="AC18" i="5"/>
  <c r="AD18" i="5"/>
  <c r="R18" i="5"/>
  <c r="J19" i="14"/>
  <c r="I19" i="14"/>
  <c r="H19" i="14"/>
  <c r="I14" i="6"/>
  <c r="I107" i="6" l="1"/>
  <c r="I69" i="6"/>
  <c r="I74" i="6"/>
  <c r="H110" i="6" s="1"/>
  <c r="I104" i="6"/>
  <c r="I95" i="6"/>
  <c r="H64" i="6"/>
  <c r="I64" i="6"/>
  <c r="I61" i="6"/>
  <c r="H55" i="6"/>
  <c r="I55" i="6"/>
  <c r="I49" i="6"/>
  <c r="I35" i="6"/>
  <c r="I26" i="6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F19" i="14"/>
  <c r="E19" i="14"/>
  <c r="D19" i="14"/>
  <c r="C19" i="14"/>
  <c r="H74" i="6"/>
  <c r="D85" i="10"/>
  <c r="D956" i="10"/>
  <c r="A14" i="7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H49" i="6"/>
  <c r="H95" i="6"/>
  <c r="N18" i="1"/>
  <c r="M18" i="1"/>
  <c r="D916" i="10"/>
  <c r="D875" i="10"/>
  <c r="O18" i="5" l="1"/>
  <c r="D687" i="10"/>
  <c r="D624" i="10"/>
  <c r="D574" i="10"/>
  <c r="D571" i="10"/>
  <c r="D564" i="10"/>
  <c r="D558" i="10"/>
  <c r="D505" i="10"/>
  <c r="D498" i="10"/>
  <c r="D59" i="10"/>
  <c r="D447" i="10"/>
  <c r="D434" i="10"/>
  <c r="D426" i="10"/>
  <c r="D411" i="10"/>
  <c r="D20" i="13"/>
  <c r="D371" i="10"/>
  <c r="D327" i="10"/>
  <c r="D250" i="10"/>
  <c r="D244" i="10"/>
  <c r="D237" i="10"/>
  <c r="D182" i="10"/>
  <c r="D173" i="10"/>
  <c r="D98" i="10"/>
  <c r="D95" i="10"/>
  <c r="H14" i="6"/>
  <c r="C57" i="9"/>
  <c r="C49" i="9"/>
  <c r="C67" i="9" s="1"/>
  <c r="C42" i="9"/>
  <c r="C68" i="9" s="1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G28" i="8" l="1"/>
  <c r="A9" i="7"/>
  <c r="A10" i="7" s="1"/>
  <c r="A11" i="7" s="1"/>
  <c r="A12" i="7" s="1"/>
  <c r="A13" i="7" s="1"/>
  <c r="H107" i="6"/>
  <c r="H104" i="6"/>
  <c r="H69" i="6"/>
  <c r="H61" i="6"/>
  <c r="H35" i="6"/>
  <c r="H26" i="6"/>
  <c r="H109" i="6" l="1"/>
  <c r="H108" i="6" s="1"/>
</calcChain>
</file>

<file path=xl/sharedStrings.xml><?xml version="1.0" encoding="utf-8"?>
<sst xmlns="http://schemas.openxmlformats.org/spreadsheetml/2006/main" count="5126" uniqueCount="2055">
  <si>
    <t>L.p.</t>
  </si>
  <si>
    <t>Nazwa jednostki</t>
  </si>
  <si>
    <t>Adres</t>
  </si>
  <si>
    <t>REGON</t>
  </si>
  <si>
    <t>PKD główne</t>
  </si>
  <si>
    <t>Rodzaj prowadzonej działalności (opisowo)</t>
  </si>
  <si>
    <t>Liczba pracowników</t>
  </si>
  <si>
    <t>Liczba uczniów/ wychowanków/ pensjonariuszy</t>
  </si>
  <si>
    <t>Czy są solary/fotowoltaika?</t>
  </si>
  <si>
    <t xml:space="preserve">Czy w konstrukcji budynków występuje płyta warstwowa? </t>
  </si>
  <si>
    <t>Czy od 1997 r. wystąpiło w jednostce ryzyko powodzi?</t>
  </si>
  <si>
    <t>Starostwo Powiatowe</t>
  </si>
  <si>
    <t>ul. Zamkowa 31, 63-500 Ostrzeszów</t>
  </si>
  <si>
    <t>8411Z</t>
  </si>
  <si>
    <t>KIEROWANIE PODSTAWOWYMI RODZAJAMI DZIAŁALNOŚCI PUBLICZNEJ</t>
  </si>
  <si>
    <t>NIE</t>
  </si>
  <si>
    <t>Dom Dziecka w Ostrzeszowie</t>
  </si>
  <si>
    <t>ul.Gen.Wł.Sikorskiego 19 63-500 Ostrzeszów</t>
  </si>
  <si>
    <t>8790Z</t>
  </si>
  <si>
    <t>POZOSTAŁA POMOC SPOŁECZNA Z ZAKWATEROWANIEM</t>
  </si>
  <si>
    <t>Dom Pomocy Społecznej w Kobylej Górze</t>
  </si>
  <si>
    <t>ul. T. Sikorskiego 1 63-507 Kobyla Góra</t>
  </si>
  <si>
    <t>000296472</t>
  </si>
  <si>
    <t>8720Z</t>
  </si>
  <si>
    <t>POMOC SPOŁECZNA Z ZAKWATEROWANIEM DLA OSÓB Z ZABURZENIAMI PSYCHICZNYMI</t>
  </si>
  <si>
    <t>Dom Pomocy Społecznej w Kochłowach</t>
  </si>
  <si>
    <t>Kochłowy 1 , 63-500 Ostrzeszów</t>
  </si>
  <si>
    <t>000295372</t>
  </si>
  <si>
    <t>Dom Pomocy Społecznej w Marszałkach</t>
  </si>
  <si>
    <t>Marszałki 15, 63 – 520 Grabów n/Prosną</t>
  </si>
  <si>
    <t>I Liceum Ogólnokształcące im. Marii Skłodowskiej – Curie w Ostrzeszowie</t>
  </si>
  <si>
    <t>ul. Zamkowa 21, 63 - 500 Ostrzeszów</t>
  </si>
  <si>
    <t>000694416</t>
  </si>
  <si>
    <t>8531B</t>
  </si>
  <si>
    <t>LICEA OGÓLNOKSZTAŁCĄCE</t>
  </si>
  <si>
    <t>tak, w budynku Sali gimnastycznej</t>
  </si>
  <si>
    <t>Powiatowe Centrum Pomocy Rodzinie</t>
  </si>
  <si>
    <t>Zamkowa 17, 63 - 500 Ostrzeszów</t>
  </si>
  <si>
    <t>8810Z</t>
  </si>
  <si>
    <t>POMOC SPOŁECZNA BEZ ZAKWATEROWANIA DLA OSÓB W PODESZŁYM WIEKU I OSÓB NIEPEŁNOSPRAWNYCH</t>
  </si>
  <si>
    <t>nd</t>
  </si>
  <si>
    <t>Poradnia Psychologiczno - Pedagogiczna</t>
  </si>
  <si>
    <t>ul. Gen.Sikorskiego 19; 63-500 Ostrzeszów</t>
  </si>
  <si>
    <t>000694267</t>
  </si>
  <si>
    <t>8560Z, '8532C</t>
  </si>
  <si>
    <t>DZIAŁALNOŚĆ WSPOMAGAJĄCA EDUKACJĘ</t>
  </si>
  <si>
    <t>Specjalny Ośrodek Szkolno - Wychowawczy</t>
  </si>
  <si>
    <t>ul.Gen.Sikorskiego 19, 63-500 Ostrzeszów</t>
  </si>
  <si>
    <t>001095250</t>
  </si>
  <si>
    <t>7022Z</t>
  </si>
  <si>
    <t>DZIAŁALNOŚC OŚWIATOWA</t>
  </si>
  <si>
    <t xml:space="preserve">TAK </t>
  </si>
  <si>
    <t>Dom dziecka w Książenicach</t>
  </si>
  <si>
    <t>ul. Dożynkowa 1a Książenice 63-520 Grabów nad Prosną</t>
  </si>
  <si>
    <t>Zakład Aktywności Zawodowej w Książenicach</t>
  </si>
  <si>
    <t>9610Z, 0240Z, 7810Z, 7820Z, 7830Z, 8559B, 8560Z</t>
  </si>
  <si>
    <t>PRANIE I CZYSZCZENIE WYROBÓW WŁÓKIENNICZYCH I FUTRZARSKICH</t>
  </si>
  <si>
    <t>Zespół Szkół Nr 1 im. Powstańcow Wielkopolskich</t>
  </si>
  <si>
    <t xml:space="preserve">ul. Gen. Sikorskiego 9, 63-500 Ostrzeszów </t>
  </si>
  <si>
    <t>000194814</t>
  </si>
  <si>
    <t>8560Z</t>
  </si>
  <si>
    <t>Zespół Szkół nr 2 im. Przyjaźni Polsko-Norweskiej w Ostrzeszowie</t>
  </si>
  <si>
    <t>ul. Krańcowa 7, 63-500 Ostrzeszów</t>
  </si>
  <si>
    <t>000032520</t>
  </si>
  <si>
    <t>Powiatowy Urząd Pracy</t>
  </si>
  <si>
    <t>ul. Przemysłowa 7, 63-500 Ostrzeszów</t>
  </si>
  <si>
    <t>8413Z</t>
  </si>
  <si>
    <t xml:space="preserve">	KIEROWANIE W ZAKRESIE EFEKTYWNOŚCI GOSPODAROWANIA</t>
  </si>
  <si>
    <t>n/d</t>
  </si>
  <si>
    <t>budynek PUP - konstrukcja żelbetowa, stropodach</t>
  </si>
  <si>
    <t>Namioty/szklarnie?</t>
  </si>
  <si>
    <t>POWIAT OSTRZESZOWSKI / STAROSTWO POWIATOWE W OSTRZESZOWIE</t>
  </si>
  <si>
    <t>250854777 / 250856606</t>
  </si>
  <si>
    <t>WYKAZ LOKALIZACJI, W KTÓRYCH PROWADZONA JEST DZIAŁALNOŚĆ ORAZ LOKALIZACJI, GDZIE ZNAJDUJE SIĘ MIENIE NALEŻĄCE DO JEDNOSTEK POWIATU OSTRZESZOWSKIEGO (nie wykazane w załączniku nr 1 - poniższy wykaz nie musi być pełnym wykazem lokalizacji)</t>
  </si>
  <si>
    <t>Lp.</t>
  </si>
  <si>
    <t>Lokalizacja (adres)</t>
  </si>
  <si>
    <t>Zabezpieczenia (znane zabezpieczenia p-poż i przeciw kradzieżowe)</t>
  </si>
  <si>
    <t>1. Starostwo Powiatowe</t>
  </si>
  <si>
    <t>GAŚNICE, HYDRANTY, KRATY W niektórych oknach, dozór od 7:00 do 20:00 od. pon- pt.</t>
  </si>
  <si>
    <t>ul. Zamkowa 17 63-500 Ostrzeszów (wydz.Zarządzania Drogami Powiatowymi)</t>
  </si>
  <si>
    <t>GAŚNICE, HYDRANTY, KRATY W niektórych oknach,</t>
  </si>
  <si>
    <t>ul. Zamkowa 16A 63-500 Ostrzeszów (wydz. Budownictwa i Środowiska)</t>
  </si>
  <si>
    <t xml:space="preserve">GAŚNICE, HYDRANTY, KRATY W niektórych oknach, czyjniki dymu w wydz. Komunikacji, dozór od 7:00 do 20:00 od. pon- pt. </t>
  </si>
  <si>
    <t>gasnice, hydranty</t>
  </si>
  <si>
    <t>ul. Sikorskiego 58, 63-500 Ostrzeszów (Powiatowy Inspektorat Nadzoru Budowlanego oraz powiatowy Inspektorat Weterynarii)</t>
  </si>
  <si>
    <t>ul. Krańcowa 7, 63-500 Ostrzeszów, Boisko rekreacyjne przy zespole szkół nr 2</t>
  </si>
  <si>
    <t>2. Dom Dziecka</t>
  </si>
  <si>
    <t>DOM DZIECKA UL.GEN.SIKORSKIEGO 19 OSTRZESZÓW</t>
  </si>
  <si>
    <t>GAŚNICE, HYDRANT</t>
  </si>
  <si>
    <t>Wykaz nieruchomości użytkowanych przez inne osoby (podmioty)</t>
  </si>
  <si>
    <t xml:space="preserve">Nazwa podmiotu  </t>
  </si>
  <si>
    <t>Lokalizacja</t>
  </si>
  <si>
    <t>Jaki rodzaj działalności wykonywany jest na terenie lokalizacji?</t>
  </si>
  <si>
    <t> PCPR</t>
  </si>
  <si>
    <r>
      <t> </t>
    </r>
    <r>
      <rPr>
        <sz val="10"/>
        <color theme="1"/>
        <rFont val="Arial"/>
        <family val="2"/>
        <charset val="238"/>
      </rPr>
      <t>ul. Zamkowa 17 63-500 Ostrzeszów</t>
    </r>
  </si>
  <si>
    <t> administracja</t>
  </si>
  <si>
    <t>Nadzór Wodny Wody Polskie</t>
  </si>
  <si>
    <r>
      <t> </t>
    </r>
    <r>
      <rPr>
        <sz val="10"/>
        <color theme="1"/>
        <rFont val="Arial"/>
        <family val="2"/>
        <charset val="238"/>
      </rPr>
      <t>ul. Zamkowa 16A 63-500 Ostrzeszów</t>
    </r>
  </si>
  <si>
    <t> Obwód drogowy</t>
  </si>
  <si>
    <r>
      <t> </t>
    </r>
    <r>
      <rPr>
        <sz val="10"/>
        <color theme="1"/>
        <rFont val="Arial"/>
        <family val="2"/>
        <charset val="238"/>
      </rPr>
      <t>Grabów Wójtostwo 27, 63-520 Grabów nad Prosną</t>
    </r>
  </si>
  <si>
    <t> drogownictwo</t>
  </si>
  <si>
    <r>
      <t> </t>
    </r>
    <r>
      <rPr>
        <sz val="10"/>
        <color theme="1"/>
        <rFont val="Arial"/>
        <family val="2"/>
        <charset val="238"/>
      </rPr>
      <t>Powiatowy Inspektorat Nadzoru Budowlanego oraz Powiatowy Inspektorat Weterynarii</t>
    </r>
  </si>
  <si>
    <r>
      <t> </t>
    </r>
    <r>
      <rPr>
        <sz val="10"/>
        <color theme="1"/>
        <rFont val="Arial"/>
        <family val="2"/>
        <charset val="238"/>
      </rPr>
      <t>ul. Sikorskiego 58, 63-500 Ostrzeszów</t>
    </r>
  </si>
  <si>
    <t>Zespół Szkół nr 2</t>
  </si>
  <si>
    <r>
      <t> </t>
    </r>
    <r>
      <rPr>
        <sz val="10"/>
        <color theme="1"/>
        <rFont val="Arial"/>
        <family val="2"/>
        <charset val="238"/>
      </rPr>
      <t>ul. Krańcowa 7, 63-500 Ostrzeszów</t>
    </r>
  </si>
  <si>
    <t> Szkolnictwo</t>
  </si>
  <si>
    <t>Grupa 3 KŚT</t>
  </si>
  <si>
    <t>Grupa 4 KŚT</t>
  </si>
  <si>
    <t>Grupa 5 KŚT</t>
  </si>
  <si>
    <t>Grupa 6 KŚT</t>
  </si>
  <si>
    <t>Grupa 7 KŚT</t>
  </si>
  <si>
    <t>Grupa 8 KŚT</t>
  </si>
  <si>
    <t xml:space="preserve">Nakłady inwestycyjne </t>
  </si>
  <si>
    <t xml:space="preserve">Zbiory biblioteczne </t>
  </si>
  <si>
    <t>Zbiory archiwalne (wartość lub szacunkowa ilość mb)</t>
  </si>
  <si>
    <t>Jednostka</t>
  </si>
  <si>
    <t xml:space="preserve">Niskocenne składniki majątku </t>
  </si>
  <si>
    <t>Inne mienie (jakie?) GRUPA 013 PŚT</t>
  </si>
  <si>
    <t>Razem WKB</t>
  </si>
  <si>
    <t>Razem WO</t>
  </si>
  <si>
    <t>WKB</t>
  </si>
  <si>
    <t>WO</t>
  </si>
  <si>
    <t>Razem</t>
  </si>
  <si>
    <t xml:space="preserve">Sprzęt elektroniczny stacjonarny – mienie osób trzecich </t>
  </si>
  <si>
    <t xml:space="preserve">Sprzęt elektroniczny przenośny - mienie osób trzecich </t>
  </si>
  <si>
    <t>Drogi powiatu, w zarządzaniu Powiatu, o łącznej długości</t>
  </si>
  <si>
    <t>Drogi wewnętrzne będące własnością Powiatu o łącznej długości</t>
  </si>
  <si>
    <t>Suma wszystkich dróg</t>
  </si>
  <si>
    <t xml:space="preserve">Nakłady na remonty dróg / mostów, etc..:planowane nakłady na 2023 </t>
  </si>
  <si>
    <t>Budżet 2023</t>
  </si>
  <si>
    <t>Budżet 2022</t>
  </si>
  <si>
    <t>lp.</t>
  </si>
  <si>
    <t xml:space="preserve">nazwa budynku/ budowli </t>
  </si>
  <si>
    <t xml:space="preserve">przeznaczenie budynku/ budowli </t>
  </si>
  <si>
    <t>czy budynek jest użytkowany? (TAK/NIE)</t>
  </si>
  <si>
    <t>czy budynek jest przeznaczony do rozbiórki? (TAK/NIE)</t>
  </si>
  <si>
    <t>czy jest to budynkek zabytkowy, podlegający nadzorowi konserwatora zabytków?</t>
  </si>
  <si>
    <t>rok budowy</t>
  </si>
  <si>
    <t>zabezpieczenia
(znane zabiezpieczenia p-poż i przeciw kradzieżowe)                                      (2)</t>
  </si>
  <si>
    <t>lokalizacja (adres)</t>
  </si>
  <si>
    <t>Rodzaj materiałów budowlanych, z jakich wykonano budynek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</si>
  <si>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</si>
  <si>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</si>
  <si>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</si>
  <si>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</si>
  <si>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</si>
  <si>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</si>
  <si>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</si>
  <si>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</si>
  <si>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</si>
  <si>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</si>
  <si>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</si>
  <si>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</si>
  <si>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</si>
  <si>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</si>
  <si>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</si>
  <si>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</si>
  <si>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działalność administracyjna</t>
  </si>
  <si>
    <t>tak</t>
  </si>
  <si>
    <t>nie</t>
  </si>
  <si>
    <t xml:space="preserve">Ul. 21-STYCZNIA 2 Ostrzeszów </t>
  </si>
  <si>
    <t>żelbetowe</t>
  </si>
  <si>
    <t>dobry/ bardzo dobry</t>
  </si>
  <si>
    <t>dobry</t>
  </si>
  <si>
    <t>bardzo dobry</t>
  </si>
  <si>
    <t>TAK częściowo</t>
  </si>
  <si>
    <t>Budynek magazynu przeciwpowodziowego</t>
  </si>
  <si>
    <t>magazyn przeciwpowodziowy</t>
  </si>
  <si>
    <t xml:space="preserve">brak </t>
  </si>
  <si>
    <t>Kuźnica Bobrowska</t>
  </si>
  <si>
    <t>murowane z elem. Betonowych</t>
  </si>
  <si>
    <t>stropodach żelbetowy</t>
  </si>
  <si>
    <t>stropodach żelbetowy, pokrycie papa</t>
  </si>
  <si>
    <t>nie dotyczy</t>
  </si>
  <si>
    <t>stolarki okiennej brak, drzwi metalowe</t>
  </si>
  <si>
    <t>Tak</t>
  </si>
  <si>
    <t>Nie</t>
  </si>
  <si>
    <t xml:space="preserve"> lata 60-te XX wieku</t>
  </si>
  <si>
    <t>Grabów Wójtostwo 27A</t>
  </si>
  <si>
    <t>bloczki betonowe,płyty żelbetowe</t>
  </si>
  <si>
    <t>DZ-3 żelbetowy monolityczny</t>
  </si>
  <si>
    <t>ustrój żelbetowy + eternit</t>
  </si>
  <si>
    <t>dostateczna</t>
  </si>
  <si>
    <t>dobra</t>
  </si>
  <si>
    <t>Budynek administracyjno - biurowy</t>
  </si>
  <si>
    <t>cegła ceramiczna</t>
  </si>
  <si>
    <t>typ "Fert"</t>
  </si>
  <si>
    <t>stropodach - papa</t>
  </si>
  <si>
    <t>Budynek administracyjny</t>
  </si>
  <si>
    <t>3 gaśnice proszkowe,urzadzenie alarmowe</t>
  </si>
  <si>
    <t>stropodach wentylowany</t>
  </si>
  <si>
    <t>Boisko rekreacyjne przy zespole szkół nr 2</t>
  </si>
  <si>
    <t>ul. Zamkowa 10, Ostrzeszów</t>
  </si>
  <si>
    <t>pustak</t>
  </si>
  <si>
    <t>b. dobre</t>
  </si>
  <si>
    <t>brak</t>
  </si>
  <si>
    <t>b. dobra</t>
  </si>
  <si>
    <t>drewniany</t>
  </si>
  <si>
    <t>RAZEM</t>
  </si>
  <si>
    <t>3. Dom Pomocy Społecznej w Kobylej Górze</t>
  </si>
  <si>
    <t>Budynek mieszkalno-rehabilitacyjny</t>
  </si>
  <si>
    <t>zamieszkanie zbiorowe, gabinety rehabilitacji, pomieszczenia pralni</t>
  </si>
  <si>
    <t>ceramika, pustak żużlowy</t>
  </si>
  <si>
    <t>betonowy</t>
  </si>
  <si>
    <t>stropo-dach, papa termozgrzewalna</t>
  </si>
  <si>
    <t>nie występuje</t>
  </si>
  <si>
    <t xml:space="preserve">Budynek administracyjno-gospodarczy </t>
  </si>
  <si>
    <t>biura administracji, gabinety terapii zajęciowej, garaże</t>
  </si>
  <si>
    <t>ceramika</t>
  </si>
  <si>
    <t>krokwiowo-jętkowy kryty blachą trapezową</t>
  </si>
  <si>
    <t xml:space="preserve">Budynek DPS z parkanami </t>
  </si>
  <si>
    <t>zamieszkanie zbiorowe, kuchnia, stołówka, pomieszczenia magazynowe</t>
  </si>
  <si>
    <t>1962/2006-2008</t>
  </si>
  <si>
    <t xml:space="preserve">bardzo dobry </t>
  </si>
  <si>
    <t>Wozownia- przyjęto do użytkowania</t>
  </si>
  <si>
    <t>magazyn sprzętu</t>
  </si>
  <si>
    <t>p-poż: gaśnice (1szt), przeciwkradzieżowe: drzwi drewn zamyk na kłódkę</t>
  </si>
  <si>
    <t>Myślniew 1</t>
  </si>
  <si>
    <t>stropo-dach kryty papą</t>
  </si>
  <si>
    <t>dostateczny</t>
  </si>
  <si>
    <t xml:space="preserve">Budynek terapii zajęciowej przyjęto do użytkowania </t>
  </si>
  <si>
    <t>gabinety terapii zajęciowej</t>
  </si>
  <si>
    <t>p-poż:gaśnice (4szt), ,   przeciwkradzieżowe: drzwi plastikowe  z centralnym zamkiem(5szt), dozór pracowniczy</t>
  </si>
  <si>
    <t>pustak żużlowy, ceramika</t>
  </si>
  <si>
    <t>podwieszany</t>
  </si>
  <si>
    <t>Obora-chlewnia - przyjęto do użytkowania</t>
  </si>
  <si>
    <t>pomieszczenia magazynowe</t>
  </si>
  <si>
    <t xml:space="preserve">koniec XIX w </t>
  </si>
  <si>
    <t>p-poż : gaśnice (1szt), przeciwkradzieżowe: drzwi drewn zamyk na kłódkę</t>
  </si>
  <si>
    <t>krokwiowo-jętkowy kryty dachówką</t>
  </si>
  <si>
    <t xml:space="preserve">Budynek mieszkalny przyjęto do użytkowania </t>
  </si>
  <si>
    <t>zamieszkanie zbiorowe</t>
  </si>
  <si>
    <t xml:space="preserve">koniec XIXw  /2004 </t>
  </si>
  <si>
    <t>ceramika, elementy muru pruskiego</t>
  </si>
  <si>
    <t>betonowy i drewniany</t>
  </si>
  <si>
    <t>butla gazowa                     propan-butan</t>
  </si>
  <si>
    <t>Kolektor sanitarno-kanalizacyjny</t>
  </si>
  <si>
    <t>-</t>
  </si>
  <si>
    <t>4. Dom Pomocy Społecznej w Kochłowach</t>
  </si>
  <si>
    <t>Budynek Główny</t>
  </si>
  <si>
    <t>mieszkalne</t>
  </si>
  <si>
    <t>TAK</t>
  </si>
  <si>
    <t>Kochłowy 1, 63-500 Ostrzeszów</t>
  </si>
  <si>
    <t>cegła</t>
  </si>
  <si>
    <t>drewno</t>
  </si>
  <si>
    <t>dachówka</t>
  </si>
  <si>
    <t>nie ma</t>
  </si>
  <si>
    <t>Budynek Mieszkalno-Terapeutyczny</t>
  </si>
  <si>
    <t>mieszkalno-terapeutyczne</t>
  </si>
  <si>
    <t>1900/ 1971</t>
  </si>
  <si>
    <t>blachodachówka</t>
  </si>
  <si>
    <t>Oczyszczalnia ścieków</t>
  </si>
  <si>
    <t>oczyszczalnia ścieków</t>
  </si>
  <si>
    <t>Magazyn Nr 1</t>
  </si>
  <si>
    <t>gospodarcze-magazyny</t>
  </si>
  <si>
    <t>Magazyn Nr 2</t>
  </si>
  <si>
    <t>Garaż</t>
  </si>
  <si>
    <t>garażowanie samochodu</t>
  </si>
  <si>
    <t>Parkan</t>
  </si>
  <si>
    <t>ogrodzenie</t>
  </si>
  <si>
    <t>1958/2004</t>
  </si>
  <si>
    <t>5. Dom Pomocy Społecznej w Marszałkach</t>
  </si>
  <si>
    <t>częściowo</t>
  </si>
  <si>
    <t>drewniane, belkowo – deskowe</t>
  </si>
  <si>
    <t>magazyn</t>
  </si>
  <si>
    <t>eternit</t>
  </si>
  <si>
    <t>6. I Liceum Ogólnokształcące im. Marii Skłodowskiej – Curie w Ostrzeszowie</t>
  </si>
  <si>
    <t>Budynek główny szkoły</t>
  </si>
  <si>
    <t>działalność oświatowa</t>
  </si>
  <si>
    <t>przeciwpożarowe: gaśnice proszkowe - 12 szt. Hydranty - brak; czujniki alarmowe: alarm dźwiękowy. Przeciwkradzieżowe kraty zamontowane w oknach piwnicy, alarm(warsztat woźnych,archiwum, korytarz, toalety, klasy Nr 8 i 9, szatnia, magazyn pracowników obsługi; półpiętro: klatka schodowa,parter obok wejścia), głównego do budynku i korytarz w stronę piwnicy, zaplecze w klasach Nr 13,14, księgowość, biblioteka. Drzwi - 2 szt. antywłamaniowe z szybami po 2 szt. zamków, 3 szt. po zamku patentowym. Urządzenia alarmowe: sygnalizacja dźwięków; kamery przed przed wejściem głównymi od strony boiska szkolnego. Alarm obejmuje: księgowość,bibilotekę, gabinet wicedyrektora, dwie klasy komputerowe. Dozór: pracownicy - część doby, stały monitoring obiektu za pomocą 19 kamer zainstalowanych w obiektach i na zewnątrz. Całodobowy dozór ochrony całego obiekltu szkoły i boiska.</t>
  </si>
  <si>
    <t>ul.Zamkowa 21,63-500 Ostrzeszów</t>
  </si>
  <si>
    <t>betonowe</t>
  </si>
  <si>
    <t>betonowa,drewniana, papa</t>
  </si>
  <si>
    <t>Sala gimnastyczna</t>
  </si>
  <si>
    <t>prowadzenie zajęć z wychowania fizycznego</t>
  </si>
  <si>
    <t>betonowa,papa</t>
  </si>
  <si>
    <t>Szlaban wjazdowy - zestaw</t>
  </si>
  <si>
    <t xml:space="preserve">Boisko sportowe </t>
  </si>
  <si>
    <t>siatka ogrodzeniowa</t>
  </si>
  <si>
    <t>30,00 m x 44,00 m</t>
  </si>
  <si>
    <t>7. Powiatowe Centrum Pomocy Rodzinie</t>
  </si>
  <si>
    <t>PCPR</t>
  </si>
  <si>
    <t>administracyjno-biurowy</t>
  </si>
  <si>
    <t>ul.Zamkowa 17,Ostrzeszów</t>
  </si>
  <si>
    <t>cegły</t>
  </si>
  <si>
    <t>belki drewniane</t>
  </si>
  <si>
    <t>remont elewacji zewn.2018r.255.000,00</t>
  </si>
  <si>
    <t>nawierzchnia z kostki brukowej</t>
  </si>
  <si>
    <t>parking</t>
  </si>
  <si>
    <t>kostka brukowa</t>
  </si>
  <si>
    <t>wiata,zadaszenie</t>
  </si>
  <si>
    <t>blacha</t>
  </si>
  <si>
    <t>metal</t>
  </si>
  <si>
    <t>ogrodzenie,brama z napędem</t>
  </si>
  <si>
    <t>beton</t>
  </si>
  <si>
    <t>8. Poradnia Psychologiczno - Pedagogiczna</t>
  </si>
  <si>
    <t>Poradnia Psychologiczno-Pedagogiczna - lokal w budynku SOSW</t>
  </si>
  <si>
    <t>lokal poradnia</t>
  </si>
  <si>
    <t>ul. Gen. Sikorskiego 19 63-500 Ostrzeszów</t>
  </si>
  <si>
    <t>9. Specjalny Ośrodek Szkolno - Wychowawczy</t>
  </si>
  <si>
    <t>szkoła</t>
  </si>
  <si>
    <t>1970(termomodernizacja 2012R)</t>
  </si>
  <si>
    <t>cegła, suporeks</t>
  </si>
  <si>
    <t>gazobeton</t>
  </si>
  <si>
    <t>stropodach, papa</t>
  </si>
  <si>
    <t>papa</t>
  </si>
  <si>
    <t xml:space="preserve">działalnośc gospodarcza </t>
  </si>
  <si>
    <t>ściany fundamentowe - bloczki betonowe na zaprawia cemen. Ściany nadziemne - murowane z pustaków szczelinowych U-220 i gazobetonu</t>
  </si>
  <si>
    <t xml:space="preserve">pustaki betonowe </t>
  </si>
  <si>
    <t xml:space="preserve">dach jednospadowy i pokrycie blacha trapezowa </t>
  </si>
  <si>
    <t>parter</t>
  </si>
  <si>
    <t>Hala warsztatowa</t>
  </si>
  <si>
    <t> TAK</t>
  </si>
  <si>
    <t> NIE</t>
  </si>
  <si>
    <t>1977r.</t>
  </si>
  <si>
    <t>beton + papa+styropian</t>
  </si>
  <si>
    <t>bardzo dobra</t>
  </si>
  <si>
    <t>Tapicernia</t>
  </si>
  <si>
    <t>zajęcia szkolne</t>
  </si>
  <si>
    <t>1979r.</t>
  </si>
  <si>
    <t>cegła + pustak</t>
  </si>
  <si>
    <t>Budynek MS</t>
  </si>
  <si>
    <t>1994r.</t>
  </si>
  <si>
    <t>Budynek Garażowy</t>
  </si>
  <si>
    <t>garaże</t>
  </si>
  <si>
    <t>nie </t>
  </si>
  <si>
    <t>pustak + siatka</t>
  </si>
  <si>
    <t> Nie</t>
  </si>
  <si>
    <t>blacha + pustak</t>
  </si>
  <si>
    <t>1982r.</t>
  </si>
  <si>
    <t>konstrukcja siatkowa</t>
  </si>
  <si>
    <t>Magazyn na opał</t>
  </si>
  <si>
    <t>beton pokryty papą</t>
  </si>
  <si>
    <t>Budynek mieszkalny</t>
  </si>
  <si>
    <t>mieszkanie</t>
  </si>
  <si>
    <t>1971r.</t>
  </si>
  <si>
    <t>konstrukcja drewniana</t>
  </si>
  <si>
    <t>Budynek szkolny</t>
  </si>
  <si>
    <t>1970r.</t>
  </si>
  <si>
    <t>beton+papa+styropian</t>
  </si>
  <si>
    <t>1991r.</t>
  </si>
  <si>
    <t>blacha+papa+styropian</t>
  </si>
  <si>
    <t>Portiernia</t>
  </si>
  <si>
    <t>portiernia</t>
  </si>
  <si>
    <t>Budynek prac budowlanych</t>
  </si>
  <si>
    <t>1992r.</t>
  </si>
  <si>
    <t>papa + styropian</t>
  </si>
  <si>
    <t>Pomieszczenie rozdz. gazu</t>
  </si>
  <si>
    <t> nie</t>
  </si>
  <si>
    <t>Drogi na terenie</t>
  </si>
  <si>
    <t>Plac rekreacyjny</t>
  </si>
  <si>
    <t>Boisko sportowe</t>
  </si>
  <si>
    <t>ogrodzenie, monitoring</t>
  </si>
  <si>
    <t>Strzelnica</t>
  </si>
  <si>
    <t>1987r.</t>
  </si>
  <si>
    <t>Rurociągi</t>
  </si>
  <si>
    <t>2000r.</t>
  </si>
  <si>
    <t>Budynek Szkoły z salą gimnastyczną</t>
  </si>
  <si>
    <t>63-500 Ostrzeszów, ul  Krańcowa 7</t>
  </si>
  <si>
    <t>płyta żelbetonowa</t>
  </si>
  <si>
    <t>papa termozgrzewalna</t>
  </si>
  <si>
    <t>dost.</t>
  </si>
  <si>
    <t>Budynek Warsztatów Szkolnych</t>
  </si>
  <si>
    <t xml:space="preserve">dobra </t>
  </si>
  <si>
    <t>Budynek szkolny A</t>
  </si>
  <si>
    <t>ok. 1900 r., remont kapitalny 1989/90 r.</t>
  </si>
  <si>
    <t xml:space="preserve">gaśnice 4 szt. proszkowe (2 szt. 2 kg i 2 szt. 6 kg, monitoring drzwi wejściowych 2 szt., dwa zamki w każdych drzwiach wejściowych, jedna kamera w budynku; kotłownia gaśnice 2 szt. po 6 kg </t>
  </si>
  <si>
    <t>ul. Zamkowa 12, Ostrzeszów</t>
  </si>
  <si>
    <t>konstrukcja drewniana i dachówka</t>
  </si>
  <si>
    <t>dobre</t>
  </si>
  <si>
    <t>b.dobra</t>
  </si>
  <si>
    <t>Budynek szkolny B</t>
  </si>
  <si>
    <t>remont kapitalny          1976 r.</t>
  </si>
  <si>
    <t>gaśnice 3 szt. proszkowe (2 szt. 2 kg i 1 szt. 6 kg), monitoring placu przed budynkiem, drzwi wejściowe 2 szt. (1-e drzwi 1 zamek, 2-e drzwi 2 zamki),I-sza kondygnacja jedna sala okratowana</t>
  </si>
  <si>
    <t>ul. Zamkowa 16A, Ostrzeszów</t>
  </si>
  <si>
    <t>płyta żelbetonowa, papa termozgrzewalna</t>
  </si>
  <si>
    <t>Budynek szkolny C</t>
  </si>
  <si>
    <t>remont kapitalny          1980 r.</t>
  </si>
  <si>
    <t>gaśnice 2 szt po 6 kg, monitoring placu przed budynkiem, drzwi wejściowe 2 szt. po jednym zamku w drzwiach</t>
  </si>
  <si>
    <t>Budynek szkolny D</t>
  </si>
  <si>
    <t>Wiata</t>
  </si>
  <si>
    <t>przechowywanie wyposażenia szkolnego</t>
  </si>
  <si>
    <t>wiata o konstrukcji żelaznej, plac przy budynku szkolnym C w Ostrzeszowie</t>
  </si>
  <si>
    <t>kontrukcja stalowa</t>
  </si>
  <si>
    <t>Budynek biurowy</t>
  </si>
  <si>
    <t>prowadzenie zgodnie z PKD</t>
  </si>
  <si>
    <t>ul. Przemysłowa 7,  63-500 Ostrzeszów</t>
  </si>
  <si>
    <t>teriva</t>
  </si>
  <si>
    <t>stropo dach pokryty papa</t>
  </si>
  <si>
    <t>SUMA OGÓŁEM:</t>
  </si>
  <si>
    <t>biura starostów, sekretariat, biuro rady (najem UMiG)</t>
  </si>
  <si>
    <t>Dane pojazdów/ pojazdów wolnobieżnych</t>
  </si>
  <si>
    <t>Ryzyka podlegające ubezpieczeniu w danym pojeździe (wybrane ryzyka zaznaczone X)</t>
  </si>
  <si>
    <t>Marka</t>
  </si>
  <si>
    <t>Typ, model</t>
  </si>
  <si>
    <t>Nr podw./ nadw.</t>
  </si>
  <si>
    <t>Nr rej.</t>
  </si>
  <si>
    <t>Rodzaj pojazdu zgodnie z dowodem rejestracyjnym lub innymi dokumentami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</si>
  <si>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</si>
  <si>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</si>
  <si>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</si>
  <si>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</si>
  <si>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</si>
  <si>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</si>
  <si>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</si>
  <si>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</si>
  <si>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</si>
  <si>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</si>
  <si>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</si>
  <si>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Wyposażenie dodatkowe**</t>
  </si>
  <si>
    <t>Okres ubezpieczenia OC i NW</t>
  </si>
  <si>
    <t>Okres ubezpieczenia AC i KR</t>
  </si>
  <si>
    <r>
      <t>Zielona Karta***</t>
    </r>
    <r>
      <rPr>
        <sz val="10"/>
        <rFont val="Arial"/>
        <family val="2"/>
        <charset val="238"/>
      </rPr>
      <t xml:space="preserve"> (kraj)</t>
    </r>
  </si>
  <si>
    <t>OC</t>
  </si>
  <si>
    <t>NW</t>
  </si>
  <si>
    <t>AC/KR</t>
  </si>
  <si>
    <t>ASS</t>
  </si>
  <si>
    <t>rodzaj</t>
  </si>
  <si>
    <t>wartość</t>
  </si>
  <si>
    <t>Od</t>
  </si>
  <si>
    <t>Do</t>
  </si>
  <si>
    <t>Fiat</t>
  </si>
  <si>
    <t>Panda 1.1. Active</t>
  </si>
  <si>
    <t>ZFA16900001044463</t>
  </si>
  <si>
    <t>samochód osobowy</t>
  </si>
  <si>
    <t>1.1</t>
  </si>
  <si>
    <t>8.02.2008</t>
  </si>
  <si>
    <t>immobiliser</t>
  </si>
  <si>
    <t>radio</t>
  </si>
  <si>
    <t>x</t>
  </si>
  <si>
    <t>Palio Weekend</t>
  </si>
  <si>
    <t>SUF17800003067501</t>
  </si>
  <si>
    <t>osobowy</t>
  </si>
  <si>
    <t>29.09.2000</t>
  </si>
  <si>
    <t>Uno</t>
  </si>
  <si>
    <t>ZFA146A0000103564</t>
  </si>
  <si>
    <t>06.12.2001</t>
  </si>
  <si>
    <t>MTZ</t>
  </si>
  <si>
    <t>10923P</t>
  </si>
  <si>
    <t>ciągnik rolniczy</t>
  </si>
  <si>
    <t>13.02.2006</t>
  </si>
  <si>
    <t>SAM</t>
  </si>
  <si>
    <t>KL4700286</t>
  </si>
  <si>
    <t>przyczepa</t>
  </si>
  <si>
    <t>30.06.1994</t>
  </si>
  <si>
    <t>T672/1</t>
  </si>
  <si>
    <t>8ZB0721XX91X02037</t>
  </si>
  <si>
    <t>01.12.2009</t>
  </si>
  <si>
    <t>wolnobieżny</t>
  </si>
  <si>
    <t>Piaskarko-solarka</t>
  </si>
  <si>
    <t>Śnieżka</t>
  </si>
  <si>
    <t>5.58.582/17</t>
  </si>
  <si>
    <t>TO-49</t>
  </si>
  <si>
    <t>80841426; 5.58.582/16</t>
  </si>
  <si>
    <t>Skrapiarka Głowacz</t>
  </si>
  <si>
    <t>PC350</t>
  </si>
  <si>
    <t>SZ9G30000ERRB2125</t>
  </si>
  <si>
    <t>specjalny</t>
  </si>
  <si>
    <t>Star</t>
  </si>
  <si>
    <t>L20</t>
  </si>
  <si>
    <t>SUSL20ZZ34F002309</t>
  </si>
  <si>
    <t>ciężarowy</t>
  </si>
  <si>
    <t>Pronar</t>
  </si>
  <si>
    <t>SZB6721XXF1X04369</t>
  </si>
  <si>
    <t>09.11.2015</t>
  </si>
  <si>
    <t xml:space="preserve">Peugeot </t>
  </si>
  <si>
    <t>Partner</t>
  </si>
  <si>
    <t>VF37J9HN0EN510350</t>
  </si>
  <si>
    <t>14.03.2014</t>
  </si>
  <si>
    <t>Boxer</t>
  </si>
  <si>
    <t>VF3YCBMHC11300112</t>
  </si>
  <si>
    <t>26.11.2007</t>
  </si>
  <si>
    <t xml:space="preserve">Skoda </t>
  </si>
  <si>
    <t>Superb</t>
  </si>
  <si>
    <t>TMBAJ7NP4J7507394</t>
  </si>
  <si>
    <t>POT 88P8</t>
  </si>
  <si>
    <t>13.07.2017</t>
  </si>
  <si>
    <t>AUTOALARM</t>
  </si>
  <si>
    <t>radio, CB</t>
  </si>
  <si>
    <t>Claas</t>
  </si>
  <si>
    <t>Arion 610</t>
  </si>
  <si>
    <t>A1904EAA1906142</t>
  </si>
  <si>
    <t>07.07.2010</t>
  </si>
  <si>
    <t>MIR 5</t>
  </si>
  <si>
    <t>60/2019</t>
  </si>
  <si>
    <t>posypywarka do soli i piasku</t>
  </si>
  <si>
    <t>IVECO</t>
  </si>
  <si>
    <t>EUROCARGO ML 180E24</t>
  </si>
  <si>
    <t>ZCFA1TJ0262493894</t>
  </si>
  <si>
    <t>jednostka</t>
  </si>
  <si>
    <t>Nazwa maszyny (urządzenia)</t>
  </si>
  <si>
    <t>Numer seryjny</t>
  </si>
  <si>
    <t>Moc, wydajność, cinienie</t>
  </si>
  <si>
    <t>Rok produkcji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</si>
  <si>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</si>
  <si>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</si>
  <si>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</si>
  <si>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</si>
  <si>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</si>
  <si>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Karczownik zawieszany</t>
  </si>
  <si>
    <t>Powiat Ostrzeszowski</t>
  </si>
  <si>
    <t>Kosiarka bijakowa</t>
  </si>
  <si>
    <t>Rębak do drewna</t>
  </si>
  <si>
    <t>Zagęszczarka</t>
  </si>
  <si>
    <t xml:space="preserve">Zagęszczarka POLX 400 </t>
  </si>
  <si>
    <t>Podkaszarka HT-75</t>
  </si>
  <si>
    <t>Kosa spalinowa FS-400</t>
  </si>
  <si>
    <t>Kosa spalinowa FS-220</t>
  </si>
  <si>
    <t>Kosa spalinowa FS-450</t>
  </si>
  <si>
    <t>Pilarka MS 440</t>
  </si>
  <si>
    <t>Pilarka MS 260</t>
  </si>
  <si>
    <t>Pilarka MS 230</t>
  </si>
  <si>
    <t>Kosiarka MB 448 T Wiking</t>
  </si>
  <si>
    <t>Przecinarka TS-400</t>
  </si>
  <si>
    <t>Ramię wysięgnikowe</t>
  </si>
  <si>
    <t>kosiarka bijakowa pronar BBK 160</t>
  </si>
  <si>
    <t>Walec prowadzony Belle Altrad TDX650A</t>
  </si>
  <si>
    <t>TDX650A00413</t>
  </si>
  <si>
    <t>Termos na mase bitumiczną</t>
  </si>
  <si>
    <t>Wykaz maszyn i urządzeń do ubezpieczenia od uszkodzeń (od wszystkich ryzyk)</t>
  </si>
  <si>
    <t>Wykaz budynków i budowli w Powiecie Ostrzeszowskim (do ubezpieczenia mienia od wszystkich ryzyk)</t>
  </si>
  <si>
    <t>czy budynkek posiada instalację solarną (kolektory słoneczne)? (TAK/NIE)</t>
  </si>
  <si>
    <t>czy budynkek posiada instalację fotowoltaiczną? (TAK/NIE)</t>
  </si>
  <si>
    <t xml:space="preserve">WYKAZ DRÓG POWIATU OSTRZESZOWSKIEGO </t>
  </si>
  <si>
    <t>lp</t>
  </si>
  <si>
    <t>Numer i nazwa drogi</t>
  </si>
  <si>
    <t>Długość km</t>
  </si>
  <si>
    <t>5313P   Kaliszkowice Oł.- Masanów</t>
  </si>
  <si>
    <t>5315P   Miłaszka -Jeziorki-Giżyce</t>
  </si>
  <si>
    <t>5316P   Parczew - Mikstat</t>
  </si>
  <si>
    <t>5317P   Strzyżew - Namysłaki</t>
  </si>
  <si>
    <t>6232P  Brzeziny-granica woj.</t>
  </si>
  <si>
    <t xml:space="preserve">5574P   Mikstat -Ostrzeszów </t>
  </si>
  <si>
    <t>5575P   Kuźnica Bobr. - Wyszanów</t>
  </si>
  <si>
    <t>5576P   Ostrzeszów - Doruchów</t>
  </si>
  <si>
    <t>5340P   Sośnie-Szklarka Myśln.</t>
  </si>
  <si>
    <t>5614P   Kraszów-Marcinki</t>
  </si>
  <si>
    <t>5577P   Międzybórz-Szklarka Myśln.</t>
  </si>
  <si>
    <t>5578P  Kobyla Góra-Kużnica Myśln.</t>
  </si>
  <si>
    <t>5579P   Kobyla Góra - Parzynów</t>
  </si>
  <si>
    <t xml:space="preserve">5580P   Ostrzeszów -Turze   </t>
  </si>
  <si>
    <t>5334P   Antonin - Niedżwiedż</t>
  </si>
  <si>
    <t>5333P   Chynowa-Biskupice Zab.</t>
  </si>
  <si>
    <t>5581P   Kobyla Góra - Słupia</t>
  </si>
  <si>
    <t>5582P   Kotłów-Kaliszkowice Oł.</t>
  </si>
  <si>
    <t>5583P   Siedlików-Kaliszkowice Oł.</t>
  </si>
  <si>
    <t>5584P   Przedborów -Bukownica</t>
  </si>
  <si>
    <t>5585P   Grabów - Czajków</t>
  </si>
  <si>
    <t xml:space="preserve">5586P   Kraszewice - Salamony </t>
  </si>
  <si>
    <t>5587P   Grabów - Osiek</t>
  </si>
  <si>
    <t>5588P   Kraszewice - Spóle</t>
  </si>
  <si>
    <t>5589P   Kużnica - Mielcuchy</t>
  </si>
  <si>
    <t>5590P   Biadaszki - Mielcuchy</t>
  </si>
  <si>
    <t>5591P   Bobrowniki -Wyszanów</t>
  </si>
  <si>
    <t>5592P   Doruchów - Bobrowniki</t>
  </si>
  <si>
    <t>5593P  Doruchów - Morawin..</t>
  </si>
  <si>
    <t>5594P   Ostrzeszów -dr.woj.449</t>
  </si>
  <si>
    <t>5595P   Doruchów - Przytocznica</t>
  </si>
  <si>
    <t>5596P   Bukownica - Kużnica</t>
  </si>
  <si>
    <t>5598P   Bukownica - Przytocznica</t>
  </si>
  <si>
    <t>5599P   Kępno - Doruchów</t>
  </si>
  <si>
    <t>5600P   Kępno - Marcinki</t>
  </si>
  <si>
    <t>5601P   Bralin - Marcinki</t>
  </si>
  <si>
    <t>5676P   Korzeń - Torzeniec</t>
  </si>
  <si>
    <t>RAZEM:</t>
  </si>
  <si>
    <t>WYKAZ ULIC POWIATOWYCH</t>
  </si>
  <si>
    <t>Grabów</t>
  </si>
  <si>
    <t xml:space="preserve">5603P Ul. Przemysłowa  </t>
  </si>
  <si>
    <t>Mikstat</t>
  </si>
  <si>
    <t xml:space="preserve">5316P Ul. Kaliska  w c.d. </t>
  </si>
  <si>
    <r>
      <t>5574P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Ul. Krakowska  w c.d.</t>
    </r>
  </si>
  <si>
    <t>5605P Ul. Mickiewicza</t>
  </si>
  <si>
    <t>5604P Ul. Brzozowa</t>
  </si>
  <si>
    <t>5606P Ul. Okrężna</t>
  </si>
  <si>
    <t>5607P Ul. Polna</t>
  </si>
  <si>
    <t>5608P Ul. Słowackiego</t>
  </si>
  <si>
    <t>Ostrzeszów</t>
  </si>
  <si>
    <r>
      <t>5574P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Ul. Powstańców Wlkp. w c.d.</t>
    </r>
  </si>
  <si>
    <t>ul. Jana Pawła II</t>
  </si>
  <si>
    <t xml:space="preserve">5609P Ul. Grunwaldzka  </t>
  </si>
  <si>
    <t>5610P Ul. Leśna</t>
  </si>
  <si>
    <t>5611P Ul. Łąkowa</t>
  </si>
  <si>
    <t>ul. Cicha</t>
  </si>
  <si>
    <t>5580P Ul. Pogodna  w c.d.</t>
  </si>
  <si>
    <t>5594P Ul. Grzybowa  w c.d.</t>
  </si>
  <si>
    <t xml:space="preserve">ul. Hetmańska </t>
  </si>
  <si>
    <t>RAZEM ULICE:</t>
  </si>
  <si>
    <t>OGÓŁEM:</t>
  </si>
  <si>
    <t>budynek wydziału komunikacji</t>
  </si>
  <si>
    <t>gaśnice, hydranty, drzwi przeciwpożarowe</t>
  </si>
  <si>
    <t>konstrukcja z pustaków ceramicznych i betonowych</t>
  </si>
  <si>
    <t>żelbetowe monolityczne i prefabrykowane</t>
  </si>
  <si>
    <t>stropodach żelbetowy i konstrukcja drewniana, pokrycie papa termozgrzewalna  i blacha trapezowa cynkowa</t>
  </si>
  <si>
    <t xml:space="preserve">Nazwa  </t>
  </si>
  <si>
    <t>Wartość księgowa brutto</t>
  </si>
  <si>
    <t>Serwer Aplikacyjny
Dell PowerEdge M640 Server 2 szt</t>
  </si>
  <si>
    <t>Macierz
Dell PowerEdge VRTX (+UPS)</t>
  </si>
  <si>
    <t>Firewall FortiGate 100E</t>
  </si>
  <si>
    <t>Przełącznik sieciowy Aruba 2540 48G 4SFP+ Switch 3 szt</t>
  </si>
  <si>
    <t>Przełącznik sieciowy Aruba 2540 48G PoE+ 4SFP+ Switch 2 szt</t>
  </si>
  <si>
    <t>Zestaw komputerowy Dell OptiPlex 5250 AIO 40 szt</t>
  </si>
  <si>
    <t>Czytnik kodów kreskowych 2 szt
Zebra LS1203</t>
  </si>
  <si>
    <t>Drukarka kodów kreskowych
Zebra GK420D</t>
  </si>
  <si>
    <t>Urządzenie wielofunkcyjne
Toshiba model e-Studio 2505 AC</t>
  </si>
  <si>
    <t>System backup danych Serwer NAS</t>
  </si>
  <si>
    <t>Serwer Dell PowerEdge R530 2 szt</t>
  </si>
  <si>
    <t>Macierz Dell PowerVault MD3820i</t>
  </si>
  <si>
    <t>Dyski do Macierzy DELL 3 szt</t>
  </si>
  <si>
    <t>Switch HPJ9728A#ABB Aruba 2920 48G  2 szt</t>
  </si>
  <si>
    <t>Dwuportowy moduł Aruba 2920 2-port 10GbE SFP+ HPJ9731A 2 szt</t>
  </si>
  <si>
    <t>UTM Fortinet FortiGate-61E</t>
  </si>
  <si>
    <t>Komputer Fujitsu ESPRIMO P556/E85+ 5 szt</t>
  </si>
  <si>
    <t>Monitor Fujitsu DISPLAY B24W-7 5 szt</t>
  </si>
  <si>
    <t>Serwer NAS Qnap TS-863U – 4G</t>
  </si>
  <si>
    <t>UPS Liebert GXT4 3000VA</t>
  </si>
  <si>
    <t>Dwuportowy moduł HP 2920 10 GBASE-T (J9732A) 2 szt</t>
  </si>
  <si>
    <t>wzmacniacz z mikserem</t>
  </si>
  <si>
    <t>Serwer NAS QNAP TS-673-4G</t>
  </si>
  <si>
    <t>Stacja dokująca do laptopa Dell</t>
  </si>
  <si>
    <t>DELL Optiplex 5250 All In One Intel Core i5-6500</t>
  </si>
  <si>
    <t>Mikrofon pojemnościowy</t>
  </si>
  <si>
    <t>Komputer USFF Dell 7040</t>
  </si>
  <si>
    <t>Router Mikrotik</t>
  </si>
  <si>
    <t>Graber Video</t>
  </si>
  <si>
    <t>Niszczarka</t>
  </si>
  <si>
    <t>Yealink T43U</t>
  </si>
  <si>
    <t>Yealink W60P + 56H</t>
  </si>
  <si>
    <t>Yealink W53H</t>
  </si>
  <si>
    <t>Zestaw komputerowy - Geodezja</t>
  </si>
  <si>
    <t>Zestaw komputerowy - Informatyk</t>
  </si>
  <si>
    <t>Brother DCP-B7520DW</t>
  </si>
  <si>
    <t>Dysk zewnętrzny LaCie</t>
  </si>
  <si>
    <t>Fortigate 71F</t>
  </si>
  <si>
    <t>DELL Optiplex 7450</t>
  </si>
  <si>
    <t>sprzęt przenośny</t>
  </si>
  <si>
    <t>Telefon Samsung  galaxy S22+ x3 szt wartość rynkowa</t>
  </si>
  <si>
    <t>telefon Samsung galaxy A32 x 4 szt. wartość rynkowa</t>
  </si>
  <si>
    <t>telefon Samsung Galaxy A12 x 3 szt. wartość rynkowa</t>
  </si>
  <si>
    <t>telefon Samsung Galaxy A003 x 3 szt. wartość rynkowa</t>
  </si>
  <si>
    <t>telefon Oppo A16 x 3 szt. wartość rynkowa</t>
  </si>
  <si>
    <t>Laptop Dell Latitude E7470 i5 6300U</t>
  </si>
  <si>
    <t>Laptop Dell Latitude 3500</t>
  </si>
  <si>
    <t>Dell Vostro 5490</t>
  </si>
  <si>
    <t>telefon skarbnik</t>
  </si>
  <si>
    <t>Toshiba Dynabook SATELLITE C50 PRO</t>
  </si>
  <si>
    <r>
      <rPr>
        <sz val="10"/>
        <color indexed="8"/>
        <rFont val="Arial"/>
        <family val="2"/>
        <charset val="238"/>
      </rPr>
      <t>Laptop Dell Vostro</t>
    </r>
    <r>
      <rPr>
        <u/>
        <sz val="10"/>
        <color indexed="8"/>
        <rFont val="Arial"/>
        <family val="2"/>
        <charset val="238"/>
      </rPr>
      <t xml:space="preserve"> 3501 </t>
    </r>
    <r>
      <rPr>
        <sz val="10"/>
        <color indexed="8"/>
        <rFont val="Arial"/>
        <family val="2"/>
        <charset val="238"/>
      </rPr>
      <t xml:space="preserve"> i3-1005G1</t>
    </r>
  </si>
  <si>
    <t>Laptop Lenovo ThinkPad E15 Ryzen 5</t>
  </si>
  <si>
    <t xml:space="preserve">Dell p2421 24" </t>
  </si>
  <si>
    <t>Dell Latitude 5431</t>
  </si>
  <si>
    <t>Dell Vostro 5310</t>
  </si>
  <si>
    <t>Dell Vostro 3420</t>
  </si>
  <si>
    <r>
      <t>R</t>
    </r>
    <r>
      <rPr>
        <b/>
        <sz val="10"/>
        <rFont val="Arial"/>
        <family val="2"/>
        <charset val="238"/>
      </rPr>
      <t>RAZEM</t>
    </r>
  </si>
  <si>
    <t>2. Dom Dziecka w Ostrzeszowie</t>
  </si>
  <si>
    <t>Sprzęt stacjonarny</t>
  </si>
  <si>
    <t>Zestaw telefoniczny Yealink W53P, W53H + baza Yealink W60B</t>
  </si>
  <si>
    <t>Rexel Niszczarka Momentum X410</t>
  </si>
  <si>
    <t>Komputer dell Desktop Vostro 3888</t>
  </si>
  <si>
    <t>Komputer Dell Optiplex 3280AIO</t>
  </si>
  <si>
    <t>Dekontaminator</t>
  </si>
  <si>
    <t xml:space="preserve">Fortigate - system zabezpieczający dane </t>
  </si>
  <si>
    <t>sprzęt stacjonarny</t>
  </si>
  <si>
    <t>1.</t>
  </si>
  <si>
    <t>UTM</t>
  </si>
  <si>
    <t>2.</t>
  </si>
  <si>
    <t>TERNINAL DANYCH</t>
  </si>
  <si>
    <t>3.</t>
  </si>
  <si>
    <t>DYSK DO ROBIENIA KOPII</t>
  </si>
  <si>
    <t>4.</t>
  </si>
  <si>
    <t>SERWER DELL</t>
  </si>
  <si>
    <t>5.</t>
  </si>
  <si>
    <t>KOMPUTER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</si>
  <si>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</si>
  <si>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</si>
  <si>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</si>
  <si>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</si>
  <si>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</si>
  <si>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</si>
  <si>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</si>
  <si>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</si>
  <si>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</si>
  <si>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</si>
  <si>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</si>
  <si>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</si>
  <si>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APARAT DO MAGNETOTERAPII</t>
  </si>
  <si>
    <t>18.</t>
  </si>
  <si>
    <t>DEFIBRYLATOR</t>
  </si>
  <si>
    <t>20.</t>
  </si>
  <si>
    <t>APARAT DO ELEKTROTERAPII06-20-045</t>
  </si>
  <si>
    <t>NOTEBOOK</t>
  </si>
  <si>
    <t>LAPTOP</t>
  </si>
  <si>
    <t>APARAT DO ECG</t>
  </si>
  <si>
    <t>kamery sala sesyjna 2 szt.</t>
  </si>
  <si>
    <t>stream koder</t>
  </si>
  <si>
    <t>rejestrator AV</t>
  </si>
  <si>
    <t>przełącznik do kamer</t>
  </si>
  <si>
    <t>dysk HDD 2TB</t>
  </si>
  <si>
    <t>Kamera wraz z rejestratorem ORLLO</t>
  </si>
  <si>
    <t>Komputer</t>
  </si>
  <si>
    <t>Drukarka</t>
  </si>
  <si>
    <t>Monitor</t>
  </si>
  <si>
    <t>Laptop</t>
  </si>
  <si>
    <t>Komputer DELL</t>
  </si>
  <si>
    <t>Telewizor TCL</t>
  </si>
  <si>
    <t>Drukarka OKI</t>
  </si>
  <si>
    <t>Komputer  DELL</t>
  </si>
  <si>
    <t>Monitor BENO</t>
  </si>
  <si>
    <t>komputer PC</t>
  </si>
  <si>
    <t>Kompute -Serwer</t>
  </si>
  <si>
    <t>Brama Internetowa</t>
  </si>
  <si>
    <t>Komputr DELL</t>
  </si>
  <si>
    <t>Monitor ACER</t>
  </si>
  <si>
    <t>Drukarka HP</t>
  </si>
  <si>
    <t>Serwer  Fujitsu</t>
  </si>
  <si>
    <t>Dysk - archiwum plików</t>
  </si>
  <si>
    <t>Komputer TER - DELL</t>
  </si>
  <si>
    <t xml:space="preserve">Monitor   DELL </t>
  </si>
  <si>
    <t>Drukarka  MCF</t>
  </si>
  <si>
    <t>Monitor  LED</t>
  </si>
  <si>
    <t xml:space="preserve">Drukarka  OKI </t>
  </si>
  <si>
    <t>Kopiarka  cyfrowa</t>
  </si>
  <si>
    <t>Komputer  PC</t>
  </si>
  <si>
    <t xml:space="preserve">Monito  LG </t>
  </si>
  <si>
    <t>Drukarka  CANON</t>
  </si>
  <si>
    <t>Monitor  ACEL</t>
  </si>
  <si>
    <t>Drukarka   XEROX</t>
  </si>
  <si>
    <t>Drukarka  Epson</t>
  </si>
  <si>
    <t>Drukarka  Brother</t>
  </si>
  <si>
    <t>EKG</t>
  </si>
  <si>
    <t>EKG  - ECG</t>
  </si>
  <si>
    <t>Klimatyzator  elektr</t>
  </si>
  <si>
    <t>Monitoring - pożaru</t>
  </si>
  <si>
    <t>Monitoring - izolatki</t>
  </si>
  <si>
    <t>Ultradzwięki</t>
  </si>
  <si>
    <t>Urządzenie do reh. Prądem</t>
  </si>
  <si>
    <t>Waga  elektoniczna</t>
  </si>
  <si>
    <t>Aparat  cyfowy fotograficzny4-12-002</t>
  </si>
  <si>
    <t>Radiomagnetofon Hitadzi</t>
  </si>
  <si>
    <t>Wykaz sprzętu elektronicznego w Powiecie Ostrzeszowskim</t>
  </si>
  <si>
    <t xml:space="preserve"> Lp.</t>
  </si>
  <si>
    <t>Droga  nr  nazwa</t>
  </si>
  <si>
    <t>km</t>
  </si>
  <si>
    <t xml:space="preserve">Miejscowość </t>
  </si>
  <si>
    <t>Przeszkoda</t>
  </si>
  <si>
    <t>Rodzaj, typ</t>
  </si>
  <si>
    <t>Nawierzchnia</t>
  </si>
  <si>
    <t>Szer.jezd.</t>
  </si>
  <si>
    <t xml:space="preserve">Nośność </t>
  </si>
  <si>
    <t>Nr obiektu</t>
  </si>
  <si>
    <t>Rok  budowy</t>
  </si>
  <si>
    <t xml:space="preserve">Nr </t>
  </si>
  <si>
    <t>NR JNI</t>
  </si>
  <si>
    <t>długość w m</t>
  </si>
  <si>
    <t>w m</t>
  </si>
  <si>
    <t>w t</t>
  </si>
  <si>
    <t>Nr ewidenc.</t>
  </si>
  <si>
    <t>13266  nowy nr 5315 Miłaszka – Jeziorki</t>
  </si>
  <si>
    <t>4 +  840</t>
  </si>
  <si>
    <t>Giżyce</t>
  </si>
  <si>
    <t>Rz. Prosna</t>
  </si>
  <si>
    <t>Żelbetowy</t>
  </si>
  <si>
    <t>Bitumiczna</t>
  </si>
  <si>
    <t xml:space="preserve">JNI  01003020 </t>
  </si>
  <si>
    <t>31,9 gromnik</t>
  </si>
  <si>
    <t>49/28</t>
  </si>
  <si>
    <t>1 +  340</t>
  </si>
  <si>
    <t>Kuźnica Bobr.</t>
  </si>
  <si>
    <t>Rz. Zalesie</t>
  </si>
  <si>
    <t>10,85 światło 4,05x2,52</t>
  </si>
  <si>
    <t>3 +  865</t>
  </si>
  <si>
    <t>Rybin</t>
  </si>
  <si>
    <t>Rz. Polska Woda</t>
  </si>
  <si>
    <t>Pł.zespolona</t>
  </si>
  <si>
    <t>6 poznań.</t>
  </si>
  <si>
    <t>9 + 793</t>
  </si>
  <si>
    <t>Kuźnica Myśl.</t>
  </si>
  <si>
    <t>Rów  b.n.</t>
  </si>
  <si>
    <t>Pł.monolit</t>
  </si>
  <si>
    <t>3 +  476</t>
  </si>
  <si>
    <t>Olszyna</t>
  </si>
  <si>
    <t>Ceglany</t>
  </si>
  <si>
    <t>5 + 431</t>
  </si>
  <si>
    <t xml:space="preserve">Kaliszkowice </t>
  </si>
  <si>
    <t>Rz. Gniła Barycz</t>
  </si>
  <si>
    <t>6,75 poznań.</t>
  </si>
  <si>
    <t>62/59</t>
  </si>
  <si>
    <t>4 + 690</t>
  </si>
  <si>
    <t>Kraszewice</t>
  </si>
  <si>
    <t>Struga Kraszewicka</t>
  </si>
  <si>
    <t>5,4 monolit</t>
  </si>
  <si>
    <t>63/60</t>
  </si>
  <si>
    <t>9 + 230</t>
  </si>
  <si>
    <t>Kuźnica Grab.</t>
  </si>
  <si>
    <t>Rz. Łużyca</t>
  </si>
  <si>
    <t>12,8 kujan</t>
  </si>
  <si>
    <t>0 + 260</t>
  </si>
  <si>
    <t>Żelbetowy Stalowe dźwigary</t>
  </si>
  <si>
    <t>14,9 NP. 550</t>
  </si>
  <si>
    <t>65/62</t>
  </si>
  <si>
    <t>3 + 980</t>
  </si>
  <si>
    <t>Głuszyna</t>
  </si>
  <si>
    <t>Rz. Żurawka</t>
  </si>
  <si>
    <t>66/63</t>
  </si>
  <si>
    <t>0 +  914</t>
  </si>
  <si>
    <t>Rów b.n.</t>
  </si>
  <si>
    <t>melioracyjny</t>
  </si>
  <si>
    <t xml:space="preserve">12 światło-3,5 </t>
  </si>
  <si>
    <t xml:space="preserve"> 1 +  062</t>
  </si>
  <si>
    <t>Czajków</t>
  </si>
  <si>
    <t xml:space="preserve">Bitumiczna </t>
  </si>
  <si>
    <t>6,55 poznań.</t>
  </si>
  <si>
    <t>67/65</t>
  </si>
  <si>
    <t>4 +  245</t>
  </si>
  <si>
    <t>Bobrowniki</t>
  </si>
  <si>
    <t>5 sklepiony</t>
  </si>
  <si>
    <t>0 + 385</t>
  </si>
  <si>
    <t>Doruchów</t>
  </si>
  <si>
    <t>nr drogi</t>
  </si>
  <si>
    <t>km drogi</t>
  </si>
  <si>
    <t>gmina</t>
  </si>
  <si>
    <t>Dłu-</t>
  </si>
  <si>
    <t>Sze-</t>
  </si>
  <si>
    <t>światło</t>
  </si>
  <si>
    <t>Powie-</t>
  </si>
  <si>
    <t>Żelbe-</t>
  </si>
  <si>
    <t>Ilość</t>
  </si>
  <si>
    <t>Grun-</t>
  </si>
  <si>
    <t>Ostatni remont</t>
  </si>
  <si>
    <t>Uwagi</t>
  </si>
  <si>
    <t>gość</t>
  </si>
  <si>
    <t>rokość</t>
  </si>
  <si>
    <t>rzch.</t>
  </si>
  <si>
    <t>Rodzaj przepustu</t>
  </si>
  <si>
    <t>towy</t>
  </si>
  <si>
    <t>rur</t>
  </si>
  <si>
    <t>towe</t>
  </si>
  <si>
    <t>m</t>
  </si>
  <si>
    <t>cm</t>
  </si>
  <si>
    <t>m2</t>
  </si>
  <si>
    <t>Kamie-</t>
  </si>
  <si>
    <t>Ceg-</t>
  </si>
  <si>
    <t>Beto-</t>
  </si>
  <si>
    <t>rurowy</t>
  </si>
  <si>
    <t>inny</t>
  </si>
  <si>
    <t>w 1 Po-</t>
  </si>
  <si>
    <t>nny</t>
  </si>
  <si>
    <t>lany</t>
  </si>
  <si>
    <t>nowy</t>
  </si>
  <si>
    <t>ziomie</t>
  </si>
  <si>
    <t>100x100</t>
  </si>
  <si>
    <t> 01005177</t>
  </si>
  <si>
    <t> 01005178</t>
  </si>
  <si>
    <t> 01005179</t>
  </si>
  <si>
    <t>60x60</t>
  </si>
  <si>
    <t> tak</t>
  </si>
  <si>
    <t> 01005180</t>
  </si>
  <si>
    <t> 01005181</t>
  </si>
  <si>
    <t> 01005182</t>
  </si>
  <si>
    <t> 01005183</t>
  </si>
  <si>
    <t>2000r</t>
  </si>
  <si>
    <t> 01005184</t>
  </si>
  <si>
    <t>grunt</t>
  </si>
  <si>
    <t> 01005185</t>
  </si>
  <si>
    <t> 01005186</t>
  </si>
  <si>
    <t> 01005187</t>
  </si>
  <si>
    <t> 01005188</t>
  </si>
  <si>
    <t> 01005189</t>
  </si>
  <si>
    <t>150x150</t>
  </si>
  <si>
    <t> 01005190</t>
  </si>
  <si>
    <t> 01005191</t>
  </si>
  <si>
    <t>250x250</t>
  </si>
  <si>
    <t> 01005192</t>
  </si>
  <si>
    <t> 01005193 </t>
  </si>
  <si>
    <t>50x100</t>
  </si>
  <si>
    <t> 01005194</t>
  </si>
  <si>
    <t> 01005195 </t>
  </si>
  <si>
    <t> 01005196</t>
  </si>
  <si>
    <t> 01005197 </t>
  </si>
  <si>
    <t>100x150</t>
  </si>
  <si>
    <t> 01005198</t>
  </si>
  <si>
    <t> 01005199</t>
  </si>
  <si>
    <t>100x160</t>
  </si>
  <si>
    <t> 01005200</t>
  </si>
  <si>
    <t> 01005201</t>
  </si>
  <si>
    <t> 01005202</t>
  </si>
  <si>
    <t> 01005203</t>
  </si>
  <si>
    <t> 01005204</t>
  </si>
  <si>
    <t> 01005205</t>
  </si>
  <si>
    <t> 01005206</t>
  </si>
  <si>
    <t> 01005207</t>
  </si>
  <si>
    <t> 01005208</t>
  </si>
  <si>
    <t> 01005209</t>
  </si>
  <si>
    <t> 01005210</t>
  </si>
  <si>
    <t> 01005211</t>
  </si>
  <si>
    <t>Przy wiadukcie</t>
  </si>
  <si>
    <t> 01005212 </t>
  </si>
  <si>
    <t>110x150</t>
  </si>
  <si>
    <t> 01005213</t>
  </si>
  <si>
    <t> 01005214</t>
  </si>
  <si>
    <t> 01005215</t>
  </si>
  <si>
    <t> 01005216</t>
  </si>
  <si>
    <t> 01005217</t>
  </si>
  <si>
    <t> 01005218 </t>
  </si>
  <si>
    <t>190x120</t>
  </si>
  <si>
    <t>1999r.</t>
  </si>
  <si>
    <t> 01005219</t>
  </si>
  <si>
    <t>K.Góra</t>
  </si>
  <si>
    <t> 01005220</t>
  </si>
  <si>
    <t> 01005221</t>
  </si>
  <si>
    <t> 01005222</t>
  </si>
  <si>
    <t> 01005223</t>
  </si>
  <si>
    <t> 01005224</t>
  </si>
  <si>
    <t> 01005225</t>
  </si>
  <si>
    <t> 01005226</t>
  </si>
  <si>
    <t> 01005227</t>
  </si>
  <si>
    <t> 01005228</t>
  </si>
  <si>
    <t> 01005229</t>
  </si>
  <si>
    <t> 01005230</t>
  </si>
  <si>
    <t> 01005231</t>
  </si>
  <si>
    <t>220x80</t>
  </si>
  <si>
    <t>sklepiony</t>
  </si>
  <si>
    <t>+ 2 rury żelbetowe</t>
  </si>
  <si>
    <t>57</t>
  </si>
  <si>
    <t> 01005232</t>
  </si>
  <si>
    <t> 01005233</t>
  </si>
  <si>
    <t> 01005234</t>
  </si>
  <si>
    <t>2+347</t>
  </si>
  <si>
    <t>Myślniew</t>
  </si>
  <si>
    <t> 01005235</t>
  </si>
  <si>
    <t>W skosie drogi</t>
  </si>
  <si>
    <t> 01005236</t>
  </si>
  <si>
    <t> 01005237</t>
  </si>
  <si>
    <t> 01005238</t>
  </si>
  <si>
    <t> 01005239</t>
  </si>
  <si>
    <t>Kaskadowy</t>
  </si>
  <si>
    <t> 01005240</t>
  </si>
  <si>
    <t> 01005241</t>
  </si>
  <si>
    <t> 01005242</t>
  </si>
  <si>
    <t>100x280</t>
  </si>
  <si>
    <t> 01005243</t>
  </si>
  <si>
    <t> 01005244</t>
  </si>
  <si>
    <t> 01005245</t>
  </si>
  <si>
    <t> 01005246</t>
  </si>
  <si>
    <t> 01005247</t>
  </si>
  <si>
    <t> 01005248</t>
  </si>
  <si>
    <t> 01005249</t>
  </si>
  <si>
    <t> 01005250</t>
  </si>
  <si>
    <t> 01005251</t>
  </si>
  <si>
    <t>Częściowo wzdłuż drogi</t>
  </si>
  <si>
    <t> 01005252</t>
  </si>
  <si>
    <t>Dr 449 woj. kolektor</t>
  </si>
  <si>
    <t> 01005253</t>
  </si>
  <si>
    <t>Połączony z kolektorem</t>
  </si>
  <si>
    <t> 01005254</t>
  </si>
  <si>
    <t> 01005255</t>
  </si>
  <si>
    <t> 01005256</t>
  </si>
  <si>
    <t> 01005257</t>
  </si>
  <si>
    <t> 01005258</t>
  </si>
  <si>
    <t> 01005259</t>
  </si>
  <si>
    <t>120x80</t>
  </si>
  <si>
    <t> 01005260</t>
  </si>
  <si>
    <t>Przedłużony z prawej</t>
  </si>
  <si>
    <t>  01005263</t>
  </si>
  <si>
    <t>  01005264</t>
  </si>
  <si>
    <t>  01005265</t>
  </si>
  <si>
    <t>  01005266</t>
  </si>
  <si>
    <t>  01005267</t>
  </si>
  <si>
    <t>  01005268</t>
  </si>
  <si>
    <t>  01005269</t>
  </si>
  <si>
    <t>  01005270</t>
  </si>
  <si>
    <t> 01005271</t>
  </si>
  <si>
    <t> 01005272</t>
  </si>
  <si>
    <t> 01005273</t>
  </si>
  <si>
    <t>1998r.</t>
  </si>
  <si>
    <t> 01005274</t>
  </si>
  <si>
    <t>1997r.</t>
  </si>
  <si>
    <t> 01005275</t>
  </si>
  <si>
    <t>90x90</t>
  </si>
  <si>
    <t>Kam.do połowy dalej rur.</t>
  </si>
  <si>
    <t> 01005276</t>
  </si>
  <si>
    <t>2002r.</t>
  </si>
  <si>
    <t>Przebudowa z 60 na 100</t>
  </si>
  <si>
    <t> 01005277</t>
  </si>
  <si>
    <t> 01005278</t>
  </si>
  <si>
    <t> 01005279</t>
  </si>
  <si>
    <t> ramowy</t>
  </si>
  <si>
    <t> 2</t>
  </si>
  <si>
    <t> 01005280</t>
  </si>
  <si>
    <t>  01005281</t>
  </si>
  <si>
    <t>  01005282</t>
  </si>
  <si>
    <t>  01005283</t>
  </si>
  <si>
    <t>140x160</t>
  </si>
  <si>
    <t>  01005284</t>
  </si>
  <si>
    <t>1988r.</t>
  </si>
  <si>
    <t>  01005285</t>
  </si>
  <si>
    <t>  01005286</t>
  </si>
  <si>
    <t>  01005287</t>
  </si>
  <si>
    <t>  01005288</t>
  </si>
  <si>
    <t>  01005289</t>
  </si>
  <si>
    <t>  01005290</t>
  </si>
  <si>
    <t> 01005291</t>
  </si>
  <si>
    <t> 01005292</t>
  </si>
  <si>
    <t>Stal.rury</t>
  </si>
  <si>
    <t> 2x80</t>
  </si>
  <si>
    <t>1988r</t>
  </si>
  <si>
    <t> 01005293</t>
  </si>
  <si>
    <t> 01005294</t>
  </si>
  <si>
    <t>Kolektor UmiG Grabów</t>
  </si>
  <si>
    <t> 01005295</t>
  </si>
  <si>
    <t> 01005296</t>
  </si>
  <si>
    <t> 01005297</t>
  </si>
  <si>
    <t> 01005298</t>
  </si>
  <si>
    <t>80x80</t>
  </si>
  <si>
    <t> 01005299</t>
  </si>
  <si>
    <t> 01005300</t>
  </si>
  <si>
    <t> 01005301</t>
  </si>
  <si>
    <t> 01005302</t>
  </si>
  <si>
    <t> 01005303</t>
  </si>
  <si>
    <t> 01005304</t>
  </si>
  <si>
    <t> 01005305</t>
  </si>
  <si>
    <t>Rury wipro</t>
  </si>
  <si>
    <t> 01005306</t>
  </si>
  <si>
    <t> 01005307</t>
  </si>
  <si>
    <t> 01005308</t>
  </si>
  <si>
    <t>1993 r</t>
  </si>
  <si>
    <t> 01005309</t>
  </si>
  <si>
    <t> 01005310</t>
  </si>
  <si>
    <t> 01005311</t>
  </si>
  <si>
    <t> 01005312</t>
  </si>
  <si>
    <t> 01005313</t>
  </si>
  <si>
    <t> 01005314</t>
  </si>
  <si>
    <t> 01005315</t>
  </si>
  <si>
    <t>ramowy</t>
  </si>
  <si>
    <t>2x300</t>
  </si>
  <si>
    <t>Po byłym moście</t>
  </si>
  <si>
    <t> 01005316</t>
  </si>
  <si>
    <t> 01005317</t>
  </si>
  <si>
    <t> 01005318</t>
  </si>
  <si>
    <t> 01005319</t>
  </si>
  <si>
    <t> 01005320</t>
  </si>
  <si>
    <t> 01005321</t>
  </si>
  <si>
    <t> 01005322</t>
  </si>
  <si>
    <t> 01005323</t>
  </si>
  <si>
    <t> 01005324</t>
  </si>
  <si>
    <t> 01005325</t>
  </si>
  <si>
    <t> 01005326</t>
  </si>
  <si>
    <t> 01005327</t>
  </si>
  <si>
    <t> 01005328</t>
  </si>
  <si>
    <t> 01005329</t>
  </si>
  <si>
    <t> 01005330</t>
  </si>
  <si>
    <t> 01005331</t>
  </si>
  <si>
    <t> 01005332</t>
  </si>
  <si>
    <t> 01005333</t>
  </si>
  <si>
    <t> 01005334</t>
  </si>
  <si>
    <t>Głowice ceglane</t>
  </si>
  <si>
    <t> 01005335</t>
  </si>
  <si>
    <t> 01005336</t>
  </si>
  <si>
    <t> 01005337</t>
  </si>
  <si>
    <t> 01005338</t>
  </si>
  <si>
    <t> 01005339</t>
  </si>
  <si>
    <t> 01005340</t>
  </si>
  <si>
    <t>150x100</t>
  </si>
  <si>
    <t> 01005345</t>
  </si>
  <si>
    <t>1980r.</t>
  </si>
  <si>
    <t>  01005349</t>
  </si>
  <si>
    <t>  01005350</t>
  </si>
  <si>
    <t>  01005351</t>
  </si>
  <si>
    <t> 01005352</t>
  </si>
  <si>
    <t> 01005353</t>
  </si>
  <si>
    <t> 01005354</t>
  </si>
  <si>
    <t>2x80</t>
  </si>
  <si>
    <t>2001r</t>
  </si>
  <si>
    <t>Km 2+170</t>
  </si>
  <si>
    <t> 01005355</t>
  </si>
  <si>
    <t>Przepusty</t>
  </si>
  <si>
    <t>Wykaz obiektów mostowych będących integralną częścią dróg:</t>
  </si>
  <si>
    <t>POT 6WS9</t>
  </si>
  <si>
    <t>PEUGEOT</t>
  </si>
  <si>
    <t>Partnet III Tepee HDI</t>
  </si>
  <si>
    <t>VF37JBHZMGJ830966</t>
  </si>
  <si>
    <t>POT 90N5</t>
  </si>
  <si>
    <t>1991 /2002</t>
  </si>
  <si>
    <t>50 m od strumyka</t>
  </si>
  <si>
    <r>
      <t xml:space="preserve">p-poż:gaśnice (7szt), hydranty(1szt), </t>
    </r>
    <r>
      <rPr>
        <sz val="11"/>
        <color rgb="FFFF0000"/>
        <rFont val="Arial"/>
        <family val="2"/>
        <charset val="238"/>
      </rPr>
      <t>instalacja sygnalizacji pożaru, przeciwkradzieżowe: drzwi plastikowe z centralnym zamkiem(3szt), dozór pracowniczy</t>
    </r>
  </si>
  <si>
    <r>
      <rPr>
        <sz val="11"/>
        <rFont val="Arial"/>
        <family val="2"/>
        <charset val="238"/>
      </rPr>
      <t>p-poż:gaśnice (4szt),</t>
    </r>
    <r>
      <rPr>
        <sz val="11"/>
        <color rgb="FFFF0000"/>
        <rFont val="Arial"/>
        <family val="2"/>
        <charset val="238"/>
      </rPr>
      <t xml:space="preserve">    przeciwkradzieżowe: sygnaliz alarmowa-dźwiękowa, drzwi plastikowe z centralnym zamkiem(3szt),kraty w oknach (5szt), dozór pracowniczy</t>
    </r>
  </si>
  <si>
    <r>
      <rPr>
        <sz val="11"/>
        <rFont val="Arial"/>
        <family val="2"/>
        <charset val="238"/>
      </rPr>
      <t>p-poż:gaśnice (11szt), hydranty(7szt),</t>
    </r>
    <r>
      <rPr>
        <sz val="11"/>
        <color rgb="FFFF0000"/>
        <rFont val="Arial"/>
        <family val="2"/>
        <charset val="238"/>
      </rPr>
      <t xml:space="preserve"> instalacja sygnalizacji pożaru- monitorineg  z PSP Ostrzeszów przeciwkradzieżowe: drzwi plastikowe  z centralnym zamkiem(3szt), kraty okienne na I i II piętrze, dozór pracowniczy</t>
    </r>
  </si>
  <si>
    <r>
      <rPr>
        <sz val="11"/>
        <rFont val="Arial"/>
        <family val="2"/>
        <charset val="238"/>
      </rPr>
      <t>p-poż:gaśnice (10szt)</t>
    </r>
    <r>
      <rPr>
        <sz val="11"/>
        <color rgb="FFFF0000"/>
        <rFont val="Arial"/>
        <family val="2"/>
        <charset val="238"/>
      </rPr>
      <t>, instalacja sygnalizacji pożaru,                                             przeciwkradzieżowe: drzwi plastikowe z centralnym zamkiem(2szt), dozór pracowniczy</t>
    </r>
  </si>
  <si>
    <t>2000 m od zbiornika wodnego</t>
  </si>
  <si>
    <t>OSOBOWY</t>
  </si>
  <si>
    <t>POT 51RG</t>
  </si>
  <si>
    <t>przyczepa lekka</t>
  </si>
  <si>
    <t>DPS Kobyla Góra</t>
  </si>
  <si>
    <t>PARTNER</t>
  </si>
  <si>
    <t>FORD</t>
  </si>
  <si>
    <t>TRANSIT</t>
  </si>
  <si>
    <t>NEPTUN</t>
  </si>
  <si>
    <t>VF3GJ9HXC8J053215</t>
  </si>
  <si>
    <t>WF01XXTTG1KS06866</t>
  </si>
  <si>
    <t>ALARM W GARAŻU</t>
  </si>
  <si>
    <r>
      <rPr>
        <sz val="11"/>
        <rFont val="Arial"/>
        <family val="2"/>
        <charset val="238"/>
      </rPr>
      <t xml:space="preserve">5 gaśnic, </t>
    </r>
    <r>
      <rPr>
        <sz val="11"/>
        <color rgb="FFFF0000"/>
        <rFont val="Arial"/>
        <family val="2"/>
        <charset val="238"/>
      </rPr>
      <t>hydrant</t>
    </r>
    <r>
      <rPr>
        <sz val="11"/>
        <rFont val="Arial"/>
        <family val="2"/>
        <charset val="238"/>
      </rPr>
      <t>,alarm dzwiękowy p.poż</t>
    </r>
  </si>
  <si>
    <r>
      <rPr>
        <sz val="11"/>
        <rFont val="Arial"/>
        <family val="2"/>
        <charset val="238"/>
      </rPr>
      <t>16 gaśnic,</t>
    </r>
    <r>
      <rPr>
        <sz val="11"/>
        <color rgb="FFFF0000"/>
        <rFont val="Arial"/>
        <family val="2"/>
        <charset val="238"/>
      </rPr>
      <t xml:space="preserve"> hydrant,</t>
    </r>
    <r>
      <rPr>
        <sz val="11"/>
        <rFont val="Arial"/>
        <family val="2"/>
        <charset val="238"/>
      </rPr>
      <t>alarm dzwiękowy p.poż, antywłamaniowy</t>
    </r>
  </si>
  <si>
    <t>3 gaśnice</t>
  </si>
  <si>
    <t>4. Dom Pomocy Społecznej Kochłowy</t>
  </si>
  <si>
    <t>5. Dom Pomocy Społecznej Marszałki</t>
  </si>
  <si>
    <t>DPS Kochłowy</t>
  </si>
  <si>
    <t>POT 1EL1</t>
  </si>
  <si>
    <t>WF01XXTTG1KS06873</t>
  </si>
  <si>
    <t>KLC 786H</t>
  </si>
  <si>
    <t>Ursus</t>
  </si>
  <si>
    <t>C360</t>
  </si>
  <si>
    <t>KLG 684P</t>
  </si>
  <si>
    <t>KLI 634P</t>
  </si>
  <si>
    <t>2. Dom Dziecka Ostrzeszów</t>
  </si>
  <si>
    <t>63-507 KOBYLA GÓRA, UL. T. SIKORSKIEGO 1 </t>
  </si>
  <si>
    <t>3. DPS Kobyla Góra</t>
  </si>
  <si>
    <t>63-500 Ostrzeszów - Kochłowy  1 </t>
  </si>
  <si>
    <t>4. DPS Kochłowy</t>
  </si>
  <si>
    <t>5. DPS Marszałki</t>
  </si>
  <si>
    <t>Nieruchomość- działka nr 684 budynek główny Naszego Domu – budynek mieszkalno-administracyjny, Marszałki 15, 63 – 520 Grabów N/Prosną</t>
  </si>
  <si>
    <t xml:space="preserve">Nieruchomość- działka nr 684  budynek administracyjno - gospodarczy,  Marszałki 15, 63 – 520 Grabów N/Prosną </t>
  </si>
  <si>
    <t>Nieruchomość- działka nr 684 budynek portierni, Marszałki 15, 63 – 520 Grabów N/Prosną</t>
  </si>
  <si>
    <t>Nieruchomość- działka nr 684 budynek terapii zajęciowej, Marszałki 15, 63 – 520 Grabów N/Prosną</t>
  </si>
  <si>
    <t>Nieruchomość- działka nr 684 budynek byłej kostnicy, Marszałki 15, 63 – 520 Grabów N/Prosną</t>
  </si>
  <si>
    <t>Specjalny Ośrodek Szkolno -Wychowawczy – (właściciel nieruchomości)</t>
  </si>
  <si>
    <t> Ul. Gen. Wł. Sikorskiego 19 63-500 Ostrzeszów</t>
  </si>
  <si>
    <t> Szkoła Specjalna</t>
  </si>
  <si>
    <t>mieszkańcy przyjęci na pobyt 
stały do DPS Kochłowy oraz 
pracownicy</t>
  </si>
  <si>
    <t xml:space="preserve"> Kochłowy 1 , 63-500  Ostrzeszów</t>
  </si>
  <si>
    <t>Całodobowe usługi bytowe i opiekuńcze świadczone przez
pracowników na rzecz mieszkańców dps 
PKD nr 8720Z - pomoc społeczna z zakwaterowaniem
dla osób z zaburzeniami 
psychicznymi</t>
  </si>
  <si>
    <t>Najemcy</t>
  </si>
  <si>
    <t>Marszałki 15 B, 63 – 520 Grabów N/Prosną</t>
  </si>
  <si>
    <t>Marszałki 15 C, 63 – 520 Grabów N/Prosną</t>
  </si>
  <si>
    <t>Marszałki 15 D, 63 – 520 Grabów N/Prosną</t>
  </si>
  <si>
    <t>Lokale mieszkalne</t>
  </si>
  <si>
    <t>000306868</t>
  </si>
  <si>
    <t>DPS Marszałki</t>
  </si>
  <si>
    <t>POT 1EM1</t>
  </si>
  <si>
    <t>KLV 3867</t>
  </si>
  <si>
    <t>KLL 751P</t>
  </si>
  <si>
    <t>RENAULT</t>
  </si>
  <si>
    <t>WF01XXTTG1KS06190</t>
  </si>
  <si>
    <t>/00000000000013884</t>
  </si>
  <si>
    <t>Ssak elektryczny z wózkiem</t>
  </si>
  <si>
    <t>Elektrokardiograf</t>
  </si>
  <si>
    <t>Ozonator Alicja</t>
  </si>
  <si>
    <t>Urządzenie do zamgławiania</t>
  </si>
  <si>
    <t>Urzadzenie do zamgławiania</t>
  </si>
  <si>
    <t>Sterylizator powietrza</t>
  </si>
  <si>
    <t>Defibrylator AED w walizce</t>
  </si>
  <si>
    <t>Koncentrator tlenu</t>
  </si>
  <si>
    <t>Laptop Lenovo ThinkBook</t>
  </si>
  <si>
    <t>Laptop Lenovo dell vostro 3501</t>
  </si>
  <si>
    <t xml:space="preserve">Ozonator </t>
  </si>
  <si>
    <t>Koncedntrator tlenu przenośny OLIVE</t>
  </si>
  <si>
    <t>Router BOARD CRS109-8G-1s</t>
  </si>
  <si>
    <t>Rejestrator</t>
  </si>
  <si>
    <t>Kamera kopułka IP</t>
  </si>
  <si>
    <t>Kamera IPC-HDW1220SP</t>
  </si>
  <si>
    <t>Kamera BCS-DMIP1200IR-E 2 MP</t>
  </si>
  <si>
    <t>Drukarka ES 4020 DN</t>
  </si>
  <si>
    <t>Monitor liyama</t>
  </si>
  <si>
    <t xml:space="preserve">Monitor   </t>
  </si>
  <si>
    <t>Komputer Dell V3670 MTi5-8400</t>
  </si>
  <si>
    <t>Komputer Lenovo ThinkCentre</t>
  </si>
  <si>
    <t>Komputer HP AiO</t>
  </si>
  <si>
    <t>Router FortiGate-40F</t>
  </si>
  <si>
    <t>Drukarka Epson EcoTank L5190</t>
  </si>
  <si>
    <t>Przełącznik sieciowy</t>
  </si>
  <si>
    <t>Monitor Dell</t>
  </si>
  <si>
    <t>Przełącznik 24portowy ubiQuiti edge</t>
  </si>
  <si>
    <t>Komputer DELL Optiplex 3280 AiO</t>
  </si>
  <si>
    <t>Przełącznik sieciowy Ubiquiti</t>
  </si>
  <si>
    <t>Rower magnetyczny</t>
  </si>
  <si>
    <t>Serwer Fujitsu TX1330 M4</t>
  </si>
  <si>
    <t>Niszczarka WALLNER HD300 C4</t>
  </si>
  <si>
    <t>Rollmasaż z podczerwienią Classic</t>
  </si>
  <si>
    <t>Bieżnia insportline Neblin</t>
  </si>
  <si>
    <t>Trenażer eliptyczny HS-250CF</t>
  </si>
  <si>
    <t>Rower leżący Helix HS-070L</t>
  </si>
  <si>
    <t>Stół do rehabilitacji i masażu</t>
  </si>
  <si>
    <t>Serwer NAS kopia danych +2dyski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</si>
  <si>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</si>
  <si>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</si>
  <si>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</si>
  <si>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</si>
  <si>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</si>
  <si>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</si>
  <si>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</si>
  <si>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</si>
  <si>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</si>
  <si>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</si>
  <si>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</si>
  <si>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</si>
  <si>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</si>
  <si>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</si>
  <si>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</si>
  <si>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</si>
  <si>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</si>
  <si>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</si>
  <si>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</si>
  <si>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</si>
  <si>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</si>
  <si>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</si>
  <si>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</si>
  <si>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</si>
  <si>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</si>
  <si>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</si>
  <si>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</si>
  <si>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</si>
  <si>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</si>
  <si>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</si>
  <si>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</si>
  <si>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</si>
  <si>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</si>
  <si>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Koncentrator tlenu KSOC-5 2szt</t>
  </si>
  <si>
    <t>Tablet Samsung Galaxy Tab A7 LTE 4szt</t>
  </si>
  <si>
    <t>Kamera BCS-DMIP1200IR-E 2 MP 11 szt</t>
  </si>
  <si>
    <t>Komputer HP AiO 3szt</t>
  </si>
  <si>
    <t>Komputer HP AiO 2szt</t>
  </si>
  <si>
    <t>Komputer DELL Optiplex 3280 AiO 4szt</t>
  </si>
  <si>
    <t>sprzęt stacjonarny należący do osób trzecich</t>
  </si>
  <si>
    <t>Drukarka LEKSMARK  XM - 3150</t>
  </si>
  <si>
    <t>Drukarka LEXMARK  XM - 5163</t>
  </si>
  <si>
    <t>Drukarka SHARP MX - M 266</t>
  </si>
  <si>
    <t>Drukarka SHARP MX - M310</t>
  </si>
  <si>
    <t>UL. ZAMKOWA 21; 63-500 OSTRZESZÓW </t>
  </si>
  <si>
    <t>6.  I LICEUM OGÓLNOKSZTAŁACĄCE IM. MARII SKŁODOWSKIEJ – CURIE W OSTRZESZOWIE</t>
  </si>
  <si>
    <t xml:space="preserve"> GLADIATOR KLUB  KULTURYSTYCZNY</t>
  </si>
  <si>
    <t>ZAMKOWA 21 63-500 OSTRZESZÓW</t>
  </si>
  <si>
    <r>
      <t xml:space="preserve">znajdują się </t>
    </r>
    <r>
      <rPr>
        <b/>
        <sz val="11"/>
        <color rgb="FFFF0000"/>
        <rFont val="Arial"/>
        <family val="2"/>
        <charset val="238"/>
      </rPr>
      <t>na obszarze</t>
    </r>
    <r>
      <rPr>
        <sz val="11"/>
        <color rgb="FFFF0000"/>
        <rFont val="Arial"/>
        <family val="2"/>
        <charset val="238"/>
      </rPr>
      <t xml:space="preserve"> wpisanym do rejestru zabytków historycznego układu urbanistycznego</t>
    </r>
  </si>
  <si>
    <t>6. I LICEUM OGÓLNOKSZTAŁACĄCE IM. MARII SKŁODOWSKIEJ – CURIE W OSTRZESZOWIE</t>
  </si>
  <si>
    <t>APARAT TELEFONICZNY YEALINK T</t>
  </si>
  <si>
    <t>URZĄZDENIE WIELOFUNKCYJNE BROTHER dcpL2552 DN</t>
  </si>
  <si>
    <t>KSEROKOPIARKA SHARP AR-M160</t>
  </si>
  <si>
    <t xml:space="preserve">URZĄZDENIE WIELOFUNKCYJNE BROTHER </t>
  </si>
  <si>
    <t xml:space="preserve">URZĄDZENIE WIELOFUNKCYJNE </t>
  </si>
  <si>
    <t xml:space="preserve">DRUKARKA CANON PIXMA </t>
  </si>
  <si>
    <t>DRUKARKA HP</t>
  </si>
  <si>
    <t>URZĄZDENIE WIELOFUNKCYJNE BROTHER MFC-L2750DW</t>
  </si>
  <si>
    <t>EKSPRES DO KAWY DELONGHI</t>
  </si>
  <si>
    <t>EKSPRES DOKAWY NA KAPSUŁKI</t>
  </si>
  <si>
    <t>EKSPRES SAECO</t>
  </si>
  <si>
    <t>ELEKTRONICZNY EKRAN TV KM 0248</t>
  </si>
  <si>
    <t>GLOŚNIKI</t>
  </si>
  <si>
    <t>GPS</t>
  </si>
  <si>
    <t>KAMERA SJCAM</t>
  </si>
  <si>
    <t>KAMERA CYFROWA</t>
  </si>
  <si>
    <t>KAMERA SONY</t>
  </si>
  <si>
    <t>KOMPUTER HP 290</t>
  </si>
  <si>
    <t>KOMPUTER I5/16GB/256/SSD</t>
  </si>
  <si>
    <t>53.</t>
  </si>
  <si>
    <t>KOMPUTER HP 280 G1</t>
  </si>
  <si>
    <t>54.</t>
  </si>
  <si>
    <t>63.</t>
  </si>
  <si>
    <t>KOMPUTER I3 8 GB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</si>
  <si>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</si>
  <si>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</si>
  <si>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</si>
  <si>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</si>
  <si>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</si>
  <si>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</si>
  <si>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</si>
  <si>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</si>
  <si>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</si>
  <si>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</si>
  <si>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</si>
  <si>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LAPTOP HP 250 G7</t>
  </si>
  <si>
    <t>LAPTOP DELL</t>
  </si>
  <si>
    <t>LAPTOP LENOVO</t>
  </si>
  <si>
    <t>LAPTOP IDEA PAD</t>
  </si>
  <si>
    <t>LAPTOP HP 250</t>
  </si>
  <si>
    <t>LAPTOP HP</t>
  </si>
  <si>
    <t>LAPTOP DELL LATITUDE</t>
  </si>
  <si>
    <t xml:space="preserve">LAPTOP LENOVO </t>
  </si>
  <si>
    <t>LAPTOP APPLE</t>
  </si>
  <si>
    <t>LAPTOP HP 15S SSD 512 GB</t>
  </si>
  <si>
    <t>LAPTOP HP 15 S 16 GB</t>
  </si>
  <si>
    <t>MIKROSKOP TERENOWY LED</t>
  </si>
  <si>
    <t>Mikroskop optyczny stereoskopowy</t>
  </si>
  <si>
    <t>mikroskop lerenhuk DTX</t>
  </si>
  <si>
    <t>MIKROSKOP BIOLOGICZNY UB 1013i + KAMERA FULL HD</t>
  </si>
  <si>
    <t>MIKROSKOP STEREOSKOPOWY SZM65656-J4Li + KAMERA FULL HD</t>
  </si>
  <si>
    <t>SYSTEM MONITORINGU</t>
  </si>
  <si>
    <t>NISZCZARKA</t>
  </si>
  <si>
    <t>NISZCZARKA FELLOWE 225 Ci</t>
  </si>
  <si>
    <t>LODOWKA BEKO TSE 1262X</t>
  </si>
  <si>
    <t xml:space="preserve">KLIMATYZACJA </t>
  </si>
  <si>
    <t xml:space="preserve">MONITOR PHILIPS </t>
  </si>
  <si>
    <t xml:space="preserve">MONITOR ACER </t>
  </si>
  <si>
    <t>APARAT FOTOGRAFICZNY PANASONIC DMC-FT 30</t>
  </si>
  <si>
    <t>WIZUALIZER</t>
  </si>
  <si>
    <t>INDUKTOR RUMKORFA</t>
  </si>
  <si>
    <t>TELESKOP</t>
  </si>
  <si>
    <t xml:space="preserve">PROJEKTOR EPSON </t>
  </si>
  <si>
    <t>APARAT FOTOGRAFICZNY NIKON</t>
  </si>
  <si>
    <t>LAPTOP LENOVO IDEA PAD</t>
  </si>
  <si>
    <t>ODKURZACZ PHILPS</t>
  </si>
  <si>
    <t>KOSIARKA HORTMASZ</t>
  </si>
  <si>
    <t xml:space="preserve">RADIOMAGNETOFON SONY </t>
  </si>
  <si>
    <t>TABLICA INTERAKTYWNA EBOARD</t>
  </si>
  <si>
    <t>PROJEKTOR BENQ</t>
  </si>
  <si>
    <t>PROJEKTOR MULTIMEDIALNY</t>
  </si>
  <si>
    <t>IPAD</t>
  </si>
  <si>
    <t>KAMERA CYFROWA 4H UHD</t>
  </si>
  <si>
    <t>KAMERA CYFROWA FHD</t>
  </si>
  <si>
    <t>55.</t>
  </si>
  <si>
    <t>56.</t>
  </si>
  <si>
    <t>57.</t>
  </si>
  <si>
    <t>58.</t>
  </si>
  <si>
    <t>59.</t>
  </si>
  <si>
    <t>60.</t>
  </si>
  <si>
    <t>61.</t>
  </si>
  <si>
    <t>62.</t>
  </si>
  <si>
    <t>Wykaz wyposażenia w Powiecie Ostrzeszowskim</t>
  </si>
  <si>
    <t xml:space="preserve">7.  POWIATOWE CENTRUM POMOCY RODZINIE </t>
  </si>
  <si>
    <t>UL. ZAMKOWA 17,  63-500 OSTRZESZÓW </t>
  </si>
  <si>
    <t>REGIONALNE CENTRUM KRWIODAWSTWA I KRWIOLECZNICTWA</t>
  </si>
  <si>
    <t>UL. ZAMKOWA 17
63-500 OSTRZESZÓW</t>
  </si>
  <si>
    <t>WIELKOPOLSKI OŚRODEK DORADZTWA ROLNICZEGO</t>
  </si>
  <si>
    <t>POLKI KOMITET POMOCY SPOŁECZNEJ</t>
  </si>
  <si>
    <t>STAROSTWO POWIATOWE</t>
  </si>
  <si>
    <t>MEDYCZNE – PUBLICZNA SŁUŻBA KRWI</t>
  </si>
  <si>
    <t>DORADZTWO ROLNICZE</t>
  </si>
  <si>
    <t xml:space="preserve"> 
POMOC SPOŁECZNA</t>
  </si>
  <si>
    <t xml:space="preserve"> 
ADMINISTRACJA</t>
  </si>
  <si>
    <t>11 gaśnic,alarm na terenie obiektu</t>
  </si>
  <si>
    <t>7. POWIATOWE CENTRUM POMOCY RODZINIE</t>
  </si>
  <si>
    <t>Kserokiarka</t>
  </si>
  <si>
    <t>Urządzenie wielofunkcyjne</t>
  </si>
  <si>
    <t>Laptop lenovo</t>
  </si>
  <si>
    <t>Kserokopiarka RICOH</t>
  </si>
  <si>
    <t>Zestaw komputerowy</t>
  </si>
  <si>
    <t>Kamera z osprzętem</t>
  </si>
  <si>
    <t>Laptop HP</t>
  </si>
  <si>
    <t>Kserokopiarka</t>
  </si>
  <si>
    <t>Serwer</t>
  </si>
  <si>
    <t>zestaw komputerowy</t>
  </si>
  <si>
    <t>Skaner</t>
  </si>
  <si>
    <t>Drukarka laserowa</t>
  </si>
  <si>
    <t>Serwer NASA</t>
  </si>
  <si>
    <t>Laptopy 70SZT.</t>
  </si>
  <si>
    <t xml:space="preserve">8. Poradnia Psychologiczno-Pedagogiczna w Ostrzeszowie </t>
  </si>
  <si>
    <t>Ul.Gen Sikorskiego 19, 63-500 Ostrzeszów </t>
  </si>
  <si>
    <t>Projektor Epson EB-520</t>
  </si>
  <si>
    <t>MACTablica S83 10Touch</t>
  </si>
  <si>
    <t xml:space="preserve">Monitor DELL24" E2418N LED LCD 1920X1080 </t>
  </si>
  <si>
    <t>Magiczny Dywan z pakietem FUN</t>
  </si>
  <si>
    <t>Ekspres SIEMENS EQ.6 Plus S700</t>
  </si>
  <si>
    <t>Laptop LENOVO V110-15ISK</t>
  </si>
  <si>
    <t>Laptop HP 15-DW0023CL i3- 8145U</t>
  </si>
  <si>
    <t>GOPro HERO 7 Silver Kamera sportowa</t>
  </si>
  <si>
    <t>Audio4Lab zestaw Warmkiego</t>
  </si>
  <si>
    <t>Laptop LENOVO V15-ITL G2 LCD 15,6"</t>
  </si>
  <si>
    <t>Laptop LENOVO V17-ITL G2 LCD 17.3"</t>
  </si>
  <si>
    <t>Laptop LENOVO V15 G2 ITL i5-1135G7 15,6"</t>
  </si>
  <si>
    <t>Laptop LENOVO T530 i5 HD+ 4GB</t>
  </si>
  <si>
    <t>TabletSamsung Tab A8 X200</t>
  </si>
  <si>
    <t>zamki. kraty. 2 gaśnice</t>
  </si>
  <si>
    <t>7. PCPR</t>
  </si>
  <si>
    <t>8. Poradnia PP</t>
  </si>
  <si>
    <t>Wyposażenie (z wyłączeniem sprzętu elektronicznego):</t>
  </si>
  <si>
    <t>Zestaw kamer wraz z rejestratorem Dahua</t>
  </si>
  <si>
    <t>Zmywarka AMICA DFV41E6aISMG</t>
  </si>
  <si>
    <t>Ekspres Delonghi ECAM 350,75.S Dicamica</t>
  </si>
  <si>
    <t>Niszczarka REXEL</t>
  </si>
  <si>
    <t>Szlaban elektromechaniczny - zestaw + detektor</t>
  </si>
  <si>
    <t>sprzęt przenośny należący do osób trzecich</t>
  </si>
  <si>
    <t>Wyposażenie niskocenne (z wyłączeniem sprzętu elektronicznego):</t>
  </si>
  <si>
    <t>mienie przeniesione z elektroniki</t>
  </si>
  <si>
    <t xml:space="preserve">9. Specjalny Ośrodek Szkolno-Wychowawczy  </t>
  </si>
  <si>
    <t> Dom Dziecka</t>
  </si>
  <si>
    <t> 2 piętro budynku</t>
  </si>
  <si>
    <t> Opieka i wychowanie</t>
  </si>
  <si>
    <t> Poradnia Psychologiczno-Pedagogiczna</t>
  </si>
  <si>
    <t> Parter budynku</t>
  </si>
  <si>
    <t> oświata</t>
  </si>
  <si>
    <t> Firma Gastronomiczno-Handlowo-Usługowa Dariusz Radzikowski</t>
  </si>
  <si>
    <t> Parter budynku – stołówka, kuchnia</t>
  </si>
  <si>
    <t> Żywienie, catering</t>
  </si>
  <si>
    <t> Mieszkania prywatne i wynajem</t>
  </si>
  <si>
    <t xml:space="preserve"> Wydzielona część budynku, </t>
  </si>
  <si>
    <t>Ul. gen Sikorskiego 17 (mieszkanie 1-7)</t>
  </si>
  <si>
    <t> Lokale mieszkaniowe</t>
  </si>
  <si>
    <t>( w zarządzie budynku pozostają części wspólne – korytarz oraz mieszkanie 5, 7)</t>
  </si>
  <si>
    <t> „CENTRUM” LOGOPEDII SZELIGA SP. KOMANDYTOWA</t>
  </si>
  <si>
    <t> Logopedia</t>
  </si>
  <si>
    <t>Ul. gen. Sikorskiego 19, 63-500 Ostrzeszów</t>
  </si>
  <si>
    <r>
      <rPr>
        <sz val="11"/>
        <rFont val="Arial"/>
        <family val="2"/>
        <charset val="238"/>
      </rPr>
      <t>20 Gaśnic</t>
    </r>
    <r>
      <rPr>
        <sz val="11"/>
        <color rgb="FFFF0000"/>
        <rFont val="Arial"/>
        <family val="2"/>
        <charset val="238"/>
      </rPr>
      <t xml:space="preserve">, hydranty, kraty, sygnalizacja, </t>
    </r>
    <r>
      <rPr>
        <sz val="11"/>
        <rFont val="Arial"/>
        <family val="2"/>
        <charset val="238"/>
      </rPr>
      <t>monitoring</t>
    </r>
  </si>
  <si>
    <t>Ogrodzony plac zabaw o bezpiecznej nawierzchni</t>
  </si>
  <si>
    <t>plac zabaw</t>
  </si>
  <si>
    <t>Ekspres Siemens</t>
  </si>
  <si>
    <t>Magiczny Dywan z pakieten FUN</t>
  </si>
  <si>
    <t>Niszczarka KOBRA +1CC4 ES</t>
  </si>
  <si>
    <t>Drukarka XEROX</t>
  </si>
  <si>
    <t>Kolumna wodna 20x180cm</t>
  </si>
  <si>
    <t>Klimatyzator GWH18QB</t>
  </si>
  <si>
    <t>Klimatyzator GWH12QB</t>
  </si>
  <si>
    <t>Klimatyzator GWH09QB</t>
  </si>
  <si>
    <t>Zmywarka BOSCH</t>
  </si>
  <si>
    <t>Pralka BOSCH</t>
  </si>
  <si>
    <t>Komputer stacjonarny Lenovo V530</t>
  </si>
  <si>
    <t>Kurtyna światłowodowa 2m</t>
  </si>
  <si>
    <t>Drukarka XEROX PHASER 3330</t>
  </si>
  <si>
    <t xml:space="preserve">Suszarka BOSCH </t>
  </si>
  <si>
    <t>Chłodziarko-Zamrażarka SAMSUNG</t>
  </si>
  <si>
    <t>Fotel Massaggio Conveniente</t>
  </si>
  <si>
    <t>MonitorPhilips LED 27''</t>
  </si>
  <si>
    <t>Drukarka Xerox</t>
  </si>
  <si>
    <t>Aparat do magnetoterapii Globus Magnum XL</t>
  </si>
  <si>
    <t>Mata do magnetoterapii Globus Total Body 400</t>
  </si>
  <si>
    <t>Chłodziarka AMICA</t>
  </si>
  <si>
    <t>Mata masujaca 3D MAX-8035</t>
  </si>
  <si>
    <t>Drukarka 3D</t>
  </si>
  <si>
    <t>Drukarka Xerox 6515V DN</t>
  </si>
  <si>
    <t>Telewizor PHILIPS 58PUS7505 58'' LED 4K</t>
  </si>
  <si>
    <t>Power audio MUSE M 1935 DJ</t>
  </si>
  <si>
    <t>Pralka TOSCHIBA TW-BJ80S2PL</t>
  </si>
  <si>
    <t>Suszarka BEKO</t>
  </si>
  <si>
    <t>Komputer ADAX VERSO</t>
  </si>
  <si>
    <t>Monitor interaktywny INSGRAF 55''</t>
  </si>
  <si>
    <t>Drukarka XEOX 8310v</t>
  </si>
  <si>
    <t>Drukarka XEOX 6515</t>
  </si>
  <si>
    <t>Niszczarka HSM B26</t>
  </si>
  <si>
    <t>Chłodziarka AMICA FM 050.4</t>
  </si>
  <si>
    <t>Urządzenie wielofunkcyjne RICOH</t>
  </si>
  <si>
    <t>Żyrandol światłowodowy 2,5m 150 wiązek</t>
  </si>
  <si>
    <t xml:space="preserve">Wykaz sprzętu elektronicznego przeznaczonego do nauki zdalnej </t>
  </si>
  <si>
    <t>Laptop DELL Latitude 3500</t>
  </si>
  <si>
    <t>Laptop HP 15 i5-8265U</t>
  </si>
  <si>
    <t>Notbook HP 17-BS037</t>
  </si>
  <si>
    <t>Tablica interaktywna ultrakrótkoogniskowa</t>
  </si>
  <si>
    <t>Aparat fotograficzny NIKON Coolpix</t>
  </si>
  <si>
    <t>Głośnik MANTA SPK5003</t>
  </si>
  <si>
    <t>Zestaw PHOTON EDU rozszerzony+tablet</t>
  </si>
  <si>
    <t>Laptop LENOVO V340-17IWL</t>
  </si>
  <si>
    <t>Notbook LENOVO V350</t>
  </si>
  <si>
    <t>Laptop LENOVO V320</t>
  </si>
  <si>
    <t>Tablet Lenovo TAB M8</t>
  </si>
  <si>
    <t>Tablet Huawei Media Pad T3</t>
  </si>
  <si>
    <t>Laptop Lenovo V15 i3-1005G1</t>
  </si>
  <si>
    <t>Laptop Lenovo V17-ITL G2</t>
  </si>
  <si>
    <t>Aparat fotograficzny SONY ZV-1</t>
  </si>
  <si>
    <t>Moje Bambino Sygnis Edu Lab 3D</t>
  </si>
  <si>
    <t>BeCreo-zestaw z mikrokontrolerem</t>
  </si>
  <si>
    <t>LEGO Education SPIKE Prime</t>
  </si>
  <si>
    <t>Maszyna do szycia J15R</t>
  </si>
  <si>
    <t>Laptop Lenovo IdeaPad</t>
  </si>
  <si>
    <t>Tablet Lenovo TB-X606F M 10</t>
  </si>
  <si>
    <t>Tablet Lenovo 10 cali</t>
  </si>
  <si>
    <t>Podświetlana tablica do rysowania</t>
  </si>
  <si>
    <t>Laptop HP 15S-FQ i3-1115G4 8GB 256GB</t>
  </si>
  <si>
    <t>Tablica komunikacyjna klasa PCS</t>
  </si>
  <si>
    <t>Tablet LENOVO M10</t>
  </si>
  <si>
    <t>Amazon Kindle PAPERWHITE 5 8GB</t>
  </si>
  <si>
    <t>Laptop HP 17 i3-1115G4</t>
  </si>
  <si>
    <t>Notbook HP 15s i3-1115G4</t>
  </si>
  <si>
    <t>Notbook HP 17 i3-1215U</t>
  </si>
  <si>
    <t>Tablet LENOVO M10 Plus</t>
  </si>
  <si>
    <t xml:space="preserve"> 387455611</t>
  </si>
  <si>
    <t>10. Dom Dziecka w Książenicach</t>
  </si>
  <si>
    <t> Zakład Aktywności Zawodowej – (właściciel nieruchomości)</t>
  </si>
  <si>
    <t> Dożynkowa 1A Książenice 63-520 Grabów nad Prosną</t>
  </si>
  <si>
    <t> Pranie i czyszczenie wyrobów włókienniczych</t>
  </si>
  <si>
    <t>10. Dom dziecka w Książenicach</t>
  </si>
  <si>
    <t>11. Zakład Aktywności Zawodowej w Książenicach</t>
  </si>
  <si>
    <t>12. Zespół Szkół Nr 1 im. Powstańcow Wielkopolskich</t>
  </si>
  <si>
    <t>13. Zespół Szkół nr 2 im. Przyjaźni Polsko-Norweskiej w Ostrzeszowie</t>
  </si>
  <si>
    <t>14. Powiatowy Urząd Pracy</t>
  </si>
  <si>
    <t>Zestaw telefoniczny Yealink W53P</t>
  </si>
  <si>
    <t>Niszczarka Fellowes 60 Cs</t>
  </si>
  <si>
    <t>Rexel Nisczarka Momentum X410</t>
  </si>
  <si>
    <t>ul. Dożynkowa 1 A Książenice 63-520 Grabów nad Prosną</t>
  </si>
  <si>
    <t>ul.Zamkowa 17,63-500 Ostrzeszów</t>
  </si>
  <si>
    <t>Marszałki 15, 63-520 Grabów nad Prosną</t>
  </si>
  <si>
    <t>ul.  Genereła  Sikorskiego 1, 63-520 Kobyla Góra</t>
  </si>
  <si>
    <t>ul. Gen. Sikorskiego 58, 63-500 Ostrzeszów</t>
  </si>
  <si>
    <t>ul. Zamkowa 10, 63-500 Ostrzeszów</t>
  </si>
  <si>
    <t xml:space="preserve">11. Zakład Aktywności Zawodowej w Książenicach </t>
  </si>
  <si>
    <t>Dożynkowa 1A, Książenice 63-520 Grabów nad Prosną</t>
  </si>
  <si>
    <t>ZAZ</t>
  </si>
  <si>
    <t>POT 77PR</t>
  </si>
  <si>
    <t>POT 9N98</t>
  </si>
  <si>
    <t>POT 2PT2</t>
  </si>
  <si>
    <t>przyczepa ciężarowa</t>
  </si>
  <si>
    <t>Niewiadów</t>
  </si>
  <si>
    <t>Boro</t>
  </si>
  <si>
    <t>Nowak</t>
  </si>
  <si>
    <t>Sanok</t>
  </si>
  <si>
    <t>Peugeot</t>
  </si>
  <si>
    <t>B1400</t>
  </si>
  <si>
    <t>Vivaro</t>
  </si>
  <si>
    <t>BR2</t>
  </si>
  <si>
    <t>PN1</t>
  </si>
  <si>
    <t>Rifter E</t>
  </si>
  <si>
    <t>SWNB1400060006747</t>
  </si>
  <si>
    <t>W0LJ7B7B2EV643784</t>
  </si>
  <si>
    <t>SZRBR2000F0011756</t>
  </si>
  <si>
    <t>WF0SXXTTFSDE30048</t>
  </si>
  <si>
    <t>VR3ECYHYCLJ854667</t>
  </si>
  <si>
    <t>SZ9PN1000LRTA1445</t>
  </si>
  <si>
    <t>VR3ECYHZ2NN553235</t>
  </si>
  <si>
    <t>komputer</t>
  </si>
  <si>
    <t>klimatyzator</t>
  </si>
  <si>
    <t>notebok hp</t>
  </si>
  <si>
    <r>
      <rPr>
        <sz val="11"/>
        <rFont val="Arial"/>
        <family val="2"/>
        <charset val="238"/>
      </rPr>
      <t>8 gaśnic</t>
    </r>
    <r>
      <rPr>
        <sz val="11"/>
        <color rgb="FFFF0000"/>
        <rFont val="Arial"/>
        <family val="2"/>
        <charset val="238"/>
      </rPr>
      <t>, alarm</t>
    </r>
  </si>
  <si>
    <t>Budynek Zakladu Aktywności Zawodowej + garaż</t>
  </si>
  <si>
    <t>Gen. Wł. Sikorskiego 9, 63-500 Ostrzeszów</t>
  </si>
  <si>
    <t>edukacja, garaż, Warsztaty Terapii Zajęciowej</t>
  </si>
  <si>
    <r>
      <rPr>
        <sz val="11"/>
        <rFont val="Arial"/>
        <family val="2"/>
        <charset val="238"/>
      </rPr>
      <t>10 szt. Gaśnic</t>
    </r>
    <r>
      <rPr>
        <sz val="11"/>
        <color rgb="FFFF0000"/>
        <rFont val="Arial"/>
        <family val="2"/>
        <charset val="238"/>
      </rPr>
      <t xml:space="preserve">, </t>
    </r>
    <r>
      <rPr>
        <sz val="11"/>
        <rFont val="Arial"/>
        <family val="2"/>
        <charset val="238"/>
      </rPr>
      <t>alarm</t>
    </r>
    <r>
      <rPr>
        <sz val="11"/>
        <color rgb="FFFF0000"/>
        <rFont val="Arial"/>
        <family val="2"/>
        <charset val="238"/>
      </rPr>
      <t>, krata-1 pom.,drzwi-4 szt.</t>
    </r>
  </si>
  <si>
    <t>1 gaśnica </t>
  </si>
  <si>
    <r>
      <rPr>
        <sz val="11"/>
        <rFont val="Arial"/>
        <family val="2"/>
        <charset val="238"/>
      </rPr>
      <t>2 gaśnice, alarm</t>
    </r>
    <r>
      <rPr>
        <sz val="11"/>
        <color rgb="FFFF0000"/>
        <rFont val="Arial"/>
        <family val="2"/>
        <charset val="238"/>
      </rPr>
      <t>,drzwi - 1 szt.</t>
    </r>
  </si>
  <si>
    <r>
      <rPr>
        <sz val="11"/>
        <rFont val="Arial"/>
        <family val="2"/>
        <charset val="238"/>
      </rPr>
      <t>gaśnice-18, hydrant-9</t>
    </r>
    <r>
      <rPr>
        <sz val="11"/>
        <color rgb="FFFF0000"/>
        <rFont val="Arial"/>
        <family val="2"/>
        <charset val="238"/>
      </rPr>
      <t xml:space="preserve">, alarmy, drzwi-4, monitoring, kraty-8 </t>
    </r>
  </si>
  <si>
    <r>
      <rPr>
        <sz val="11"/>
        <rFont val="Arial"/>
        <family val="2"/>
        <charset val="238"/>
      </rPr>
      <t>1 gaśnica, 1 hydrant</t>
    </r>
    <r>
      <rPr>
        <sz val="11"/>
        <color rgb="FFFF0000"/>
        <rFont val="Arial"/>
        <family val="2"/>
        <charset val="238"/>
      </rPr>
      <t>, kraty-2 pomieszczenia</t>
    </r>
  </si>
  <si>
    <r>
      <rPr>
        <sz val="11"/>
        <rFont val="Arial"/>
        <family val="2"/>
        <charset val="238"/>
      </rPr>
      <t>Alarm</t>
    </r>
    <r>
      <rPr>
        <sz val="11"/>
        <color rgb="FFFF0000"/>
        <rFont val="Arial"/>
        <family val="2"/>
        <charset val="238"/>
      </rPr>
      <t>, gaśnice </t>
    </r>
  </si>
  <si>
    <t>11.848.308,17</t>
  </si>
  <si>
    <t>ZS nr 1</t>
  </si>
  <si>
    <t>Volkswagen</t>
  </si>
  <si>
    <t>12. Zespół Szkół Nr 1</t>
  </si>
  <si>
    <t>Waga elektroniczna</t>
  </si>
  <si>
    <t>Suwmiarka + mikrometr</t>
  </si>
  <si>
    <t>Komputer HP</t>
  </si>
  <si>
    <t>Prostownica</t>
  </si>
  <si>
    <t>Komputer (sala 304)</t>
  </si>
  <si>
    <t>Moduł komputerowy</t>
  </si>
  <si>
    <t>Niszczarka Fellowers</t>
  </si>
  <si>
    <t>Drukarka DCP-J105</t>
  </si>
  <si>
    <t>Drukarka Brother</t>
  </si>
  <si>
    <t>Komputer stacjonarny</t>
  </si>
  <si>
    <t>Monitor Iiyama</t>
  </si>
  <si>
    <t>Drukarka 3D (2szt. )</t>
  </si>
  <si>
    <t>Drukarka Canon Pixma</t>
  </si>
  <si>
    <t>Monitor iiyama (3 szt. x 479)</t>
  </si>
  <si>
    <t>Monitor iiyana (1 szt. 438,99 i 1 szt. 439,00zł)</t>
  </si>
  <si>
    <t>Komputer ACER (5szt.)</t>
  </si>
  <si>
    <t>Monitor Samsung (5szt.)</t>
  </si>
  <si>
    <t>Komputer ACER (7szt.)</t>
  </si>
  <si>
    <t>Monitor SAmsung (7szt.)</t>
  </si>
  <si>
    <t>Głosniki GENIUS</t>
  </si>
  <si>
    <t>Wieża BLAUPUNCT</t>
  </si>
  <si>
    <t>Niszczarka HSM</t>
  </si>
  <si>
    <t>Urządzenie wielofunkcyjne Kyocera</t>
  </si>
  <si>
    <t>Projektor multimedialny</t>
  </si>
  <si>
    <t>Głośniki</t>
  </si>
  <si>
    <t>Zestaw kamer (kamera + rejestrator)</t>
  </si>
  <si>
    <t>Komputery (6x1860)</t>
  </si>
  <si>
    <t>Monitor Interaktywny</t>
  </si>
  <si>
    <t>Komputer ACER</t>
  </si>
  <si>
    <t>Sterownik do bramy</t>
  </si>
  <si>
    <t>Telefon Yalink (baza)</t>
  </si>
  <si>
    <t>Komputer (6x1860)</t>
  </si>
  <si>
    <t>Niszczarka OPTIMUM AutoFeed</t>
  </si>
  <si>
    <t>Kasa fiskalna ELZAB (3 szt. X 1500,00 zł)</t>
  </si>
  <si>
    <t xml:space="preserve">Drukarka Brother </t>
  </si>
  <si>
    <t>Mikrofon</t>
  </si>
  <si>
    <t>Ruter</t>
  </si>
  <si>
    <t>Miernik</t>
  </si>
  <si>
    <t>laptop Lenovo</t>
  </si>
  <si>
    <t>System nagłośnienia mobilnego</t>
  </si>
  <si>
    <t>Audio mikrofony</t>
  </si>
  <si>
    <t>Projektor multimedialny 3 szt.</t>
  </si>
  <si>
    <t>Laptop 2 szt.</t>
  </si>
  <si>
    <t>Laptop Lenovo 2 szt.</t>
  </si>
  <si>
    <t>Laptop hp</t>
  </si>
  <si>
    <t>laptop hp</t>
  </si>
  <si>
    <t>Laptop Lenovo</t>
  </si>
  <si>
    <t>Projektor</t>
  </si>
  <si>
    <t>Rzutnik multimedialny</t>
  </si>
  <si>
    <t>Dysk przenośny</t>
  </si>
  <si>
    <t>Laptop (2 szt. x1460 zł)</t>
  </si>
  <si>
    <t>Projektor (3szt.x450,00)</t>
  </si>
  <si>
    <t>Projektor EPSON</t>
  </si>
  <si>
    <t>Laptop Dell</t>
  </si>
  <si>
    <t>Laptop Delle (3szt. X 1114,00zł)</t>
  </si>
  <si>
    <t>Aparat NICON (2 szt. x 3.608,74)</t>
  </si>
  <si>
    <t>Obiektyw NICON</t>
  </si>
  <si>
    <t>Obiektyw SIGMA</t>
  </si>
  <si>
    <t>Projektor Multimedialny</t>
  </si>
  <si>
    <t>Laptop ASUS</t>
  </si>
  <si>
    <t>Laptop HP (6szt.x 2.730,00)</t>
  </si>
  <si>
    <t>Laptop Dell (5szt. X 3.148,80)</t>
  </si>
  <si>
    <t>Drukarka Brother DCP 1623E</t>
  </si>
  <si>
    <t>Projektor (3x300,00 zł)</t>
  </si>
  <si>
    <t>Tablety (7szt. X 349,90)</t>
  </si>
  <si>
    <t>Laptop (4x1879)</t>
  </si>
  <si>
    <t>Laptop (2 szt)_</t>
  </si>
  <si>
    <t>Laptop (2szt)</t>
  </si>
  <si>
    <t>Tablet</t>
  </si>
  <si>
    <t>Laptop 2szt.</t>
  </si>
  <si>
    <t>Laptop (2x1599)</t>
  </si>
  <si>
    <t>Swich</t>
  </si>
  <si>
    <t>Laptop (1399,00 zł x 3 szt.)</t>
  </si>
  <si>
    <t>Laptop LENOVO (2 szt. X 1349,00)</t>
  </si>
  <si>
    <t>Laptop LENOVO</t>
  </si>
  <si>
    <t>Laptop (3szt.)</t>
  </si>
  <si>
    <t>Rzutnik multimedialny (6 szt. X950zł)</t>
  </si>
  <si>
    <t>Wiata Obmurowana</t>
  </si>
  <si>
    <t>Wiata na tarcicę obmurowana</t>
  </si>
  <si>
    <t> ul. Krańcowa 7, 63-500 Ostrzeszów</t>
  </si>
  <si>
    <t>ul. Zamkowa 12, 63-500 Ostrzeszów  </t>
  </si>
  <si>
    <t>ul. Zamkowa 16A, 63-500 Ostrzeszów </t>
  </si>
  <si>
    <r>
      <t>Budynek Szkoły gaśnice proszkowe : korytarze,pracownia elektryczna oraz sale komputerowe -</t>
    </r>
    <r>
      <rPr>
        <sz val="11"/>
        <rFont val="Arial"/>
        <family val="2"/>
        <charset val="238"/>
      </rPr>
      <t xml:space="preserve"> 31szt.</t>
    </r>
    <r>
      <rPr>
        <sz val="11"/>
        <color rgb="FFFF0000"/>
        <rFont val="Arial"/>
        <family val="2"/>
        <charset val="238"/>
      </rPr>
      <t xml:space="preserve"> Budynek Warsztatów Szkolnych - gaśnice śniegowe: hala maszyn, spawalnia, warsztaty samochodowe- 6 szt. , Budynek Warsztatów Szkolnych 6 szt. hydrantów, Budynek Szkoły 9 szt. hydrantów; czujniki i urządzenia alarmowe oraz informacja, gdzie przekazywany jest sygnał alarmowy (lokalnie na terenie), alarmy, dozór pracowniczy, agencji ochrony - Budynek szkoły - sala gimnastyczna częsciowo, sanitariaty, aula prawa; pokój nauczycielski częsciowo. Budynek szkoły- 4 szt. drzwi wejściowych, Budynek warsztatów - 2 szt. drzwi wejściowych oraz 4 bramy wjazdowe; urzadzenia alarmowe, sygnalizacja, dozór: Agencji Ochrony Całodobowy</t>
    </r>
  </si>
  <si>
    <t>działalność oświatowa, wykonywanie usług przeglądów technicznych pojazdów, hala maszyn, spawalnia, warsztaty samochodowe</t>
  </si>
  <si>
    <t>działalność oświatowa, pracownia programistyczna</t>
  </si>
  <si>
    <t>remont kapitalny          2022 r.</t>
  </si>
  <si>
    <t>2 gaśnice, drzwi wejściwe 1 szt., 2 zamki w drzwiach; rolety antywłamaniowe</t>
  </si>
  <si>
    <t>ZS nr 2</t>
  </si>
  <si>
    <t>Fiat Seicento</t>
  </si>
  <si>
    <t xml:space="preserve">Renault </t>
  </si>
  <si>
    <t>Clio</t>
  </si>
  <si>
    <t xml:space="preserve">Fiat </t>
  </si>
  <si>
    <t xml:space="preserve">Ursus </t>
  </si>
  <si>
    <t>D-46</t>
  </si>
  <si>
    <t>D-47A</t>
  </si>
  <si>
    <t xml:space="preserve">New Holland </t>
  </si>
  <si>
    <t>T5050</t>
  </si>
  <si>
    <t>Cynkomet</t>
  </si>
  <si>
    <t xml:space="preserve"> T169/2</t>
  </si>
  <si>
    <t>samochód ciężarowy</t>
  </si>
  <si>
    <t>przyczepa wywrotka</t>
  </si>
  <si>
    <t>VF1BR1G0H38545545</t>
  </si>
  <si>
    <t>ZFA18800000150603</t>
  </si>
  <si>
    <t>ZAJH08055</t>
  </si>
  <si>
    <t>PA2101550</t>
  </si>
  <si>
    <t>POT 22FT</t>
  </si>
  <si>
    <t>POT 04UV</t>
  </si>
  <si>
    <t>POT 6T09</t>
  </si>
  <si>
    <t>autoalarm</t>
  </si>
  <si>
    <t xml:space="preserve">Komputer Edukacja </t>
  </si>
  <si>
    <t>Komputer Vidawa Entry</t>
  </si>
  <si>
    <t>Komputer Pentium G3250/4GB/500Win</t>
  </si>
  <si>
    <t>Komputer Asus</t>
  </si>
  <si>
    <t>Automat do pompowania kół</t>
  </si>
  <si>
    <t>Zestaw komputerowy stacjonarny</t>
  </si>
  <si>
    <t>PC Dell SFF 9020 i5-4570/G/TB/DVD</t>
  </si>
  <si>
    <t>Stacjonarny zestaw komputerowy</t>
  </si>
  <si>
    <t>Komputer stacjonarny i5/8GB</t>
  </si>
  <si>
    <t>Komputer stacjonarny z oprogramowaniem biurowym i dostepem do internetu.</t>
  </si>
  <si>
    <t>Monitor Eboard VDVD5520TD/A8.0</t>
  </si>
  <si>
    <t>Monitor LG LED 24" 24MK400H-B</t>
  </si>
  <si>
    <t>Komputer Vostro 3888 i3-10100 8 GB</t>
  </si>
  <si>
    <t>Komputer Vostro 3888 i3-10100 8 GB 256 GB</t>
  </si>
  <si>
    <t>Komputer Dell Vostro 3888</t>
  </si>
  <si>
    <t>Projektor Benq MS 527</t>
  </si>
  <si>
    <t>Projektor Benq MS 529</t>
  </si>
  <si>
    <t>Ultimate Robot Kit 2.0</t>
  </si>
  <si>
    <t>Ploter XY V 2.0</t>
  </si>
  <si>
    <t>mDrawBot</t>
  </si>
  <si>
    <t>Wypalarka laserowa do plotera XY (500mW)</t>
  </si>
  <si>
    <t>Wanna ultradźwiękowa PS-30A</t>
  </si>
  <si>
    <t xml:space="preserve">Notebook Lenovo </t>
  </si>
  <si>
    <t>Projektor multimedialny Art. Z400</t>
  </si>
  <si>
    <t>Laptop Acer Aspire One</t>
  </si>
  <si>
    <t>Tester usterek KTS</t>
  </si>
  <si>
    <t>Kasa ELZAB Mini online LAN graf.</t>
  </si>
  <si>
    <t>Projektor multimedialny EPSON</t>
  </si>
  <si>
    <t>Projektor Epson EB-S05 LCD 3200 ANSI SVGA 15000:0</t>
  </si>
  <si>
    <t>Projektor Epson EB-S05 LCD 3200 ANSI SVGA 15000:1</t>
  </si>
  <si>
    <t>Projektor MS520</t>
  </si>
  <si>
    <t>Projektor DLP VIVITEK DX881ST XGA 3300 ANSI 15 0</t>
  </si>
  <si>
    <t>Projektor Benq MS526</t>
  </si>
  <si>
    <t>Projektor Benq MS527</t>
  </si>
  <si>
    <t xml:space="preserve">Projektor </t>
  </si>
  <si>
    <t>Drukarka Brother J 105</t>
  </si>
  <si>
    <t>Drukarka Brother J 105-urządzenie wielofunkcyjne</t>
  </si>
  <si>
    <t>Projektor Epson EB-S05</t>
  </si>
  <si>
    <t>Laptop HP 15 i5-8265U 8GB 256 GB SSD FHD Win 10</t>
  </si>
  <si>
    <t>Laptop DELL Latitude 3500 8GB 256 GB SSD</t>
  </si>
  <si>
    <t>Komputer przenośny z oprogramowaniem biurowym, dostepem do internetu.</t>
  </si>
  <si>
    <t>Drukarka laserowa sieciowa ze skanerem i kopiarką.</t>
  </si>
  <si>
    <t>Drukarka kodów kreskowych</t>
  </si>
  <si>
    <t>Czytnik kodów kreskowych</t>
  </si>
  <si>
    <t>Drukarka etykiet</t>
  </si>
  <si>
    <t>Drukarka Brother DCPJ 105-urządzenie wielofunkcyjne</t>
  </si>
  <si>
    <t>Drukarka do etykier Brother PT-E300UP</t>
  </si>
  <si>
    <t>DYMO-drukarka etykiet LW450S0838770</t>
  </si>
  <si>
    <t>Zestaw wideokonferencyjny Konftel C20EGO</t>
  </si>
  <si>
    <t>Zestaw bezprzewodowy:odbiornik, transmiter, mikrofon klapowy, pasmo 174-194,MHz. 6 kanałów</t>
  </si>
  <si>
    <t>HP 250 G7 15.6/8GB/i5-1035G1</t>
  </si>
  <si>
    <t>Vostro 3500 i5-1135G7</t>
  </si>
  <si>
    <t>Vostro 3500 i5-1135G7 15'6/8GB</t>
  </si>
  <si>
    <t>Lenovo V14-IIL i5 1030GB</t>
  </si>
  <si>
    <t>Projektor InFocus IN 114xa</t>
  </si>
  <si>
    <t>Wizualizer</t>
  </si>
  <si>
    <t>Tablet graficzny Huion</t>
  </si>
  <si>
    <t>Wizualizer Aver U50</t>
  </si>
  <si>
    <t>Komputer Dell Vostro 39/0, Philips, Rebeltec, z czytnikiem i oprogramowaniem</t>
  </si>
  <si>
    <t>Laptop HP 250GB 15-1035G1</t>
  </si>
  <si>
    <t>Brother DCP-T426W InkBenefit Plus</t>
  </si>
  <si>
    <t>Projektor Benq MS550</t>
  </si>
  <si>
    <t>Drukarka Epson L1800 w zestawie z akcesoriami</t>
  </si>
  <si>
    <t>Komputer stacjonarny + akcesoria</t>
  </si>
  <si>
    <t xml:space="preserve">Monitor interkatwny </t>
  </si>
  <si>
    <t xml:space="preserve">Interaktywny flipchart </t>
  </si>
  <si>
    <t>Stacja/replikator</t>
  </si>
  <si>
    <t>Spawarka światłowodowa</t>
  </si>
  <si>
    <t>Avtek Monitor interaktywny Touchscreen 7 lite 55</t>
  </si>
  <si>
    <t>Laptop Lenovo Ideapad 3-15 Core i5-1135G7</t>
  </si>
  <si>
    <t>Projektor Epson EH-TW7000 4K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</si>
  <si>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</si>
  <si>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</si>
  <si>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</si>
  <si>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</si>
  <si>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</si>
  <si>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</si>
  <si>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</si>
  <si>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</si>
  <si>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</si>
  <si>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</si>
  <si>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</si>
  <si>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</si>
  <si>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</si>
  <si>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</si>
  <si>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</si>
  <si>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</si>
  <si>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</si>
  <si>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</si>
  <si>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</si>
  <si>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</si>
  <si>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</si>
  <si>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</si>
  <si>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</si>
  <si>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</si>
  <si>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</si>
  <si>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</si>
  <si>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</si>
  <si>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</si>
  <si>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</si>
  <si>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</si>
  <si>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</si>
  <si>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</si>
  <si>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</si>
  <si>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</si>
  <si>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</si>
  <si>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</si>
  <si>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</si>
  <si>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</si>
  <si>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</si>
  <si>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</si>
  <si>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</si>
  <si>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</si>
  <si>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</si>
  <si>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</si>
  <si>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</si>
  <si>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</si>
  <si>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</si>
  <si>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</si>
  <si>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</si>
  <si>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</si>
  <si>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</si>
  <si>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</si>
  <si>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</si>
  <si>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</si>
  <si>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</si>
  <si>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</si>
  <si>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</si>
  <si>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</si>
  <si>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</si>
  <si>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</si>
  <si>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</si>
  <si>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</si>
  <si>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</si>
  <si>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</si>
  <si>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</si>
  <si>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</si>
  <si>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</si>
  <si>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</si>
  <si>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</si>
  <si>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</si>
  <si>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</si>
  <si>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</si>
  <si>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</si>
  <si>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</si>
  <si>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</si>
  <si>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</si>
  <si>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</si>
  <si>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</si>
  <si>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</si>
  <si>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</si>
  <si>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</si>
  <si>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</si>
  <si>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</si>
  <si>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</si>
  <si>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</si>
  <si>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</si>
  <si>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</si>
  <si>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</si>
  <si>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</si>
  <si>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</si>
  <si>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</si>
  <si>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</si>
  <si>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</si>
  <si>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</si>
  <si>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</si>
  <si>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</si>
  <si>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</si>
  <si>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</si>
  <si>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</si>
  <si>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</si>
  <si>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</si>
  <si>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</si>
  <si>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</si>
  <si>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</si>
  <si>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</si>
  <si>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</si>
  <si>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</si>
  <si>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</si>
  <si>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</si>
  <si>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</si>
  <si>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</si>
  <si>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13. Zespół Szkół Nr 2</t>
  </si>
  <si>
    <t>serwer dell POWEREDGE</t>
  </si>
  <si>
    <t>macierz z dyskami</t>
  </si>
  <si>
    <t>kopmuter all in one</t>
  </si>
  <si>
    <t>niszczarka</t>
  </si>
  <si>
    <t>urządzenie wielofunkcyjne</t>
  </si>
  <si>
    <t>fortiwifi60f</t>
  </si>
  <si>
    <t>komputer all in one</t>
  </si>
  <si>
    <t>PUP</t>
  </si>
  <si>
    <t>OPEL</t>
  </si>
  <si>
    <t>ASTRA</t>
  </si>
  <si>
    <t>POT H998</t>
  </si>
  <si>
    <t>W0L0MFF192G006494</t>
  </si>
  <si>
    <t>14. Powiatowy Urząd Pracy w Ostrzeszowie</t>
  </si>
  <si>
    <t>ul. przemysłowa 7, 63-500 Ostrzeszów </t>
  </si>
  <si>
    <t> ZUS</t>
  </si>
  <si>
    <t> Zlecona administracja rządowa</t>
  </si>
  <si>
    <t> KRUS</t>
  </si>
  <si>
    <t>  Zlecona administracja rządowa</t>
  </si>
  <si>
    <t> MIKROB</t>
  </si>
  <si>
    <t> usługowa</t>
  </si>
  <si>
    <t> ADM</t>
  </si>
  <si>
    <t> Biuro rachunkowe</t>
  </si>
  <si>
    <r>
      <t> </t>
    </r>
    <r>
      <rPr>
        <sz val="11"/>
        <rFont val="Cambria"/>
        <family val="1"/>
        <charset val="238"/>
      </rPr>
      <t>ul. przemysłowa 7</t>
    </r>
  </si>
  <si>
    <t>ul. Gen. Wł. Sikorskiego 9, 63-500 Ostrzeszów</t>
  </si>
  <si>
    <t>3 gaśnice, stały dozór, monitoring</t>
  </si>
  <si>
    <t>Budynek szkolny wraz z salami + garaż</t>
  </si>
  <si>
    <t>boisko</t>
  </si>
  <si>
    <t>tartan</t>
  </si>
  <si>
    <t>wydzielone ogrodzenie</t>
  </si>
  <si>
    <t>ul 1-Maja 3a, 63-500 Ostrzeszów</t>
  </si>
  <si>
    <t>Budynek magazynowy</t>
  </si>
  <si>
    <t>ul 21-stycznia 2, Ostrzeszów</t>
  </si>
  <si>
    <t>ul. 1-Maja 3a, 63-500 Ostrzeszów (wydział Komunikacji)</t>
  </si>
  <si>
    <t>Grabów Wójtostwo 27a, 63-520 Grabów nad Prosną</t>
  </si>
  <si>
    <t>Kuźnica Bobrowska (magazyn przeciwpowodziowy)</t>
  </si>
  <si>
    <t>HYUNDAI</t>
  </si>
  <si>
    <t>i30 Hatchback</t>
  </si>
  <si>
    <t>POT 1MP1</t>
  </si>
  <si>
    <t>TMAH351BAMJ159812</t>
  </si>
  <si>
    <t xml:space="preserve">wydział dróg (obwód drogowy budynek administracyjy) </t>
  </si>
  <si>
    <t>wydziały starostwa FN, OS, GG, KM, OP</t>
  </si>
  <si>
    <t>Powiatowy Inspektorat Weterynarii oraz Powiatowy Inspektorat Nadzoru Budowlanego</t>
  </si>
  <si>
    <t>stropodach żelbetowy, pokrycie papa termozgrzewalna</t>
  </si>
  <si>
    <t>5 GAŚNIC, HYDRANTY, KRATY W niektórych oknach, czyjniki dymu w wydz  Komunikacji, dozór od 7:00 do 20:00 od  pon- pt, monitoring wejść oraz parkingu (4 kamery)</t>
  </si>
  <si>
    <t>4 gaśnice proszkowe, hydrant, urządzenie alarmowe,w trzech pomieszczeniach kraty w oknie</t>
  </si>
  <si>
    <t>3 gaśnice proszkowe</t>
  </si>
  <si>
    <t>ok. 1970</t>
  </si>
  <si>
    <t>ok. 1980</t>
  </si>
  <si>
    <t>wydział dróg (obwód drogowy budynek magazynowy), warsztaty</t>
  </si>
  <si>
    <t>82A</t>
  </si>
  <si>
    <r>
      <t xml:space="preserve">Rodzaj wartości pojazdu               </t>
    </r>
    <r>
      <rPr>
        <sz val="10"/>
        <rFont val="Arial"/>
        <family val="2"/>
        <charset val="238"/>
      </rPr>
      <t xml:space="preserve"> (Brutto)</t>
    </r>
  </si>
  <si>
    <t>Mercedes-Benz</t>
  </si>
  <si>
    <t>Atego</t>
  </si>
  <si>
    <t>WDB9700151K342593</t>
  </si>
  <si>
    <t>AUTOSAN</t>
  </si>
  <si>
    <t>340/09035058 SAN</t>
  </si>
  <si>
    <t>K41300025</t>
  </si>
  <si>
    <t>D-616 00</t>
  </si>
  <si>
    <t>KANGO</t>
  </si>
  <si>
    <t>POT 45KL</t>
  </si>
  <si>
    <t>VF1KCTGEF39380423</t>
  </si>
  <si>
    <t>URSUS</t>
  </si>
  <si>
    <t xml:space="preserve">C330 </t>
  </si>
  <si>
    <t>/00000000000648082</t>
  </si>
  <si>
    <t>SORELPOL</t>
  </si>
  <si>
    <t>Ford</t>
  </si>
  <si>
    <t>Transit Tourneo</t>
  </si>
  <si>
    <t>LT28</t>
  </si>
  <si>
    <t>WV2ZZZ28ZMH018954</t>
  </si>
  <si>
    <t>Opel</t>
  </si>
  <si>
    <t>ZFA18700001246690</t>
  </si>
  <si>
    <t>Punto</t>
  </si>
  <si>
    <t>C330</t>
  </si>
  <si>
    <t>POT 98ST</t>
  </si>
  <si>
    <t>POT 96ST</t>
  </si>
  <si>
    <t>POT 88SW</t>
  </si>
  <si>
    <t>POT 5FJ9</t>
  </si>
  <si>
    <t>POT 4KR4</t>
  </si>
  <si>
    <t>POT L739</t>
  </si>
  <si>
    <t>POT 37KK</t>
  </si>
  <si>
    <t>POT J289</t>
  </si>
  <si>
    <t>KLC 991F</t>
  </si>
  <si>
    <t>POT P138</t>
  </si>
  <si>
    <t>KLI 755P</t>
  </si>
  <si>
    <t>POT 75UJ</t>
  </si>
  <si>
    <t>POT 75RR</t>
  </si>
  <si>
    <t>POT 66HP</t>
  </si>
  <si>
    <t>POT C688</t>
  </si>
  <si>
    <t>POT H688</t>
  </si>
  <si>
    <t>POT 98TF</t>
  </si>
  <si>
    <t>POT 88ST</t>
  </si>
  <si>
    <t>POT 77RL</t>
  </si>
  <si>
    <t>POT 80SK</t>
  </si>
  <si>
    <t>POT 88A9</t>
  </si>
  <si>
    <t>POT 01ST</t>
  </si>
  <si>
    <t>POT 88P1</t>
  </si>
  <si>
    <t>POT 99S2</t>
  </si>
  <si>
    <t>POT 75UG</t>
  </si>
  <si>
    <t>POT 4ML4</t>
  </si>
  <si>
    <t>POT 24MS</t>
  </si>
  <si>
    <t>POT 1EN1</t>
  </si>
  <si>
    <t>POT 9WT1</t>
  </si>
  <si>
    <t>Stalowy Viacon</t>
  </si>
  <si>
    <t>Stalowy Helcor</t>
  </si>
  <si>
    <t>Impregnacja podbudowy</t>
  </si>
  <si>
    <t> 01005261</t>
  </si>
  <si>
    <t> 01005262</t>
  </si>
  <si>
    <t>UG.Czajków</t>
  </si>
  <si>
    <r>
      <t>404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Arial"/>
        <family val="2"/>
        <charset val="238"/>
      </rPr>
      <t>13404  nowy nr 5575 Wyszanów – Kuźnica                    Bobr. JNI  01003021</t>
    </r>
  </si>
  <si>
    <r>
      <t>405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13429  nowy nr 5614 Kraszów – Marcinki</t>
    </r>
  </si>
  <si>
    <r>
      <t>406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JNI  01003022</t>
    </r>
  </si>
  <si>
    <r>
      <t>407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Arial"/>
        <family val="2"/>
        <charset val="238"/>
      </rPr>
      <t>13430  nowy nr 5577 Międzybórz–Szklarka Myśl.  JNI  01003023</t>
    </r>
  </si>
  <si>
    <r>
      <t>408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13433  nowy nr 5580</t>
    </r>
  </si>
  <si>
    <r>
      <t>409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Turze – Ostrzeszów</t>
    </r>
  </si>
  <si>
    <r>
      <t>410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JNI  01003024</t>
    </r>
  </si>
  <si>
    <r>
      <t>411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13438  nowy nr 5582</t>
    </r>
  </si>
  <si>
    <r>
      <t>412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Kotłów –Kaliszkowice</t>
    </r>
  </si>
  <si>
    <r>
      <t>413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 xml:space="preserve">JNI  01003025 </t>
    </r>
  </si>
  <si>
    <r>
      <t>414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13441 nowy nr 5585</t>
    </r>
  </si>
  <si>
    <r>
      <t>415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 xml:space="preserve"> Grabów – gr. woj.</t>
    </r>
  </si>
  <si>
    <r>
      <t>416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JNI  01003026</t>
    </r>
  </si>
  <si>
    <r>
      <t>417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13441  nowy nr 5585</t>
    </r>
  </si>
  <si>
    <r>
      <t>418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Grabów – gr. woj.</t>
    </r>
  </si>
  <si>
    <r>
      <t>419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JNI  01003027</t>
    </r>
  </si>
  <si>
    <r>
      <t>420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13442  nowy nr 5586</t>
    </r>
  </si>
  <si>
    <r>
      <t>421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 xml:space="preserve">Kraszewice – Salamony </t>
    </r>
  </si>
  <si>
    <r>
      <t>422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JNI  01003028</t>
    </r>
  </si>
  <si>
    <r>
      <t>423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13442  nowy nr 5586</t>
    </r>
  </si>
  <si>
    <r>
      <t>424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Kraszewice – Salamony JNI  01003029</t>
    </r>
  </si>
  <si>
    <r>
      <t>425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13444 nowy nr 5588</t>
    </r>
  </si>
  <si>
    <r>
      <t>426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 xml:space="preserve">Kraszewice – Spóle </t>
    </r>
  </si>
  <si>
    <r>
      <t>427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JNI  01005174</t>
    </r>
  </si>
  <si>
    <r>
      <t>428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13446 nowy nr 5590 Biadaszki –Mielcuchy</t>
    </r>
  </si>
  <si>
    <r>
      <t>429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JNI  01003030</t>
    </r>
  </si>
  <si>
    <r>
      <t>430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13455 nowy nr 5592</t>
    </r>
  </si>
  <si>
    <r>
      <t>431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Doruchów–Bobrowniki</t>
    </r>
  </si>
  <si>
    <r>
      <t>432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JNI  01005175</t>
    </r>
  </si>
  <si>
    <r>
      <t>433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13456  nowy nr 5593</t>
    </r>
  </si>
  <si>
    <r>
      <t>434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Doruchów – Morawin</t>
    </r>
  </si>
  <si>
    <r>
      <t>435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JNI  01003031</t>
    </r>
  </si>
  <si>
    <t>System sygnalizacji p.poż., gaśnice 21 szt. (9 parter + 12 piętro), hydranty wewnętrzne + gaśnice - (5 szt. parter, 4 szt. piętro), system monitoringu wizyjnego</t>
  </si>
  <si>
    <t>gaśnice 6 szt., system monitoringu wizyjnego na wejściu do administracji, budynek zamykany na klucz + w części administracyjnej alarm przeciwwłamaniowy +  kody dostępu</t>
  </si>
  <si>
    <t>gaśnica 1 szt., system monitoringu wizyjnego, budynek zamykany na klucz</t>
  </si>
  <si>
    <t>gaśnica 1 szt., system monitoringu wizyjnego, pomieszczenia zamykane na klucz</t>
  </si>
  <si>
    <t>Nieruchomość- działka nr 684 budynek oczyszczalni ścieków , Marszałki 15, 63 – 520 Grabów N/Prosną</t>
  </si>
  <si>
    <t>gaśnice 1 szt., pomieszczenia zamykane na klucz</t>
  </si>
  <si>
    <t>Nieruchomość- działka nr 684 budynek magazynowo-garażowy, Marszałki 15, 63 – 520 Grabów N/Prosną</t>
  </si>
  <si>
    <t>pomieszczenia zamykane na kłódki</t>
  </si>
  <si>
    <t>Nieruchomość- działka nr 684 budynek kuźni, Marszałki 15, 63 – 520 Grabów N/Prosną</t>
  </si>
  <si>
    <t>Nieruchomość-681  budynek mieszkalno-gospodarczy, CHlewniaMarszałki 15 D, 63 – 520 Grabów N/Prosną  ( trwały zarząd )</t>
  </si>
  <si>
    <t>gaśnia - 1 szt. pomieszczenia gospodarcze zamykane na kłódka, mieszkania zamykane na klucz</t>
  </si>
  <si>
    <t>Nieruchomość- działka nr 681  budynek mieszkalno-gospodarczy, Spichrz, Marszałki 15B, 63 – 520 Grabów N/Prosną ( trwały zarząd )</t>
  </si>
  <si>
    <t>Nieruchomość- działka nr 681  budynek mieszkalno-gospodarczy, Obora  Marszałki 15 C, 63 – 520 Grabów N/Prosną ( trwały zarząd )</t>
  </si>
  <si>
    <t>kłódka, media odłączone</t>
  </si>
  <si>
    <t xml:space="preserve">Budynek Główny
działka nr 684 </t>
  </si>
  <si>
    <t>Mieszkalno-administracyjny</t>
  </si>
  <si>
    <t>przełom XIX i XX wieku</t>
  </si>
  <si>
    <t>cegła pełna,</t>
  </si>
  <si>
    <t>na belkach stalowych typu Klein oraz drewniane</t>
  </si>
  <si>
    <t>drewniana o układzie krokwiowo-płatwiowym, dachówka - w trakcie remontu - wymiana pokrycia dachowego</t>
  </si>
  <si>
    <t>400 m
staw hodowlany</t>
  </si>
  <si>
    <t>w trakcie wymiany pokrycia dachowego</t>
  </si>
  <si>
    <t>2
poddasze nieużytkowe</t>
  </si>
  <si>
    <t>Budynek administracyjno-gospodarczy 
Dzialka 684</t>
  </si>
  <si>
    <t>Administracyjno-gospodarczy</t>
  </si>
  <si>
    <t>Cegła pełna</t>
  </si>
  <si>
    <t>konstrukcja drewniana o układzie krokwiowo-płatwiowym, dachówka ceramiczna/blacha łączona na rąbek stojący</t>
  </si>
  <si>
    <t>500 m
staw hodowlany</t>
  </si>
  <si>
    <t>Budynek portierni</t>
  </si>
  <si>
    <t>Gospodarczy</t>
  </si>
  <si>
    <t>okres powojenny</t>
  </si>
  <si>
    <t>cegła pełna</t>
  </si>
  <si>
    <t>budynek parterowy</t>
  </si>
  <si>
    <t>żelbetonowa, pokrycie papą</t>
  </si>
  <si>
    <t xml:space="preserve">Budynek terapii zajęciowej </t>
  </si>
  <si>
    <t>bloczki żużlobetonowe</t>
  </si>
  <si>
    <t>żelbetonowe</t>
  </si>
  <si>
    <t>konstrukcja żelbetonowa, pokrycie papa</t>
  </si>
  <si>
    <t>600 m
staw hodowlany</t>
  </si>
  <si>
    <t>Budynek oczyszczalni ścieków</t>
  </si>
  <si>
    <t>ok. 1990</t>
  </si>
  <si>
    <t>żelbetonowa, papa</t>
  </si>
  <si>
    <t>600
staw hodowlany</t>
  </si>
  <si>
    <t>dobry, brak ogrzewania</t>
  </si>
  <si>
    <t>Budynek Magazynowo garażowy</t>
  </si>
  <si>
    <t>płyty panwiowe żelbetonowe, papa</t>
  </si>
  <si>
    <t>Budynek kuźni</t>
  </si>
  <si>
    <t>przelom XIX/XX w</t>
  </si>
  <si>
    <t>pomieszczenie zamykane na kłódkę</t>
  </si>
  <si>
    <t>cegła ceramiczna pełna</t>
  </si>
  <si>
    <t>drewniana o układzie krokwiowo-płatwiowym, dachówka ceramiczna</t>
  </si>
  <si>
    <t>stolarka okienna -dostateczny, stolarka drzwiowa - dobry</t>
  </si>
  <si>
    <t>Budynek byłęj kostnicy</t>
  </si>
  <si>
    <t>TAk</t>
  </si>
  <si>
    <t>przełom XIX/XX w</t>
  </si>
  <si>
    <t>budynek zamykany na kłodkę</t>
  </si>
  <si>
    <t>Chlewnia</t>
  </si>
  <si>
    <t>gospodarczy, częściowo mieszkalny</t>
  </si>
  <si>
    <t>Marszałki 15 D, 63-520 Grabów nad Prosną</t>
  </si>
  <si>
    <t xml:space="preserve">cegła pełna, </t>
  </si>
  <si>
    <t>drewniane, belkowo-deskowe</t>
  </si>
  <si>
    <t>300
staw hodowlany</t>
  </si>
  <si>
    <t>2 + poddasze</t>
  </si>
  <si>
    <t>Spichrz</t>
  </si>
  <si>
    <t>gaśnice - 1 szt. pomieszczenia gospodarcze zamykane na kłódka, mieszkania zamykane na klucz</t>
  </si>
  <si>
    <t>Marszałki 15B, 63-520 Grabów nad Prosną</t>
  </si>
  <si>
    <t>300 staw hodowlany</t>
  </si>
  <si>
    <t>Obora</t>
  </si>
  <si>
    <t>Marszałki 15C, 63-520 Grabów nad Prosną</t>
  </si>
  <si>
    <t>dostaeczny</t>
  </si>
  <si>
    <t>gospodarczo - magazynowy</t>
  </si>
  <si>
    <t>pustaki</t>
  </si>
  <si>
    <t>CASE</t>
  </si>
  <si>
    <t>MXU 115</t>
  </si>
  <si>
    <t>EKP006574</t>
  </si>
  <si>
    <t>POT 7RM7</t>
  </si>
  <si>
    <t>SZ9PN1000FRTA1105</t>
  </si>
  <si>
    <t>D 732</t>
  </si>
  <si>
    <t>przyczepa  ciężarowa</t>
  </si>
  <si>
    <t>SXE7PEBSF8S000662</t>
  </si>
  <si>
    <t>Chlewnia (Świniarnia)</t>
  </si>
  <si>
    <t xml:space="preserve">Nieruchomość- działka nr 681  budynek gospodarczo-magazynowy, Chlewnia (Świniarnia) Marszałki 15, 63 – 520 Grabów N/Prosną </t>
  </si>
  <si>
    <t>Serwer Dell Power Edge 640</t>
  </si>
  <si>
    <t>System kolejkowy QMS</t>
  </si>
  <si>
    <t>Skaner Fi 5530</t>
  </si>
  <si>
    <t>Macierz DELL MD3600</t>
  </si>
  <si>
    <t>Slican serwer telekom.</t>
  </si>
  <si>
    <t>Macierz Netapp 2520</t>
  </si>
  <si>
    <t>UPS APC</t>
  </si>
  <si>
    <t>brak aktualne polisy</t>
  </si>
  <si>
    <t>W tym zbiory bibioteczne WKB</t>
  </si>
  <si>
    <t>Dom Dziecka</t>
  </si>
  <si>
    <t xml:space="preserve"> Dom dziecka w Książenicach</t>
  </si>
  <si>
    <t>Grupa 3-8 (bez grupy 7)</t>
  </si>
  <si>
    <t>suma ubezpieczenia (wartość odtworzeniowa)</t>
  </si>
  <si>
    <t>suma ubezpieczenia (wartość Księgowa Brutto)</t>
  </si>
  <si>
    <t>Książenice</t>
  </si>
  <si>
    <t>Oczyszczalnia ścieków z kanalizacją sanit.</t>
  </si>
  <si>
    <t>Wyposażenie Inne</t>
  </si>
  <si>
    <t>Maszyny drgogowe i inne Powiat</t>
  </si>
  <si>
    <t>Sprzęt elektroniczny stacjonarny + sprzęt osób 3</t>
  </si>
  <si>
    <t>Sprzęt elektroniczny przenośny + sprzęt osób 3</t>
  </si>
  <si>
    <t>Grupa 1 - 2  WO</t>
  </si>
  <si>
    <t>Grupa 1 - 2 WKB + oczyszczalnia</t>
  </si>
  <si>
    <t>Grupa 3 - 8 bez Gr. 7       Urządzenia i wyposażenie WKB</t>
  </si>
  <si>
    <t>Wyposażenie (z wyłączeniem sprzętu elektronicznego Gr. 013 PŚT: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</si>
</sst>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\ #,##0.00&quot; zł &quot;;\-#,##0.00&quot; zł &quot;;&quot; -&quot;#&quot; zł &quot;;@\ "/>
    <numFmt numFmtId="166" formatCode="_-* #,##0.00&quot; zł&quot;_-;\-* #,##0.00&quot; zł&quot;_-;_-* \-??&quot; zł&quot;_-;_-@_-"/>
    <numFmt numFmtId="167" formatCode="#,##0.00&quot; zł &quot;;\-#,##0.00&quot; zł &quot;;&quot; -&quot;#&quot; zł &quot;;@\ "/>
    <numFmt numFmtId="168" formatCode="0.000"/>
    <numFmt numFmtId="169" formatCode="_-* #,##0.00\ _z_ł_-;\-* #,##0.00\ _z_ł_-;_-* &quot;-&quot;??\ _z_ł_-;_-@_-"/>
    <numFmt numFmtId="170" formatCode="_-* #,##0\ _z_ł_-;\-* #,##0\ _z_ł_-;_-* \-??\ _z_ł_-;_-@_-"/>
    <numFmt numFmtId="171" formatCode="d/mm/yyyy"/>
    <numFmt numFmtId="172" formatCode="0;[Red]0"/>
    <numFmt numFmtId="173" formatCode="yyyy/mm/dd;@"/>
    <numFmt numFmtId="174" formatCode="00000000000"/>
    <numFmt numFmtId="175" formatCode="dd\-mmm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9"/>
      <color rgb="FF000000"/>
      <name val="Cambria"/>
      <family val="1"/>
      <charset val="238"/>
    </font>
    <font>
      <sz val="10"/>
      <color theme="1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mbria"/>
      <family val="1"/>
      <charset val="238"/>
    </font>
    <font>
      <b/>
      <sz val="9"/>
      <color rgb="FF00206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indexed="6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222222"/>
      <name val="Arial"/>
      <family val="2"/>
      <charset val="238"/>
    </font>
    <font>
      <sz val="10"/>
      <color rgb="FF1A1A1A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0"/>
      <color indexed="8"/>
      <name val="Arial"/>
      <family val="2"/>
      <charset val="238"/>
    </font>
    <font>
      <b/>
      <sz val="10"/>
      <color theme="0" tint="-0.3499862666707357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name val="Calibri"/>
      <family val="2"/>
      <scheme val="minor"/>
    </font>
    <font>
      <u/>
      <sz val="10"/>
      <color indexed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mbria"/>
      <family val="1"/>
      <charset val="238"/>
    </font>
    <font>
      <sz val="10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name val="Cambria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mbria"/>
      <family val="1"/>
      <charset val="238"/>
    </font>
    <font>
      <sz val="12"/>
      <color rgb="FFFF0000"/>
      <name val="Arial"/>
      <family val="2"/>
      <charset val="238"/>
    </font>
    <font>
      <i/>
      <sz val="12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rgb="FF00B050"/>
      <name val="Arial"/>
      <family val="2"/>
      <charset val="238"/>
    </font>
    <font>
      <sz val="11"/>
      <color rgb="FF00B050"/>
      <name val="Calibri"/>
      <family val="2"/>
      <scheme val="minor"/>
    </font>
    <font>
      <sz val="11"/>
      <color rgb="FF00B05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DEADA"/>
      </patternFill>
    </fill>
    <fill>
      <patternFill patternType="solid">
        <fgColor theme="0"/>
        <bgColor rgb="FFC3D69B"/>
      </patternFill>
    </fill>
    <fill>
      <patternFill patternType="solid">
        <fgColor rgb="FFBFBFBF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1"/>
      </left>
      <right style="medium">
        <color rgb="FF000001"/>
      </right>
      <top style="medium">
        <color rgb="FF000001"/>
      </top>
      <bottom style="medium">
        <color rgb="FF000001"/>
      </bottom>
      <diagonal/>
    </border>
    <border>
      <left/>
      <right style="medium">
        <color rgb="FF000001"/>
      </right>
      <top style="medium">
        <color rgb="FF000001"/>
      </top>
      <bottom style="medium">
        <color rgb="FF000001"/>
      </bottom>
      <diagonal/>
    </border>
    <border>
      <left style="medium">
        <color rgb="FF000080"/>
      </left>
      <right style="medium">
        <color rgb="FF000080"/>
      </right>
      <top/>
      <bottom style="medium">
        <color rgb="FF000080"/>
      </bottom>
      <diagonal/>
    </border>
    <border>
      <left/>
      <right style="medium">
        <color rgb="FF000080"/>
      </right>
      <top/>
      <bottom style="medium">
        <color rgb="FF00008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0080"/>
      </left>
      <right style="medium">
        <color rgb="FF000080"/>
      </right>
      <top style="medium">
        <color rgb="FF000001"/>
      </top>
      <bottom/>
      <diagonal/>
    </border>
    <border>
      <left/>
      <right style="medium">
        <color rgb="FF000080"/>
      </right>
      <top style="medium">
        <color rgb="FF00000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46">
    <xf numFmtId="0" fontId="0" fillId="0" borderId="0"/>
    <xf numFmtId="0" fontId="5" fillId="0" borderId="0"/>
    <xf numFmtId="0" fontId="6" fillId="0" borderId="0"/>
    <xf numFmtId="0" fontId="10" fillId="0" borderId="0"/>
    <xf numFmtId="44" fontId="10" fillId="0" borderId="0" applyFont="0" applyFill="0" applyBorder="0" applyAlignment="0" applyProtection="0"/>
    <xf numFmtId="0" fontId="26" fillId="0" borderId="0"/>
    <xf numFmtId="0" fontId="10" fillId="0" borderId="0"/>
    <xf numFmtId="0" fontId="10" fillId="0" borderId="0"/>
    <xf numFmtId="0" fontId="6" fillId="0" borderId="0"/>
    <xf numFmtId="43" fontId="27" fillId="0" borderId="0" applyFont="0" applyFill="0" applyBorder="0" applyAlignment="0" applyProtection="0"/>
    <xf numFmtId="0" fontId="30" fillId="0" borderId="0"/>
    <xf numFmtId="0" fontId="10" fillId="0" borderId="0"/>
    <xf numFmtId="44" fontId="30" fillId="0" borderId="0" applyFont="0" applyFill="0" applyBorder="0" applyAlignment="0" applyProtection="0"/>
    <xf numFmtId="0" fontId="27" fillId="0" borderId="0"/>
    <xf numFmtId="169" fontId="10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0" fillId="0" borderId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67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2" fontId="16" fillId="4" borderId="14" xfId="0" applyNumberFormat="1" applyFont="1" applyFill="1" applyBorder="1" applyAlignment="1">
      <alignment horizontal="center" wrapText="1"/>
    </xf>
    <xf numFmtId="2" fontId="16" fillId="4" borderId="1" xfId="0" applyNumberFormat="1" applyFont="1" applyFill="1" applyBorder="1" applyAlignment="1">
      <alignment horizontal="center"/>
    </xf>
    <xf numFmtId="2" fontId="16" fillId="4" borderId="14" xfId="0" applyNumberFormat="1" applyFont="1" applyFill="1" applyBorder="1" applyAlignment="1">
      <alignment horizontal="right" wrapText="1"/>
    </xf>
    <xf numFmtId="2" fontId="16" fillId="4" borderId="14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14" fillId="0" borderId="0" xfId="0" applyNumberFormat="1" applyFont="1"/>
    <xf numFmtId="4" fontId="14" fillId="0" borderId="1" xfId="0" applyNumberFormat="1" applyFont="1" applyBorder="1"/>
    <xf numFmtId="4" fontId="14" fillId="0" borderId="1" xfId="0" applyNumberFormat="1" applyFont="1" applyBorder="1" applyAlignment="1">
      <alignment horizontal="right"/>
    </xf>
    <xf numFmtId="4" fontId="14" fillId="0" borderId="0" xfId="0" applyNumberFormat="1" applyFont="1" applyAlignment="1">
      <alignment horizontal="right"/>
    </xf>
    <xf numFmtId="4" fontId="14" fillId="2" borderId="1" xfId="0" applyNumberFormat="1" applyFont="1" applyFill="1" applyBorder="1"/>
    <xf numFmtId="2" fontId="13" fillId="2" borderId="12" xfId="0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18" fillId="0" borderId="1" xfId="0" applyNumberFormat="1" applyFont="1" applyBorder="1"/>
    <xf numFmtId="0" fontId="19" fillId="0" borderId="0" xfId="0" applyFont="1"/>
    <xf numFmtId="0" fontId="2" fillId="5" borderId="1" xfId="0" applyFont="1" applyFill="1" applyBorder="1" applyAlignment="1">
      <alignment horizontal="center" vertical="center" wrapText="1"/>
    </xf>
    <xf numFmtId="2" fontId="2" fillId="5" borderId="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2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textRotation="90" wrapText="1"/>
    </xf>
    <xf numFmtId="0" fontId="22" fillId="3" borderId="14" xfId="0" applyFont="1" applyFill="1" applyBorder="1" applyAlignment="1">
      <alignment vertical="center" wrapText="1"/>
    </xf>
    <xf numFmtId="2" fontId="22" fillId="4" borderId="14" xfId="0" applyNumberFormat="1" applyFont="1" applyFill="1" applyBorder="1" applyAlignment="1">
      <alignment horizontal="right" wrapText="1"/>
    </xf>
    <xf numFmtId="0" fontId="22" fillId="4" borderId="14" xfId="0" applyFont="1" applyFill="1" applyBorder="1" applyAlignment="1">
      <alignment wrapText="1"/>
    </xf>
    <xf numFmtId="0" fontId="22" fillId="4" borderId="14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" xfId="3" applyFont="1" applyBorder="1" applyAlignment="1">
      <alignment horizontal="center" vertical="center" wrapText="1"/>
    </xf>
    <xf numFmtId="164" fontId="25" fillId="6" borderId="1" xfId="0" applyNumberFormat="1" applyFont="1" applyFill="1" applyBorder="1" applyAlignment="1">
      <alignment horizontal="right" vertical="center" wrapText="1"/>
    </xf>
    <xf numFmtId="164" fontId="25" fillId="6" borderId="1" xfId="0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wrapText="1"/>
    </xf>
    <xf numFmtId="0" fontId="24" fillId="4" borderId="1" xfId="0" applyFont="1" applyFill="1" applyBorder="1" applyAlignment="1">
      <alignment wrapText="1"/>
    </xf>
    <xf numFmtId="0" fontId="24" fillId="4" borderId="1" xfId="0" applyFont="1" applyFill="1" applyBorder="1" applyAlignment="1">
      <alignment horizontal="center" vertical="center" wrapText="1"/>
    </xf>
    <xf numFmtId="0" fontId="24" fillId="0" borderId="1" xfId="5" applyFont="1" applyBorder="1" applyAlignment="1">
      <alignment horizontal="center" vertical="center" wrapText="1"/>
    </xf>
    <xf numFmtId="0" fontId="24" fillId="0" borderId="1" xfId="6" applyFont="1" applyBorder="1" applyAlignment="1">
      <alignment horizontal="center" vertical="center" wrapText="1"/>
    </xf>
    <xf numFmtId="0" fontId="24" fillId="0" borderId="2" xfId="3" applyFont="1" applyBorder="1" applyAlignment="1">
      <alignment horizontal="center" vertical="center" wrapText="1"/>
    </xf>
    <xf numFmtId="0" fontId="24" fillId="0" borderId="14" xfId="6" applyFont="1" applyBorder="1" applyAlignment="1">
      <alignment horizontal="center" vertical="center" wrapText="1"/>
    </xf>
    <xf numFmtId="0" fontId="22" fillId="0" borderId="1" xfId="3" applyFont="1" applyBorder="1" applyAlignment="1">
      <alignment vertical="center" wrapText="1"/>
    </xf>
    <xf numFmtId="0" fontId="22" fillId="0" borderId="1" xfId="3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6" borderId="2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9" fillId="0" borderId="1" xfId="10" applyFont="1" applyBorder="1" applyAlignment="1">
      <alignment horizontal="center" vertical="center"/>
    </xf>
    <xf numFmtId="0" fontId="29" fillId="0" borderId="1" xfId="10" applyFont="1" applyBorder="1" applyAlignment="1">
      <alignment horizontal="center" vertical="center" wrapText="1"/>
    </xf>
    <xf numFmtId="44" fontId="29" fillId="0" borderId="1" xfId="10" applyNumberFormat="1" applyFont="1" applyBorder="1" applyAlignment="1">
      <alignment horizontal="center" vertical="center" wrapText="1"/>
    </xf>
    <xf numFmtId="0" fontId="10" fillId="0" borderId="3" xfId="10" applyFont="1" applyBorder="1" applyAlignment="1">
      <alignment horizontal="center" vertical="center"/>
    </xf>
    <xf numFmtId="0" fontId="10" fillId="0" borderId="20" xfId="10" applyFont="1" applyBorder="1" applyAlignment="1">
      <alignment horizontal="center" vertical="center" wrapText="1"/>
    </xf>
    <xf numFmtId="165" fontId="10" fillId="8" borderId="20" xfId="11" applyNumberFormat="1" applyFill="1" applyBorder="1" applyAlignment="1">
      <alignment horizontal="right" vertical="center" wrapText="1"/>
    </xf>
    <xf numFmtId="165" fontId="10" fillId="8" borderId="20" xfId="10" applyNumberFormat="1" applyFont="1" applyFill="1" applyBorder="1" applyAlignment="1">
      <alignment horizontal="right" vertical="center" wrapText="1"/>
    </xf>
    <xf numFmtId="0" fontId="10" fillId="0" borderId="20" xfId="12" applyNumberFormat="1" applyFont="1" applyBorder="1" applyAlignment="1">
      <alignment horizontal="center" vertical="center" wrapText="1"/>
    </xf>
    <xf numFmtId="165" fontId="10" fillId="0" borderId="20" xfId="10" applyNumberFormat="1" applyFont="1" applyBorder="1" applyAlignment="1">
      <alignment wrapText="1"/>
    </xf>
    <xf numFmtId="165" fontId="10" fillId="0" borderId="20" xfId="10" applyNumberFormat="1" applyFont="1" applyBorder="1" applyAlignment="1">
      <alignment horizontal="center" wrapText="1"/>
    </xf>
    <xf numFmtId="0" fontId="10" fillId="0" borderId="1" xfId="10" applyFont="1" applyBorder="1" applyAlignment="1">
      <alignment horizontal="center" vertical="center"/>
    </xf>
    <xf numFmtId="0" fontId="10" fillId="0" borderId="1" xfId="10" applyFont="1" applyBorder="1" applyAlignment="1">
      <alignment horizontal="center" vertical="center" wrapText="1"/>
    </xf>
    <xf numFmtId="166" fontId="10" fillId="0" borderId="1" xfId="10" applyNumberFormat="1" applyFont="1" applyBorder="1" applyAlignment="1">
      <alignment horizontal="right" vertical="center" wrapText="1"/>
    </xf>
    <xf numFmtId="0" fontId="10" fillId="0" borderId="1" xfId="12" applyNumberFormat="1" applyFont="1" applyBorder="1" applyAlignment="1">
      <alignment horizontal="center" vertical="center" wrapText="1"/>
    </xf>
    <xf numFmtId="44" fontId="10" fillId="0" borderId="1" xfId="12" applyFont="1" applyBorder="1" applyAlignment="1">
      <alignment vertical="center" wrapText="1"/>
    </xf>
    <xf numFmtId="44" fontId="10" fillId="0" borderId="1" xfId="12" applyFont="1" applyBorder="1" applyAlignment="1">
      <alignment horizontal="center" vertical="center" wrapText="1"/>
    </xf>
    <xf numFmtId="0" fontId="10" fillId="8" borderId="1" xfId="10" applyFont="1" applyFill="1" applyBorder="1" applyAlignment="1">
      <alignment horizontal="center" vertical="center" wrapText="1"/>
    </xf>
    <xf numFmtId="167" fontId="10" fillId="8" borderId="1" xfId="10" applyNumberFormat="1" applyFont="1" applyFill="1" applyBorder="1" applyAlignment="1">
      <alignment horizontal="right" vertical="center" wrapText="1"/>
    </xf>
    <xf numFmtId="167" fontId="10" fillId="0" borderId="1" xfId="10" applyNumberFormat="1" applyFont="1" applyBorder="1" applyAlignment="1">
      <alignment horizontal="right" vertical="center" wrapText="1"/>
    </xf>
    <xf numFmtId="0" fontId="10" fillId="0" borderId="32" xfId="12" applyNumberFormat="1" applyFont="1" applyBorder="1" applyAlignment="1">
      <alignment horizontal="center" vertical="center" wrapText="1"/>
    </xf>
    <xf numFmtId="44" fontId="10" fillId="0" borderId="2" xfId="12" applyFont="1" applyBorder="1" applyAlignment="1">
      <alignment vertical="center" wrapText="1"/>
    </xf>
    <xf numFmtId="44" fontId="10" fillId="0" borderId="2" xfId="12" applyFont="1" applyBorder="1" applyAlignment="1">
      <alignment horizontal="center" vertical="center" wrapText="1"/>
    </xf>
    <xf numFmtId="166" fontId="31" fillId="0" borderId="1" xfId="11" applyNumberFormat="1" applyFont="1" applyBorder="1" applyAlignment="1">
      <alignment horizontal="right" vertical="center" wrapText="1"/>
    </xf>
    <xf numFmtId="0" fontId="10" fillId="0" borderId="5" xfId="12" applyNumberFormat="1" applyFont="1" applyBorder="1" applyAlignment="1">
      <alignment horizontal="center" vertical="center" wrapText="1"/>
    </xf>
    <xf numFmtId="166" fontId="10" fillId="0" borderId="1" xfId="11" applyNumberFormat="1" applyBorder="1" applyAlignment="1">
      <alignment horizontal="right" vertical="center" wrapText="1"/>
    </xf>
    <xf numFmtId="44" fontId="31" fillId="0" borderId="1" xfId="11" applyNumberFormat="1" applyFont="1" applyBorder="1" applyAlignment="1">
      <alignment horizontal="right" vertical="center" wrapText="1"/>
    </xf>
    <xf numFmtId="44" fontId="10" fillId="0" borderId="1" xfId="1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166" fontId="10" fillId="0" borderId="2" xfId="10" applyNumberFormat="1" applyFont="1" applyBorder="1" applyAlignment="1">
      <alignment horizontal="right" vertical="center" wrapText="1"/>
    </xf>
    <xf numFmtId="44" fontId="10" fillId="0" borderId="2" xfId="4" applyBorder="1" applyAlignment="1">
      <alignment horizontal="center" vertical="center" wrapText="1"/>
    </xf>
    <xf numFmtId="44" fontId="10" fillId="0" borderId="2" xfId="12" applyFont="1" applyBorder="1" applyAlignment="1">
      <alignment vertical="center"/>
    </xf>
    <xf numFmtId="44" fontId="10" fillId="0" borderId="33" xfId="12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44" fontId="10" fillId="0" borderId="1" xfId="12" applyFont="1" applyBorder="1" applyAlignment="1">
      <alignment vertical="center"/>
    </xf>
    <xf numFmtId="44" fontId="10" fillId="0" borderId="5" xfId="12" applyFont="1" applyBorder="1" applyAlignment="1">
      <alignment vertical="center"/>
    </xf>
    <xf numFmtId="0" fontId="21" fillId="0" borderId="0" xfId="0" applyFont="1"/>
    <xf numFmtId="0" fontId="22" fillId="0" borderId="1" xfId="0" applyFont="1" applyBorder="1" applyAlignment="1">
      <alignment horizontal="center" vertical="top" wrapText="1"/>
    </xf>
    <xf numFmtId="0" fontId="22" fillId="0" borderId="35" xfId="0" applyFont="1" applyBorder="1" applyAlignment="1">
      <alignment vertical="top" wrapText="1"/>
    </xf>
    <xf numFmtId="168" fontId="22" fillId="0" borderId="35" xfId="0" applyNumberFormat="1" applyFont="1" applyBorder="1" applyAlignment="1">
      <alignment horizontal="center" vertical="top" wrapText="1"/>
    </xf>
    <xf numFmtId="0" fontId="22" fillId="0" borderId="35" xfId="0" applyFont="1" applyBorder="1" applyAlignment="1">
      <alignment wrapText="1"/>
    </xf>
    <xf numFmtId="0" fontId="21" fillId="0" borderId="35" xfId="0" applyFont="1" applyBorder="1" applyAlignment="1">
      <alignment vertical="top" wrapText="1"/>
    </xf>
    <xf numFmtId="168" fontId="21" fillId="0" borderId="35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wrapText="1"/>
    </xf>
    <xf numFmtId="0" fontId="22" fillId="0" borderId="35" xfId="0" applyFont="1" applyBorder="1" applyAlignment="1">
      <alignment horizontal="left" wrapText="1"/>
    </xf>
    <xf numFmtId="168" fontId="22" fillId="0" borderId="35" xfId="0" applyNumberFormat="1" applyFont="1" applyBorder="1" applyAlignment="1">
      <alignment horizontal="center" wrapText="1"/>
    </xf>
    <xf numFmtId="0" fontId="22" fillId="0" borderId="19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left" wrapText="1"/>
    </xf>
    <xf numFmtId="168" fontId="22" fillId="0" borderId="36" xfId="0" applyNumberFormat="1" applyFont="1" applyBorder="1" applyAlignment="1">
      <alignment horizontal="center" wrapText="1"/>
    </xf>
    <xf numFmtId="0" fontId="22" fillId="0" borderId="1" xfId="0" applyFont="1" applyBorder="1"/>
    <xf numFmtId="0" fontId="22" fillId="0" borderId="1" xfId="0" applyFont="1" applyBorder="1" applyAlignment="1">
      <alignment wrapText="1"/>
    </xf>
    <xf numFmtId="168" fontId="22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left" wrapText="1"/>
    </xf>
    <xf numFmtId="168" fontId="3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left" vertical="center" wrapText="1"/>
    </xf>
    <xf numFmtId="4" fontId="17" fillId="0" borderId="1" xfId="0" applyNumberFormat="1" applyFont="1" applyBorder="1"/>
    <xf numFmtId="0" fontId="1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2" fontId="29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Alignment="1">
      <alignment horizontal="right" vertical="center"/>
    </xf>
    <xf numFmtId="2" fontId="29" fillId="2" borderId="1" xfId="0" applyNumberFormat="1" applyFont="1" applyFill="1" applyBorder="1" applyAlignment="1">
      <alignment horizontal="right" vertical="center" wrapText="1"/>
    </xf>
    <xf numFmtId="0" fontId="12" fillId="9" borderId="37" xfId="0" applyFont="1" applyFill="1" applyBorder="1" applyAlignment="1">
      <alignment horizontal="center"/>
    </xf>
    <xf numFmtId="0" fontId="12" fillId="0" borderId="38" xfId="0" applyFont="1" applyBorder="1"/>
    <xf numFmtId="0" fontId="12" fillId="0" borderId="38" xfId="0" applyFont="1" applyBorder="1" applyAlignment="1">
      <alignment horizontal="center"/>
    </xf>
    <xf numFmtId="0" fontId="12" fillId="0" borderId="39" xfId="0" applyFont="1" applyBorder="1"/>
    <xf numFmtId="0" fontId="12" fillId="0" borderId="39" xfId="0" applyFont="1" applyBorder="1" applyAlignment="1">
      <alignment horizontal="center"/>
    </xf>
    <xf numFmtId="0" fontId="12" fillId="10" borderId="39" xfId="0" applyFont="1" applyFill="1" applyBorder="1"/>
    <xf numFmtId="0" fontId="12" fillId="10" borderId="39" xfId="0" applyFont="1" applyFill="1" applyBorder="1" applyAlignment="1">
      <alignment horizontal="center" wrapText="1"/>
    </xf>
    <xf numFmtId="0" fontId="34" fillId="0" borderId="39" xfId="0" applyFont="1" applyBorder="1"/>
    <xf numFmtId="0" fontId="12" fillId="0" borderId="39" xfId="0" applyFont="1" applyBorder="1" applyAlignment="1">
      <alignment horizontal="center" wrapText="1"/>
    </xf>
    <xf numFmtId="0" fontId="12" fillId="0" borderId="37" xfId="0" applyFont="1" applyBorder="1"/>
    <xf numFmtId="0" fontId="12" fillId="0" borderId="37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wrapText="1"/>
    </xf>
    <xf numFmtId="0" fontId="12" fillId="0" borderId="37" xfId="0" applyFont="1" applyBorder="1" applyAlignment="1">
      <alignment horizontal="center" wrapText="1"/>
    </xf>
    <xf numFmtId="0" fontId="12" fillId="0" borderId="39" xfId="0" applyFont="1" applyBorder="1" applyAlignment="1">
      <alignment wrapText="1"/>
    </xf>
    <xf numFmtId="0" fontId="29" fillId="11" borderId="1" xfId="0" applyFont="1" applyFill="1" applyBorder="1" applyAlignment="1">
      <alignment horizontal="center" vertical="center" wrapText="1"/>
    </xf>
    <xf numFmtId="0" fontId="33" fillId="11" borderId="1" xfId="0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left" vertical="center" wrapText="1"/>
    </xf>
    <xf numFmtId="0" fontId="12" fillId="0" borderId="1" xfId="13" applyFont="1" applyBorder="1" applyAlignment="1">
      <alignment wrapText="1"/>
    </xf>
    <xf numFmtId="0" fontId="12" fillId="0" borderId="1" xfId="13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13" applyFont="1" applyBorder="1" applyAlignment="1">
      <alignment vertical="center"/>
    </xf>
    <xf numFmtId="0" fontId="31" fillId="0" borderId="2" xfId="0" applyFont="1" applyBorder="1"/>
    <xf numFmtId="0" fontId="31" fillId="0" borderId="0" xfId="0" applyFont="1"/>
    <xf numFmtId="0" fontId="31" fillId="0" borderId="20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41" fillId="0" borderId="0" xfId="0" applyFont="1"/>
    <xf numFmtId="0" fontId="12" fillId="9" borderId="0" xfId="0" applyFont="1" applyFill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1" xfId="0" applyFont="1" applyBorder="1" applyAlignment="1">
      <alignment horizontal="center" wrapText="1"/>
    </xf>
    <xf numFmtId="0" fontId="12" fillId="9" borderId="50" xfId="0" applyFont="1" applyFill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40" xfId="0" applyFont="1" applyBorder="1" applyAlignment="1">
      <alignment wrapText="1"/>
    </xf>
    <xf numFmtId="0" fontId="35" fillId="10" borderId="1" xfId="0" applyFont="1" applyFill="1" applyBorder="1"/>
    <xf numFmtId="0" fontId="36" fillId="0" borderId="1" xfId="0" applyFont="1" applyBorder="1"/>
    <xf numFmtId="0" fontId="21" fillId="4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0" fontId="22" fillId="0" borderId="14" xfId="3" applyFont="1" applyBorder="1" applyAlignment="1">
      <alignment vertical="center" wrapText="1"/>
    </xf>
    <xf numFmtId="0" fontId="22" fillId="0" borderId="14" xfId="3" applyFont="1" applyBorder="1" applyAlignment="1">
      <alignment horizontal="center" vertical="center" wrapText="1"/>
    </xf>
    <xf numFmtId="4" fontId="22" fillId="0" borderId="1" xfId="4" applyNumberFormat="1" applyFont="1" applyFill="1" applyBorder="1" applyAlignment="1">
      <alignment horizontal="right" vertical="center" wrapText="1"/>
    </xf>
    <xf numFmtId="4" fontId="12" fillId="0" borderId="38" xfId="0" applyNumberFormat="1" applyFont="1" applyBorder="1" applyAlignment="1">
      <alignment horizontal="right" vertical="top" wrapText="1"/>
    </xf>
    <xf numFmtId="4" fontId="12" fillId="0" borderId="39" xfId="0" applyNumberFormat="1" applyFont="1" applyBorder="1" applyAlignment="1">
      <alignment horizontal="right" vertical="top" wrapText="1"/>
    </xf>
    <xf numFmtId="4" fontId="12" fillId="10" borderId="39" xfId="0" applyNumberFormat="1" applyFont="1" applyFill="1" applyBorder="1" applyAlignment="1">
      <alignment horizontal="right" wrapText="1"/>
    </xf>
    <xf numFmtId="4" fontId="12" fillId="0" borderId="39" xfId="0" applyNumberFormat="1" applyFont="1" applyBorder="1" applyAlignment="1">
      <alignment horizontal="right"/>
    </xf>
    <xf numFmtId="4" fontId="12" fillId="0" borderId="39" xfId="0" applyNumberFormat="1" applyFont="1" applyBorder="1" applyAlignment="1">
      <alignment horizontal="right" wrapText="1"/>
    </xf>
    <xf numFmtId="4" fontId="34" fillId="10" borderId="39" xfId="0" applyNumberFormat="1" applyFont="1" applyFill="1" applyBorder="1" applyAlignment="1">
      <alignment horizontal="right"/>
    </xf>
    <xf numFmtId="4" fontId="12" fillId="0" borderId="37" xfId="0" applyNumberFormat="1" applyFont="1" applyBorder="1" applyAlignment="1">
      <alignment horizontal="right"/>
    </xf>
    <xf numFmtId="4" fontId="29" fillId="4" borderId="1" xfId="0" applyNumberFormat="1" applyFont="1" applyFill="1" applyBorder="1" applyAlignment="1">
      <alignment horizontal="right" vertical="center" wrapText="1"/>
    </xf>
    <xf numFmtId="4" fontId="12" fillId="0" borderId="37" xfId="0" applyNumberFormat="1" applyFont="1" applyBorder="1" applyAlignment="1">
      <alignment horizontal="right" vertical="top" wrapText="1"/>
    </xf>
    <xf numFmtId="4" fontId="12" fillId="0" borderId="40" xfId="0" applyNumberFormat="1" applyFont="1" applyBorder="1" applyAlignment="1">
      <alignment horizontal="right"/>
    </xf>
    <xf numFmtId="4" fontId="39" fillId="4" borderId="0" xfId="0" applyNumberFormat="1" applyFont="1" applyFill="1" applyAlignment="1">
      <alignment horizontal="right"/>
    </xf>
    <xf numFmtId="4" fontId="12" fillId="0" borderId="1" xfId="13" applyNumberFormat="1" applyFont="1" applyBorder="1"/>
    <xf numFmtId="4" fontId="12" fillId="0" borderId="1" xfId="0" applyNumberFormat="1" applyFont="1" applyBorder="1"/>
    <xf numFmtId="4" fontId="12" fillId="0" borderId="1" xfId="13" applyNumberFormat="1" applyFont="1" applyBorder="1" applyAlignment="1">
      <alignment vertical="center"/>
    </xf>
    <xf numFmtId="4" fontId="39" fillId="4" borderId="1" xfId="0" applyNumberFormat="1" applyFont="1" applyFill="1" applyBorder="1"/>
    <xf numFmtId="4" fontId="31" fillId="0" borderId="2" xfId="0" applyNumberFormat="1" applyFont="1" applyBorder="1"/>
    <xf numFmtId="4" fontId="31" fillId="0" borderId="0" xfId="0" applyNumberFormat="1" applyFont="1"/>
    <xf numFmtId="4" fontId="29" fillId="4" borderId="2" xfId="0" applyNumberFormat="1" applyFont="1" applyFill="1" applyBorder="1"/>
    <xf numFmtId="0" fontId="10" fillId="0" borderId="19" xfId="0" applyFont="1" applyBorder="1" applyAlignment="1">
      <alignment horizontal="center" vertical="center" wrapText="1"/>
    </xf>
    <xf numFmtId="164" fontId="21" fillId="6" borderId="1" xfId="0" applyNumberFormat="1" applyFont="1" applyFill="1" applyBorder="1" applyAlignment="1">
      <alignment horizontal="right" vertical="center" wrapText="1"/>
    </xf>
    <xf numFmtId="164" fontId="21" fillId="6" borderId="1" xfId="0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vertical="center" wrapText="1"/>
    </xf>
    <xf numFmtId="4" fontId="21" fillId="0" borderId="1" xfId="0" applyNumberFormat="1" applyFont="1" applyBorder="1" applyAlignment="1">
      <alignment horizontal="right" wrapText="1"/>
    </xf>
    <xf numFmtId="0" fontId="22" fillId="4" borderId="1" xfId="0" applyFont="1" applyFill="1" applyBorder="1" applyAlignment="1">
      <alignment wrapText="1"/>
    </xf>
    <xf numFmtId="0" fontId="22" fillId="4" borderId="1" xfId="0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vertical="center" wrapText="1"/>
    </xf>
    <xf numFmtId="2" fontId="22" fillId="0" borderId="1" xfId="0" applyNumberFormat="1" applyFont="1" applyBorder="1" applyAlignment="1">
      <alignment horizontal="right" vertical="center" wrapText="1"/>
    </xf>
    <xf numFmtId="0" fontId="22" fillId="0" borderId="1" xfId="6" applyFont="1" applyBorder="1" applyAlignment="1">
      <alignment horizontal="center" vertical="center" wrapText="1"/>
    </xf>
    <xf numFmtId="0" fontId="22" fillId="0" borderId="14" xfId="6" applyFont="1" applyBorder="1" applyAlignment="1">
      <alignment horizontal="left" vertical="center" wrapText="1"/>
    </xf>
    <xf numFmtId="0" fontId="22" fillId="0" borderId="1" xfId="6" applyFont="1" applyBorder="1" applyAlignment="1">
      <alignment vertical="center" wrapText="1"/>
    </xf>
    <xf numFmtId="164" fontId="22" fillId="0" borderId="1" xfId="6" applyNumberFormat="1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 wrapText="1"/>
    </xf>
    <xf numFmtId="0" fontId="22" fillId="0" borderId="14" xfId="6" applyFont="1" applyBorder="1" applyAlignment="1">
      <alignment horizontal="center" vertical="center" wrapText="1"/>
    </xf>
    <xf numFmtId="0" fontId="22" fillId="0" borderId="1" xfId="6" applyFont="1" applyBorder="1" applyAlignment="1">
      <alignment horizontal="left" vertical="center" wrapText="1"/>
    </xf>
    <xf numFmtId="0" fontId="44" fillId="0" borderId="14" xfId="7" applyFont="1" applyBorder="1" applyAlignment="1">
      <alignment horizontal="center" vertical="top" wrapText="1"/>
    </xf>
    <xf numFmtId="4" fontId="21" fillId="0" borderId="1" xfId="0" applyNumberFormat="1" applyFont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/>
    </xf>
    <xf numFmtId="4" fontId="17" fillId="2" borderId="1" xfId="0" applyNumberFormat="1" applyFont="1" applyFill="1" applyBorder="1"/>
    <xf numFmtId="4" fontId="45" fillId="0" borderId="1" xfId="0" applyNumberFormat="1" applyFont="1" applyBorder="1"/>
    <xf numFmtId="4" fontId="12" fillId="0" borderId="1" xfId="0" applyNumberFormat="1" applyFont="1" applyBorder="1" applyAlignment="1">
      <alignment horizontal="right"/>
    </xf>
    <xf numFmtId="4" fontId="46" fillId="0" borderId="1" xfId="0" applyNumberFormat="1" applyFont="1" applyBorder="1" applyAlignment="1">
      <alignment horizontal="right"/>
    </xf>
    <xf numFmtId="4" fontId="29" fillId="4" borderId="1" xfId="4" applyNumberFormat="1" applyFont="1" applyFill="1" applyBorder="1" applyAlignment="1">
      <alignment horizontal="right" vertical="center" wrapText="1"/>
    </xf>
    <xf numFmtId="4" fontId="39" fillId="4" borderId="5" xfId="0" applyNumberFormat="1" applyFont="1" applyFill="1" applyBorder="1" applyAlignment="1">
      <alignment horizontal="right"/>
    </xf>
    <xf numFmtId="0" fontId="31" fillId="2" borderId="2" xfId="0" applyFont="1" applyFill="1" applyBorder="1" applyAlignment="1">
      <alignment horizontal="center"/>
    </xf>
    <xf numFmtId="2" fontId="29" fillId="11" borderId="1" xfId="0" applyNumberFormat="1" applyFont="1" applyFill="1" applyBorder="1" applyAlignment="1">
      <alignment horizontal="left" vertical="center" wrapText="1"/>
    </xf>
    <xf numFmtId="4" fontId="2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Border="1"/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wrapText="1"/>
    </xf>
    <xf numFmtId="0" fontId="49" fillId="0" borderId="56" xfId="0" applyFont="1" applyBorder="1" applyAlignment="1">
      <alignment vertical="center" wrapText="1"/>
    </xf>
    <xf numFmtId="0" fontId="49" fillId="0" borderId="57" xfId="0" applyFont="1" applyBorder="1" applyAlignment="1">
      <alignment vertical="center" wrapText="1"/>
    </xf>
    <xf numFmtId="0" fontId="50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4" fontId="46" fillId="0" borderId="0" xfId="0" applyNumberFormat="1" applyFont="1"/>
    <xf numFmtId="4" fontId="46" fillId="0" borderId="1" xfId="0" applyNumberFormat="1" applyFont="1" applyBorder="1"/>
    <xf numFmtId="4" fontId="46" fillId="0" borderId="0" xfId="0" applyNumberFormat="1" applyFont="1" applyAlignment="1">
      <alignment horizontal="right"/>
    </xf>
    <xf numFmtId="4" fontId="46" fillId="2" borderId="1" xfId="0" applyNumberFormat="1" applyFont="1" applyFill="1" applyBorder="1"/>
    <xf numFmtId="0" fontId="12" fillId="6" borderId="1" xfId="0" applyFont="1" applyFill="1" applyBorder="1"/>
    <xf numFmtId="0" fontId="29" fillId="2" borderId="0" xfId="0" applyFont="1" applyFill="1" applyAlignment="1">
      <alignment horizontal="left" vertical="center" wrapText="1"/>
    </xf>
    <xf numFmtId="0" fontId="29" fillId="11" borderId="0" xfId="0" applyFont="1" applyFill="1" applyAlignment="1">
      <alignment horizontal="center" vertical="center" wrapText="1"/>
    </xf>
    <xf numFmtId="0" fontId="29" fillId="11" borderId="0" xfId="0" applyFont="1" applyFill="1" applyAlignment="1">
      <alignment horizontal="left" vertical="center" wrapText="1"/>
    </xf>
    <xf numFmtId="0" fontId="0" fillId="11" borderId="0" xfId="0" applyFill="1"/>
    <xf numFmtId="0" fontId="12" fillId="6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4" fontId="43" fillId="4" borderId="0" xfId="0" applyNumberFormat="1" applyFont="1" applyFill="1"/>
    <xf numFmtId="0" fontId="10" fillId="0" borderId="0" xfId="0" applyFont="1" applyAlignment="1">
      <alignment horizontal="center" wrapText="1"/>
    </xf>
    <xf numFmtId="0" fontId="47" fillId="0" borderId="0" xfId="0" applyFont="1"/>
    <xf numFmtId="0" fontId="21" fillId="4" borderId="1" xfId="0" applyFont="1" applyFill="1" applyBorder="1" applyAlignment="1">
      <alignment vertical="center" wrapText="1"/>
    </xf>
    <xf numFmtId="4" fontId="3" fillId="0" borderId="4" xfId="1" applyNumberFormat="1" applyFont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2" fillId="6" borderId="11" xfId="0" applyFont="1" applyFill="1" applyBorder="1"/>
    <xf numFmtId="4" fontId="39" fillId="4" borderId="5" xfId="0" applyNumberFormat="1" applyFont="1" applyFill="1" applyBorder="1"/>
    <xf numFmtId="4" fontId="43" fillId="4" borderId="1" xfId="0" applyNumberFormat="1" applyFont="1" applyFill="1" applyBorder="1"/>
    <xf numFmtId="0" fontId="12" fillId="0" borderId="14" xfId="0" applyFont="1" applyBorder="1"/>
    <xf numFmtId="0" fontId="53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 wrapText="1"/>
    </xf>
    <xf numFmtId="4" fontId="53" fillId="0" borderId="1" xfId="0" applyNumberFormat="1" applyFont="1" applyBorder="1" applyAlignment="1">
      <alignment horizontal="right"/>
    </xf>
    <xf numFmtId="4" fontId="53" fillId="0" borderId="0" xfId="0" applyNumberFormat="1" applyFont="1" applyAlignment="1">
      <alignment horizontal="right"/>
    </xf>
    <xf numFmtId="4" fontId="20" fillId="0" borderId="18" xfId="0" applyNumberFormat="1" applyFont="1" applyBorder="1" applyAlignment="1">
      <alignment horizontal="right" vertical="center"/>
    </xf>
    <xf numFmtId="0" fontId="54" fillId="0" borderId="14" xfId="0" applyFont="1" applyBorder="1" applyAlignment="1">
      <alignment horizontal="left" vertical="center" wrapText="1"/>
    </xf>
    <xf numFmtId="0" fontId="54" fillId="0" borderId="1" xfId="3" applyFont="1" applyBorder="1" applyAlignment="1">
      <alignment vertical="center" wrapText="1"/>
    </xf>
    <xf numFmtId="0" fontId="54" fillId="0" borderId="1" xfId="3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/>
    <xf numFmtId="4" fontId="39" fillId="4" borderId="14" xfId="0" applyNumberFormat="1" applyFont="1" applyFill="1" applyBorder="1"/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12" fillId="0" borderId="1" xfId="5" applyFont="1" applyBorder="1" applyAlignment="1">
      <alignment vertical="center" wrapText="1"/>
    </xf>
    <xf numFmtId="0" fontId="12" fillId="0" borderId="1" xfId="5" applyFont="1" applyBorder="1" applyAlignment="1">
      <alignment horizontal="center" vertical="center" wrapText="1"/>
    </xf>
    <xf numFmtId="4" fontId="12" fillId="0" borderId="1" xfId="5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/>
    </xf>
    <xf numFmtId="4" fontId="43" fillId="0" borderId="1" xfId="0" applyNumberFormat="1" applyFont="1" applyBorder="1"/>
    <xf numFmtId="0" fontId="54" fillId="0" borderId="37" xfId="0" applyFont="1" applyBorder="1" applyAlignment="1">
      <alignment wrapText="1"/>
    </xf>
    <xf numFmtId="0" fontId="54" fillId="0" borderId="37" xfId="0" applyFont="1" applyBorder="1"/>
    <xf numFmtId="0" fontId="54" fillId="0" borderId="37" xfId="0" applyFont="1" applyBorder="1" applyAlignment="1">
      <alignment horizontal="center" wrapText="1"/>
    </xf>
    <xf numFmtId="0" fontId="54" fillId="0" borderId="39" xfId="0" applyFont="1" applyBorder="1" applyAlignment="1">
      <alignment horizontal="center" wrapText="1"/>
    </xf>
    <xf numFmtId="0" fontId="54" fillId="0" borderId="37" xfId="0" applyFont="1" applyBorder="1" applyAlignment="1">
      <alignment horizontal="center"/>
    </xf>
    <xf numFmtId="4" fontId="29" fillId="0" borderId="5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right" vertical="center" wrapText="1"/>
    </xf>
    <xf numFmtId="0" fontId="26" fillId="0" borderId="1" xfId="5" applyBorder="1" applyAlignment="1">
      <alignment vertical="center" wrapText="1"/>
    </xf>
    <xf numFmtId="0" fontId="26" fillId="0" borderId="1" xfId="5" applyBorder="1" applyAlignment="1">
      <alignment horizontal="center" vertical="center" wrapText="1"/>
    </xf>
    <xf numFmtId="4" fontId="12" fillId="0" borderId="1" xfId="5" applyNumberFormat="1" applyFont="1" applyBorder="1" applyAlignment="1">
      <alignment horizontal="right" vertical="center" wrapText="1"/>
    </xf>
    <xf numFmtId="4" fontId="10" fillId="0" borderId="0" xfId="0" applyNumberFormat="1" applyFont="1"/>
    <xf numFmtId="0" fontId="11" fillId="0" borderId="1" xfId="0" applyFont="1" applyBorder="1" applyAlignment="1">
      <alignment vertical="center" wrapText="1"/>
    </xf>
    <xf numFmtId="4" fontId="3" fillId="0" borderId="18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 wrapText="1"/>
    </xf>
    <xf numFmtId="0" fontId="12" fillId="0" borderId="0" xfId="0" applyFont="1"/>
    <xf numFmtId="4" fontId="39" fillId="4" borderId="0" xfId="0" applyNumberFormat="1" applyFont="1" applyFill="1"/>
    <xf numFmtId="0" fontId="31" fillId="0" borderId="1" xfId="0" applyFont="1" applyBorder="1"/>
    <xf numFmtId="4" fontId="3" fillId="0" borderId="18" xfId="2" applyNumberFormat="1" applyFont="1" applyBorder="1" applyAlignment="1">
      <alignment horizontal="right" vertical="center"/>
    </xf>
    <xf numFmtId="4" fontId="21" fillId="0" borderId="19" xfId="0" applyNumberFormat="1" applyFont="1" applyBorder="1" applyAlignment="1">
      <alignment horizontal="right" wrapText="1"/>
    </xf>
    <xf numFmtId="0" fontId="22" fillId="0" borderId="5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22" fillId="0" borderId="1" xfId="5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4" fontId="10" fillId="0" borderId="1" xfId="21" applyNumberFormat="1" applyFont="1" applyFill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4" fontId="56" fillId="4" borderId="0" xfId="0" applyNumberFormat="1" applyFont="1" applyFill="1"/>
    <xf numFmtId="0" fontId="10" fillId="13" borderId="1" xfId="6" applyFill="1" applyBorder="1" applyAlignment="1">
      <alignment horizontal="left" vertical="center" wrapText="1"/>
    </xf>
    <xf numFmtId="0" fontId="10" fillId="0" borderId="1" xfId="6" applyBorder="1" applyAlignment="1">
      <alignment horizontal="center" vertical="center" wrapText="1"/>
    </xf>
    <xf numFmtId="0" fontId="10" fillId="14" borderId="1" xfId="6" applyFill="1" applyBorder="1" applyAlignment="1">
      <alignment horizontal="left" vertical="center"/>
    </xf>
    <xf numFmtId="0" fontId="10" fillId="7" borderId="1" xfId="6" applyFill="1" applyBorder="1" applyAlignment="1">
      <alignment horizontal="center" vertical="center" wrapText="1"/>
    </xf>
    <xf numFmtId="0" fontId="10" fillId="0" borderId="1" xfId="6" applyBorder="1" applyAlignment="1">
      <alignment vertical="center" wrapText="1"/>
    </xf>
    <xf numFmtId="0" fontId="47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vertical="center" wrapText="1"/>
    </xf>
    <xf numFmtId="0" fontId="1" fillId="0" borderId="0" xfId="0" applyFont="1"/>
    <xf numFmtId="0" fontId="46" fillId="2" borderId="1" xfId="0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center"/>
    </xf>
    <xf numFmtId="0" fontId="58" fillId="0" borderId="1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vertical="center"/>
    </xf>
    <xf numFmtId="0" fontId="59" fillId="0" borderId="1" xfId="0" applyFont="1" applyBorder="1" applyAlignment="1">
      <alignment vertical="center" wrapText="1"/>
    </xf>
    <xf numFmtId="4" fontId="0" fillId="0" borderId="0" xfId="0" applyNumberFormat="1"/>
    <xf numFmtId="4" fontId="20" fillId="0" borderId="1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vertical="center" wrapText="1"/>
    </xf>
    <xf numFmtId="4" fontId="25" fillId="0" borderId="1" xfId="0" applyNumberFormat="1" applyFont="1" applyBorder="1" applyAlignment="1">
      <alignment horizontal="right" wrapText="1"/>
    </xf>
    <xf numFmtId="4" fontId="22" fillId="0" borderId="0" xfId="0" applyNumberFormat="1" applyFont="1" applyAlignment="1">
      <alignment horizontal="right" vertical="center" wrapText="1"/>
    </xf>
    <xf numFmtId="4" fontId="24" fillId="0" borderId="1" xfId="3" applyNumberFormat="1" applyFont="1" applyBorder="1" applyAlignment="1">
      <alignment horizontal="right" vertical="center" wrapText="1"/>
    </xf>
    <xf numFmtId="0" fontId="9" fillId="0" borderId="1" xfId="0" applyFont="1" applyBorder="1"/>
    <xf numFmtId="0" fontId="62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63" fillId="0" borderId="0" xfId="0" applyFont="1"/>
    <xf numFmtId="0" fontId="63" fillId="0" borderId="1" xfId="0" applyFont="1" applyBorder="1" applyAlignment="1">
      <alignment horizontal="center"/>
    </xf>
    <xf numFmtId="0" fontId="6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62" fillId="6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172" fontId="19" fillId="0" borderId="1" xfId="0" applyNumberFormat="1" applyFont="1" applyBorder="1" applyAlignment="1" applyProtection="1">
      <alignment horizontal="center" vertical="center"/>
      <protection locked="0"/>
    </xf>
    <xf numFmtId="0" fontId="39" fillId="0" borderId="44" xfId="0" applyFont="1" applyBorder="1" applyAlignment="1">
      <alignment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45" xfId="0" applyFont="1" applyBorder="1" applyAlignment="1">
      <alignment vertical="center" wrapText="1"/>
    </xf>
    <xf numFmtId="0" fontId="39" fillId="0" borderId="46" xfId="0" applyFont="1" applyBorder="1" applyAlignment="1">
      <alignment vertical="center" wrapText="1"/>
    </xf>
    <xf numFmtId="0" fontId="39" fillId="0" borderId="47" xfId="0" applyFont="1" applyBorder="1" applyAlignment="1">
      <alignment horizontal="center" vertical="center" wrapText="1"/>
    </xf>
    <xf numFmtId="0" fontId="39" fillId="0" borderId="47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175" fontId="12" fillId="0" borderId="48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0" fillId="0" borderId="47" xfId="0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2" fillId="0" borderId="45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0" fillId="0" borderId="47" xfId="0" applyBorder="1" applyAlignment="1">
      <alignment vertical="top"/>
    </xf>
    <xf numFmtId="0" fontId="12" fillId="0" borderId="47" xfId="0" applyFont="1" applyBorder="1" applyAlignment="1">
      <alignment horizontal="center" vertic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6" xfId="0" applyFont="1" applyBorder="1" applyAlignment="1">
      <alignment horizontal="right" vertical="center"/>
    </xf>
    <xf numFmtId="0" fontId="12" fillId="0" borderId="47" xfId="0" applyFont="1" applyBorder="1" applyAlignment="1">
      <alignment horizontal="right" vertical="center"/>
    </xf>
    <xf numFmtId="0" fontId="66" fillId="0" borderId="47" xfId="0" applyFont="1" applyBorder="1" applyAlignme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41" fillId="0" borderId="1" xfId="0" applyFont="1" applyBorder="1" applyAlignment="1" applyProtection="1">
      <alignment horizontal="center" vertical="center"/>
      <protection locked="0"/>
    </xf>
    <xf numFmtId="170" fontId="41" fillId="0" borderId="1" xfId="9" applyNumberFormat="1" applyFont="1" applyFill="1" applyBorder="1" applyAlignment="1" applyProtection="1">
      <alignment horizontal="center" vertical="center"/>
    </xf>
    <xf numFmtId="14" fontId="41" fillId="0" borderId="1" xfId="0" applyNumberFormat="1" applyFont="1" applyBorder="1" applyAlignment="1">
      <alignment horizontal="center" vertical="center"/>
    </xf>
    <xf numFmtId="0" fontId="41" fillId="0" borderId="1" xfId="9" applyNumberFormat="1" applyFont="1" applyFill="1" applyBorder="1" applyAlignment="1" applyProtection="1">
      <alignment horizontal="center" vertical="center"/>
    </xf>
    <xf numFmtId="44" fontId="56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41" fillId="0" borderId="1" xfId="0" applyNumberFormat="1" applyFont="1" applyBorder="1" applyAlignment="1">
      <alignment horizontal="center" vertical="center" wrapText="1"/>
    </xf>
    <xf numFmtId="0" fontId="41" fillId="0" borderId="2" xfId="0" applyFont="1" applyBorder="1" applyAlignment="1" applyProtection="1">
      <alignment horizontal="center" vertical="center"/>
      <protection locked="0"/>
    </xf>
    <xf numFmtId="0" fontId="67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170" fontId="41" fillId="0" borderId="2" xfId="9" applyNumberFormat="1" applyFont="1" applyFill="1" applyBorder="1" applyAlignment="1" applyProtection="1">
      <alignment horizontal="center" vertical="center"/>
      <protection locked="0"/>
    </xf>
    <xf numFmtId="171" fontId="41" fillId="0" borderId="20" xfId="0" applyNumberFormat="1" applyFont="1" applyBorder="1" applyAlignment="1" applyProtection="1">
      <alignment horizontal="center" vertical="center"/>
      <protection locked="0"/>
    </xf>
    <xf numFmtId="14" fontId="41" fillId="0" borderId="2" xfId="0" applyNumberFormat="1" applyFont="1" applyBorder="1" applyAlignment="1" applyProtection="1">
      <alignment horizontal="center" vertical="center"/>
      <protection locked="0"/>
    </xf>
    <xf numFmtId="14" fontId="41" fillId="8" borderId="20" xfId="0" applyNumberFormat="1" applyFont="1" applyFill="1" applyBorder="1" applyAlignment="1" applyProtection="1">
      <alignment horizontal="center" vertical="center"/>
      <protection locked="0"/>
    </xf>
    <xf numFmtId="14" fontId="10" fillId="7" borderId="1" xfId="0" applyNumberFormat="1" applyFont="1" applyFill="1" applyBorder="1" applyAlignment="1">
      <alignment horizontal="center" vertical="center" wrapText="1"/>
    </xf>
    <xf numFmtId="44" fontId="29" fillId="0" borderId="1" xfId="0" applyNumberFormat="1" applyFont="1" applyBorder="1" applyAlignment="1">
      <alignment horizontal="center" vertical="center" wrapText="1"/>
    </xf>
    <xf numFmtId="44" fontId="41" fillId="0" borderId="1" xfId="0" applyNumberFormat="1" applyFont="1" applyBorder="1" applyAlignment="1">
      <alignment horizontal="center" vertical="center"/>
    </xf>
    <xf numFmtId="0" fontId="10" fillId="12" borderId="1" xfId="0" applyFont="1" applyFill="1" applyBorder="1" applyAlignment="1" applyProtection="1">
      <alignment horizontal="center" vertical="center"/>
      <protection locked="0"/>
    </xf>
    <xf numFmtId="170" fontId="41" fillId="0" borderId="1" xfId="9" applyNumberFormat="1" applyFont="1" applyFill="1" applyBorder="1" applyAlignment="1" applyProtection="1">
      <alignment horizontal="center" vertical="center"/>
      <protection locked="0"/>
    </xf>
    <xf numFmtId="172" fontId="41" fillId="0" borderId="1" xfId="0" applyNumberFormat="1" applyFont="1" applyBorder="1" applyAlignment="1" applyProtection="1">
      <alignment horizontal="center" vertical="center"/>
      <protection locked="0"/>
    </xf>
    <xf numFmtId="14" fontId="41" fillId="0" borderId="1" xfId="0" applyNumberFormat="1" applyFont="1" applyBorder="1" applyAlignment="1" applyProtection="1">
      <alignment horizontal="center" vertical="center"/>
      <protection locked="0"/>
    </xf>
    <xf numFmtId="0" fontId="41" fillId="0" borderId="1" xfId="9" applyNumberFormat="1" applyFont="1" applyFill="1" applyBorder="1" applyAlignment="1" applyProtection="1">
      <alignment horizontal="center" vertical="center"/>
      <protection locked="0"/>
    </xf>
    <xf numFmtId="14" fontId="41" fillId="8" borderId="1" xfId="0" applyNumberFormat="1" applyFont="1" applyFill="1" applyBorder="1" applyAlignment="1" applyProtection="1">
      <alignment horizontal="center" vertical="center"/>
      <protection locked="0"/>
    </xf>
    <xf numFmtId="0" fontId="67" fillId="0" borderId="2" xfId="0" applyFont="1" applyBorder="1" applyAlignment="1" applyProtection="1">
      <alignment horizontal="center" vertical="center"/>
      <protection locked="0"/>
    </xf>
    <xf numFmtId="172" fontId="41" fillId="0" borderId="2" xfId="0" applyNumberFormat="1" applyFont="1" applyBorder="1" applyAlignment="1" applyProtection="1">
      <alignment horizontal="center" vertical="center"/>
      <protection locked="0"/>
    </xf>
    <xf numFmtId="0" fontId="41" fillId="0" borderId="2" xfId="9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9" applyNumberFormat="1" applyFont="1" applyFill="1" applyBorder="1" applyAlignment="1" applyProtection="1">
      <alignment horizontal="center" vertical="center"/>
      <protection locked="0"/>
    </xf>
    <xf numFmtId="172" fontId="10" fillId="0" borderId="1" xfId="0" applyNumberFormat="1" applyFont="1" applyBorder="1" applyAlignment="1" applyProtection="1">
      <alignment horizontal="center" vertical="center"/>
      <protection locked="0"/>
    </xf>
    <xf numFmtId="171" fontId="10" fillId="0" borderId="1" xfId="0" applyNumberFormat="1" applyFont="1" applyBorder="1" applyAlignment="1" applyProtection="1">
      <alignment horizontal="center" vertical="center"/>
      <protection locked="0"/>
    </xf>
    <xf numFmtId="170" fontId="10" fillId="0" borderId="1" xfId="9" applyNumberFormat="1" applyFont="1" applyFill="1" applyBorder="1" applyAlignment="1" applyProtection="1">
      <alignment horizontal="center" vertical="center"/>
      <protection locked="0"/>
    </xf>
    <xf numFmtId="0" fontId="56" fillId="0" borderId="1" xfId="0" applyFont="1" applyBorder="1" applyAlignment="1">
      <alignment horizontal="center" vertical="center"/>
    </xf>
    <xf numFmtId="170" fontId="10" fillId="0" borderId="1" xfId="9" applyNumberFormat="1" applyFont="1" applyFill="1" applyBorder="1" applyAlignment="1" applyProtection="1">
      <alignment horizontal="center" vertical="center"/>
    </xf>
    <xf numFmtId="0" fontId="67" fillId="0" borderId="1" xfId="0" applyFont="1" applyBorder="1" applyAlignment="1" applyProtection="1">
      <alignment horizontal="center" vertical="center"/>
      <protection locked="0"/>
    </xf>
    <xf numFmtId="171" fontId="41" fillId="0" borderId="1" xfId="0" applyNumberFormat="1" applyFont="1" applyBorder="1" applyAlignment="1" applyProtection="1">
      <alignment horizontal="center" vertical="center"/>
      <protection locked="0"/>
    </xf>
    <xf numFmtId="173" fontId="10" fillId="0" borderId="1" xfId="0" applyNumberFormat="1" applyFont="1" applyBorder="1" applyAlignment="1">
      <alignment horizontal="center" vertical="center" wrapText="1"/>
    </xf>
    <xf numFmtId="44" fontId="10" fillId="7" borderId="1" xfId="0" applyNumberFormat="1" applyFont="1" applyFill="1" applyBorder="1" applyAlignment="1">
      <alignment horizontal="center" vertical="center" wrapText="1"/>
    </xf>
    <xf numFmtId="44" fontId="56" fillId="0" borderId="1" xfId="9" applyNumberFormat="1" applyFont="1" applyFill="1" applyBorder="1" applyAlignment="1" applyProtection="1">
      <alignment horizontal="center" vertical="center"/>
      <protection locked="0"/>
    </xf>
    <xf numFmtId="14" fontId="41" fillId="7" borderId="1" xfId="0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 applyProtection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 applyProtection="1">
      <alignment horizontal="center" vertical="center"/>
      <protection locked="0"/>
    </xf>
    <xf numFmtId="0" fontId="41" fillId="0" borderId="19" xfId="0" applyFont="1" applyBorder="1" applyAlignment="1" applyProtection="1">
      <alignment horizontal="center" vertical="center" wrapText="1"/>
      <protection locked="0"/>
    </xf>
    <xf numFmtId="0" fontId="67" fillId="0" borderId="19" xfId="0" applyFont="1" applyBorder="1" applyAlignment="1" applyProtection="1">
      <alignment horizontal="center" vertical="center"/>
      <protection locked="0"/>
    </xf>
    <xf numFmtId="171" fontId="41" fillId="0" borderId="19" xfId="0" applyNumberFormat="1" applyFont="1" applyBorder="1" applyAlignment="1" applyProtection="1">
      <alignment horizontal="center" vertical="center"/>
      <protection locked="0"/>
    </xf>
    <xf numFmtId="44" fontId="41" fillId="0" borderId="19" xfId="9" applyNumberFormat="1" applyFont="1" applyFill="1" applyBorder="1" applyAlignment="1" applyProtection="1">
      <alignment horizontal="center" vertical="center"/>
      <protection locked="0"/>
    </xf>
    <xf numFmtId="14" fontId="41" fillId="0" borderId="34" xfId="0" applyNumberFormat="1" applyFont="1" applyBorder="1" applyAlignment="1" applyProtection="1">
      <alignment horizontal="center" vertical="center"/>
      <protection locked="0"/>
    </xf>
    <xf numFmtId="14" fontId="41" fillId="0" borderId="19" xfId="0" applyNumberFormat="1" applyFont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174" fontId="41" fillId="0" borderId="1" xfId="0" applyNumberFormat="1" applyFont="1" applyBorder="1" applyAlignment="1">
      <alignment horizontal="center" vertical="center"/>
    </xf>
    <xf numFmtId="0" fontId="41" fillId="0" borderId="54" xfId="0" applyFont="1" applyBorder="1" applyAlignment="1" applyProtection="1">
      <alignment horizontal="center" vertical="center" wrapText="1"/>
      <protection locked="0"/>
    </xf>
    <xf numFmtId="0" fontId="41" fillId="0" borderId="34" xfId="0" applyFont="1" applyBorder="1" applyAlignment="1" applyProtection="1">
      <alignment horizontal="center" vertical="center" wrapText="1"/>
      <protection locked="0"/>
    </xf>
    <xf numFmtId="0" fontId="41" fillId="0" borderId="54" xfId="0" applyFont="1" applyBorder="1" applyAlignment="1" applyProtection="1">
      <alignment horizontal="center" vertical="center"/>
      <protection locked="0"/>
    </xf>
    <xf numFmtId="0" fontId="67" fillId="0" borderId="54" xfId="0" applyFont="1" applyBorder="1" applyAlignment="1" applyProtection="1">
      <alignment horizontal="center" vertical="center"/>
      <protection locked="0"/>
    </xf>
    <xf numFmtId="170" fontId="41" fillId="0" borderId="54" xfId="9" applyNumberFormat="1" applyFont="1" applyFill="1" applyBorder="1" applyAlignment="1" applyProtection="1">
      <alignment horizontal="center" vertical="center"/>
      <protection locked="0"/>
    </xf>
    <xf numFmtId="172" fontId="41" fillId="0" borderId="54" xfId="0" applyNumberFormat="1" applyFont="1" applyBorder="1" applyAlignment="1" applyProtection="1">
      <alignment horizontal="center" vertical="center"/>
      <protection locked="0"/>
    </xf>
    <xf numFmtId="171" fontId="41" fillId="0" borderId="34" xfId="0" applyNumberFormat="1" applyFont="1" applyBorder="1" applyAlignment="1" applyProtection="1">
      <alignment horizontal="center" vertical="center"/>
      <protection locked="0"/>
    </xf>
    <xf numFmtId="0" fontId="41" fillId="0" borderId="54" xfId="9" applyNumberFormat="1" applyFont="1" applyFill="1" applyBorder="1" applyAlignment="1" applyProtection="1">
      <alignment horizontal="center" vertical="center"/>
      <protection locked="0"/>
    </xf>
    <xf numFmtId="14" fontId="41" fillId="0" borderId="34" xfId="0" applyNumberFormat="1" applyFont="1" applyBorder="1" applyAlignment="1">
      <alignment horizontal="center" vertical="center"/>
    </xf>
    <xf numFmtId="14" fontId="29" fillId="7" borderId="1" xfId="0" applyNumberFormat="1" applyFont="1" applyFill="1" applyBorder="1" applyAlignment="1">
      <alignment horizontal="center" vertical="center" wrapText="1"/>
    </xf>
    <xf numFmtId="44" fontId="10" fillId="7" borderId="1" xfId="4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4" fontId="10" fillId="7" borderId="1" xfId="4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4" fillId="0" borderId="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left" vertical="center" wrapText="1"/>
    </xf>
    <xf numFmtId="0" fontId="54" fillId="0" borderId="2" xfId="0" applyFont="1" applyBorder="1" applyAlignment="1">
      <alignment vertical="center" wrapText="1"/>
    </xf>
    <xf numFmtId="0" fontId="54" fillId="0" borderId="2" xfId="3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left" vertical="center" wrapText="1"/>
    </xf>
    <xf numFmtId="0" fontId="54" fillId="0" borderId="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170" fontId="41" fillId="0" borderId="19" xfId="9" applyNumberFormat="1" applyFont="1" applyFill="1" applyBorder="1" applyAlignment="1" applyProtection="1">
      <alignment horizontal="center" vertical="center"/>
    </xf>
    <xf numFmtId="0" fontId="41" fillId="0" borderId="19" xfId="9" applyNumberFormat="1" applyFont="1" applyFill="1" applyBorder="1" applyAlignment="1" applyProtection="1">
      <alignment horizontal="center" vertical="center"/>
    </xf>
    <xf numFmtId="44" fontId="41" fillId="0" borderId="19" xfId="0" applyNumberFormat="1" applyFont="1" applyBorder="1" applyAlignment="1">
      <alignment horizontal="center" vertical="center"/>
    </xf>
    <xf numFmtId="14" fontId="41" fillId="0" borderId="0" xfId="0" applyNumberFormat="1" applyFont="1" applyAlignment="1">
      <alignment horizontal="center" vertical="center"/>
    </xf>
    <xf numFmtId="14" fontId="41" fillId="0" borderId="15" xfId="0" applyNumberFormat="1" applyFont="1" applyBorder="1" applyAlignment="1" applyProtection="1">
      <alignment horizontal="center" vertical="center"/>
      <protection locked="0"/>
    </xf>
    <xf numFmtId="4" fontId="20" fillId="0" borderId="4" xfId="0" applyNumberFormat="1" applyFont="1" applyBorder="1" applyAlignment="1">
      <alignment horizontal="right" vertical="center"/>
    </xf>
    <xf numFmtId="0" fontId="10" fillId="0" borderId="1" xfId="9" applyNumberFormat="1" applyFont="1" applyFill="1" applyBorder="1" applyAlignment="1" applyProtection="1">
      <alignment horizontal="center" vertical="center" wrapText="1"/>
    </xf>
    <xf numFmtId="4" fontId="53" fillId="7" borderId="1" xfId="0" applyNumberFormat="1" applyFont="1" applyFill="1" applyBorder="1" applyAlignment="1">
      <alignment horizontal="right"/>
    </xf>
    <xf numFmtId="0" fontId="54" fillId="0" borderId="34" xfId="0" applyFont="1" applyBorder="1" applyAlignment="1">
      <alignment vertical="center" wrapText="1"/>
    </xf>
    <xf numFmtId="0" fontId="10" fillId="0" borderId="19" xfId="6" applyBorder="1" applyAlignment="1">
      <alignment vertical="center" wrapText="1"/>
    </xf>
    <xf numFmtId="0" fontId="10" fillId="0" borderId="19" xfId="6" applyBorder="1" applyAlignment="1">
      <alignment horizontal="center" vertical="center" wrapText="1"/>
    </xf>
    <xf numFmtId="0" fontId="68" fillId="0" borderId="1" xfId="0" applyFont="1" applyBorder="1" applyAlignment="1">
      <alignment vertical="center" wrapText="1"/>
    </xf>
    <xf numFmtId="0" fontId="68" fillId="0" borderId="1" xfId="0" applyFont="1" applyBorder="1" applyAlignment="1">
      <alignment horizontal="center" vertical="center" wrapText="1"/>
    </xf>
    <xf numFmtId="4" fontId="54" fillId="0" borderId="37" xfId="0" applyNumberFormat="1" applyFont="1" applyBorder="1" applyAlignment="1">
      <alignment horizontal="right" wrapText="1"/>
    </xf>
    <xf numFmtId="4" fontId="54" fillId="0" borderId="39" xfId="0" applyNumberFormat="1" applyFont="1" applyBorder="1" applyAlignment="1">
      <alignment horizontal="right" wrapText="1"/>
    </xf>
    <xf numFmtId="4" fontId="54" fillId="0" borderId="37" xfId="0" applyNumberFormat="1" applyFont="1" applyBorder="1" applyAlignment="1">
      <alignment horizontal="right"/>
    </xf>
    <xf numFmtId="4" fontId="31" fillId="0" borderId="1" xfId="0" applyNumberFormat="1" applyFont="1" applyBorder="1"/>
    <xf numFmtId="4" fontId="10" fillId="13" borderId="1" xfId="6" applyNumberFormat="1" applyFill="1" applyBorder="1" applyAlignment="1">
      <alignment horizontal="right" vertical="center" wrapText="1"/>
    </xf>
    <xf numFmtId="4" fontId="10" fillId="14" borderId="1" xfId="14" applyNumberFormat="1" applyFont="1" applyFill="1" applyBorder="1" applyAlignment="1">
      <alignment horizontal="right" vertical="center"/>
    </xf>
    <xf numFmtId="4" fontId="10" fillId="0" borderId="1" xfId="6" applyNumberFormat="1" applyBorder="1" applyAlignment="1">
      <alignment vertical="center" wrapText="1"/>
    </xf>
    <xf numFmtId="4" fontId="10" fillId="0" borderId="19" xfId="6" applyNumberFormat="1" applyBorder="1" applyAlignment="1">
      <alignment vertical="center" wrapText="1"/>
    </xf>
    <xf numFmtId="4" fontId="68" fillId="0" borderId="1" xfId="0" applyNumberFormat="1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/>
    </xf>
    <xf numFmtId="14" fontId="69" fillId="0" borderId="1" xfId="0" applyNumberFormat="1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 vertical="center"/>
    </xf>
    <xf numFmtId="44" fontId="21" fillId="4" borderId="1" xfId="4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64" fontId="22" fillId="0" borderId="0" xfId="0" applyNumberFormat="1" applyFont="1" applyAlignment="1">
      <alignment horizontal="right" wrapText="1"/>
    </xf>
    <xf numFmtId="4" fontId="41" fillId="0" borderId="0" xfId="0" applyNumberFormat="1" applyFont="1"/>
    <xf numFmtId="4" fontId="21" fillId="6" borderId="71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Border="1"/>
    <xf numFmtId="0" fontId="70" fillId="15" borderId="1" xfId="0" applyFont="1" applyFill="1" applyBorder="1" applyAlignment="1">
      <alignment horizontal="center" vertical="center"/>
    </xf>
    <xf numFmtId="0" fontId="70" fillId="15" borderId="1" xfId="0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 wrapText="1"/>
    </xf>
    <xf numFmtId="164" fontId="66" fillId="0" borderId="1" xfId="0" applyNumberFormat="1" applyFont="1" applyBorder="1" applyAlignment="1">
      <alignment horizontal="center" vertical="center" wrapText="1"/>
    </xf>
    <xf numFmtId="164" fontId="66" fillId="0" borderId="1" xfId="0" applyNumberFormat="1" applyFont="1" applyBorder="1" applyAlignment="1">
      <alignment horizontal="center" vertical="center"/>
    </xf>
    <xf numFmtId="0" fontId="71" fillId="15" borderId="1" xfId="0" applyFont="1" applyFill="1" applyBorder="1" applyAlignment="1">
      <alignment horizontal="center" vertical="center"/>
    </xf>
    <xf numFmtId="4" fontId="72" fillId="15" borderId="1" xfId="0" applyNumberFormat="1" applyFont="1" applyFill="1" applyBorder="1" applyAlignment="1">
      <alignment horizontal="center" vertical="center"/>
    </xf>
    <xf numFmtId="8" fontId="73" fillId="2" borderId="1" xfId="0" applyNumberFormat="1" applyFont="1" applyFill="1" applyBorder="1" applyAlignment="1">
      <alignment horizontal="center" vertical="center"/>
    </xf>
    <xf numFmtId="4" fontId="14" fillId="0" borderId="5" xfId="0" applyNumberFormat="1" applyFont="1" applyBorder="1" applyAlignment="1">
      <alignment horizontal="right"/>
    </xf>
    <xf numFmtId="4" fontId="14" fillId="0" borderId="5" xfId="0" applyNumberFormat="1" applyFont="1" applyBorder="1"/>
    <xf numFmtId="4" fontId="46" fillId="0" borderId="5" xfId="0" applyNumberFormat="1" applyFont="1" applyBorder="1" applyAlignment="1">
      <alignment horizontal="right"/>
    </xf>
    <xf numFmtId="4" fontId="17" fillId="0" borderId="5" xfId="0" applyNumberFormat="1" applyFont="1" applyBorder="1" applyAlignment="1">
      <alignment horizontal="right"/>
    </xf>
    <xf numFmtId="4" fontId="21" fillId="0" borderId="0" xfId="0" applyNumberFormat="1" applyFont="1" applyAlignment="1">
      <alignment horizontal="right" vertical="center" wrapText="1"/>
    </xf>
    <xf numFmtId="4" fontId="21" fillId="0" borderId="0" xfId="0" applyNumberFormat="1" applyFont="1"/>
    <xf numFmtId="4" fontId="22" fillId="0" borderId="5" xfId="3" applyNumberFormat="1" applyFont="1" applyBorder="1" applyAlignment="1">
      <alignment horizontal="right" vertical="center" wrapText="1"/>
    </xf>
    <xf numFmtId="4" fontId="22" fillId="0" borderId="5" xfId="0" applyNumberFormat="1" applyFont="1" applyBorder="1" applyAlignment="1">
      <alignment horizontal="right" vertical="center" wrapText="1"/>
    </xf>
    <xf numFmtId="0" fontId="22" fillId="0" borderId="3" xfId="0" applyFont="1" applyBorder="1" applyAlignment="1">
      <alignment horizontal="center" vertical="center" wrapText="1"/>
    </xf>
    <xf numFmtId="4" fontId="22" fillId="0" borderId="32" xfId="0" applyNumberFormat="1" applyFont="1" applyBorder="1" applyAlignment="1">
      <alignment horizontal="right" vertical="center" wrapText="1"/>
    </xf>
    <xf numFmtId="4" fontId="22" fillId="0" borderId="32" xfId="4" applyNumberFormat="1" applyFont="1" applyFill="1" applyBorder="1" applyAlignment="1" applyProtection="1">
      <alignment horizontal="right" vertical="center" wrapText="1"/>
    </xf>
    <xf numFmtId="0" fontId="41" fillId="0" borderId="1" xfId="0" applyFont="1" applyBorder="1"/>
    <xf numFmtId="0" fontId="54" fillId="0" borderId="33" xfId="3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4" fontId="22" fillId="0" borderId="14" xfId="4" applyNumberFormat="1" applyFont="1" applyFill="1" applyBorder="1" applyAlignment="1">
      <alignment horizontal="right" vertical="center" wrapText="1"/>
    </xf>
    <xf numFmtId="4" fontId="22" fillId="0" borderId="1" xfId="7" applyNumberFormat="1" applyFont="1" applyBorder="1" applyAlignment="1">
      <alignment horizontal="right" vertical="center" wrapText="1"/>
    </xf>
    <xf numFmtId="4" fontId="54" fillId="0" borderId="2" xfId="3" applyNumberFormat="1" applyFont="1" applyBorder="1" applyAlignment="1">
      <alignment horizontal="right" vertical="center" wrapText="1"/>
    </xf>
    <xf numFmtId="4" fontId="54" fillId="0" borderId="34" xfId="3" applyNumberFormat="1" applyFont="1" applyBorder="1" applyAlignment="1">
      <alignment horizontal="right" vertical="center" wrapText="1"/>
    </xf>
    <xf numFmtId="4" fontId="54" fillId="0" borderId="32" xfId="3" applyNumberFormat="1" applyFont="1" applyBorder="1" applyAlignment="1">
      <alignment horizontal="right" vertical="center" wrapText="1"/>
    </xf>
    <xf numFmtId="4" fontId="54" fillId="0" borderId="0" xfId="0" applyNumberFormat="1" applyFont="1" applyAlignment="1">
      <alignment horizontal="right" vertical="center" wrapText="1"/>
    </xf>
    <xf numFmtId="4" fontId="54" fillId="0" borderId="32" xfId="0" applyNumberFormat="1" applyFont="1" applyBorder="1" applyAlignment="1">
      <alignment horizontal="right" vertical="center" wrapText="1"/>
    </xf>
    <xf numFmtId="4" fontId="54" fillId="0" borderId="72" xfId="0" applyNumberFormat="1" applyFont="1" applyBorder="1" applyAlignment="1">
      <alignment horizontal="right" vertical="center" wrapText="1"/>
    </xf>
    <xf numFmtId="4" fontId="0" fillId="0" borderId="34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22" fillId="0" borderId="1" xfId="3" applyNumberFormat="1" applyFont="1" applyBorder="1" applyAlignment="1">
      <alignment horizontal="right" vertical="center" wrapText="1"/>
    </xf>
    <xf numFmtId="4" fontId="44" fillId="0" borderId="1" xfId="0" applyNumberFormat="1" applyFont="1" applyBorder="1" applyAlignment="1">
      <alignment vertical="center" wrapText="1"/>
    </xf>
    <xf numFmtId="4" fontId="61" fillId="0" borderId="2" xfId="8" applyNumberFormat="1" applyFont="1" applyBorder="1" applyAlignment="1">
      <alignment horizontal="right" vertical="center"/>
    </xf>
    <xf numFmtId="4" fontId="61" fillId="0" borderId="0" xfId="8" applyNumberFormat="1" applyFont="1" applyAlignment="1">
      <alignment horizontal="right" vertical="center"/>
    </xf>
    <xf numFmtId="4" fontId="22" fillId="0" borderId="14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4" fontId="22" fillId="0" borderId="1" xfId="0" applyNumberFormat="1" applyFont="1" applyBorder="1" applyAlignment="1">
      <alignment horizontal="right" vertical="center"/>
    </xf>
    <xf numFmtId="164" fontId="73" fillId="2" borderId="1" xfId="0" applyNumberFormat="1" applyFont="1" applyFill="1" applyBorder="1" applyAlignment="1">
      <alignment horizontal="center" vertical="center"/>
    </xf>
    <xf numFmtId="0" fontId="70" fillId="15" borderId="17" xfId="0" applyFont="1" applyFill="1" applyBorder="1" applyAlignment="1">
      <alignment horizontal="center" vertical="center" wrapText="1"/>
    </xf>
    <xf numFmtId="4" fontId="29" fillId="0" borderId="30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69" xfId="0" applyFont="1" applyFill="1" applyBorder="1" applyAlignment="1">
      <alignment horizontal="center" vertical="center" wrapText="1"/>
    </xf>
    <xf numFmtId="0" fontId="21" fillId="6" borderId="70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top" wrapText="1"/>
    </xf>
    <xf numFmtId="0" fontId="44" fillId="0" borderId="19" xfId="7" applyFont="1" applyBorder="1" applyAlignment="1">
      <alignment horizontal="center" vertical="top" wrapText="1"/>
    </xf>
    <xf numFmtId="0" fontId="44" fillId="0" borderId="17" xfId="7" applyFont="1" applyBorder="1" applyAlignment="1">
      <alignment horizontal="center" vertical="top" wrapText="1"/>
    </xf>
    <xf numFmtId="0" fontId="25" fillId="6" borderId="1" xfId="0" applyFont="1" applyFill="1" applyBorder="1" applyAlignment="1">
      <alignment horizontal="center" vertical="center" wrapText="1"/>
    </xf>
    <xf numFmtId="44" fontId="21" fillId="4" borderId="1" xfId="4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textRotation="90" wrapText="1"/>
    </xf>
    <xf numFmtId="0" fontId="21" fillId="4" borderId="14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vertical="center" wrapText="1"/>
    </xf>
    <xf numFmtId="2" fontId="13" fillId="2" borderId="13" xfId="0" applyNumberFormat="1" applyFont="1" applyFill="1" applyBorder="1" applyAlignment="1">
      <alignment vertical="center" wrapText="1"/>
    </xf>
    <xf numFmtId="0" fontId="29" fillId="4" borderId="3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center" wrapText="1"/>
    </xf>
    <xf numFmtId="0" fontId="29" fillId="4" borderId="5" xfId="0" applyFont="1" applyFill="1" applyBorder="1" applyAlignment="1">
      <alignment horizontal="left" vertical="center" wrapText="1"/>
    </xf>
    <xf numFmtId="0" fontId="29" fillId="4" borderId="41" xfId="0" applyFont="1" applyFill="1" applyBorder="1" applyAlignment="1">
      <alignment horizontal="left" vertical="center" wrapText="1"/>
    </xf>
    <xf numFmtId="0" fontId="29" fillId="4" borderId="42" xfId="0" applyFont="1" applyFill="1" applyBorder="1" applyAlignment="1">
      <alignment horizontal="left" vertical="center" wrapText="1"/>
    </xf>
    <xf numFmtId="0" fontId="29" fillId="4" borderId="4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" xfId="0" applyBorder="1" applyAlignment="1">
      <alignment horizontal="center"/>
    </xf>
    <xf numFmtId="0" fontId="43" fillId="11" borderId="55" xfId="0" applyFont="1" applyFill="1" applyBorder="1" applyAlignment="1">
      <alignment horizontal="center"/>
    </xf>
    <xf numFmtId="0" fontId="43" fillId="11" borderId="30" xfId="0" applyFont="1" applyFill="1" applyBorder="1" applyAlignment="1">
      <alignment horizontal="center"/>
    </xf>
    <xf numFmtId="0" fontId="29" fillId="11" borderId="55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40" fillId="11" borderId="16" xfId="0" applyFont="1" applyFill="1" applyBorder="1" applyAlignment="1">
      <alignment horizontal="center"/>
    </xf>
    <xf numFmtId="0" fontId="40" fillId="11" borderId="55" xfId="0" applyFont="1" applyFill="1" applyBorder="1" applyAlignment="1">
      <alignment horizontal="center"/>
    </xf>
    <xf numFmtId="0" fontId="40" fillId="11" borderId="30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11" borderId="58" xfId="0" applyFont="1" applyFill="1" applyBorder="1" applyAlignment="1">
      <alignment horizontal="center" vertical="center" wrapText="1"/>
    </xf>
    <xf numFmtId="0" fontId="29" fillId="2" borderId="60" xfId="0" applyFont="1" applyFill="1" applyBorder="1" applyAlignment="1">
      <alignment horizontal="center" vertical="center" wrapText="1"/>
    </xf>
    <xf numFmtId="0" fontId="29" fillId="2" borderId="61" xfId="0" applyFont="1" applyFill="1" applyBorder="1" applyAlignment="1">
      <alignment horizontal="center" vertical="center" wrapText="1"/>
    </xf>
    <xf numFmtId="0" fontId="29" fillId="2" borderId="62" xfId="0" applyFont="1" applyFill="1" applyBorder="1" applyAlignment="1">
      <alignment horizontal="center" vertical="center" wrapText="1"/>
    </xf>
    <xf numFmtId="0" fontId="40" fillId="11" borderId="63" xfId="0" applyFont="1" applyFill="1" applyBorder="1" applyAlignment="1">
      <alignment horizontal="center"/>
    </xf>
    <xf numFmtId="0" fontId="40" fillId="11" borderId="0" xfId="0" applyFont="1" applyFill="1" applyAlignment="1">
      <alignment horizontal="center"/>
    </xf>
    <xf numFmtId="0" fontId="40" fillId="11" borderId="36" xfId="0" applyFont="1" applyFill="1" applyBorder="1" applyAlignment="1">
      <alignment horizontal="center"/>
    </xf>
    <xf numFmtId="0" fontId="40" fillId="11" borderId="4" xfId="0" applyFont="1" applyFill="1" applyBorder="1" applyAlignment="1">
      <alignment horizontal="center"/>
    </xf>
    <xf numFmtId="0" fontId="40" fillId="11" borderId="5" xfId="0" applyFont="1" applyFill="1" applyBorder="1" applyAlignment="1">
      <alignment horizontal="center"/>
    </xf>
    <xf numFmtId="0" fontId="29" fillId="11" borderId="4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2" borderId="58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40" fillId="11" borderId="59" xfId="0" applyFont="1" applyFill="1" applyBorder="1" applyAlignment="1">
      <alignment horizontal="center"/>
    </xf>
    <xf numFmtId="0" fontId="29" fillId="2" borderId="0" xfId="0" applyFont="1" applyFill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wrapText="1"/>
    </xf>
    <xf numFmtId="0" fontId="12" fillId="11" borderId="4" xfId="0" applyFont="1" applyFill="1" applyBorder="1" applyAlignment="1">
      <alignment horizontal="center" wrapText="1"/>
    </xf>
    <xf numFmtId="0" fontId="12" fillId="11" borderId="5" xfId="0" applyFont="1" applyFill="1" applyBorder="1" applyAlignment="1">
      <alignment horizontal="center" wrapText="1"/>
    </xf>
    <xf numFmtId="0" fontId="38" fillId="11" borderId="64" xfId="0" applyFont="1" applyFill="1" applyBorder="1" applyAlignment="1">
      <alignment horizontal="center"/>
    </xf>
    <xf numFmtId="0" fontId="33" fillId="11" borderId="65" xfId="0" applyFont="1" applyFill="1" applyBorder="1" applyAlignment="1">
      <alignment horizontal="center"/>
    </xf>
    <xf numFmtId="0" fontId="33" fillId="11" borderId="66" xfId="0" applyFont="1" applyFill="1" applyBorder="1" applyAlignment="1">
      <alignment horizontal="center"/>
    </xf>
    <xf numFmtId="0" fontId="33" fillId="11" borderId="67" xfId="0" applyFont="1" applyFill="1" applyBorder="1" applyAlignment="1">
      <alignment horizontal="center"/>
    </xf>
    <xf numFmtId="0" fontId="33" fillId="11" borderId="16" xfId="0" applyFont="1" applyFill="1" applyBorder="1" applyAlignment="1">
      <alignment horizontal="center" vertical="center" wrapText="1"/>
    </xf>
    <xf numFmtId="0" fontId="33" fillId="11" borderId="55" xfId="0" applyFont="1" applyFill="1" applyBorder="1" applyAlignment="1">
      <alignment horizontal="center" vertical="center" wrapText="1"/>
    </xf>
    <xf numFmtId="0" fontId="33" fillId="11" borderId="30" xfId="0" applyFont="1" applyFill="1" applyBorder="1" applyAlignment="1">
      <alignment horizontal="center" vertical="center" wrapText="1"/>
    </xf>
    <xf numFmtId="0" fontId="29" fillId="11" borderId="63" xfId="0" applyFont="1" applyFill="1" applyBorder="1" applyAlignment="1">
      <alignment horizontal="center"/>
    </xf>
    <xf numFmtId="0" fontId="29" fillId="11" borderId="0" xfId="0" applyFont="1" applyFill="1" applyAlignment="1">
      <alignment horizontal="center"/>
    </xf>
    <xf numFmtId="0" fontId="29" fillId="11" borderId="36" xfId="0" applyFont="1" applyFill="1" applyBorder="1" applyAlignment="1">
      <alignment horizontal="center"/>
    </xf>
    <xf numFmtId="0" fontId="29" fillId="11" borderId="18" xfId="0" applyFont="1" applyFill="1" applyBorder="1" applyAlignment="1">
      <alignment horizontal="center" vertical="center" wrapText="1"/>
    </xf>
    <xf numFmtId="0" fontId="40" fillId="11" borderId="3" xfId="0" applyFont="1" applyFill="1" applyBorder="1" applyAlignment="1">
      <alignment horizontal="center"/>
    </xf>
    <xf numFmtId="0" fontId="29" fillId="0" borderId="1" xfId="10" applyFont="1" applyBorder="1" applyAlignment="1">
      <alignment horizontal="center"/>
    </xf>
    <xf numFmtId="0" fontId="21" fillId="0" borderId="2" xfId="0" applyFont="1" applyBorder="1" applyAlignment="1">
      <alignment vertical="top" wrapText="1"/>
    </xf>
    <xf numFmtId="0" fontId="21" fillId="0" borderId="34" xfId="0" applyFont="1" applyBorder="1" applyAlignment="1">
      <alignment vertical="top" wrapText="1"/>
    </xf>
    <xf numFmtId="0" fontId="21" fillId="0" borderId="2" xfId="0" applyFont="1" applyBorder="1" applyAlignment="1">
      <alignment horizontal="center" vertical="top" wrapText="1"/>
    </xf>
    <xf numFmtId="0" fontId="39" fillId="0" borderId="68" xfId="0" applyFont="1" applyBorder="1" applyAlignment="1">
      <alignment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8" xfId="0" applyFont="1" applyBorder="1" applyAlignment="1">
      <alignment vertical="center" wrapText="1"/>
    </xf>
    <xf numFmtId="175" fontId="12" fillId="0" borderId="68" xfId="0" applyNumberFormat="1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8" xfId="0" applyFont="1" applyBorder="1" applyAlignment="1">
      <alignment vertical="center"/>
    </xf>
    <xf numFmtId="0" fontId="28" fillId="6" borderId="23" xfId="0" applyFont="1" applyFill="1" applyBorder="1" applyAlignment="1">
      <alignment horizontal="center" vertical="center"/>
    </xf>
    <xf numFmtId="0" fontId="28" fillId="6" borderId="24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29" fillId="6" borderId="19" xfId="0" applyFont="1" applyFill="1" applyBorder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0" fontId="29" fillId="6" borderId="27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6" borderId="16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29" fillId="6" borderId="29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5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46">
    <cellStyle name="Dziesiętny" xfId="9" builtinId="3"/>
    <cellStyle name="Dziesiętny 2" xfId="14" xr:uid="{F4FBE561-C99E-4C65-9970-92DFCF4BD9E9}"/>
    <cellStyle name="Dziesiętny 3" xfId="26" xr:uid="{F385618F-39A0-485A-932E-BD52255D4573}"/>
    <cellStyle name="Dziesiętny 3 2" xfId="59" xr:uid="{9DC823C8-A9EF-454B-B8CB-4BB922BD88B7}"/>
    <cellStyle name="Dziesiętny 3 2 2" xfId="125" xr:uid="{2D176351-C407-4A1F-A993-CE93449E63E6}"/>
    <cellStyle name="Dziesiętny 3 3" xfId="92" xr:uid="{7277FE21-8649-4C02-B987-1FBEE2604859}"/>
    <cellStyle name="Dziesiętny 4" xfId="37" xr:uid="{4C1E82F7-BCD9-4F2B-8882-84601BBFAE29}"/>
    <cellStyle name="Dziesiętny 4 2" xfId="70" xr:uid="{E079EB29-026E-40FF-B0F8-6441F6A71DF8}"/>
    <cellStyle name="Dziesiętny 4 2 2" xfId="136" xr:uid="{98206594-8E35-4154-B1AA-16CCC5A1E35F}"/>
    <cellStyle name="Dziesiętny 4 3" xfId="103" xr:uid="{FEAF1E48-0897-48B1-8153-8B32D83FED21}"/>
    <cellStyle name="Dziesiętny 5" xfId="48" xr:uid="{E93FFB8D-BF4E-434E-8C35-4EFA25DF251E}"/>
    <cellStyle name="Dziesiętny 5 2" xfId="114" xr:uid="{918500A4-896C-4986-9B13-93E08EBAF18B}"/>
    <cellStyle name="Dziesiętny 6" xfId="81" xr:uid="{DB388BA7-4C4A-498C-A352-ECEB1686A4F8}"/>
    <cellStyle name="Hiperłącze 2" xfId="15" xr:uid="{C6AEC46D-422E-4D40-8A22-FF0693E85FF8}"/>
    <cellStyle name="Normalny" xfId="0" builtinId="0"/>
    <cellStyle name="Normalny 10" xfId="1" xr:uid="{F5BEAB55-A15B-477F-A8D9-285828F80841}"/>
    <cellStyle name="Normalny 2" xfId="10" xr:uid="{EAACE929-32D7-4360-B07C-0A4BBCBA5B27}"/>
    <cellStyle name="Normalny 2 3" xfId="8" xr:uid="{1C481293-25A3-45D5-8B68-0D9B022F9601}"/>
    <cellStyle name="Normalny 3" xfId="3" xr:uid="{8B1197E8-8F78-4D4B-B50E-EF7C2EF3F2F4}"/>
    <cellStyle name="Normalny 3 2" xfId="7" xr:uid="{7D251201-1DB3-4D74-8123-23F9D7512D58}"/>
    <cellStyle name="Normalny 3 3" xfId="5" xr:uid="{D9D813C4-96AA-4E6B-9E26-A26C2A986FF5}"/>
    <cellStyle name="Normalny 4" xfId="6" xr:uid="{0E54B313-DDAA-41BE-AFF8-80D6B26A27BF}"/>
    <cellStyle name="Normalny 7" xfId="16" xr:uid="{BE723847-90EC-47A2-8F8A-33BA0BD7315A}"/>
    <cellStyle name="Normalny 8" xfId="13" xr:uid="{E72B2B36-8331-47AF-9D86-70C432A4B1D3}"/>
    <cellStyle name="Normalny 9" xfId="2" xr:uid="{E84C40C3-9448-439B-B0D3-8FBE92B5925A}"/>
    <cellStyle name="Normalny_pozostałe dane" xfId="11" xr:uid="{68C2C029-A241-4657-9902-BC22606454FF}"/>
    <cellStyle name="Walutowy 2" xfId="12" xr:uid="{23BCFB24-17A7-44F7-9E5D-717518AD2469}"/>
    <cellStyle name="Walutowy 2 2" xfId="18" xr:uid="{BD20C567-B177-4B5F-BDB2-6BA9C192A580}"/>
    <cellStyle name="Walutowy 2 2 2" xfId="29" xr:uid="{9CD3CF6E-53E6-405F-BEA3-3194AD9EF14A}"/>
    <cellStyle name="Walutowy 2 2 2 2" xfId="62" xr:uid="{40925845-8685-4476-82F2-3A63818A1663}"/>
    <cellStyle name="Walutowy 2 2 2 2 2" xfId="128" xr:uid="{9BBC0F91-BB20-43B0-B2A6-59D3C999D487}"/>
    <cellStyle name="Walutowy 2 2 2 3" xfId="95" xr:uid="{53D40D50-2A80-41D3-B94A-DB420ED99691}"/>
    <cellStyle name="Walutowy 2 2 3" xfId="40" xr:uid="{4B642BD0-0E99-41A8-A06E-F5596142B474}"/>
    <cellStyle name="Walutowy 2 2 3 2" xfId="73" xr:uid="{BA480204-5D8B-404E-B0A1-2D34BA0C51BA}"/>
    <cellStyle name="Walutowy 2 2 3 2 2" xfId="139" xr:uid="{2AAA35CB-FD03-40C1-A84C-14E946811A42}"/>
    <cellStyle name="Walutowy 2 2 3 3" xfId="106" xr:uid="{0B845482-9936-4B0F-87B4-3BCA7BEE3CC2}"/>
    <cellStyle name="Walutowy 2 2 4" xfId="51" xr:uid="{0AD845C0-3949-4B23-8EC4-9F54FE3BDB99}"/>
    <cellStyle name="Walutowy 2 2 4 2" xfId="117" xr:uid="{4C99BACB-0A28-4912-967B-4CED7254B53C}"/>
    <cellStyle name="Walutowy 2 2 5" xfId="84" xr:uid="{9BC72231-4F29-4080-8366-031A93F16F83}"/>
    <cellStyle name="Walutowy 2 3" xfId="19" xr:uid="{3BB57BAC-74EB-4487-91C2-DA358BBBFA7F}"/>
    <cellStyle name="Walutowy 2 3 2" xfId="20" xr:uid="{A4BA477D-8996-48FF-8698-E663D78E39BF}"/>
    <cellStyle name="Walutowy 2 3 2 2" xfId="31" xr:uid="{5F662915-0E0F-4E18-9FEE-BD9FAB026956}"/>
    <cellStyle name="Walutowy 2 3 2 2 2" xfId="64" xr:uid="{A551B0F3-2B6E-4055-A8DB-2601DE2D89A3}"/>
    <cellStyle name="Walutowy 2 3 2 2 2 2" xfId="130" xr:uid="{AD8C5F71-3A77-4DC5-AC99-460F0CA84559}"/>
    <cellStyle name="Walutowy 2 3 2 2 3" xfId="97" xr:uid="{29A8D282-E76A-48B1-9AB2-3893038D6500}"/>
    <cellStyle name="Walutowy 2 3 2 3" xfId="42" xr:uid="{1DF5A67C-34FC-4806-B066-70296F254F49}"/>
    <cellStyle name="Walutowy 2 3 2 3 2" xfId="75" xr:uid="{3A6A1119-DA15-4D19-9A0F-3CDC1EF46EB4}"/>
    <cellStyle name="Walutowy 2 3 2 3 2 2" xfId="141" xr:uid="{E9CAD038-419E-4B1C-A43C-581A8CDA035B}"/>
    <cellStyle name="Walutowy 2 3 2 3 3" xfId="108" xr:uid="{19430A25-5A31-47FB-BAD7-B02BC1C9E3D3}"/>
    <cellStyle name="Walutowy 2 3 2 4" xfId="53" xr:uid="{3FE381F0-A17B-4599-B108-D4EE94FC7C88}"/>
    <cellStyle name="Walutowy 2 3 2 4 2" xfId="119" xr:uid="{2C697CBB-8D3D-4C21-A895-104F28B79C80}"/>
    <cellStyle name="Walutowy 2 3 2 5" xfId="86" xr:uid="{753FA22B-D453-4555-8A2B-22CC88BC2297}"/>
    <cellStyle name="Walutowy 2 3 3" xfId="30" xr:uid="{D9CF2677-0455-4CEB-BA0F-DB845782E805}"/>
    <cellStyle name="Walutowy 2 3 3 2" xfId="63" xr:uid="{2026D08E-5E34-452E-B94A-C64271A21A42}"/>
    <cellStyle name="Walutowy 2 3 3 2 2" xfId="129" xr:uid="{2254E410-65D6-4867-89F6-0275C213A90C}"/>
    <cellStyle name="Walutowy 2 3 3 3" xfId="96" xr:uid="{A6309EAA-F37D-4242-BDB4-01DCD3B022BE}"/>
    <cellStyle name="Walutowy 2 3 4" xfId="41" xr:uid="{00613B05-998B-4492-9394-340140A60EBA}"/>
    <cellStyle name="Walutowy 2 3 4 2" xfId="74" xr:uid="{D3AFA702-6BDF-4AC1-B6C5-6DF021B8923C}"/>
    <cellStyle name="Walutowy 2 3 4 2 2" xfId="140" xr:uid="{DA97828E-01E6-4AE8-BD20-9B480E2E63BB}"/>
    <cellStyle name="Walutowy 2 3 4 3" xfId="107" xr:uid="{2F3F8952-E986-4324-A3FF-76FC113C2902}"/>
    <cellStyle name="Walutowy 2 3 5" xfId="52" xr:uid="{CA74E49D-B883-4836-8E94-6C138DEA1E80}"/>
    <cellStyle name="Walutowy 2 3 5 2" xfId="118" xr:uid="{DAFAFD01-7363-4C56-9A95-A16A12B86FFF}"/>
    <cellStyle name="Walutowy 2 3 6" xfId="85" xr:uid="{0513FB6D-B41B-41BA-85A2-E2E7EB77C0E9}"/>
    <cellStyle name="Walutowy 2 4" xfId="17" xr:uid="{9E775811-7F11-4446-B8A8-B0E0D123634E}"/>
    <cellStyle name="Walutowy 2 4 2" xfId="28" xr:uid="{0D4799ED-0AA4-42AF-804F-96AF91568242}"/>
    <cellStyle name="Walutowy 2 4 2 2" xfId="61" xr:uid="{29C15D50-F927-4D9B-B387-370558A7B2A8}"/>
    <cellStyle name="Walutowy 2 4 2 2 2" xfId="127" xr:uid="{1DC7797E-4658-4840-9EBE-DB8B6331FFE7}"/>
    <cellStyle name="Walutowy 2 4 2 3" xfId="94" xr:uid="{78C0AD21-282A-41D3-A6D9-BF970F57DA27}"/>
    <cellStyle name="Walutowy 2 4 3" xfId="39" xr:uid="{F310CD8E-6DA5-4E66-8ED4-AD057780C1E3}"/>
    <cellStyle name="Walutowy 2 4 3 2" xfId="72" xr:uid="{5692F681-3E10-436C-A388-173AC81ECCC1}"/>
    <cellStyle name="Walutowy 2 4 3 2 2" xfId="138" xr:uid="{67ABEC7B-86C2-4D52-88CF-DA875F296DAE}"/>
    <cellStyle name="Walutowy 2 4 3 3" xfId="105" xr:uid="{4254E74B-28E7-4959-8AE7-BFB6404D766A}"/>
    <cellStyle name="Walutowy 2 4 4" xfId="50" xr:uid="{FA97713C-54E1-4EC8-8B39-F1350953D63E}"/>
    <cellStyle name="Walutowy 2 4 4 2" xfId="116" xr:uid="{B9AFBC38-FA28-4B2F-AC4C-8100251DF6CD}"/>
    <cellStyle name="Walutowy 2 4 5" xfId="83" xr:uid="{51328B78-3806-4728-A76B-3CBC0C0141DE}"/>
    <cellStyle name="Walutowy 2 5" xfId="27" xr:uid="{E0C79735-0AB7-4D2A-A734-A21EC9138DC2}"/>
    <cellStyle name="Walutowy 2 5 2" xfId="60" xr:uid="{5B6FA78C-C517-4812-A213-FC7A196D957F}"/>
    <cellStyle name="Walutowy 2 5 2 2" xfId="126" xr:uid="{15DAF63C-32D4-4D67-A923-039230F579D5}"/>
    <cellStyle name="Walutowy 2 5 3" xfId="93" xr:uid="{BF872319-1A94-4E9A-9805-18832D43013E}"/>
    <cellStyle name="Walutowy 2 6" xfId="38" xr:uid="{EB288675-D5F0-4292-8148-4D70DAF18962}"/>
    <cellStyle name="Walutowy 2 6 2" xfId="71" xr:uid="{465E7861-6DC0-4AEC-9E38-EACBA98A2DB2}"/>
    <cellStyle name="Walutowy 2 6 2 2" xfId="137" xr:uid="{0D2A1260-B403-4A44-802C-83D6B048A0CD}"/>
    <cellStyle name="Walutowy 2 6 3" xfId="104" xr:uid="{4ACE7218-BC14-4511-8EB5-98AF3ADF8E78}"/>
    <cellStyle name="Walutowy 2 7" xfId="49" xr:uid="{B27046D8-39FC-4C8F-AB07-E2D30687634F}"/>
    <cellStyle name="Walutowy 2 7 2" xfId="115" xr:uid="{7E0C504E-D341-46C9-A7A7-3C4FDB4236EF}"/>
    <cellStyle name="Walutowy 2 8" xfId="82" xr:uid="{D5C86F1D-53FE-4D10-AF92-899ABB6F4418}"/>
    <cellStyle name="Walutowy 3" xfId="21" xr:uid="{361538DF-302D-46D5-8D33-015A5760974A}"/>
    <cellStyle name="Walutowy 3 2" xfId="22" xr:uid="{16598F27-D03D-4584-9DDA-6F56C2C98439}"/>
    <cellStyle name="Walutowy 3 2 2" xfId="4" xr:uid="{3998EA93-7B62-49F1-B42E-57611CC6F99C}"/>
    <cellStyle name="Walutowy 3 2 2 2" xfId="23" xr:uid="{1A8D49E2-5829-4EA5-8021-931827A58C77}"/>
    <cellStyle name="Walutowy 3 2 2 2 2" xfId="34" xr:uid="{6DE0C64F-C1EA-461C-9DB5-4B8BDB75147B}"/>
    <cellStyle name="Walutowy 3 2 2 2 2 2" xfId="67" xr:uid="{AF1E7017-81AD-4C63-916D-A4AAB919011E}"/>
    <cellStyle name="Walutowy 3 2 2 2 2 2 2" xfId="133" xr:uid="{10CE2BA4-263C-43B5-A1C3-FC970A697921}"/>
    <cellStyle name="Walutowy 3 2 2 2 2 3" xfId="100" xr:uid="{8BDB4B76-6E15-4886-B051-7E852B4AC5CE}"/>
    <cellStyle name="Walutowy 3 2 2 2 3" xfId="45" xr:uid="{7875AD3B-77CF-4964-80EB-1D4AFFA161FD}"/>
    <cellStyle name="Walutowy 3 2 2 2 3 2" xfId="78" xr:uid="{43716A36-EB47-4DB5-8277-4B392444F2D0}"/>
    <cellStyle name="Walutowy 3 2 2 2 3 2 2" xfId="144" xr:uid="{F59BDE5C-7BDD-4E09-96A2-B4F1340DCECD}"/>
    <cellStyle name="Walutowy 3 2 2 2 3 3" xfId="111" xr:uid="{3ABFBF59-7676-4A55-9569-351B1C6B7749}"/>
    <cellStyle name="Walutowy 3 2 2 2 4" xfId="56" xr:uid="{3ECA5C8D-E444-460C-9DA9-818829CF210D}"/>
    <cellStyle name="Walutowy 3 2 2 2 4 2" xfId="122" xr:uid="{0BBB7D0C-95ED-4FFB-B483-AB6EB604A5BE}"/>
    <cellStyle name="Walutowy 3 2 2 2 5" xfId="89" xr:uid="{139FDDD4-5E86-473F-A6A0-C39C0A1D679F}"/>
    <cellStyle name="Walutowy 3 2 2 3" xfId="25" xr:uid="{049AF834-920A-458B-98F1-FFBEC0D458DF}"/>
    <cellStyle name="Walutowy 3 2 2 3 2" xfId="58" xr:uid="{33E5D52D-79CE-4C7F-A6E3-EDC424CF4CF2}"/>
    <cellStyle name="Walutowy 3 2 2 3 2 2" xfId="124" xr:uid="{2A0F0B25-F0DB-488C-BC01-EC7D8753525C}"/>
    <cellStyle name="Walutowy 3 2 2 3 3" xfId="91" xr:uid="{E29721A1-C17B-4AD9-8C3D-D0ACB30A94CB}"/>
    <cellStyle name="Walutowy 3 2 2 4" xfId="36" xr:uid="{3AF3FF8C-A3A5-4A09-BB71-9361D7BCE431}"/>
    <cellStyle name="Walutowy 3 2 2 4 2" xfId="69" xr:uid="{26BC5F83-8280-45CC-8088-91CA006A00CA}"/>
    <cellStyle name="Walutowy 3 2 2 4 2 2" xfId="135" xr:uid="{613E0589-C49A-4667-A801-C886D4F9C69F}"/>
    <cellStyle name="Walutowy 3 2 2 4 3" xfId="102" xr:uid="{8EE40E7A-45C1-4B68-9107-F67E8D01233F}"/>
    <cellStyle name="Walutowy 3 2 2 5" xfId="47" xr:uid="{AC2D4361-8270-473F-82BF-21B3FE415EEF}"/>
    <cellStyle name="Walutowy 3 2 2 5 2" xfId="113" xr:uid="{CD9B7CF4-706C-4FBA-98D4-0535B070CDCF}"/>
    <cellStyle name="Walutowy 3 2 2 6" xfId="80" xr:uid="{CE05D4CF-A3EE-45A4-B573-4D6A28FCEC80}"/>
    <cellStyle name="Walutowy 3 2 3" xfId="33" xr:uid="{5C7D9453-B7D9-4EC1-9EED-3B80FE15B6E6}"/>
    <cellStyle name="Walutowy 3 2 3 2" xfId="66" xr:uid="{1EEFA9BA-2A09-4EAC-BFBB-53A4CA5F7107}"/>
    <cellStyle name="Walutowy 3 2 3 2 2" xfId="132" xr:uid="{11615258-7725-47A0-B807-46E4443415C0}"/>
    <cellStyle name="Walutowy 3 2 3 3" xfId="99" xr:uid="{4CD22B7A-FA3B-4490-A87C-C4B5E7E66879}"/>
    <cellStyle name="Walutowy 3 2 4" xfId="44" xr:uid="{DCF4F866-43C1-4C7F-A087-AC353EA02519}"/>
    <cellStyle name="Walutowy 3 2 4 2" xfId="77" xr:uid="{4EE94A97-F5E4-4D83-AC1F-5A15F4F2A0DC}"/>
    <cellStyle name="Walutowy 3 2 4 2 2" xfId="143" xr:uid="{6FC1E2CC-FB7B-4FFF-894F-D95BBAA09FB9}"/>
    <cellStyle name="Walutowy 3 2 4 3" xfId="110" xr:uid="{06FF9AB7-9608-46AF-82FE-6F110C166430}"/>
    <cellStyle name="Walutowy 3 2 5" xfId="55" xr:uid="{F8E8B1DB-C037-43CF-8A9B-9699F49AF901}"/>
    <cellStyle name="Walutowy 3 2 5 2" xfId="121" xr:uid="{0FCD6E10-D808-4610-BA90-56B35BB51D84}"/>
    <cellStyle name="Walutowy 3 2 6" xfId="88" xr:uid="{196557E2-66B7-41BE-BD05-81815A238D58}"/>
    <cellStyle name="Walutowy 3 3" xfId="24" xr:uid="{A1063C39-AE34-478D-B5B6-AB0D752A8F97}"/>
    <cellStyle name="Walutowy 3 3 2" xfId="35" xr:uid="{410E4158-4DF1-4755-AB8F-12CBF0D2990C}"/>
    <cellStyle name="Walutowy 3 3 2 2" xfId="68" xr:uid="{F3218C5C-B898-433F-88F3-BCC64AEB6538}"/>
    <cellStyle name="Walutowy 3 3 2 2 2" xfId="134" xr:uid="{40FD649A-E7BB-4EE5-81DE-F597D038391E}"/>
    <cellStyle name="Walutowy 3 3 2 3" xfId="101" xr:uid="{18282AAF-7340-453F-A419-A585FC1E8599}"/>
    <cellStyle name="Walutowy 3 3 3" xfId="46" xr:uid="{23099F6B-39E2-4852-AE86-A2EC1B50664E}"/>
    <cellStyle name="Walutowy 3 3 3 2" xfId="79" xr:uid="{FE64B22B-D34B-4975-9371-899FA3477722}"/>
    <cellStyle name="Walutowy 3 3 3 2 2" xfId="145" xr:uid="{25738AC9-7593-4844-8E91-5AEF7C8C8D9A}"/>
    <cellStyle name="Walutowy 3 3 3 3" xfId="112" xr:uid="{ABA2EA00-CDC3-4C02-BE8D-1DE0AEEB4F27}"/>
    <cellStyle name="Walutowy 3 3 4" xfId="57" xr:uid="{297E6696-9EF9-487D-AD19-7D9BCEFA89FB}"/>
    <cellStyle name="Walutowy 3 3 4 2" xfId="123" xr:uid="{EA2F96BB-AAC9-424C-9366-EDFD5AF7229A}"/>
    <cellStyle name="Walutowy 3 3 5" xfId="90" xr:uid="{2ACDBE07-3237-4ABC-9E47-0C094A047292}"/>
    <cellStyle name="Walutowy 3 4" xfId="32" xr:uid="{DE967DE4-9822-498A-BD33-1EC21B93956A}"/>
    <cellStyle name="Walutowy 3 4 2" xfId="65" xr:uid="{6D50B2F2-EF38-4C34-AE90-2E1F7EFB866B}"/>
    <cellStyle name="Walutowy 3 4 2 2" xfId="131" xr:uid="{CCF71C0A-CEC7-4E66-A3BE-4075CCA07166}"/>
    <cellStyle name="Walutowy 3 4 3" xfId="98" xr:uid="{FFD3A6D2-3320-48C9-B06E-4F58B098EFB3}"/>
    <cellStyle name="Walutowy 3 5" xfId="43" xr:uid="{0245F56B-8B16-44B2-AE74-6DA966224A19}"/>
    <cellStyle name="Walutowy 3 5 2" xfId="76" xr:uid="{CF5428F3-20BF-4C8B-9BCE-36A23617B860}"/>
    <cellStyle name="Walutowy 3 5 2 2" xfId="142" xr:uid="{150830AB-C10A-4E48-983C-F5DD0E8A16F7}"/>
    <cellStyle name="Walutowy 3 5 3" xfId="109" xr:uid="{C5BBEE73-1C46-444D-B67A-26E7E673AFF2}"/>
    <cellStyle name="Walutowy 3 6" xfId="54" xr:uid="{901A515A-9B28-4853-8B2A-48A739301C7B}"/>
    <cellStyle name="Walutowy 3 6 2" xfId="120" xr:uid="{2892539E-834C-43D5-8A54-D36BEF306A44}"/>
    <cellStyle name="Walutowy 3 7" xfId="87" xr:uid="{9DB21E3C-0765-4753-81F7-6AD8EBA323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pwstoffice-my.sharepoint.com/personal/d_bojko_pwstoffice_onmicrosoft_com/Documents/Pulpit/przetarg%20na%20powiat%20ostrzeszowski/3%20DPS%20Kobyla%20G&#243;ra%20-%20(10%20jednostka)/Ubezpieczenia%202023POP/4.%20Zalacznik%20nr%204%20wykaz%20pojazdow%202023.xls" TargetMode="External"/><Relationship Id="rId2" Type="http://schemas.microsoft.com/office/2019/04/relationships/externalLinkLongPath" Target="https://pwstoffice-my.sharepoint.com/personal/d_bojko_pwstoffice_onmicrosoft_com/Documents/Pulpit/przetarg%20na%20powiat%20ostrzeszowski/przetarg%20na%20powiat%20ostrzeszowski/3%20DPS%20Kobyla%20G&#243;ra%20-%20(10%20jednostka)/Ubezpieczenia%202023POP/4.%20Zalacznik%20nr%204%20wykaz%20pojazdow%202023.xls?D7CB79A3" TargetMode="External"/><Relationship Id="rId1" Type="http://schemas.openxmlformats.org/officeDocument/2006/relationships/externalLinkPath" Target="file:///\\D7CB79A3\4.%20Zalacznik%20nr%204%20wykaz%20pojazdow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rkusz1"/>
      <sheetName val="Arkusz2"/>
    </sheetNames>
    <sheetDataSet>
      <sheetData sheetId="0"/>
      <sheetData sheetId="1">
        <row r="2">
          <cell r="A2" t="str">
            <v>osobowy</v>
          </cell>
        </row>
        <row r="3">
          <cell r="A3" t="str">
            <v>ciężarowy</v>
          </cell>
        </row>
        <row r="4">
          <cell r="A4" t="str">
            <v>ciągnik samochodowy</v>
          </cell>
        </row>
        <row r="5">
          <cell r="A5" t="str">
            <v>ciągnik balastowy</v>
          </cell>
        </row>
        <row r="6">
          <cell r="A6" t="str">
            <v>specjalny</v>
          </cell>
        </row>
        <row r="7">
          <cell r="A7" t="str">
            <v>specjalny pogotowie, pożarniczy</v>
          </cell>
        </row>
        <row r="8">
          <cell r="A8" t="str">
            <v>naczepa</v>
          </cell>
        </row>
        <row r="9">
          <cell r="A9" t="str">
            <v>ciągnik rolniczy</v>
          </cell>
        </row>
        <row r="10">
          <cell r="A10" t="str">
            <v>przyczepa lekka</v>
          </cell>
        </row>
        <row r="11">
          <cell r="A11" t="str">
            <v>przyczepa ciężarowa</v>
          </cell>
        </row>
        <row r="12">
          <cell r="A12" t="str">
            <v>przyczepa campingowa</v>
          </cell>
        </row>
        <row r="13">
          <cell r="A13" t="str">
            <v>przyczepa specjalna</v>
          </cell>
        </row>
        <row r="14">
          <cell r="A14" t="str">
            <v>przyczepa autobusowa</v>
          </cell>
        </row>
        <row r="15">
          <cell r="A15" t="str">
            <v>przyczepa rolnicza</v>
          </cell>
        </row>
        <row r="16">
          <cell r="A16" t="str">
            <v>mikrobus</v>
          </cell>
        </row>
        <row r="17">
          <cell r="A17" t="str">
            <v>autobus</v>
          </cell>
        </row>
        <row r="18">
          <cell r="A18" t="str">
            <v>trolejbus</v>
          </cell>
        </row>
        <row r="19">
          <cell r="A19" t="str">
            <v>motocykl</v>
          </cell>
        </row>
        <row r="20">
          <cell r="A20" t="str">
            <v>motorower</v>
          </cell>
        </row>
        <row r="21">
          <cell r="A21" t="str">
            <v>ciężarowy o napędzie elektrycznym</v>
          </cell>
        </row>
        <row r="22">
          <cell r="A22" t="str">
            <v>wolnobieżny - dźwig, koparka, koparko-ładowarka, spycharka</v>
          </cell>
        </row>
        <row r="23">
          <cell r="A23" t="str">
            <v>wolnobieżny z wył. dźwigu, koparki, koparko-ładowarki, spycharki</v>
          </cell>
        </row>
        <row r="24">
          <cell r="A24" t="str">
            <v>samochodowy inny, w tym quad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18"/>
  <sheetViews>
    <sheetView zoomScale="90" zoomScaleNormal="90" workbookViewId="0">
      <pane ySplit="3" topLeftCell="A13" activePane="bottomLeft" state="frozen"/>
      <selection activeCell="D498" sqref="D498"/>
      <selection pane="bottomLeft" activeCell="D498" sqref="D498"/>
    </sheetView>
  </sheetViews>
  <sheetFormatPr defaultRowHeight="14.5"/>
  <cols>
    <col min="1" max="1" width="5.08984375" customWidth="1"/>
    <col min="2" max="2" width="17.08984375" customWidth="1"/>
    <col min="3" max="3" width="20.90625" customWidth="1"/>
    <col min="4" max="4" width="10.90625" bestFit="1" customWidth="1"/>
    <col min="6" max="6" width="29.90625" customWidth="1"/>
    <col min="7" max="7" width="13.90625" customWidth="1"/>
    <col min="8" max="8" width="13.54296875" customWidth="1"/>
    <col min="9" max="9" width="10.54296875" customWidth="1"/>
    <col min="10" max="10" width="11.90625" customWidth="1"/>
    <col min="11" max="11" width="18.453125" customWidth="1"/>
    <col min="12" max="12" width="10.453125" customWidth="1"/>
    <col min="13" max="13" width="14.90625" bestFit="1" customWidth="1"/>
    <col min="14" max="14" width="14.90625" style="32" bestFit="1" customWidth="1"/>
    <col min="15" max="15" width="14.453125" customWidth="1"/>
    <col min="16" max="16" width="12.54296875" customWidth="1"/>
    <col min="17" max="17" width="11.453125" customWidth="1"/>
    <col min="18" max="18" width="13.54296875" bestFit="1" customWidth="1"/>
  </cols>
  <sheetData>
    <row r="3" spans="1:18" ht="80.5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70</v>
      </c>
      <c r="K3" s="33" t="s">
        <v>9</v>
      </c>
      <c r="L3" s="33" t="s">
        <v>10</v>
      </c>
      <c r="M3" s="34" t="s">
        <v>130</v>
      </c>
      <c r="N3" s="34" t="s">
        <v>129</v>
      </c>
      <c r="O3" s="33" t="s">
        <v>125</v>
      </c>
      <c r="P3" s="33" t="s">
        <v>126</v>
      </c>
      <c r="Q3" s="33" t="s">
        <v>127</v>
      </c>
      <c r="R3" s="33" t="s">
        <v>128</v>
      </c>
    </row>
    <row r="4" spans="1:18" ht="57.5">
      <c r="A4" s="1">
        <v>1</v>
      </c>
      <c r="B4" s="1" t="s">
        <v>71</v>
      </c>
      <c r="C4" s="1" t="s">
        <v>12</v>
      </c>
      <c r="D4" s="5" t="s">
        <v>72</v>
      </c>
      <c r="E4" s="2" t="s">
        <v>13</v>
      </c>
      <c r="F4" s="1" t="s">
        <v>14</v>
      </c>
      <c r="G4" s="3">
        <v>89</v>
      </c>
      <c r="H4" s="3"/>
      <c r="I4" s="3" t="s">
        <v>51</v>
      </c>
      <c r="J4" s="4" t="s">
        <v>15</v>
      </c>
      <c r="K4" s="4" t="s">
        <v>15</v>
      </c>
      <c r="L4" s="4"/>
      <c r="M4" s="234">
        <v>83087676.739999995</v>
      </c>
      <c r="N4" s="234">
        <v>114930348.22</v>
      </c>
      <c r="O4" s="182">
        <v>261.38600000000002</v>
      </c>
      <c r="P4" s="30"/>
      <c r="Q4" s="182">
        <v>261.38600000000002</v>
      </c>
      <c r="R4" s="234">
        <v>22565500</v>
      </c>
    </row>
    <row r="5" spans="1:18" ht="23">
      <c r="A5" s="1">
        <v>2</v>
      </c>
      <c r="B5" s="1" t="s">
        <v>16</v>
      </c>
      <c r="C5" s="1" t="s">
        <v>17</v>
      </c>
      <c r="D5" s="5">
        <v>251033551</v>
      </c>
      <c r="E5" s="2" t="s">
        <v>18</v>
      </c>
      <c r="F5" s="1" t="s">
        <v>19</v>
      </c>
      <c r="G5" s="3">
        <v>12</v>
      </c>
      <c r="H5" s="3">
        <v>14</v>
      </c>
      <c r="I5" s="3" t="s">
        <v>15</v>
      </c>
      <c r="J5" s="4" t="s">
        <v>15</v>
      </c>
      <c r="K5" s="4" t="s">
        <v>15</v>
      </c>
      <c r="L5" s="4" t="s">
        <v>15</v>
      </c>
      <c r="M5" s="182">
        <v>1068194.8899999999</v>
      </c>
      <c r="N5" s="293">
        <v>1229359.52</v>
      </c>
      <c r="O5" s="30"/>
      <c r="P5" s="30"/>
      <c r="Q5" s="30"/>
      <c r="R5" s="30"/>
    </row>
    <row r="6" spans="1:18" ht="49.5" customHeight="1">
      <c r="A6" s="1">
        <v>3</v>
      </c>
      <c r="B6" s="1" t="s">
        <v>20</v>
      </c>
      <c r="C6" s="1" t="s">
        <v>21</v>
      </c>
      <c r="D6" s="6" t="s">
        <v>22</v>
      </c>
      <c r="E6" s="1" t="s">
        <v>23</v>
      </c>
      <c r="F6" s="5" t="s">
        <v>24</v>
      </c>
      <c r="G6" s="3">
        <v>103</v>
      </c>
      <c r="H6" s="3">
        <v>154</v>
      </c>
      <c r="I6" s="3" t="s">
        <v>51</v>
      </c>
      <c r="J6" s="4" t="s">
        <v>15</v>
      </c>
      <c r="K6" s="4" t="s">
        <v>15</v>
      </c>
      <c r="L6" s="4" t="s">
        <v>15</v>
      </c>
      <c r="M6" s="182">
        <v>8923361.7100000009</v>
      </c>
      <c r="N6" s="183">
        <v>10786148.59</v>
      </c>
      <c r="O6" s="30"/>
      <c r="P6" s="30"/>
      <c r="Q6" s="30"/>
      <c r="R6" s="30"/>
    </row>
    <row r="7" spans="1:18" ht="34.5">
      <c r="A7" s="1">
        <v>4</v>
      </c>
      <c r="B7" s="1" t="s">
        <v>25</v>
      </c>
      <c r="C7" s="1" t="s">
        <v>26</v>
      </c>
      <c r="D7" s="6" t="s">
        <v>27</v>
      </c>
      <c r="E7" s="1" t="s">
        <v>23</v>
      </c>
      <c r="F7" s="5" t="s">
        <v>24</v>
      </c>
      <c r="G7" s="3">
        <v>50</v>
      </c>
      <c r="H7" s="3">
        <v>80</v>
      </c>
      <c r="I7" s="3" t="s">
        <v>51</v>
      </c>
      <c r="J7" s="3" t="s">
        <v>15</v>
      </c>
      <c r="K7" s="4" t="s">
        <v>15</v>
      </c>
      <c r="L7" s="4" t="s">
        <v>15</v>
      </c>
      <c r="M7" s="347">
        <v>4693747.0199999996</v>
      </c>
      <c r="N7" s="183">
        <v>6257128.04</v>
      </c>
      <c r="O7" s="30"/>
      <c r="Q7" s="30"/>
      <c r="R7" s="30"/>
    </row>
    <row r="8" spans="1:18" ht="34.5">
      <c r="A8" s="1">
        <v>5</v>
      </c>
      <c r="B8" s="1" t="s">
        <v>28</v>
      </c>
      <c r="C8" s="1" t="s">
        <v>29</v>
      </c>
      <c r="D8" s="6" t="s">
        <v>1133</v>
      </c>
      <c r="E8" s="6" t="s">
        <v>18</v>
      </c>
      <c r="F8" s="5" t="s">
        <v>19</v>
      </c>
      <c r="G8" s="3">
        <v>95</v>
      </c>
      <c r="H8" s="3">
        <v>140</v>
      </c>
      <c r="I8" s="4" t="s">
        <v>15</v>
      </c>
      <c r="J8" s="4" t="s">
        <v>15</v>
      </c>
      <c r="K8" s="4" t="s">
        <v>15</v>
      </c>
      <c r="L8" s="4" t="s">
        <v>15</v>
      </c>
      <c r="M8" s="234">
        <v>8073532.2400000002</v>
      </c>
      <c r="N8" s="477">
        <v>9580159.7300000004</v>
      </c>
      <c r="O8" s="30"/>
      <c r="P8" s="30"/>
      <c r="Q8" s="30"/>
      <c r="R8" s="30"/>
    </row>
    <row r="9" spans="1:18" ht="46">
      <c r="A9" s="1">
        <v>6</v>
      </c>
      <c r="B9" s="1" t="s">
        <v>30</v>
      </c>
      <c r="C9" s="1" t="s">
        <v>31</v>
      </c>
      <c r="D9" s="6" t="s">
        <v>32</v>
      </c>
      <c r="E9" s="6" t="s">
        <v>33</v>
      </c>
      <c r="F9" s="5" t="s">
        <v>34</v>
      </c>
      <c r="G9" s="3">
        <v>52</v>
      </c>
      <c r="H9" s="3">
        <v>490</v>
      </c>
      <c r="I9" s="3" t="s">
        <v>51</v>
      </c>
      <c r="J9" s="4" t="s">
        <v>15</v>
      </c>
      <c r="K9" s="7" t="s">
        <v>35</v>
      </c>
      <c r="L9" s="4" t="s">
        <v>15</v>
      </c>
      <c r="M9" s="182">
        <v>4464352.05</v>
      </c>
      <c r="N9" s="264">
        <v>4101740.25</v>
      </c>
      <c r="O9" s="30"/>
      <c r="P9" s="30"/>
      <c r="Q9" s="30"/>
      <c r="R9" s="30"/>
    </row>
    <row r="10" spans="1:18" ht="46">
      <c r="A10" s="1">
        <v>7</v>
      </c>
      <c r="B10" s="1" t="s">
        <v>36</v>
      </c>
      <c r="C10" s="1" t="s">
        <v>37</v>
      </c>
      <c r="D10" s="5">
        <v>250864304</v>
      </c>
      <c r="E10" s="6" t="s">
        <v>38</v>
      </c>
      <c r="F10" s="5" t="s">
        <v>39</v>
      </c>
      <c r="G10" s="3">
        <v>25</v>
      </c>
      <c r="H10" s="3" t="s">
        <v>40</v>
      </c>
      <c r="I10" s="3" t="s">
        <v>15</v>
      </c>
      <c r="J10" s="4" t="s">
        <v>15</v>
      </c>
      <c r="K10" s="4" t="s">
        <v>15</v>
      </c>
      <c r="L10" s="4" t="s">
        <v>15</v>
      </c>
      <c r="M10" s="234">
        <v>4094286.39</v>
      </c>
      <c r="N10" s="276">
        <v>4545039.7</v>
      </c>
      <c r="O10" s="30"/>
      <c r="P10" s="30"/>
      <c r="Q10" s="30"/>
      <c r="R10" s="30"/>
    </row>
    <row r="11" spans="1:18" ht="34.5">
      <c r="A11" s="1">
        <v>8</v>
      </c>
      <c r="B11" s="1" t="s">
        <v>41</v>
      </c>
      <c r="C11" s="1" t="s">
        <v>42</v>
      </c>
      <c r="D11" s="6" t="s">
        <v>43</v>
      </c>
      <c r="E11" s="2" t="s">
        <v>44</v>
      </c>
      <c r="F11" s="1" t="s">
        <v>45</v>
      </c>
      <c r="G11" s="3">
        <v>18</v>
      </c>
      <c r="H11" s="3" t="s">
        <v>40</v>
      </c>
      <c r="I11" s="4" t="s">
        <v>15</v>
      </c>
      <c r="J11" s="4" t="s">
        <v>15</v>
      </c>
      <c r="K11" s="4" t="s">
        <v>15</v>
      </c>
      <c r="L11" s="4" t="s">
        <v>15</v>
      </c>
      <c r="M11" s="182">
        <v>1442170.91</v>
      </c>
      <c r="N11" s="293">
        <v>1536081</v>
      </c>
      <c r="O11" s="30"/>
      <c r="P11" s="30"/>
      <c r="Q11" s="30"/>
      <c r="R11" s="30"/>
    </row>
    <row r="12" spans="1:18" ht="34.5">
      <c r="A12" s="1">
        <v>9</v>
      </c>
      <c r="B12" s="1" t="s">
        <v>46</v>
      </c>
      <c r="C12" s="1" t="s">
        <v>47</v>
      </c>
      <c r="D12" s="6" t="s">
        <v>48</v>
      </c>
      <c r="E12" s="1" t="s">
        <v>49</v>
      </c>
      <c r="F12" s="1" t="s">
        <v>50</v>
      </c>
      <c r="G12" s="3">
        <v>53</v>
      </c>
      <c r="H12" s="3">
        <v>83</v>
      </c>
      <c r="I12" s="3" t="s">
        <v>51</v>
      </c>
      <c r="J12" s="4" t="s">
        <v>15</v>
      </c>
      <c r="K12" s="4" t="s">
        <v>15</v>
      </c>
      <c r="L12" s="4" t="s">
        <v>15</v>
      </c>
      <c r="M12" s="182">
        <v>5661158.4699999997</v>
      </c>
      <c r="N12" s="183">
        <v>6705928.0700000003</v>
      </c>
      <c r="O12" s="30"/>
      <c r="P12" s="30"/>
      <c r="Q12" s="30"/>
      <c r="R12" s="30"/>
    </row>
    <row r="13" spans="1:18" ht="34.5">
      <c r="A13" s="1">
        <v>10</v>
      </c>
      <c r="B13" s="1" t="s">
        <v>52</v>
      </c>
      <c r="C13" s="1" t="s">
        <v>53</v>
      </c>
      <c r="D13" s="6" t="s">
        <v>1457</v>
      </c>
      <c r="E13" s="1" t="s">
        <v>18</v>
      </c>
      <c r="F13" s="5" t="s">
        <v>19</v>
      </c>
      <c r="G13" s="3">
        <v>8</v>
      </c>
      <c r="H13" s="3"/>
      <c r="I13" s="4"/>
      <c r="J13" s="4"/>
      <c r="K13" s="4"/>
      <c r="L13" s="4"/>
      <c r="M13" s="182">
        <v>859742</v>
      </c>
      <c r="N13" s="310">
        <v>1071753.3899999999</v>
      </c>
      <c r="O13" s="30"/>
      <c r="P13" s="30"/>
      <c r="Q13" s="30"/>
      <c r="R13" s="30"/>
    </row>
    <row r="14" spans="1:18" ht="80.5">
      <c r="A14" s="1">
        <v>11</v>
      </c>
      <c r="B14" s="1" t="s">
        <v>54</v>
      </c>
      <c r="C14" s="1" t="s">
        <v>53</v>
      </c>
      <c r="D14" s="5">
        <v>251644384</v>
      </c>
      <c r="E14" s="5" t="s">
        <v>55</v>
      </c>
      <c r="F14" s="1" t="s">
        <v>56</v>
      </c>
      <c r="G14" s="1">
        <v>56</v>
      </c>
      <c r="H14" s="3" t="s">
        <v>40</v>
      </c>
      <c r="I14" s="3" t="s">
        <v>51</v>
      </c>
      <c r="J14" s="4" t="s">
        <v>15</v>
      </c>
      <c r="K14" s="4" t="s">
        <v>15</v>
      </c>
      <c r="L14" s="4" t="s">
        <v>15</v>
      </c>
      <c r="M14" s="182">
        <v>3000000</v>
      </c>
      <c r="N14" s="315">
        <v>3500000</v>
      </c>
      <c r="O14" s="30"/>
      <c r="P14" s="30"/>
      <c r="Q14" s="30"/>
      <c r="R14" s="30"/>
    </row>
    <row r="15" spans="1:18" ht="34.5">
      <c r="A15" s="1">
        <v>12</v>
      </c>
      <c r="B15" s="1" t="s">
        <v>57</v>
      </c>
      <c r="C15" s="1" t="s">
        <v>58</v>
      </c>
      <c r="D15" s="8" t="s">
        <v>59</v>
      </c>
      <c r="E15" s="1" t="s">
        <v>60</v>
      </c>
      <c r="F15" s="1" t="s">
        <v>45</v>
      </c>
      <c r="G15" s="1">
        <v>99</v>
      </c>
      <c r="H15" s="3">
        <v>1173</v>
      </c>
      <c r="I15" s="4" t="s">
        <v>15</v>
      </c>
      <c r="J15" s="4" t="s">
        <v>15</v>
      </c>
      <c r="K15" s="4" t="s">
        <v>15</v>
      </c>
      <c r="L15" s="4" t="s">
        <v>15</v>
      </c>
      <c r="M15" s="182" t="s">
        <v>1513</v>
      </c>
      <c r="N15" s="310">
        <v>10433605.32</v>
      </c>
      <c r="O15" s="30"/>
      <c r="P15" s="30"/>
      <c r="Q15" s="30"/>
      <c r="R15" s="30"/>
    </row>
    <row r="16" spans="1:18" ht="46">
      <c r="A16" s="1">
        <v>13</v>
      </c>
      <c r="B16" s="1" t="s">
        <v>61</v>
      </c>
      <c r="C16" s="1" t="s">
        <v>62</v>
      </c>
      <c r="D16" s="6" t="s">
        <v>63</v>
      </c>
      <c r="E16" s="1" t="s">
        <v>60</v>
      </c>
      <c r="F16" s="1" t="s">
        <v>45</v>
      </c>
      <c r="G16" s="3">
        <v>109</v>
      </c>
      <c r="H16" s="3">
        <v>1195</v>
      </c>
      <c r="I16" s="3" t="s">
        <v>51</v>
      </c>
      <c r="J16" s="4" t="s">
        <v>15</v>
      </c>
      <c r="K16" s="4" t="s">
        <v>15</v>
      </c>
      <c r="L16" s="4" t="s">
        <v>15</v>
      </c>
      <c r="M16" s="182">
        <v>10676566.210000001</v>
      </c>
      <c r="N16" s="183">
        <v>12933257.369999999</v>
      </c>
      <c r="O16" s="30"/>
      <c r="P16" s="30"/>
      <c r="Q16" s="30"/>
      <c r="R16" s="30"/>
    </row>
    <row r="17" spans="1:18" ht="34.5">
      <c r="A17" s="1">
        <v>14</v>
      </c>
      <c r="B17" s="1" t="s">
        <v>64</v>
      </c>
      <c r="C17" s="1" t="s">
        <v>65</v>
      </c>
      <c r="D17" s="5">
        <v>250965637</v>
      </c>
      <c r="E17" s="5" t="s">
        <v>66</v>
      </c>
      <c r="F17" s="506" t="s">
        <v>67</v>
      </c>
      <c r="G17" s="3">
        <v>24</v>
      </c>
      <c r="H17" s="3" t="s">
        <v>68</v>
      </c>
      <c r="I17" s="4" t="s">
        <v>15</v>
      </c>
      <c r="J17" s="4" t="s">
        <v>15</v>
      </c>
      <c r="K17" s="7" t="s">
        <v>69</v>
      </c>
      <c r="L17" s="4" t="s">
        <v>15</v>
      </c>
      <c r="M17" s="182">
        <v>2196531</v>
      </c>
      <c r="N17" s="293">
        <v>2622936</v>
      </c>
      <c r="O17" s="30"/>
      <c r="P17" s="30"/>
      <c r="Q17" s="30"/>
      <c r="R17" s="30"/>
    </row>
    <row r="18" spans="1:18">
      <c r="M18" s="346">
        <f>SUM(M4:M17)</f>
        <v>138241319.63</v>
      </c>
      <c r="N18" s="511">
        <f>SUM(N4:N17)</f>
        <v>190233485.19999996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F5E28-AEA6-490A-8241-2FC6C70808F2}">
  <dimension ref="A3:AE61"/>
  <sheetViews>
    <sheetView zoomScale="80" zoomScaleNormal="80" workbookViewId="0">
      <pane ySplit="7" topLeftCell="A19" activePane="bottomLeft" state="frozen"/>
      <selection activeCell="D498" sqref="D498"/>
      <selection pane="bottomLeft" activeCell="D498" sqref="D498"/>
    </sheetView>
  </sheetViews>
  <sheetFormatPr defaultRowHeight="14.5"/>
  <cols>
    <col min="2" max="2" width="11" customWidth="1"/>
    <col min="3" max="3" width="14.453125" customWidth="1"/>
    <col min="4" max="4" width="16.453125" customWidth="1"/>
    <col min="5" max="5" width="22.90625" customWidth="1"/>
    <col min="6" max="6" width="11.453125" customWidth="1"/>
    <col min="7" max="7" width="22.54296875" customWidth="1"/>
    <col min="10" max="10" width="9.54296875" bestFit="1" customWidth="1"/>
    <col min="12" max="12" width="11.453125" customWidth="1"/>
    <col min="14" max="14" width="13" bestFit="1" customWidth="1"/>
    <col min="15" max="15" width="13.08984375" customWidth="1"/>
    <col min="16" max="16" width="11.54296875" customWidth="1"/>
    <col min="18" max="18" width="10.54296875" customWidth="1"/>
    <col min="19" max="19" width="18.453125" customWidth="1"/>
    <col min="20" max="20" width="17.453125" customWidth="1"/>
    <col min="22" max="22" width="12" customWidth="1"/>
    <col min="23" max="23" width="10.54296875" customWidth="1"/>
    <col min="24" max="24" width="10.90625" customWidth="1"/>
    <col min="25" max="25" width="10.54296875" customWidth="1"/>
    <col min="26" max="26" width="12.54296875" customWidth="1"/>
  </cols>
  <sheetData>
    <row r="3" spans="1:31" ht="15" thickBot="1"/>
    <row r="4" spans="1:31" ht="16.5">
      <c r="A4" s="654" t="s">
        <v>391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6"/>
      <c r="Q4" s="656"/>
      <c r="R4" s="656"/>
      <c r="S4" s="656"/>
      <c r="T4" s="656"/>
      <c r="U4" s="656"/>
      <c r="V4" s="656"/>
      <c r="W4" s="656"/>
      <c r="X4" s="656"/>
      <c r="Y4" s="656"/>
      <c r="Z4" s="656"/>
      <c r="AA4" s="656"/>
      <c r="AB4" s="605" t="s">
        <v>392</v>
      </c>
      <c r="AC4" s="605"/>
      <c r="AD4" s="605"/>
      <c r="AE4" s="605"/>
    </row>
    <row r="5" spans="1:31">
      <c r="A5" s="657" t="s">
        <v>74</v>
      </c>
      <c r="B5" s="78"/>
      <c r="C5" s="659" t="s">
        <v>393</v>
      </c>
      <c r="D5" s="659" t="s">
        <v>394</v>
      </c>
      <c r="E5" s="659" t="s">
        <v>395</v>
      </c>
      <c r="F5" s="659" t="s">
        <v>396</v>
      </c>
      <c r="G5" s="659" t="s">
        <v>397</v>
      </c>
      <c r="H5" s="662" t="s">
        <v>398</v>
      </c>
      <c r="I5" s="662"/>
      <c r="J5" s="659" t="s">
        <v>399</v>
      </c>
      <c r="K5" s="659" t="s">
        <v>400</v>
      </c>
      <c r="L5" s="659" t="s">
        <v>401</v>
      </c>
      <c r="M5" s="659" t="s">
        <v>402</v>
      </c>
      <c r="N5" s="659" t="s">
        <v>403</v>
      </c>
      <c r="O5" s="663" t="s">
        <v>404</v>
      </c>
      <c r="P5" s="605" t="s">
        <v>405</v>
      </c>
      <c r="Q5" s="605" t="s">
        <v>406</v>
      </c>
      <c r="R5" s="605" t="s">
        <v>407</v>
      </c>
      <c r="S5" s="605" t="s">
        <v>408</v>
      </c>
      <c r="T5" s="605" t="s">
        <v>1859</v>
      </c>
      <c r="U5" s="605" t="s">
        <v>409</v>
      </c>
      <c r="V5" s="605"/>
      <c r="W5" s="605" t="s">
        <v>410</v>
      </c>
      <c r="X5" s="605"/>
      <c r="Y5" s="605" t="s">
        <v>411</v>
      </c>
      <c r="Z5" s="605"/>
      <c r="AA5" s="605" t="s">
        <v>412</v>
      </c>
      <c r="AB5" s="605"/>
      <c r="AC5" s="605"/>
      <c r="AD5" s="605"/>
      <c r="AE5" s="605"/>
    </row>
    <row r="6" spans="1:31" ht="21.75" customHeight="1">
      <c r="A6" s="657"/>
      <c r="B6" s="79" t="s">
        <v>489</v>
      </c>
      <c r="C6" s="660"/>
      <c r="D6" s="660"/>
      <c r="E6" s="660"/>
      <c r="F6" s="660"/>
      <c r="G6" s="660"/>
      <c r="H6" s="662"/>
      <c r="I6" s="662"/>
      <c r="J6" s="660"/>
      <c r="K6" s="660"/>
      <c r="L6" s="660"/>
      <c r="M6" s="660"/>
      <c r="N6" s="660"/>
      <c r="O6" s="664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 t="s">
        <v>413</v>
      </c>
      <c r="AC6" s="605" t="s">
        <v>414</v>
      </c>
      <c r="AD6" s="605" t="s">
        <v>415</v>
      </c>
      <c r="AE6" s="605" t="s">
        <v>416</v>
      </c>
    </row>
    <row r="7" spans="1:31" ht="15" thickBot="1">
      <c r="A7" s="658"/>
      <c r="B7" s="80"/>
      <c r="C7" s="661"/>
      <c r="D7" s="661"/>
      <c r="E7" s="661"/>
      <c r="F7" s="661"/>
      <c r="G7" s="661"/>
      <c r="H7" s="75" t="s">
        <v>417</v>
      </c>
      <c r="I7" s="75" t="s">
        <v>418</v>
      </c>
      <c r="J7" s="661"/>
      <c r="K7" s="661"/>
      <c r="L7" s="661"/>
      <c r="M7" s="661"/>
      <c r="N7" s="661"/>
      <c r="O7" s="665"/>
      <c r="P7" s="605"/>
      <c r="Q7" s="605"/>
      <c r="R7" s="605"/>
      <c r="S7" s="605"/>
      <c r="T7" s="605"/>
      <c r="U7" s="74" t="s">
        <v>417</v>
      </c>
      <c r="V7" s="74" t="s">
        <v>418</v>
      </c>
      <c r="W7" s="74" t="s">
        <v>419</v>
      </c>
      <c r="X7" s="74" t="s">
        <v>420</v>
      </c>
      <c r="Y7" s="74" t="s">
        <v>419</v>
      </c>
      <c r="Z7" s="74" t="s">
        <v>420</v>
      </c>
      <c r="AA7" s="605"/>
      <c r="AB7" s="605"/>
      <c r="AC7" s="605"/>
      <c r="AD7" s="605"/>
      <c r="AE7" s="605"/>
    </row>
    <row r="8" spans="1:31" s="171" customFormat="1" ht="25">
      <c r="A8" s="10">
        <v>1</v>
      </c>
      <c r="B8" s="10" t="s">
        <v>11</v>
      </c>
      <c r="C8" s="391" t="s">
        <v>421</v>
      </c>
      <c r="D8" s="391" t="s">
        <v>422</v>
      </c>
      <c r="E8" s="391" t="s">
        <v>423</v>
      </c>
      <c r="F8" s="391" t="s">
        <v>1895</v>
      </c>
      <c r="G8" s="391" t="s">
        <v>432</v>
      </c>
      <c r="H8" s="391" t="s">
        <v>237</v>
      </c>
      <c r="I8" s="391" t="s">
        <v>237</v>
      </c>
      <c r="J8" s="391" t="s">
        <v>425</v>
      </c>
      <c r="K8" s="391">
        <v>2007</v>
      </c>
      <c r="L8" s="391" t="s">
        <v>426</v>
      </c>
      <c r="M8" s="391" t="s">
        <v>237</v>
      </c>
      <c r="N8" s="10">
        <v>5</v>
      </c>
      <c r="O8" s="10" t="s">
        <v>237</v>
      </c>
      <c r="P8" s="10">
        <v>1255</v>
      </c>
      <c r="Q8" s="391" t="s">
        <v>15</v>
      </c>
      <c r="R8" s="10">
        <v>105986</v>
      </c>
      <c r="S8" s="10" t="s">
        <v>427</v>
      </c>
      <c r="T8" s="413">
        <v>10200</v>
      </c>
      <c r="U8" s="391" t="s">
        <v>428</v>
      </c>
      <c r="V8" s="460" t="s">
        <v>237</v>
      </c>
      <c r="W8" s="412">
        <v>44963</v>
      </c>
      <c r="X8" s="412">
        <v>45327</v>
      </c>
      <c r="Y8" s="412">
        <v>44963</v>
      </c>
      <c r="Z8" s="412">
        <v>45327</v>
      </c>
      <c r="AA8" s="76" t="s">
        <v>15</v>
      </c>
      <c r="AB8" s="394" t="s">
        <v>429</v>
      </c>
      <c r="AC8" s="394" t="s">
        <v>429</v>
      </c>
      <c r="AD8" s="394" t="s">
        <v>429</v>
      </c>
      <c r="AE8" s="395"/>
    </row>
    <row r="9" spans="1:31" s="171" customFormat="1" ht="25">
      <c r="A9" s="10">
        <f>A8+1</f>
        <v>2</v>
      </c>
      <c r="B9" s="10" t="s">
        <v>11</v>
      </c>
      <c r="C9" s="391" t="s">
        <v>421</v>
      </c>
      <c r="D9" s="391" t="s">
        <v>430</v>
      </c>
      <c r="E9" s="391" t="s">
        <v>431</v>
      </c>
      <c r="F9" s="391" t="s">
        <v>1896</v>
      </c>
      <c r="G9" s="391" t="s">
        <v>432</v>
      </c>
      <c r="H9" s="391" t="s">
        <v>237</v>
      </c>
      <c r="I9" s="391" t="s">
        <v>237</v>
      </c>
      <c r="J9" s="391">
        <v>1242</v>
      </c>
      <c r="K9" s="391">
        <v>2000</v>
      </c>
      <c r="L9" s="391" t="s">
        <v>433</v>
      </c>
      <c r="M9" s="391" t="s">
        <v>237</v>
      </c>
      <c r="N9" s="10">
        <v>5</v>
      </c>
      <c r="O9" s="10">
        <v>580</v>
      </c>
      <c r="P9" s="10">
        <v>1620</v>
      </c>
      <c r="Q9" s="391" t="s">
        <v>15</v>
      </c>
      <c r="R9" s="10"/>
      <c r="S9" s="391" t="s">
        <v>237</v>
      </c>
      <c r="T9" s="392"/>
      <c r="U9" s="457" t="s">
        <v>237</v>
      </c>
      <c r="V9" s="458" t="s">
        <v>237</v>
      </c>
      <c r="W9" s="412">
        <v>44927</v>
      </c>
      <c r="X9" s="412">
        <v>45291</v>
      </c>
      <c r="Y9" s="412" t="s">
        <v>237</v>
      </c>
      <c r="Z9" s="412" t="s">
        <v>237</v>
      </c>
      <c r="AA9" s="76" t="s">
        <v>15</v>
      </c>
      <c r="AB9" s="394" t="s">
        <v>429</v>
      </c>
      <c r="AC9" s="394" t="s">
        <v>429</v>
      </c>
      <c r="AD9" s="395"/>
      <c r="AE9" s="395"/>
    </row>
    <row r="10" spans="1:31" s="171" customFormat="1" ht="25">
      <c r="A10" s="10">
        <f t="shared" ref="A10:A61" si="0">A9+1</f>
        <v>3</v>
      </c>
      <c r="B10" s="10" t="s">
        <v>11</v>
      </c>
      <c r="C10" s="391" t="s">
        <v>421</v>
      </c>
      <c r="D10" s="391" t="s">
        <v>434</v>
      </c>
      <c r="E10" s="391" t="s">
        <v>435</v>
      </c>
      <c r="F10" s="391" t="s">
        <v>1897</v>
      </c>
      <c r="G10" s="391" t="s">
        <v>432</v>
      </c>
      <c r="H10" s="391" t="s">
        <v>237</v>
      </c>
      <c r="I10" s="391" t="s">
        <v>237</v>
      </c>
      <c r="J10" s="391">
        <v>1000</v>
      </c>
      <c r="K10" s="391">
        <v>2001</v>
      </c>
      <c r="L10" s="391" t="s">
        <v>436</v>
      </c>
      <c r="M10" s="391" t="s">
        <v>237</v>
      </c>
      <c r="N10" s="10">
        <v>5</v>
      </c>
      <c r="O10" s="10">
        <v>420</v>
      </c>
      <c r="P10" s="10">
        <v>1200</v>
      </c>
      <c r="Q10" s="391" t="s">
        <v>15</v>
      </c>
      <c r="R10" s="10"/>
      <c r="S10" s="391" t="s">
        <v>237</v>
      </c>
      <c r="T10" s="392"/>
      <c r="U10" s="457" t="s">
        <v>237</v>
      </c>
      <c r="V10" s="458" t="s">
        <v>237</v>
      </c>
      <c r="W10" s="412">
        <v>44927</v>
      </c>
      <c r="X10" s="412">
        <v>45291</v>
      </c>
      <c r="Y10" s="412" t="s">
        <v>237</v>
      </c>
      <c r="Z10" s="412" t="s">
        <v>237</v>
      </c>
      <c r="AA10" s="76" t="s">
        <v>15</v>
      </c>
      <c r="AB10" s="394" t="s">
        <v>429</v>
      </c>
      <c r="AC10" s="394" t="s">
        <v>429</v>
      </c>
      <c r="AD10" s="395"/>
      <c r="AE10" s="395"/>
    </row>
    <row r="11" spans="1:31" s="171" customFormat="1" ht="25">
      <c r="A11" s="10">
        <f t="shared" si="0"/>
        <v>4</v>
      </c>
      <c r="B11" s="10" t="s">
        <v>11</v>
      </c>
      <c r="C11" s="391" t="s">
        <v>437</v>
      </c>
      <c r="D11" s="391" t="s">
        <v>1858</v>
      </c>
      <c r="E11" s="391" t="s">
        <v>438</v>
      </c>
      <c r="F11" s="391" t="s">
        <v>1898</v>
      </c>
      <c r="G11" s="391" t="s">
        <v>439</v>
      </c>
      <c r="H11" s="391" t="s">
        <v>237</v>
      </c>
      <c r="I11" s="391" t="s">
        <v>237</v>
      </c>
      <c r="J11" s="391">
        <v>4750</v>
      </c>
      <c r="K11" s="391">
        <v>2006</v>
      </c>
      <c r="L11" s="391" t="s">
        <v>440</v>
      </c>
      <c r="M11" s="391" t="s">
        <v>237</v>
      </c>
      <c r="N11" s="10">
        <v>1</v>
      </c>
      <c r="O11" s="10" t="s">
        <v>237</v>
      </c>
      <c r="P11" s="10">
        <v>6000</v>
      </c>
      <c r="Q11" s="391" t="s">
        <v>15</v>
      </c>
      <c r="R11" s="10"/>
      <c r="S11" s="391" t="s">
        <v>237</v>
      </c>
      <c r="T11" s="392"/>
      <c r="U11" s="457" t="s">
        <v>237</v>
      </c>
      <c r="V11" s="458" t="s">
        <v>237</v>
      </c>
      <c r="W11" s="412">
        <v>44927</v>
      </c>
      <c r="X11" s="412">
        <v>45291</v>
      </c>
      <c r="Y11" s="412" t="s">
        <v>237</v>
      </c>
      <c r="Z11" s="412" t="s">
        <v>237</v>
      </c>
      <c r="AA11" s="76" t="s">
        <v>15</v>
      </c>
      <c r="AB11" s="394" t="s">
        <v>429</v>
      </c>
      <c r="AC11" s="394" t="s">
        <v>429</v>
      </c>
      <c r="AD11" s="395"/>
      <c r="AE11" s="395"/>
    </row>
    <row r="12" spans="1:31" s="171" customFormat="1" ht="25">
      <c r="A12" s="10">
        <f t="shared" si="0"/>
        <v>5</v>
      </c>
      <c r="B12" s="10" t="s">
        <v>11</v>
      </c>
      <c r="C12" s="391" t="s">
        <v>441</v>
      </c>
      <c r="D12" s="391" t="s">
        <v>441</v>
      </c>
      <c r="E12" s="391" t="s">
        <v>442</v>
      </c>
      <c r="F12" s="391" t="s">
        <v>1899</v>
      </c>
      <c r="G12" s="391" t="s">
        <v>443</v>
      </c>
      <c r="H12" s="391" t="s">
        <v>237</v>
      </c>
      <c r="I12" s="391" t="s">
        <v>237</v>
      </c>
      <c r="J12" s="391">
        <v>0</v>
      </c>
      <c r="K12" s="391">
        <v>1994</v>
      </c>
      <c r="L12" s="10" t="s">
        <v>444</v>
      </c>
      <c r="M12" s="391" t="s">
        <v>237</v>
      </c>
      <c r="N12" s="10" t="s">
        <v>237</v>
      </c>
      <c r="O12" s="10">
        <v>250</v>
      </c>
      <c r="P12" s="10">
        <v>500</v>
      </c>
      <c r="Q12" s="391" t="s">
        <v>15</v>
      </c>
      <c r="R12" s="10"/>
      <c r="S12" s="391" t="s">
        <v>237</v>
      </c>
      <c r="T12" s="392"/>
      <c r="U12" s="457" t="s">
        <v>237</v>
      </c>
      <c r="V12" s="458" t="s">
        <v>237</v>
      </c>
      <c r="W12" s="412">
        <v>44927</v>
      </c>
      <c r="X12" s="412">
        <v>45291</v>
      </c>
      <c r="Y12" s="412" t="s">
        <v>237</v>
      </c>
      <c r="Z12" s="412" t="s">
        <v>237</v>
      </c>
      <c r="AA12" s="76" t="s">
        <v>15</v>
      </c>
      <c r="AB12" s="394" t="s">
        <v>429</v>
      </c>
      <c r="AC12" s="395"/>
      <c r="AD12" s="395"/>
      <c r="AE12" s="395"/>
    </row>
    <row r="13" spans="1:31" s="171" customFormat="1" ht="25">
      <c r="A13" s="10">
        <f t="shared" si="0"/>
        <v>6</v>
      </c>
      <c r="B13" s="10" t="s">
        <v>11</v>
      </c>
      <c r="C13" s="391" t="s">
        <v>462</v>
      </c>
      <c r="D13" s="391" t="s">
        <v>445</v>
      </c>
      <c r="E13" s="391" t="s">
        <v>446</v>
      </c>
      <c r="F13" s="10" t="s">
        <v>1900</v>
      </c>
      <c r="G13" s="391" t="s">
        <v>443</v>
      </c>
      <c r="H13" s="391" t="s">
        <v>237</v>
      </c>
      <c r="I13" s="391" t="s">
        <v>237</v>
      </c>
      <c r="J13" s="391">
        <v>0</v>
      </c>
      <c r="K13" s="391">
        <v>2009</v>
      </c>
      <c r="L13" s="10" t="s">
        <v>447</v>
      </c>
      <c r="M13" s="391" t="s">
        <v>237</v>
      </c>
      <c r="N13" s="10" t="s">
        <v>237</v>
      </c>
      <c r="O13" s="10">
        <v>10000</v>
      </c>
      <c r="P13" s="10">
        <v>13160</v>
      </c>
      <c r="Q13" s="391" t="s">
        <v>15</v>
      </c>
      <c r="R13" s="10"/>
      <c r="S13" s="391" t="s">
        <v>237</v>
      </c>
      <c r="T13" s="392"/>
      <c r="U13" s="457" t="s">
        <v>237</v>
      </c>
      <c r="V13" s="458" t="s">
        <v>237</v>
      </c>
      <c r="W13" s="412">
        <v>44927</v>
      </c>
      <c r="X13" s="412">
        <v>45291</v>
      </c>
      <c r="Y13" s="412" t="s">
        <v>237</v>
      </c>
      <c r="Z13" s="412" t="s">
        <v>237</v>
      </c>
      <c r="AA13" s="76" t="s">
        <v>15</v>
      </c>
      <c r="AB13" s="394" t="s">
        <v>429</v>
      </c>
      <c r="AC13" s="395"/>
      <c r="AD13" s="395"/>
      <c r="AE13" s="395"/>
    </row>
    <row r="14" spans="1:31" s="171" customFormat="1" ht="25">
      <c r="A14" s="10">
        <f t="shared" si="0"/>
        <v>7</v>
      </c>
      <c r="B14" s="10" t="s">
        <v>11</v>
      </c>
      <c r="C14" s="394" t="s">
        <v>449</v>
      </c>
      <c r="D14" s="391" t="s">
        <v>450</v>
      </c>
      <c r="E14" s="391" t="s">
        <v>451</v>
      </c>
      <c r="F14" s="391" t="s">
        <v>195</v>
      </c>
      <c r="G14" s="391" t="s">
        <v>448</v>
      </c>
      <c r="H14" s="391" t="s">
        <v>237</v>
      </c>
      <c r="I14" s="391" t="s">
        <v>237</v>
      </c>
      <c r="J14" s="391" t="s">
        <v>237</v>
      </c>
      <c r="K14" s="394">
        <v>2008</v>
      </c>
      <c r="L14" s="10" t="s">
        <v>237</v>
      </c>
      <c r="M14" s="391" t="s">
        <v>237</v>
      </c>
      <c r="N14" s="10">
        <v>1</v>
      </c>
      <c r="O14" s="10" t="s">
        <v>237</v>
      </c>
      <c r="P14" s="10" t="s">
        <v>237</v>
      </c>
      <c r="Q14" s="391" t="s">
        <v>15</v>
      </c>
      <c r="R14" s="10"/>
      <c r="S14" s="391" t="s">
        <v>237</v>
      </c>
      <c r="T14" s="413">
        <v>25200</v>
      </c>
      <c r="U14" s="457" t="s">
        <v>237</v>
      </c>
      <c r="V14" s="458" t="s">
        <v>237</v>
      </c>
      <c r="W14" s="412">
        <v>44927</v>
      </c>
      <c r="X14" s="412">
        <v>45291</v>
      </c>
      <c r="Y14" s="412">
        <v>44927</v>
      </c>
      <c r="Z14" s="412">
        <v>45291</v>
      </c>
      <c r="AA14" s="76" t="s">
        <v>15</v>
      </c>
      <c r="AB14" s="394" t="s">
        <v>429</v>
      </c>
      <c r="AC14" s="394" t="s">
        <v>429</v>
      </c>
      <c r="AD14" s="394" t="s">
        <v>429</v>
      </c>
      <c r="AE14" s="395"/>
    </row>
    <row r="15" spans="1:31" s="171" customFormat="1" ht="25">
      <c r="A15" s="10">
        <f t="shared" si="0"/>
        <v>8</v>
      </c>
      <c r="B15" s="10" t="s">
        <v>11</v>
      </c>
      <c r="C15" s="391" t="s">
        <v>462</v>
      </c>
      <c r="D15" s="391" t="s">
        <v>452</v>
      </c>
      <c r="E15" s="391" t="s">
        <v>453</v>
      </c>
      <c r="F15" s="391" t="s">
        <v>195</v>
      </c>
      <c r="G15" s="391" t="s">
        <v>448</v>
      </c>
      <c r="H15" s="391" t="s">
        <v>237</v>
      </c>
      <c r="I15" s="391" t="s">
        <v>237</v>
      </c>
      <c r="J15" s="391">
        <v>0</v>
      </c>
      <c r="K15" s="391">
        <v>2007</v>
      </c>
      <c r="L15" s="10" t="s">
        <v>237</v>
      </c>
      <c r="M15" s="391" t="s">
        <v>237</v>
      </c>
      <c r="N15" s="10">
        <v>1</v>
      </c>
      <c r="O15" s="10" t="s">
        <v>237</v>
      </c>
      <c r="P15" s="10" t="s">
        <v>237</v>
      </c>
      <c r="Q15" s="391" t="s">
        <v>15</v>
      </c>
      <c r="R15" s="10"/>
      <c r="S15" s="391" t="s">
        <v>237</v>
      </c>
      <c r="T15" s="413">
        <v>47300</v>
      </c>
      <c r="U15" s="457" t="s">
        <v>237</v>
      </c>
      <c r="V15" s="458" t="s">
        <v>237</v>
      </c>
      <c r="W15" s="412">
        <v>44927</v>
      </c>
      <c r="X15" s="412">
        <v>45291</v>
      </c>
      <c r="Y15" s="412">
        <v>44927</v>
      </c>
      <c r="Z15" s="412">
        <v>45291</v>
      </c>
      <c r="AA15" s="76" t="s">
        <v>15</v>
      </c>
      <c r="AB15" s="394" t="s">
        <v>429</v>
      </c>
      <c r="AC15" s="394" t="s">
        <v>429</v>
      </c>
      <c r="AD15" s="394" t="s">
        <v>429</v>
      </c>
      <c r="AE15" s="395"/>
    </row>
    <row r="16" spans="1:31" s="171" customFormat="1" ht="25">
      <c r="A16" s="10">
        <f t="shared" si="0"/>
        <v>9</v>
      </c>
      <c r="B16" s="10" t="s">
        <v>11</v>
      </c>
      <c r="C16" s="391" t="s">
        <v>454</v>
      </c>
      <c r="D16" s="391" t="s">
        <v>455</v>
      </c>
      <c r="E16" s="391" t="s">
        <v>456</v>
      </c>
      <c r="F16" s="391" t="s">
        <v>1901</v>
      </c>
      <c r="G16" s="391" t="s">
        <v>457</v>
      </c>
      <c r="H16" s="391" t="s">
        <v>237</v>
      </c>
      <c r="I16" s="391" t="s">
        <v>237</v>
      </c>
      <c r="J16" s="391">
        <v>3500</v>
      </c>
      <c r="K16" s="391">
        <v>2014</v>
      </c>
      <c r="L16" s="10" t="s">
        <v>237</v>
      </c>
      <c r="M16" s="391" t="s">
        <v>237</v>
      </c>
      <c r="N16" s="10">
        <v>1</v>
      </c>
      <c r="O16" s="10">
        <v>1160</v>
      </c>
      <c r="P16" s="10">
        <v>2700</v>
      </c>
      <c r="Q16" s="391" t="s">
        <v>15</v>
      </c>
      <c r="R16" s="10"/>
      <c r="S16" s="391" t="s">
        <v>237</v>
      </c>
      <c r="T16" s="413">
        <v>29200</v>
      </c>
      <c r="U16" s="457" t="s">
        <v>237</v>
      </c>
      <c r="V16" s="458" t="s">
        <v>237</v>
      </c>
      <c r="W16" s="412">
        <v>45055</v>
      </c>
      <c r="X16" s="412">
        <v>45420</v>
      </c>
      <c r="Y16" s="412">
        <v>45055</v>
      </c>
      <c r="Z16" s="412">
        <v>45420</v>
      </c>
      <c r="AA16" s="76" t="s">
        <v>15</v>
      </c>
      <c r="AB16" s="394" t="s">
        <v>429</v>
      </c>
      <c r="AC16" s="394" t="s">
        <v>429</v>
      </c>
      <c r="AD16" s="394" t="s">
        <v>429</v>
      </c>
      <c r="AE16" s="395"/>
    </row>
    <row r="17" spans="1:31" s="171" customFormat="1" ht="25">
      <c r="A17" s="10">
        <f t="shared" si="0"/>
        <v>10</v>
      </c>
      <c r="B17" s="10" t="s">
        <v>11</v>
      </c>
      <c r="C17" s="391" t="s">
        <v>458</v>
      </c>
      <c r="D17" s="391" t="s">
        <v>459</v>
      </c>
      <c r="E17" s="391" t="s">
        <v>460</v>
      </c>
      <c r="F17" s="391" t="s">
        <v>1902</v>
      </c>
      <c r="G17" s="391" t="s">
        <v>461</v>
      </c>
      <c r="H17" s="391" t="s">
        <v>237</v>
      </c>
      <c r="I17" s="391" t="s">
        <v>237</v>
      </c>
      <c r="J17" s="391">
        <v>4580</v>
      </c>
      <c r="K17" s="391">
        <v>2003</v>
      </c>
      <c r="L17" s="10" t="s">
        <v>237</v>
      </c>
      <c r="M17" s="391" t="s">
        <v>237</v>
      </c>
      <c r="N17" s="10">
        <v>3</v>
      </c>
      <c r="O17" s="10">
        <v>2900</v>
      </c>
      <c r="P17" s="10">
        <v>7490</v>
      </c>
      <c r="Q17" s="391" t="s">
        <v>15</v>
      </c>
      <c r="R17" s="10"/>
      <c r="S17" s="391" t="s">
        <v>237</v>
      </c>
      <c r="T17" s="392"/>
      <c r="U17" s="457" t="s">
        <v>237</v>
      </c>
      <c r="V17" s="458" t="s">
        <v>237</v>
      </c>
      <c r="W17" s="412">
        <v>45206</v>
      </c>
      <c r="X17" s="412">
        <v>45571</v>
      </c>
      <c r="Y17" s="412" t="s">
        <v>237</v>
      </c>
      <c r="Z17" s="412" t="s">
        <v>237</v>
      </c>
      <c r="AA17" s="76" t="s">
        <v>15</v>
      </c>
      <c r="AB17" s="394" t="s">
        <v>429</v>
      </c>
      <c r="AC17" s="394" t="s">
        <v>429</v>
      </c>
      <c r="AD17" s="395"/>
      <c r="AE17" s="395"/>
    </row>
    <row r="18" spans="1:31" s="171" customFormat="1" ht="25">
      <c r="A18" s="10">
        <f t="shared" si="0"/>
        <v>11</v>
      </c>
      <c r="B18" s="10" t="s">
        <v>11</v>
      </c>
      <c r="C18" s="391" t="s">
        <v>462</v>
      </c>
      <c r="D18" s="391" t="s">
        <v>445</v>
      </c>
      <c r="E18" s="391" t="s">
        <v>463</v>
      </c>
      <c r="F18" s="391" t="s">
        <v>1903</v>
      </c>
      <c r="G18" s="391" t="s">
        <v>443</v>
      </c>
      <c r="H18" s="391" t="s">
        <v>237</v>
      </c>
      <c r="I18" s="391" t="s">
        <v>237</v>
      </c>
      <c r="J18" s="391">
        <v>0</v>
      </c>
      <c r="K18" s="391">
        <v>2015</v>
      </c>
      <c r="L18" s="10" t="s">
        <v>464</v>
      </c>
      <c r="M18" s="391" t="s">
        <v>237</v>
      </c>
      <c r="N18" s="10" t="s">
        <v>237</v>
      </c>
      <c r="O18" s="10">
        <v>10000</v>
      </c>
      <c r="P18" s="10">
        <v>13160</v>
      </c>
      <c r="Q18" s="391" t="s">
        <v>15</v>
      </c>
      <c r="R18" s="10"/>
      <c r="S18" s="391" t="s">
        <v>237</v>
      </c>
      <c r="T18" s="392"/>
      <c r="U18" s="457" t="s">
        <v>237</v>
      </c>
      <c r="V18" s="458" t="s">
        <v>237</v>
      </c>
      <c r="W18" s="412">
        <v>45239</v>
      </c>
      <c r="X18" s="412">
        <v>45604</v>
      </c>
      <c r="Y18" s="412" t="s">
        <v>237</v>
      </c>
      <c r="Z18" s="412" t="s">
        <v>237</v>
      </c>
      <c r="AA18" s="76" t="s">
        <v>15</v>
      </c>
      <c r="AB18" s="394" t="s">
        <v>429</v>
      </c>
      <c r="AC18" s="395"/>
      <c r="AD18" s="395"/>
      <c r="AE18" s="395"/>
    </row>
    <row r="19" spans="1:31" s="171" customFormat="1" ht="25">
      <c r="A19" s="10">
        <f t="shared" si="0"/>
        <v>12</v>
      </c>
      <c r="B19" s="10" t="s">
        <v>11</v>
      </c>
      <c r="C19" s="391" t="s">
        <v>465</v>
      </c>
      <c r="D19" s="391" t="s">
        <v>466</v>
      </c>
      <c r="E19" s="391" t="s">
        <v>467</v>
      </c>
      <c r="F19" s="391" t="s">
        <v>1904</v>
      </c>
      <c r="G19" s="391" t="s">
        <v>432</v>
      </c>
      <c r="H19" s="391" t="s">
        <v>237</v>
      </c>
      <c r="I19" s="391" t="s">
        <v>237</v>
      </c>
      <c r="J19" s="391">
        <v>1560</v>
      </c>
      <c r="K19" s="391">
        <v>2014</v>
      </c>
      <c r="L19" s="10" t="s">
        <v>468</v>
      </c>
      <c r="M19" s="391" t="s">
        <v>237</v>
      </c>
      <c r="N19" s="10">
        <v>5</v>
      </c>
      <c r="O19" s="10">
        <v>750</v>
      </c>
      <c r="P19" s="10">
        <v>2040</v>
      </c>
      <c r="Q19" s="391" t="s">
        <v>15</v>
      </c>
      <c r="R19" s="10">
        <v>137980</v>
      </c>
      <c r="S19" s="391" t="s">
        <v>237</v>
      </c>
      <c r="T19" s="413">
        <v>27800</v>
      </c>
      <c r="U19" s="457" t="s">
        <v>237</v>
      </c>
      <c r="V19" s="458" t="s">
        <v>237</v>
      </c>
      <c r="W19" s="412">
        <v>45268</v>
      </c>
      <c r="X19" s="412">
        <v>45633</v>
      </c>
      <c r="Y19" s="412">
        <v>45268</v>
      </c>
      <c r="Z19" s="412">
        <v>45633</v>
      </c>
      <c r="AA19" s="76" t="s">
        <v>15</v>
      </c>
      <c r="AB19" s="394" t="s">
        <v>429</v>
      </c>
      <c r="AC19" s="394" t="s">
        <v>429</v>
      </c>
      <c r="AD19" s="394" t="s">
        <v>429</v>
      </c>
      <c r="AE19" s="394" t="s">
        <v>429</v>
      </c>
    </row>
    <row r="20" spans="1:31" s="171" customFormat="1" ht="25">
      <c r="A20" s="10">
        <f t="shared" si="0"/>
        <v>13</v>
      </c>
      <c r="B20" s="10" t="s">
        <v>11</v>
      </c>
      <c r="C20" s="391" t="s">
        <v>465</v>
      </c>
      <c r="D20" s="391" t="s">
        <v>469</v>
      </c>
      <c r="E20" s="391" t="s">
        <v>470</v>
      </c>
      <c r="F20" s="391" t="s">
        <v>1905</v>
      </c>
      <c r="G20" s="391" t="s">
        <v>461</v>
      </c>
      <c r="H20" s="391" t="s">
        <v>237</v>
      </c>
      <c r="I20" s="391" t="s">
        <v>237</v>
      </c>
      <c r="J20" s="391">
        <v>2198</v>
      </c>
      <c r="K20" s="391">
        <v>2007</v>
      </c>
      <c r="L20" s="10" t="s">
        <v>471</v>
      </c>
      <c r="M20" s="391" t="s">
        <v>237</v>
      </c>
      <c r="N20" s="10">
        <v>7</v>
      </c>
      <c r="O20" s="10" t="s">
        <v>237</v>
      </c>
      <c r="P20" s="10">
        <v>3500</v>
      </c>
      <c r="Q20" s="391" t="s">
        <v>15</v>
      </c>
      <c r="R20" s="10">
        <v>140364</v>
      </c>
      <c r="S20" s="391" t="s">
        <v>237</v>
      </c>
      <c r="T20" s="413">
        <v>30200</v>
      </c>
      <c r="U20" s="457" t="s">
        <v>237</v>
      </c>
      <c r="V20" s="458" t="s">
        <v>237</v>
      </c>
      <c r="W20" s="412">
        <v>45036</v>
      </c>
      <c r="X20" s="412">
        <v>45401</v>
      </c>
      <c r="Y20" s="412">
        <v>45036</v>
      </c>
      <c r="Z20" s="412">
        <v>45401</v>
      </c>
      <c r="AA20" s="76" t="s">
        <v>15</v>
      </c>
      <c r="AB20" s="394" t="s">
        <v>429</v>
      </c>
      <c r="AC20" s="394" t="s">
        <v>429</v>
      </c>
      <c r="AD20" s="394" t="s">
        <v>429</v>
      </c>
      <c r="AE20" s="395"/>
    </row>
    <row r="21" spans="1:31" s="171" customFormat="1" ht="26">
      <c r="A21" s="10">
        <f t="shared" si="0"/>
        <v>14</v>
      </c>
      <c r="B21" s="10" t="s">
        <v>11</v>
      </c>
      <c r="C21" s="391" t="s">
        <v>472</v>
      </c>
      <c r="D21" s="391" t="s">
        <v>473</v>
      </c>
      <c r="E21" s="391" t="s">
        <v>474</v>
      </c>
      <c r="F21" s="10" t="s">
        <v>475</v>
      </c>
      <c r="G21" s="391" t="s">
        <v>432</v>
      </c>
      <c r="H21" s="391" t="s">
        <v>237</v>
      </c>
      <c r="I21" s="391" t="s">
        <v>237</v>
      </c>
      <c r="J21" s="391">
        <v>2000</v>
      </c>
      <c r="K21" s="391">
        <v>2017</v>
      </c>
      <c r="L21" s="391" t="s">
        <v>476</v>
      </c>
      <c r="M21" s="391" t="s">
        <v>237</v>
      </c>
      <c r="N21" s="391">
        <v>5</v>
      </c>
      <c r="O21" s="10" t="s">
        <v>237</v>
      </c>
      <c r="P21" s="391">
        <v>2130</v>
      </c>
      <c r="Q21" s="391" t="s">
        <v>15</v>
      </c>
      <c r="R21" s="10">
        <v>138080</v>
      </c>
      <c r="S21" s="391" t="s">
        <v>477</v>
      </c>
      <c r="T21" s="413">
        <v>75800</v>
      </c>
      <c r="U21" s="457" t="s">
        <v>478</v>
      </c>
      <c r="V21" s="458">
        <v>2000</v>
      </c>
      <c r="W21" s="412">
        <v>45120</v>
      </c>
      <c r="X21" s="412">
        <v>45485</v>
      </c>
      <c r="Y21" s="412">
        <v>45120</v>
      </c>
      <c r="Z21" s="412">
        <v>45485</v>
      </c>
      <c r="AA21" s="459" t="s">
        <v>51</v>
      </c>
      <c r="AB21" s="394" t="s">
        <v>429</v>
      </c>
      <c r="AC21" s="394" t="s">
        <v>429</v>
      </c>
      <c r="AD21" s="394" t="s">
        <v>429</v>
      </c>
      <c r="AE21" s="394" t="s">
        <v>429</v>
      </c>
    </row>
    <row r="22" spans="1:31" s="171" customFormat="1" ht="25">
      <c r="A22" s="10">
        <f t="shared" si="0"/>
        <v>15</v>
      </c>
      <c r="B22" s="10" t="s">
        <v>11</v>
      </c>
      <c r="C22" s="10" t="s">
        <v>479</v>
      </c>
      <c r="D22" s="10" t="s">
        <v>480</v>
      </c>
      <c r="E22" s="10" t="s">
        <v>481</v>
      </c>
      <c r="F22" s="10" t="s">
        <v>1906</v>
      </c>
      <c r="G22" s="391" t="s">
        <v>439</v>
      </c>
      <c r="H22" s="391" t="s">
        <v>237</v>
      </c>
      <c r="I22" s="391" t="s">
        <v>237</v>
      </c>
      <c r="J22" s="10">
        <v>6788</v>
      </c>
      <c r="K22" s="10">
        <v>2010</v>
      </c>
      <c r="L22" s="10" t="s">
        <v>482</v>
      </c>
      <c r="M22" s="391" t="s">
        <v>237</v>
      </c>
      <c r="N22" s="10">
        <v>2</v>
      </c>
      <c r="O22" s="10" t="s">
        <v>237</v>
      </c>
      <c r="P22" s="10">
        <v>8800</v>
      </c>
      <c r="Q22" s="391" t="s">
        <v>15</v>
      </c>
      <c r="R22" s="10">
        <v>5525</v>
      </c>
      <c r="S22" s="10"/>
      <c r="T22" s="413">
        <v>126600</v>
      </c>
      <c r="U22" s="10"/>
      <c r="V22" s="10"/>
      <c r="W22" s="393">
        <v>44997</v>
      </c>
      <c r="X22" s="393">
        <v>45362</v>
      </c>
      <c r="Y22" s="393">
        <v>44997</v>
      </c>
      <c r="Z22" s="393">
        <v>45362</v>
      </c>
      <c r="AA22" s="76" t="s">
        <v>15</v>
      </c>
      <c r="AB22" s="394" t="s">
        <v>429</v>
      </c>
      <c r="AC22" s="394" t="s">
        <v>429</v>
      </c>
      <c r="AD22" s="394" t="s">
        <v>429</v>
      </c>
      <c r="AE22" s="395"/>
    </row>
    <row r="23" spans="1:31" s="171" customFormat="1" ht="25">
      <c r="A23" s="10">
        <f t="shared" si="0"/>
        <v>16</v>
      </c>
      <c r="B23" s="10" t="s">
        <v>11</v>
      </c>
      <c r="C23" s="10" t="s">
        <v>483</v>
      </c>
      <c r="D23" s="10" t="s">
        <v>237</v>
      </c>
      <c r="E23" s="10" t="s">
        <v>484</v>
      </c>
      <c r="F23" s="10" t="s">
        <v>195</v>
      </c>
      <c r="G23" s="10" t="s">
        <v>485</v>
      </c>
      <c r="H23" s="391" t="s">
        <v>237</v>
      </c>
      <c r="I23" s="391" t="s">
        <v>237</v>
      </c>
      <c r="J23" s="391" t="s">
        <v>237</v>
      </c>
      <c r="K23" s="10">
        <v>2019</v>
      </c>
      <c r="L23" s="391" t="s">
        <v>237</v>
      </c>
      <c r="M23" s="391" t="s">
        <v>237</v>
      </c>
      <c r="N23" s="10"/>
      <c r="O23" s="10" t="s">
        <v>237</v>
      </c>
      <c r="P23" s="10"/>
      <c r="Q23" s="391" t="s">
        <v>15</v>
      </c>
      <c r="R23" s="10"/>
      <c r="S23" s="10"/>
      <c r="T23" s="392"/>
      <c r="U23" s="10"/>
      <c r="V23" s="10"/>
      <c r="W23" s="393">
        <v>44935</v>
      </c>
      <c r="X23" s="393">
        <v>45299</v>
      </c>
      <c r="Y23" s="393" t="s">
        <v>237</v>
      </c>
      <c r="Z23" s="393" t="s">
        <v>237</v>
      </c>
      <c r="AA23" s="76" t="s">
        <v>15</v>
      </c>
      <c r="AB23" s="394" t="s">
        <v>429</v>
      </c>
      <c r="AC23" s="395"/>
      <c r="AD23" s="395"/>
      <c r="AE23" s="395"/>
    </row>
    <row r="24" spans="1:31" s="171" customFormat="1" ht="25">
      <c r="A24" s="10">
        <f t="shared" si="0"/>
        <v>17</v>
      </c>
      <c r="B24" s="10" t="s">
        <v>11</v>
      </c>
      <c r="C24" s="10" t="s">
        <v>486</v>
      </c>
      <c r="D24" s="10" t="s">
        <v>487</v>
      </c>
      <c r="E24" s="10" t="s">
        <v>488</v>
      </c>
      <c r="F24" s="10" t="s">
        <v>1907</v>
      </c>
      <c r="G24" s="10" t="s">
        <v>461</v>
      </c>
      <c r="H24" s="391" t="s">
        <v>237</v>
      </c>
      <c r="I24" s="391" t="s">
        <v>237</v>
      </c>
      <c r="J24" s="391">
        <v>5880</v>
      </c>
      <c r="K24" s="10">
        <v>2006</v>
      </c>
      <c r="L24" s="412">
        <v>38946</v>
      </c>
      <c r="M24" s="391" t="s">
        <v>237</v>
      </c>
      <c r="N24" s="10">
        <v>3</v>
      </c>
      <c r="O24" s="10">
        <v>10650</v>
      </c>
      <c r="P24" s="10">
        <v>18000</v>
      </c>
      <c r="Q24" s="391" t="s">
        <v>15</v>
      </c>
      <c r="R24" s="10"/>
      <c r="S24" s="10"/>
      <c r="T24" s="413"/>
      <c r="U24" s="10"/>
      <c r="V24" s="10"/>
      <c r="W24" s="393">
        <v>45079</v>
      </c>
      <c r="X24" s="393">
        <v>45444</v>
      </c>
      <c r="Y24" s="393" t="s">
        <v>237</v>
      </c>
      <c r="Z24" s="393" t="s">
        <v>237</v>
      </c>
      <c r="AA24" s="76" t="s">
        <v>15</v>
      </c>
      <c r="AB24" s="394" t="s">
        <v>429</v>
      </c>
      <c r="AC24" s="394" t="s">
        <v>429</v>
      </c>
      <c r="AD24" s="395"/>
      <c r="AE24" s="395"/>
    </row>
    <row r="25" spans="1:31" s="32" customFormat="1" ht="25">
      <c r="A25" s="360">
        <f t="shared" si="0"/>
        <v>18</v>
      </c>
      <c r="B25" s="360" t="s">
        <v>11</v>
      </c>
      <c r="C25" s="360" t="s">
        <v>483</v>
      </c>
      <c r="D25" s="360"/>
      <c r="E25" s="494" t="s">
        <v>2038</v>
      </c>
      <c r="F25" s="360" t="s">
        <v>195</v>
      </c>
      <c r="G25" s="360" t="s">
        <v>485</v>
      </c>
      <c r="H25" s="364"/>
      <c r="I25" s="360"/>
      <c r="J25" s="364"/>
      <c r="K25" s="360">
        <v>2022</v>
      </c>
      <c r="L25" s="495"/>
      <c r="M25" s="495"/>
      <c r="N25" s="496"/>
      <c r="O25" s="497"/>
      <c r="P25" s="360"/>
      <c r="Q25" s="360"/>
      <c r="R25" s="360"/>
      <c r="S25" s="360"/>
      <c r="T25" s="498"/>
      <c r="U25" s="360"/>
      <c r="V25" s="360"/>
      <c r="W25" s="499">
        <v>45292</v>
      </c>
      <c r="X25" s="499">
        <v>46022</v>
      </c>
      <c r="Y25" s="500"/>
      <c r="Z25" s="500"/>
      <c r="AA25" s="364" t="s">
        <v>15</v>
      </c>
      <c r="AB25" s="501" t="s">
        <v>429</v>
      </c>
      <c r="AC25" s="502"/>
      <c r="AD25" s="502"/>
      <c r="AE25" s="502"/>
    </row>
    <row r="26" spans="1:31" s="171" customFormat="1" ht="25">
      <c r="A26" s="10">
        <f t="shared" si="0"/>
        <v>19</v>
      </c>
      <c r="B26" s="10" t="s">
        <v>11</v>
      </c>
      <c r="C26" s="396" t="s">
        <v>1860</v>
      </c>
      <c r="D26" s="396" t="s">
        <v>1861</v>
      </c>
      <c r="E26" s="364" t="s">
        <v>1862</v>
      </c>
      <c r="F26" s="76" t="s">
        <v>1075</v>
      </c>
      <c r="G26" s="407" t="s">
        <v>461</v>
      </c>
      <c r="H26" s="396"/>
      <c r="I26" s="396"/>
      <c r="J26" s="399">
        <v>4249</v>
      </c>
      <c r="K26" s="396">
        <v>1998</v>
      </c>
      <c r="L26" s="396"/>
      <c r="M26" s="396"/>
      <c r="N26" s="396">
        <v>2</v>
      </c>
      <c r="O26" s="401">
        <v>2960</v>
      </c>
      <c r="P26" s="399">
        <v>7490</v>
      </c>
      <c r="Q26" s="396" t="s">
        <v>15</v>
      </c>
      <c r="R26" s="396"/>
      <c r="S26" s="396"/>
      <c r="T26" s="414"/>
      <c r="U26" s="396"/>
      <c r="V26" s="396"/>
      <c r="W26" s="400">
        <v>45265</v>
      </c>
      <c r="X26" s="400">
        <v>45630</v>
      </c>
      <c r="Y26" s="400" t="s">
        <v>237</v>
      </c>
      <c r="Z26" s="400" t="s">
        <v>237</v>
      </c>
      <c r="AA26" s="396" t="s">
        <v>15</v>
      </c>
      <c r="AB26" s="394" t="s">
        <v>429</v>
      </c>
      <c r="AC26" s="394" t="s">
        <v>429</v>
      </c>
      <c r="AD26" s="395"/>
      <c r="AE26" s="395"/>
    </row>
    <row r="27" spans="1:31" s="357" customFormat="1" ht="25">
      <c r="A27" s="10">
        <f t="shared" si="0"/>
        <v>20</v>
      </c>
      <c r="B27" s="10" t="s">
        <v>11</v>
      </c>
      <c r="C27" s="438" t="s">
        <v>2021</v>
      </c>
      <c r="D27" s="438" t="s">
        <v>2022</v>
      </c>
      <c r="E27" s="438" t="s">
        <v>2023</v>
      </c>
      <c r="F27" s="471" t="s">
        <v>2024</v>
      </c>
      <c r="G27" s="391" t="s">
        <v>439</v>
      </c>
      <c r="H27" s="438"/>
      <c r="I27" s="438"/>
      <c r="J27" s="472"/>
      <c r="K27" s="438"/>
      <c r="L27" s="438"/>
      <c r="M27" s="438"/>
      <c r="N27" s="438">
        <v>2</v>
      </c>
      <c r="O27" s="473"/>
      <c r="P27" s="472"/>
      <c r="Q27" s="438"/>
      <c r="R27" s="438"/>
      <c r="S27" s="438"/>
      <c r="T27" s="474"/>
      <c r="U27" s="438"/>
      <c r="V27" s="438"/>
      <c r="W27" s="475">
        <v>44924</v>
      </c>
      <c r="X27" s="400">
        <v>45288</v>
      </c>
      <c r="Y27" s="445" t="s">
        <v>237</v>
      </c>
      <c r="Z27" s="445" t="s">
        <v>237</v>
      </c>
      <c r="AA27" s="438" t="s">
        <v>15</v>
      </c>
      <c r="AB27" s="446" t="s">
        <v>429</v>
      </c>
      <c r="AC27" s="446" t="s">
        <v>429</v>
      </c>
      <c r="AD27" s="363"/>
      <c r="AE27" s="363"/>
    </row>
    <row r="28" spans="1:31" s="171" customFormat="1" ht="50">
      <c r="A28" s="10">
        <f t="shared" si="0"/>
        <v>21</v>
      </c>
      <c r="B28" s="205" t="s">
        <v>16</v>
      </c>
      <c r="C28" s="439" t="s">
        <v>1076</v>
      </c>
      <c r="D28" s="440" t="s">
        <v>1077</v>
      </c>
      <c r="E28" s="439" t="s">
        <v>1078</v>
      </c>
      <c r="F28" s="441" t="s">
        <v>1079</v>
      </c>
      <c r="G28" s="205" t="s">
        <v>432</v>
      </c>
      <c r="H28" s="438"/>
      <c r="I28" s="438"/>
      <c r="J28" s="438">
        <v>1560</v>
      </c>
      <c r="K28" s="205">
        <v>2016</v>
      </c>
      <c r="L28" s="442">
        <v>42677</v>
      </c>
      <c r="M28" s="438"/>
      <c r="N28" s="205">
        <v>5</v>
      </c>
      <c r="O28" s="438">
        <v>654</v>
      </c>
      <c r="P28" s="205">
        <v>1820</v>
      </c>
      <c r="Q28" s="438"/>
      <c r="R28" s="438"/>
      <c r="S28" s="438"/>
      <c r="T28" s="443"/>
      <c r="U28" s="438"/>
      <c r="V28" s="438"/>
      <c r="W28" s="476">
        <v>45233</v>
      </c>
      <c r="X28" s="420">
        <v>45598</v>
      </c>
      <c r="Y28" s="445" t="s">
        <v>237</v>
      </c>
      <c r="Z28" s="445" t="s">
        <v>237</v>
      </c>
      <c r="AA28" s="438" t="s">
        <v>15</v>
      </c>
      <c r="AB28" s="446" t="s">
        <v>429</v>
      </c>
      <c r="AC28" s="446" t="s">
        <v>429</v>
      </c>
      <c r="AD28" s="395"/>
      <c r="AE28" s="395"/>
    </row>
    <row r="29" spans="1:31" s="357" customFormat="1" ht="25">
      <c r="A29" s="10">
        <f t="shared" si="0"/>
        <v>22</v>
      </c>
      <c r="B29" s="10" t="s">
        <v>1090</v>
      </c>
      <c r="C29" s="10" t="s">
        <v>1076</v>
      </c>
      <c r="D29" s="10" t="s">
        <v>1091</v>
      </c>
      <c r="E29" s="10" t="s">
        <v>1095</v>
      </c>
      <c r="F29" s="10" t="s">
        <v>1908</v>
      </c>
      <c r="G29" s="10" t="s">
        <v>1087</v>
      </c>
      <c r="H29" s="365"/>
      <c r="I29" s="365"/>
      <c r="J29" s="478">
        <v>1560</v>
      </c>
      <c r="K29" s="10">
        <v>2008</v>
      </c>
      <c r="L29" s="393">
        <v>39568</v>
      </c>
      <c r="M29" s="406"/>
      <c r="N29" s="10">
        <v>5</v>
      </c>
      <c r="O29" s="406">
        <v>540</v>
      </c>
      <c r="P29" s="430">
        <v>1880</v>
      </c>
      <c r="Q29" s="396"/>
      <c r="R29" s="396"/>
      <c r="S29" s="10" t="s">
        <v>1097</v>
      </c>
      <c r="T29" s="402">
        <v>20500</v>
      </c>
      <c r="U29" s="396"/>
      <c r="V29" s="396"/>
      <c r="W29" s="393">
        <v>45275</v>
      </c>
      <c r="X29" s="393">
        <v>45640</v>
      </c>
      <c r="Y29" s="393">
        <v>45275</v>
      </c>
      <c r="Z29" s="393">
        <v>45640</v>
      </c>
      <c r="AA29" s="396" t="s">
        <v>15</v>
      </c>
      <c r="AB29" s="394" t="s">
        <v>429</v>
      </c>
      <c r="AC29" s="394" t="s">
        <v>429</v>
      </c>
      <c r="AD29" s="394" t="s">
        <v>429</v>
      </c>
      <c r="AE29" s="363"/>
    </row>
    <row r="30" spans="1:31" s="171" customFormat="1" ht="25">
      <c r="A30" s="10">
        <f t="shared" si="0"/>
        <v>23</v>
      </c>
      <c r="B30" s="10" t="s">
        <v>1090</v>
      </c>
      <c r="C30" s="424" t="s">
        <v>1092</v>
      </c>
      <c r="D30" s="424" t="s">
        <v>1093</v>
      </c>
      <c r="E30" s="424" t="s">
        <v>1096</v>
      </c>
      <c r="F30" s="424" t="s">
        <v>1909</v>
      </c>
      <c r="G30" s="10" t="s">
        <v>1087</v>
      </c>
      <c r="H30" s="406"/>
      <c r="I30" s="406"/>
      <c r="J30" s="425">
        <v>1995</v>
      </c>
      <c r="K30" s="426">
        <v>2019</v>
      </c>
      <c r="L30" s="427">
        <v>43747</v>
      </c>
      <c r="M30" s="406"/>
      <c r="N30" s="425">
        <v>9</v>
      </c>
      <c r="O30" s="406"/>
      <c r="P30" s="428">
        <v>3190</v>
      </c>
      <c r="Q30" s="396"/>
      <c r="R30" s="396"/>
      <c r="S30" s="10" t="s">
        <v>1097</v>
      </c>
      <c r="T30" s="402">
        <v>119500</v>
      </c>
      <c r="U30" s="396"/>
      <c r="V30" s="396"/>
      <c r="W30" s="418">
        <v>45222</v>
      </c>
      <c r="X30" s="420">
        <v>45587</v>
      </c>
      <c r="Y30" s="418">
        <v>45222</v>
      </c>
      <c r="Z30" s="420">
        <v>45587</v>
      </c>
      <c r="AA30" s="429" t="s">
        <v>51</v>
      </c>
      <c r="AB30" s="394" t="s">
        <v>429</v>
      </c>
      <c r="AC30" s="394" t="s">
        <v>429</v>
      </c>
      <c r="AD30" s="394" t="s">
        <v>429</v>
      </c>
      <c r="AE30" s="395"/>
    </row>
    <row r="31" spans="1:31" s="171" customFormat="1" ht="25">
      <c r="A31" s="10">
        <f t="shared" si="0"/>
        <v>24</v>
      </c>
      <c r="B31" s="10" t="s">
        <v>1090</v>
      </c>
      <c r="C31" s="424" t="s">
        <v>1094</v>
      </c>
      <c r="D31" s="424" t="s">
        <v>1873</v>
      </c>
      <c r="E31" s="424" t="s">
        <v>2028</v>
      </c>
      <c r="F31" s="424" t="s">
        <v>1088</v>
      </c>
      <c r="G31" s="424" t="s">
        <v>443</v>
      </c>
      <c r="H31" s="406"/>
      <c r="I31" s="406"/>
      <c r="J31" s="406"/>
      <c r="K31" s="426">
        <v>2008</v>
      </c>
      <c r="L31" s="427">
        <v>39835</v>
      </c>
      <c r="M31" s="406"/>
      <c r="N31" s="406"/>
      <c r="O31" s="425">
        <v>534</v>
      </c>
      <c r="P31" s="428">
        <v>750</v>
      </c>
      <c r="Q31" s="396"/>
      <c r="R31" s="396"/>
      <c r="S31" s="396"/>
      <c r="T31" s="414"/>
      <c r="U31" s="396"/>
      <c r="V31" s="396"/>
      <c r="W31" s="418">
        <v>44991</v>
      </c>
      <c r="X31" s="418">
        <v>45356</v>
      </c>
      <c r="Y31" s="400" t="s">
        <v>237</v>
      </c>
      <c r="Z31" s="400" t="s">
        <v>237</v>
      </c>
      <c r="AA31" s="396" t="s">
        <v>15</v>
      </c>
      <c r="AB31" s="394" t="s">
        <v>429</v>
      </c>
      <c r="AC31" s="395"/>
      <c r="AD31" s="395"/>
      <c r="AE31" s="395"/>
    </row>
    <row r="32" spans="1:31" s="171" customFormat="1" ht="25">
      <c r="A32" s="10">
        <f t="shared" si="0"/>
        <v>25</v>
      </c>
      <c r="B32" s="10" t="s">
        <v>1103</v>
      </c>
      <c r="C32" s="396" t="s">
        <v>1092</v>
      </c>
      <c r="D32" s="396" t="s">
        <v>1093</v>
      </c>
      <c r="E32" s="396" t="s">
        <v>1105</v>
      </c>
      <c r="F32" s="406" t="s">
        <v>1104</v>
      </c>
      <c r="G32" s="10" t="s">
        <v>432</v>
      </c>
      <c r="H32" s="396"/>
      <c r="I32" s="396"/>
      <c r="J32" s="396">
        <v>1995</v>
      </c>
      <c r="K32" s="396">
        <v>2019</v>
      </c>
      <c r="L32" s="400">
        <v>43747</v>
      </c>
      <c r="M32" s="396"/>
      <c r="N32" s="396">
        <v>9</v>
      </c>
      <c r="O32" s="396"/>
      <c r="P32" s="396"/>
      <c r="Q32" s="396"/>
      <c r="R32" s="396"/>
      <c r="S32" s="396" t="s">
        <v>159</v>
      </c>
      <c r="T32" s="402">
        <v>116600</v>
      </c>
      <c r="U32" s="396"/>
      <c r="V32" s="396"/>
      <c r="W32" s="418">
        <v>45222</v>
      </c>
      <c r="X32" s="420">
        <v>45587</v>
      </c>
      <c r="Y32" s="418">
        <v>45222</v>
      </c>
      <c r="Z32" s="420">
        <v>45587</v>
      </c>
      <c r="AA32" s="396" t="s">
        <v>15</v>
      </c>
      <c r="AB32" s="394" t="s">
        <v>429</v>
      </c>
      <c r="AC32" s="394" t="s">
        <v>429</v>
      </c>
      <c r="AD32" s="394" t="s">
        <v>429</v>
      </c>
      <c r="AE32" s="395"/>
    </row>
    <row r="33" spans="1:31" s="171" customFormat="1" ht="25">
      <c r="A33" s="10">
        <f t="shared" si="0"/>
        <v>26</v>
      </c>
      <c r="B33" s="10" t="s">
        <v>1103</v>
      </c>
      <c r="C33" s="407" t="s">
        <v>1107</v>
      </c>
      <c r="D33" s="407" t="s">
        <v>1108</v>
      </c>
      <c r="E33" s="396">
        <v>618100</v>
      </c>
      <c r="F33" s="406" t="s">
        <v>1106</v>
      </c>
      <c r="G33" s="391" t="s">
        <v>439</v>
      </c>
      <c r="H33" s="396"/>
      <c r="I33" s="396"/>
      <c r="J33" s="396">
        <v>2502</v>
      </c>
      <c r="K33" s="396">
        <v>1988</v>
      </c>
      <c r="L33" s="400">
        <v>36039</v>
      </c>
      <c r="M33" s="396"/>
      <c r="N33" s="396">
        <v>1</v>
      </c>
      <c r="O33" s="396"/>
      <c r="P33" s="396"/>
      <c r="Q33" s="396"/>
      <c r="R33" s="396"/>
      <c r="S33" s="396"/>
      <c r="T33" s="414"/>
      <c r="U33" s="396"/>
      <c r="V33" s="396"/>
      <c r="W33" s="400">
        <v>44927</v>
      </c>
      <c r="X33" s="400">
        <v>45291</v>
      </c>
      <c r="Y33" s="400" t="s">
        <v>237</v>
      </c>
      <c r="Z33" s="400" t="s">
        <v>237</v>
      </c>
      <c r="AA33" s="396" t="s">
        <v>15</v>
      </c>
      <c r="AB33" s="394" t="s">
        <v>429</v>
      </c>
      <c r="AC33" s="394" t="s">
        <v>429</v>
      </c>
      <c r="AD33" s="395"/>
      <c r="AE33" s="395"/>
    </row>
    <row r="34" spans="1:31" s="171" customFormat="1" ht="29">
      <c r="A34" s="10">
        <f t="shared" si="0"/>
        <v>27</v>
      </c>
      <c r="B34" s="10" t="s">
        <v>1103</v>
      </c>
      <c r="C34" s="407" t="s">
        <v>1863</v>
      </c>
      <c r="D34" s="407" t="s">
        <v>1864</v>
      </c>
      <c r="E34" s="396" t="s">
        <v>1865</v>
      </c>
      <c r="F34" s="406" t="s">
        <v>1109</v>
      </c>
      <c r="G34" s="396" t="s">
        <v>443</v>
      </c>
      <c r="H34" s="396"/>
      <c r="I34" s="396"/>
      <c r="J34" s="396"/>
      <c r="K34" s="396">
        <v>1981</v>
      </c>
      <c r="L34" s="400">
        <v>31124</v>
      </c>
      <c r="M34" s="396"/>
      <c r="N34" s="396"/>
      <c r="O34" s="396">
        <v>700</v>
      </c>
      <c r="P34" s="396"/>
      <c r="Q34" s="396"/>
      <c r="R34" s="396"/>
      <c r="S34" s="396"/>
      <c r="T34" s="414"/>
      <c r="U34" s="396"/>
      <c r="V34" s="396"/>
      <c r="W34" s="400">
        <v>44927</v>
      </c>
      <c r="X34" s="400">
        <v>45291</v>
      </c>
      <c r="Y34" s="400" t="s">
        <v>237</v>
      </c>
      <c r="Z34" s="400" t="s">
        <v>237</v>
      </c>
      <c r="AA34" s="396" t="s">
        <v>15</v>
      </c>
      <c r="AB34" s="394" t="s">
        <v>429</v>
      </c>
      <c r="AC34" s="395"/>
      <c r="AD34" s="395"/>
      <c r="AE34" s="395"/>
    </row>
    <row r="35" spans="1:31" s="171" customFormat="1" ht="25">
      <c r="A35" s="10">
        <f t="shared" si="0"/>
        <v>28</v>
      </c>
      <c r="B35" s="10" t="s">
        <v>1103</v>
      </c>
      <c r="C35" s="407" t="s">
        <v>1863</v>
      </c>
      <c r="D35" s="407" t="s">
        <v>1866</v>
      </c>
      <c r="E35" s="396">
        <v>47337</v>
      </c>
      <c r="F35" s="406" t="s">
        <v>1110</v>
      </c>
      <c r="G35" s="396" t="s">
        <v>443</v>
      </c>
      <c r="H35" s="396"/>
      <c r="I35" s="396"/>
      <c r="J35" s="396"/>
      <c r="K35" s="396">
        <v>1975</v>
      </c>
      <c r="L35" s="400">
        <v>27638</v>
      </c>
      <c r="M35" s="396"/>
      <c r="N35" s="396"/>
      <c r="O35" s="396">
        <v>4500</v>
      </c>
      <c r="P35" s="396"/>
      <c r="Q35" s="396"/>
      <c r="R35" s="396"/>
      <c r="S35" s="396"/>
      <c r="T35" s="414"/>
      <c r="U35" s="396"/>
      <c r="V35" s="396"/>
      <c r="W35" s="400">
        <v>44927</v>
      </c>
      <c r="X35" s="400">
        <v>45291</v>
      </c>
      <c r="Y35" s="400" t="s">
        <v>237</v>
      </c>
      <c r="Z35" s="400" t="s">
        <v>237</v>
      </c>
      <c r="AA35" s="396" t="s">
        <v>15</v>
      </c>
      <c r="AB35" s="394" t="s">
        <v>429</v>
      </c>
      <c r="AC35" s="395"/>
      <c r="AD35" s="395"/>
      <c r="AE35" s="395"/>
    </row>
    <row r="36" spans="1:31" s="171" customFormat="1" ht="25">
      <c r="A36" s="10">
        <f t="shared" si="0"/>
        <v>29</v>
      </c>
      <c r="B36" s="10" t="s">
        <v>1134</v>
      </c>
      <c r="C36" s="405" t="s">
        <v>1092</v>
      </c>
      <c r="D36" s="396" t="s">
        <v>1093</v>
      </c>
      <c r="E36" s="405" t="s">
        <v>1139</v>
      </c>
      <c r="F36" s="421" t="s">
        <v>1135</v>
      </c>
      <c r="G36" s="10" t="s">
        <v>1087</v>
      </c>
      <c r="H36" s="396"/>
      <c r="I36" s="396"/>
      <c r="J36" s="408">
        <v>1995</v>
      </c>
      <c r="K36" s="422">
        <v>2019</v>
      </c>
      <c r="L36" s="409">
        <v>43747</v>
      </c>
      <c r="M36" s="396"/>
      <c r="N36" s="396">
        <v>9</v>
      </c>
      <c r="O36" s="423" t="s">
        <v>237</v>
      </c>
      <c r="P36" s="408">
        <v>3190</v>
      </c>
      <c r="Q36" s="396"/>
      <c r="R36" s="396"/>
      <c r="S36" s="396"/>
      <c r="T36" s="402">
        <v>116200</v>
      </c>
      <c r="U36" s="396"/>
      <c r="V36" s="396"/>
      <c r="W36" s="418">
        <v>45222</v>
      </c>
      <c r="X36" s="420">
        <v>45587</v>
      </c>
      <c r="Y36" s="418">
        <v>45222</v>
      </c>
      <c r="Z36" s="420">
        <v>45587</v>
      </c>
      <c r="AA36" s="396" t="s">
        <v>15</v>
      </c>
      <c r="AB36" s="394" t="s">
        <v>429</v>
      </c>
      <c r="AC36" s="394" t="s">
        <v>429</v>
      </c>
      <c r="AD36" s="396" t="s">
        <v>429</v>
      </c>
      <c r="AE36" s="395"/>
    </row>
    <row r="37" spans="1:31" s="171" customFormat="1" ht="25">
      <c r="A37" s="10">
        <f t="shared" si="0"/>
        <v>30</v>
      </c>
      <c r="B37" s="10" t="s">
        <v>1134</v>
      </c>
      <c r="C37" s="448" t="s">
        <v>1138</v>
      </c>
      <c r="D37" s="449" t="s">
        <v>1867</v>
      </c>
      <c r="E37" s="450" t="s">
        <v>1869</v>
      </c>
      <c r="F37" s="451" t="s">
        <v>1868</v>
      </c>
      <c r="G37" s="10" t="s">
        <v>1087</v>
      </c>
      <c r="H37" s="396"/>
      <c r="I37" s="396"/>
      <c r="J37" s="452">
        <v>1461</v>
      </c>
      <c r="K37" s="453">
        <v>2008</v>
      </c>
      <c r="L37" s="454">
        <v>39786</v>
      </c>
      <c r="M37" s="396"/>
      <c r="N37" s="396">
        <v>5</v>
      </c>
      <c r="O37" s="455">
        <v>525</v>
      </c>
      <c r="P37" s="452">
        <v>1620</v>
      </c>
      <c r="Q37" s="396"/>
      <c r="R37" s="396"/>
      <c r="S37" s="396"/>
      <c r="T37" s="402">
        <v>7300</v>
      </c>
      <c r="U37" s="396"/>
      <c r="V37" s="396"/>
      <c r="W37" s="444">
        <v>45264</v>
      </c>
      <c r="X37" s="444">
        <v>45629</v>
      </c>
      <c r="Y37" s="444">
        <v>45264</v>
      </c>
      <c r="Z37" s="456">
        <v>45629</v>
      </c>
      <c r="AA37" s="396" t="s">
        <v>15</v>
      </c>
      <c r="AB37" s="394" t="s">
        <v>429</v>
      </c>
      <c r="AC37" s="394" t="s">
        <v>429</v>
      </c>
      <c r="AD37" s="396" t="s">
        <v>429</v>
      </c>
      <c r="AE37" s="395"/>
    </row>
    <row r="38" spans="1:31" s="171" customFormat="1" ht="25">
      <c r="A38" s="10">
        <f t="shared" si="0"/>
        <v>31</v>
      </c>
      <c r="B38" s="10" t="s">
        <v>1134</v>
      </c>
      <c r="C38" s="407" t="s">
        <v>1870</v>
      </c>
      <c r="D38" s="407" t="s">
        <v>1871</v>
      </c>
      <c r="E38" s="447" t="s">
        <v>1872</v>
      </c>
      <c r="F38" s="406" t="s">
        <v>1136</v>
      </c>
      <c r="G38" s="391" t="s">
        <v>439</v>
      </c>
      <c r="H38" s="396"/>
      <c r="I38" s="396"/>
      <c r="J38" s="399" t="s">
        <v>237</v>
      </c>
      <c r="K38" s="396">
        <v>1991</v>
      </c>
      <c r="L38" s="396"/>
      <c r="M38" s="396"/>
      <c r="N38" s="396">
        <v>1</v>
      </c>
      <c r="O38" s="401"/>
      <c r="P38" s="396"/>
      <c r="Q38" s="396"/>
      <c r="R38" s="396"/>
      <c r="S38" s="396"/>
      <c r="T38" s="414"/>
      <c r="U38" s="396"/>
      <c r="V38" s="396"/>
      <c r="W38" s="400">
        <v>45270</v>
      </c>
      <c r="X38" s="400">
        <v>45635</v>
      </c>
      <c r="Y38" s="400" t="s">
        <v>237</v>
      </c>
      <c r="Z38" s="400" t="s">
        <v>237</v>
      </c>
      <c r="AA38" s="396" t="s">
        <v>15</v>
      </c>
      <c r="AB38" s="394" t="s">
        <v>429</v>
      </c>
      <c r="AC38" s="396" t="s">
        <v>429</v>
      </c>
      <c r="AD38" s="395"/>
      <c r="AE38" s="395"/>
    </row>
    <row r="39" spans="1:31" s="171" customFormat="1" ht="25">
      <c r="A39" s="10">
        <f t="shared" si="0"/>
        <v>32</v>
      </c>
      <c r="B39" s="10" t="s">
        <v>1134</v>
      </c>
      <c r="C39" s="407" t="s">
        <v>1863</v>
      </c>
      <c r="D39" s="407" t="s">
        <v>1866</v>
      </c>
      <c r="E39" s="396" t="s">
        <v>1140</v>
      </c>
      <c r="F39" s="406" t="s">
        <v>1137</v>
      </c>
      <c r="G39" s="396" t="s">
        <v>443</v>
      </c>
      <c r="H39" s="396"/>
      <c r="I39" s="396"/>
      <c r="J39" s="399" t="s">
        <v>237</v>
      </c>
      <c r="K39" s="396">
        <v>1987</v>
      </c>
      <c r="L39" s="396"/>
      <c r="M39" s="396"/>
      <c r="N39" s="396"/>
      <c r="O39" s="401">
        <v>3500</v>
      </c>
      <c r="P39" s="396"/>
      <c r="Q39" s="396"/>
      <c r="R39" s="396"/>
      <c r="S39" s="396"/>
      <c r="T39" s="414"/>
      <c r="U39" s="396"/>
      <c r="V39" s="396"/>
      <c r="W39" s="400">
        <v>45270</v>
      </c>
      <c r="X39" s="400">
        <v>45635</v>
      </c>
      <c r="Y39" s="400" t="s">
        <v>237</v>
      </c>
      <c r="Z39" s="400" t="s">
        <v>237</v>
      </c>
      <c r="AA39" s="396" t="s">
        <v>15</v>
      </c>
      <c r="AB39" s="394" t="s">
        <v>429</v>
      </c>
      <c r="AC39" s="395"/>
      <c r="AD39" s="395"/>
      <c r="AE39" s="395"/>
    </row>
    <row r="40" spans="1:31" s="171" customFormat="1">
      <c r="A40" s="10">
        <f t="shared" si="0"/>
        <v>33</v>
      </c>
      <c r="B40" s="10" t="s">
        <v>281</v>
      </c>
      <c r="C40" s="405" t="s">
        <v>1844</v>
      </c>
      <c r="D40" s="405" t="s">
        <v>1845</v>
      </c>
      <c r="E40" s="396" t="s">
        <v>1847</v>
      </c>
      <c r="F40" s="406" t="s">
        <v>1846</v>
      </c>
      <c r="G40" s="407" t="s">
        <v>432</v>
      </c>
      <c r="H40" s="396"/>
      <c r="I40" s="396"/>
      <c r="J40" s="408">
        <v>998</v>
      </c>
      <c r="K40" s="396">
        <v>2021</v>
      </c>
      <c r="L40" s="409">
        <v>44407</v>
      </c>
      <c r="M40" s="396"/>
      <c r="N40" s="396">
        <v>5</v>
      </c>
      <c r="O40" s="401"/>
      <c r="P40" s="396"/>
      <c r="Q40" s="396"/>
      <c r="R40" s="396"/>
      <c r="S40" s="396"/>
      <c r="T40" s="402">
        <v>73200</v>
      </c>
      <c r="U40" s="396"/>
      <c r="V40" s="396"/>
      <c r="W40" s="410">
        <v>45282</v>
      </c>
      <c r="X40" s="411">
        <v>45647</v>
      </c>
      <c r="Y40" s="410">
        <v>45282</v>
      </c>
      <c r="Z40" s="411">
        <v>45647</v>
      </c>
      <c r="AA40" s="396" t="s">
        <v>15</v>
      </c>
      <c r="AB40" s="394" t="s">
        <v>429</v>
      </c>
      <c r="AC40" s="394" t="s">
        <v>429</v>
      </c>
      <c r="AD40" s="394" t="s">
        <v>429</v>
      </c>
      <c r="AE40" s="396" t="s">
        <v>429</v>
      </c>
    </row>
    <row r="41" spans="1:31" s="171" customFormat="1">
      <c r="A41" s="10">
        <f t="shared" si="0"/>
        <v>34</v>
      </c>
      <c r="B41" s="10" t="s">
        <v>1478</v>
      </c>
      <c r="C41" s="398" t="s">
        <v>1483</v>
      </c>
      <c r="D41" s="398" t="s">
        <v>1488</v>
      </c>
      <c r="E41" s="398" t="s">
        <v>1493</v>
      </c>
      <c r="F41" s="415" t="s">
        <v>1479</v>
      </c>
      <c r="G41" s="398" t="s">
        <v>1482</v>
      </c>
      <c r="H41" s="396"/>
      <c r="I41" s="396"/>
      <c r="J41" s="416"/>
      <c r="K41" s="417">
        <v>2006</v>
      </c>
      <c r="L41" s="418">
        <v>38909</v>
      </c>
      <c r="M41" s="396"/>
      <c r="N41" s="419"/>
      <c r="O41" s="419">
        <v>765</v>
      </c>
      <c r="P41" s="416">
        <v>1400</v>
      </c>
      <c r="Q41" s="396"/>
      <c r="R41" s="396"/>
      <c r="S41" s="396"/>
      <c r="T41" s="414"/>
      <c r="U41" s="396"/>
      <c r="V41" s="396"/>
      <c r="W41" s="418">
        <v>45122</v>
      </c>
      <c r="X41" s="420">
        <v>45487</v>
      </c>
      <c r="Y41" s="418" t="s">
        <v>237</v>
      </c>
      <c r="Z41" s="418" t="s">
        <v>237</v>
      </c>
      <c r="AA41" s="396" t="s">
        <v>15</v>
      </c>
      <c r="AB41" s="394" t="s">
        <v>429</v>
      </c>
      <c r="AC41" s="395"/>
      <c r="AD41" s="395"/>
      <c r="AE41" s="395"/>
    </row>
    <row r="42" spans="1:31" s="171" customFormat="1">
      <c r="A42" s="10">
        <f t="shared" si="0"/>
        <v>35</v>
      </c>
      <c r="B42" s="10" t="s">
        <v>1478</v>
      </c>
      <c r="C42" s="398" t="s">
        <v>1878</v>
      </c>
      <c r="D42" s="398" t="s">
        <v>1489</v>
      </c>
      <c r="E42" s="398" t="s">
        <v>1494</v>
      </c>
      <c r="F42" s="415" t="s">
        <v>1480</v>
      </c>
      <c r="G42" s="398" t="s">
        <v>432</v>
      </c>
      <c r="H42" s="396"/>
      <c r="I42" s="396"/>
      <c r="J42" s="416">
        <v>1995</v>
      </c>
      <c r="K42" s="417">
        <v>2014</v>
      </c>
      <c r="L42" s="418">
        <v>41887</v>
      </c>
      <c r="M42" s="396"/>
      <c r="N42" s="419">
        <v>9</v>
      </c>
      <c r="O42" s="419"/>
      <c r="P42" s="416">
        <v>3055</v>
      </c>
      <c r="Q42" s="396"/>
      <c r="R42" s="396"/>
      <c r="S42" s="396"/>
      <c r="T42" s="414"/>
      <c r="U42" s="396"/>
      <c r="V42" s="396"/>
      <c r="W42" s="418">
        <v>45174</v>
      </c>
      <c r="X42" s="420">
        <v>45539</v>
      </c>
      <c r="Y42" s="418" t="s">
        <v>237</v>
      </c>
      <c r="Z42" s="418" t="s">
        <v>237</v>
      </c>
      <c r="AA42" s="396" t="s">
        <v>15</v>
      </c>
      <c r="AB42" s="394" t="s">
        <v>429</v>
      </c>
      <c r="AC42" s="394" t="s">
        <v>429</v>
      </c>
      <c r="AD42" s="395"/>
      <c r="AE42" s="395"/>
    </row>
    <row r="43" spans="1:31" s="171" customFormat="1">
      <c r="A43" s="10">
        <f t="shared" si="0"/>
        <v>36</v>
      </c>
      <c r="B43" s="10" t="s">
        <v>1478</v>
      </c>
      <c r="C43" s="398" t="s">
        <v>1484</v>
      </c>
      <c r="D43" s="398" t="s">
        <v>1490</v>
      </c>
      <c r="E43" s="398" t="s">
        <v>1495</v>
      </c>
      <c r="F43" s="424" t="s">
        <v>1882</v>
      </c>
      <c r="G43" s="398" t="s">
        <v>1482</v>
      </c>
      <c r="H43" s="396"/>
      <c r="I43" s="396"/>
      <c r="J43" s="416"/>
      <c r="K43" s="417">
        <v>2015</v>
      </c>
      <c r="L43" s="418">
        <v>42382</v>
      </c>
      <c r="M43" s="396"/>
      <c r="N43" s="419"/>
      <c r="O43" s="419">
        <v>2120</v>
      </c>
      <c r="P43" s="416">
        <v>2700</v>
      </c>
      <c r="Q43" s="396"/>
      <c r="R43" s="396"/>
      <c r="S43" s="396"/>
      <c r="T43" s="414"/>
      <c r="U43" s="396"/>
      <c r="V43" s="396"/>
      <c r="W43" s="418">
        <v>44940</v>
      </c>
      <c r="X43" s="420">
        <v>45304</v>
      </c>
      <c r="Y43" s="418" t="s">
        <v>237</v>
      </c>
      <c r="Z43" s="418" t="s">
        <v>237</v>
      </c>
      <c r="AA43" s="396" t="s">
        <v>15</v>
      </c>
      <c r="AB43" s="394" t="s">
        <v>429</v>
      </c>
      <c r="AC43" s="395"/>
      <c r="AD43" s="395"/>
      <c r="AE43" s="395"/>
    </row>
    <row r="44" spans="1:31" s="171" customFormat="1">
      <c r="A44" s="10">
        <f t="shared" si="0"/>
        <v>37</v>
      </c>
      <c r="B44" s="10" t="s">
        <v>1478</v>
      </c>
      <c r="C44" s="398" t="s">
        <v>1485</v>
      </c>
      <c r="D44" s="398" t="s">
        <v>1491</v>
      </c>
      <c r="E44" s="396" t="s">
        <v>2025</v>
      </c>
      <c r="F44" s="415" t="s">
        <v>1883</v>
      </c>
      <c r="G44" s="398" t="s">
        <v>1089</v>
      </c>
      <c r="H44" s="396"/>
      <c r="I44" s="396"/>
      <c r="J44" s="416"/>
      <c r="K44" s="366">
        <v>2015</v>
      </c>
      <c r="L44" s="418">
        <v>42382</v>
      </c>
      <c r="M44" s="396"/>
      <c r="N44" s="419"/>
      <c r="O44" s="419">
        <v>300</v>
      </c>
      <c r="P44" s="416">
        <v>500</v>
      </c>
      <c r="Q44" s="396"/>
      <c r="R44" s="396"/>
      <c r="S44" s="396"/>
      <c r="T44" s="414"/>
      <c r="U44" s="396"/>
      <c r="V44" s="396"/>
      <c r="W44" s="418">
        <v>44940</v>
      </c>
      <c r="X44" s="418">
        <v>45304</v>
      </c>
      <c r="Y44" s="418" t="s">
        <v>237</v>
      </c>
      <c r="Z44" s="418" t="s">
        <v>237</v>
      </c>
      <c r="AA44" s="396" t="s">
        <v>15</v>
      </c>
      <c r="AB44" s="394" t="s">
        <v>429</v>
      </c>
      <c r="AC44" s="395"/>
      <c r="AD44" s="395"/>
      <c r="AE44" s="395"/>
    </row>
    <row r="45" spans="1:31" s="171" customFormat="1">
      <c r="A45" s="10">
        <f t="shared" si="0"/>
        <v>38</v>
      </c>
      <c r="B45" s="10" t="s">
        <v>1478</v>
      </c>
      <c r="C45" s="396" t="s">
        <v>1486</v>
      </c>
      <c r="D45" s="396" t="s">
        <v>2026</v>
      </c>
      <c r="E45" s="396">
        <v>13900</v>
      </c>
      <c r="F45" s="397" t="s">
        <v>1884</v>
      </c>
      <c r="G45" s="398" t="s">
        <v>2027</v>
      </c>
      <c r="H45" s="396"/>
      <c r="I45" s="396"/>
      <c r="J45" s="399"/>
      <c r="K45" s="396">
        <v>1985</v>
      </c>
      <c r="L45" s="400">
        <v>31336</v>
      </c>
      <c r="M45" s="396"/>
      <c r="N45" s="396"/>
      <c r="O45" s="401">
        <v>4000</v>
      </c>
      <c r="P45" s="399">
        <v>5570</v>
      </c>
      <c r="Q45" s="396"/>
      <c r="R45" s="396"/>
      <c r="S45" s="396"/>
      <c r="T45" s="414"/>
      <c r="U45" s="396"/>
      <c r="V45" s="396"/>
      <c r="W45" s="400">
        <v>45013</v>
      </c>
      <c r="X45" s="400">
        <v>45378</v>
      </c>
      <c r="Y45" s="418" t="s">
        <v>237</v>
      </c>
      <c r="Z45" s="418" t="s">
        <v>237</v>
      </c>
      <c r="AA45" s="396" t="s">
        <v>15</v>
      </c>
      <c r="AB45" s="394" t="s">
        <v>429</v>
      </c>
      <c r="AC45" s="395"/>
      <c r="AD45" s="395"/>
      <c r="AE45" s="395"/>
    </row>
    <row r="46" spans="1:31" s="171" customFormat="1">
      <c r="A46" s="10">
        <f t="shared" si="0"/>
        <v>39</v>
      </c>
      <c r="B46" s="10" t="s">
        <v>1478</v>
      </c>
      <c r="C46" s="396" t="s">
        <v>1874</v>
      </c>
      <c r="D46" s="396" t="s">
        <v>1875</v>
      </c>
      <c r="E46" s="396" t="s">
        <v>1496</v>
      </c>
      <c r="F46" s="397" t="s">
        <v>1885</v>
      </c>
      <c r="G46" s="398" t="s">
        <v>432</v>
      </c>
      <c r="H46" s="396"/>
      <c r="I46" s="396"/>
      <c r="J46" s="399">
        <v>2198</v>
      </c>
      <c r="K46" s="364">
        <v>2013</v>
      </c>
      <c r="L46" s="400">
        <v>41943</v>
      </c>
      <c r="M46" s="396"/>
      <c r="N46" s="396">
        <v>9</v>
      </c>
      <c r="O46" s="401"/>
      <c r="P46" s="399">
        <v>3025</v>
      </c>
      <c r="Q46" s="396"/>
      <c r="R46" s="396"/>
      <c r="S46" s="396"/>
      <c r="T46" s="414"/>
      <c r="U46" s="396"/>
      <c r="V46" s="396"/>
      <c r="W46" s="400">
        <v>44935</v>
      </c>
      <c r="X46" s="418">
        <v>45299</v>
      </c>
      <c r="Y46" s="418" t="s">
        <v>237</v>
      </c>
      <c r="Z46" s="418" t="s">
        <v>237</v>
      </c>
      <c r="AA46" s="396" t="s">
        <v>15</v>
      </c>
      <c r="AB46" s="394" t="s">
        <v>429</v>
      </c>
      <c r="AC46" s="394" t="s">
        <v>429</v>
      </c>
      <c r="AD46" s="395"/>
      <c r="AE46" s="395"/>
    </row>
    <row r="47" spans="1:31" s="171" customFormat="1">
      <c r="A47" s="10">
        <f t="shared" si="0"/>
        <v>40</v>
      </c>
      <c r="B47" s="10" t="s">
        <v>1478</v>
      </c>
      <c r="C47" s="76" t="s">
        <v>1487</v>
      </c>
      <c r="D47" s="76" t="s">
        <v>1492</v>
      </c>
      <c r="E47" s="76" t="s">
        <v>1497</v>
      </c>
      <c r="F47" s="397" t="s">
        <v>1886</v>
      </c>
      <c r="G47" s="398" t="s">
        <v>432</v>
      </c>
      <c r="H47" s="396"/>
      <c r="I47" s="396"/>
      <c r="J47" s="430">
        <v>1499</v>
      </c>
      <c r="K47" s="76">
        <v>2020</v>
      </c>
      <c r="L47" s="403">
        <v>44314</v>
      </c>
      <c r="M47" s="396"/>
      <c r="N47" s="76">
        <v>5</v>
      </c>
      <c r="O47" s="437">
        <v>650</v>
      </c>
      <c r="P47" s="430">
        <v>2105</v>
      </c>
      <c r="Q47" s="396"/>
      <c r="R47" s="396">
        <v>24509</v>
      </c>
      <c r="S47" s="396"/>
      <c r="T47" s="402">
        <v>80600</v>
      </c>
      <c r="U47" s="396"/>
      <c r="V47" s="396"/>
      <c r="W47" s="400">
        <v>45206</v>
      </c>
      <c r="X47" s="400">
        <v>45571</v>
      </c>
      <c r="Y47" s="403">
        <v>45206</v>
      </c>
      <c r="Z47" s="404">
        <v>45571</v>
      </c>
      <c r="AA47" s="396" t="s">
        <v>15</v>
      </c>
      <c r="AB47" s="394" t="s">
        <v>429</v>
      </c>
      <c r="AC47" s="394" t="s">
        <v>429</v>
      </c>
      <c r="AD47" s="394" t="s">
        <v>429</v>
      </c>
      <c r="AE47" s="395"/>
    </row>
    <row r="48" spans="1:31" s="171" customFormat="1">
      <c r="A48" s="10">
        <f t="shared" si="0"/>
        <v>41</v>
      </c>
      <c r="B48" s="10" t="s">
        <v>1478</v>
      </c>
      <c r="C48" s="396" t="s">
        <v>1485</v>
      </c>
      <c r="D48" s="396" t="s">
        <v>1491</v>
      </c>
      <c r="E48" s="396" t="s">
        <v>1498</v>
      </c>
      <c r="F48" s="397" t="s">
        <v>1481</v>
      </c>
      <c r="G48" s="398" t="s">
        <v>1089</v>
      </c>
      <c r="H48" s="396"/>
      <c r="I48" s="396"/>
      <c r="J48" s="399"/>
      <c r="K48" s="396">
        <v>2020</v>
      </c>
      <c r="L48" s="400">
        <v>44209</v>
      </c>
      <c r="M48" s="396"/>
      <c r="N48" s="396"/>
      <c r="O48" s="401">
        <v>450</v>
      </c>
      <c r="P48" s="399">
        <v>750</v>
      </c>
      <c r="Q48" s="396"/>
      <c r="R48" s="396"/>
      <c r="S48" s="396"/>
      <c r="T48" s="414"/>
      <c r="U48" s="396"/>
      <c r="V48" s="396"/>
      <c r="W48" s="400">
        <v>44933</v>
      </c>
      <c r="X48" s="400">
        <v>45297</v>
      </c>
      <c r="Y48" s="400" t="s">
        <v>237</v>
      </c>
      <c r="Z48" s="400" t="s">
        <v>237</v>
      </c>
      <c r="AA48" s="396" t="s">
        <v>15</v>
      </c>
      <c r="AB48" s="394" t="s">
        <v>429</v>
      </c>
      <c r="AC48" s="395"/>
      <c r="AD48" s="395"/>
      <c r="AE48" s="395"/>
    </row>
    <row r="49" spans="1:31" s="171" customFormat="1">
      <c r="A49" s="10">
        <f t="shared" si="0"/>
        <v>42</v>
      </c>
      <c r="B49" s="10" t="s">
        <v>1478</v>
      </c>
      <c r="C49" s="396" t="s">
        <v>1487</v>
      </c>
      <c r="D49" s="396" t="s">
        <v>1492</v>
      </c>
      <c r="E49" s="396" t="s">
        <v>1499</v>
      </c>
      <c r="F49" s="397" t="s">
        <v>1910</v>
      </c>
      <c r="G49" s="398" t="s">
        <v>432</v>
      </c>
      <c r="H49" s="396"/>
      <c r="I49" s="396"/>
      <c r="J49" s="399">
        <v>1499</v>
      </c>
      <c r="K49" s="396">
        <v>2022</v>
      </c>
      <c r="L49" s="400">
        <v>44862</v>
      </c>
      <c r="M49" s="396"/>
      <c r="N49" s="396">
        <v>5</v>
      </c>
      <c r="O49" s="401">
        <v>597</v>
      </c>
      <c r="P49" s="399">
        <v>2130</v>
      </c>
      <c r="Q49" s="396"/>
      <c r="R49" s="396">
        <v>7500</v>
      </c>
      <c r="S49" s="396"/>
      <c r="T49" s="402">
        <v>126500</v>
      </c>
      <c r="U49" s="396"/>
      <c r="V49" s="396"/>
      <c r="W49" s="400">
        <v>45276</v>
      </c>
      <c r="X49" s="400">
        <v>45641</v>
      </c>
      <c r="Y49" s="403">
        <v>45276</v>
      </c>
      <c r="Z49" s="404">
        <v>45641</v>
      </c>
      <c r="AA49" s="396" t="s">
        <v>15</v>
      </c>
      <c r="AB49" s="394" t="s">
        <v>429</v>
      </c>
      <c r="AC49" s="394" t="s">
        <v>429</v>
      </c>
      <c r="AD49" s="394" t="s">
        <v>429</v>
      </c>
      <c r="AE49" s="395"/>
    </row>
    <row r="50" spans="1:31" s="171" customFormat="1">
      <c r="A50" s="10">
        <f t="shared" si="0"/>
        <v>43</v>
      </c>
      <c r="B50" s="10" t="s">
        <v>1514</v>
      </c>
      <c r="C50" s="398" t="s">
        <v>1515</v>
      </c>
      <c r="D50" s="398" t="s">
        <v>1876</v>
      </c>
      <c r="E50" s="398" t="s">
        <v>1877</v>
      </c>
      <c r="F50" s="431" t="s">
        <v>1887</v>
      </c>
      <c r="G50" s="398" t="s">
        <v>461</v>
      </c>
      <c r="H50" s="396"/>
      <c r="I50" s="396"/>
      <c r="J50" s="399">
        <v>2400</v>
      </c>
      <c r="K50" s="417">
        <v>1991</v>
      </c>
      <c r="L50" s="432">
        <v>33358</v>
      </c>
      <c r="M50" s="396"/>
      <c r="N50" s="396">
        <v>3</v>
      </c>
      <c r="O50" s="396">
        <v>1065</v>
      </c>
      <c r="P50" s="399">
        <v>2800</v>
      </c>
      <c r="Q50" s="396"/>
      <c r="R50" s="396"/>
      <c r="S50" s="396"/>
      <c r="T50" s="414"/>
      <c r="U50" s="396"/>
      <c r="V50" s="396"/>
      <c r="W50" s="418">
        <v>45222</v>
      </c>
      <c r="X50" s="420">
        <v>45587</v>
      </c>
      <c r="Y50" s="400" t="s">
        <v>237</v>
      </c>
      <c r="Z50" s="400" t="s">
        <v>237</v>
      </c>
      <c r="AA50" s="396" t="s">
        <v>15</v>
      </c>
      <c r="AB50" s="394" t="s">
        <v>429</v>
      </c>
      <c r="AC50" s="394" t="s">
        <v>429</v>
      </c>
      <c r="AD50" s="395"/>
      <c r="AE50" s="395"/>
    </row>
    <row r="51" spans="1:31" s="171" customFormat="1">
      <c r="A51" s="10">
        <f t="shared" si="0"/>
        <v>44</v>
      </c>
      <c r="B51" s="10" t="s">
        <v>1604</v>
      </c>
      <c r="C51" s="407" t="s">
        <v>1605</v>
      </c>
      <c r="D51" s="10">
        <v>600</v>
      </c>
      <c r="E51" s="10" t="s">
        <v>1879</v>
      </c>
      <c r="F51" s="10" t="s">
        <v>1622</v>
      </c>
      <c r="G51" s="407" t="s">
        <v>1616</v>
      </c>
      <c r="H51" s="396"/>
      <c r="I51" s="396"/>
      <c r="J51" s="10">
        <v>1108</v>
      </c>
      <c r="K51" s="10">
        <v>2006</v>
      </c>
      <c r="L51" s="433">
        <v>39162</v>
      </c>
      <c r="M51" s="396"/>
      <c r="N51" s="10">
        <v>2</v>
      </c>
      <c r="O51" s="10">
        <v>505</v>
      </c>
      <c r="P51" s="396"/>
      <c r="Q51" s="396"/>
      <c r="R51" s="396"/>
      <c r="S51" s="396"/>
      <c r="T51" s="435">
        <v>5600</v>
      </c>
      <c r="U51" s="396"/>
      <c r="V51" s="396"/>
      <c r="W51" s="436">
        <v>45006</v>
      </c>
      <c r="X51" s="412">
        <v>45371</v>
      </c>
      <c r="Y51" s="412">
        <v>45006</v>
      </c>
      <c r="Z51" s="412">
        <v>45371</v>
      </c>
      <c r="AA51" s="396" t="s">
        <v>15</v>
      </c>
      <c r="AB51" s="394" t="s">
        <v>429</v>
      </c>
      <c r="AC51" s="394" t="s">
        <v>429</v>
      </c>
      <c r="AD51" s="394" t="s">
        <v>429</v>
      </c>
      <c r="AE51" s="395"/>
    </row>
    <row r="52" spans="1:31" s="171" customFormat="1">
      <c r="A52" s="10">
        <f t="shared" si="0"/>
        <v>45</v>
      </c>
      <c r="B52" s="10" t="s">
        <v>1604</v>
      </c>
      <c r="C52" s="407" t="s">
        <v>1606</v>
      </c>
      <c r="D52" s="10" t="s">
        <v>1607</v>
      </c>
      <c r="E52" s="10" t="s">
        <v>1618</v>
      </c>
      <c r="F52" s="10" t="s">
        <v>1888</v>
      </c>
      <c r="G52" s="407" t="s">
        <v>424</v>
      </c>
      <c r="H52" s="396"/>
      <c r="I52" s="396"/>
      <c r="J52" s="10">
        <v>1461</v>
      </c>
      <c r="K52" s="10">
        <v>2007</v>
      </c>
      <c r="L52" s="433">
        <v>39353</v>
      </c>
      <c r="M52" s="396"/>
      <c r="N52" s="10">
        <v>5</v>
      </c>
      <c r="O52" s="10" t="s">
        <v>237</v>
      </c>
      <c r="P52" s="396"/>
      <c r="Q52" s="396"/>
      <c r="R52" s="396"/>
      <c r="S52" s="396" t="s">
        <v>1625</v>
      </c>
      <c r="T52" s="435">
        <v>8200</v>
      </c>
      <c r="U52" s="396"/>
      <c r="V52" s="396"/>
      <c r="W52" s="412">
        <v>45250</v>
      </c>
      <c r="X52" s="412">
        <v>45615</v>
      </c>
      <c r="Y52" s="412">
        <v>45250</v>
      </c>
      <c r="Z52" s="412">
        <v>45615</v>
      </c>
      <c r="AA52" s="396" t="s">
        <v>15</v>
      </c>
      <c r="AB52" s="394" t="s">
        <v>429</v>
      </c>
      <c r="AC52" s="394" t="s">
        <v>429</v>
      </c>
      <c r="AD52" s="394" t="s">
        <v>429</v>
      </c>
      <c r="AE52" s="395"/>
    </row>
    <row r="53" spans="1:31" s="171" customFormat="1">
      <c r="A53" s="10">
        <f t="shared" si="0"/>
        <v>46</v>
      </c>
      <c r="B53" s="10" t="s">
        <v>1604</v>
      </c>
      <c r="C53" s="407" t="s">
        <v>1608</v>
      </c>
      <c r="D53" s="10" t="s">
        <v>1880</v>
      </c>
      <c r="E53" s="10" t="s">
        <v>1619</v>
      </c>
      <c r="F53" s="10" t="s">
        <v>1889</v>
      </c>
      <c r="G53" s="407" t="s">
        <v>424</v>
      </c>
      <c r="H53" s="396"/>
      <c r="I53" s="396"/>
      <c r="J53" s="10">
        <v>1242</v>
      </c>
      <c r="K53" s="10">
        <v>2000</v>
      </c>
      <c r="L53" s="433">
        <v>36687</v>
      </c>
      <c r="M53" s="396"/>
      <c r="N53" s="10">
        <v>5</v>
      </c>
      <c r="O53" s="10" t="s">
        <v>237</v>
      </c>
      <c r="P53" s="396"/>
      <c r="Q53" s="396"/>
      <c r="R53" s="396"/>
      <c r="S53" s="396"/>
      <c r="T53" s="434" t="s">
        <v>237</v>
      </c>
      <c r="U53" s="396"/>
      <c r="V53" s="396"/>
      <c r="W53" s="412">
        <v>45058</v>
      </c>
      <c r="X53" s="412">
        <v>45423</v>
      </c>
      <c r="Y53" s="412" t="s">
        <v>237</v>
      </c>
      <c r="Z53" s="412" t="s">
        <v>237</v>
      </c>
      <c r="AA53" s="396" t="s">
        <v>15</v>
      </c>
      <c r="AB53" s="394" t="s">
        <v>429</v>
      </c>
      <c r="AC53" s="394" t="s">
        <v>429</v>
      </c>
      <c r="AD53" s="395"/>
      <c r="AE53" s="395"/>
    </row>
    <row r="54" spans="1:31" s="171" customFormat="1">
      <c r="A54" s="10">
        <f t="shared" si="0"/>
        <v>47</v>
      </c>
      <c r="B54" s="10" t="s">
        <v>1604</v>
      </c>
      <c r="C54" s="407" t="s">
        <v>1609</v>
      </c>
      <c r="D54" s="10" t="s">
        <v>1881</v>
      </c>
      <c r="E54" s="10">
        <v>39314</v>
      </c>
      <c r="F54" s="10" t="s">
        <v>1890</v>
      </c>
      <c r="G54" s="407" t="s">
        <v>439</v>
      </c>
      <c r="H54" s="396"/>
      <c r="I54" s="396"/>
      <c r="J54" s="10">
        <v>1960</v>
      </c>
      <c r="K54" s="10">
        <v>1986</v>
      </c>
      <c r="L54" s="433">
        <v>31818</v>
      </c>
      <c r="M54" s="396"/>
      <c r="N54" s="10">
        <v>2</v>
      </c>
      <c r="O54" s="391" t="s">
        <v>237</v>
      </c>
      <c r="P54" s="396"/>
      <c r="Q54" s="396"/>
      <c r="R54" s="396"/>
      <c r="S54" s="396"/>
      <c r="T54" s="434" t="s">
        <v>237</v>
      </c>
      <c r="U54" s="396"/>
      <c r="V54" s="396"/>
      <c r="W54" s="412">
        <v>44927</v>
      </c>
      <c r="X54" s="412">
        <v>45291</v>
      </c>
      <c r="Y54" s="412" t="s">
        <v>237</v>
      </c>
      <c r="Z54" s="412" t="s">
        <v>237</v>
      </c>
      <c r="AA54" s="396" t="s">
        <v>15</v>
      </c>
      <c r="AB54" s="394" t="s">
        <v>429</v>
      </c>
      <c r="AC54" s="394" t="s">
        <v>429</v>
      </c>
      <c r="AD54" s="395"/>
      <c r="AE54" s="395"/>
    </row>
    <row r="55" spans="1:31" s="171" customFormat="1">
      <c r="A55" s="10">
        <f t="shared" si="0"/>
        <v>48</v>
      </c>
      <c r="B55" s="10" t="s">
        <v>1604</v>
      </c>
      <c r="C55" s="407" t="s">
        <v>1609</v>
      </c>
      <c r="D55" s="10" t="s">
        <v>1881</v>
      </c>
      <c r="E55" s="10">
        <v>411488</v>
      </c>
      <c r="F55" s="10" t="s">
        <v>1623</v>
      </c>
      <c r="G55" s="407" t="s">
        <v>439</v>
      </c>
      <c r="H55" s="396"/>
      <c r="I55" s="396"/>
      <c r="J55" s="10">
        <v>1960</v>
      </c>
      <c r="K55" s="10">
        <v>1987</v>
      </c>
      <c r="L55" s="433">
        <v>32185</v>
      </c>
      <c r="M55" s="396"/>
      <c r="N55" s="10">
        <v>2</v>
      </c>
      <c r="O55" s="391" t="s">
        <v>237</v>
      </c>
      <c r="P55" s="396"/>
      <c r="Q55" s="396"/>
      <c r="R55" s="396"/>
      <c r="S55" s="396"/>
      <c r="T55" s="434" t="s">
        <v>237</v>
      </c>
      <c r="U55" s="396"/>
      <c r="V55" s="396"/>
      <c r="W55" s="412">
        <v>44927</v>
      </c>
      <c r="X55" s="412">
        <v>45291</v>
      </c>
      <c r="Y55" s="412" t="s">
        <v>237</v>
      </c>
      <c r="Z55" s="412" t="s">
        <v>237</v>
      </c>
      <c r="AA55" s="396" t="s">
        <v>15</v>
      </c>
      <c r="AB55" s="394" t="s">
        <v>429</v>
      </c>
      <c r="AC55" s="394" t="s">
        <v>429</v>
      </c>
      <c r="AD55" s="395"/>
      <c r="AE55" s="395"/>
    </row>
    <row r="56" spans="1:31" s="171" customFormat="1">
      <c r="A56" s="10">
        <f t="shared" si="0"/>
        <v>49</v>
      </c>
      <c r="B56" s="10" t="s">
        <v>1604</v>
      </c>
      <c r="C56" s="407" t="s">
        <v>1609</v>
      </c>
      <c r="D56" s="10" t="s">
        <v>1881</v>
      </c>
      <c r="E56" s="10">
        <v>487214</v>
      </c>
      <c r="F56" s="10" t="s">
        <v>1624</v>
      </c>
      <c r="G56" s="407" t="s">
        <v>439</v>
      </c>
      <c r="H56" s="396"/>
      <c r="I56" s="396"/>
      <c r="J56" s="10">
        <v>1960</v>
      </c>
      <c r="K56" s="10">
        <v>1986</v>
      </c>
      <c r="L56" s="433">
        <v>31916</v>
      </c>
      <c r="M56" s="396"/>
      <c r="N56" s="10">
        <v>2</v>
      </c>
      <c r="O56" s="391" t="s">
        <v>237</v>
      </c>
      <c r="P56" s="396"/>
      <c r="Q56" s="396"/>
      <c r="R56" s="396"/>
      <c r="S56" s="396"/>
      <c r="T56" s="434" t="s">
        <v>237</v>
      </c>
      <c r="U56" s="396"/>
      <c r="V56" s="396"/>
      <c r="W56" s="412">
        <v>44927</v>
      </c>
      <c r="X56" s="412">
        <v>45291</v>
      </c>
      <c r="Y56" s="412" t="s">
        <v>237</v>
      </c>
      <c r="Z56" s="412" t="s">
        <v>237</v>
      </c>
      <c r="AA56" s="396" t="s">
        <v>15</v>
      </c>
      <c r="AB56" s="394" t="s">
        <v>429</v>
      </c>
      <c r="AC56" s="394" t="s">
        <v>429</v>
      </c>
      <c r="AD56" s="395"/>
      <c r="AE56" s="395"/>
    </row>
    <row r="57" spans="1:31" s="171" customFormat="1">
      <c r="A57" s="10">
        <f t="shared" si="0"/>
        <v>50</v>
      </c>
      <c r="B57" s="10" t="s">
        <v>1604</v>
      </c>
      <c r="C57" s="407" t="s">
        <v>1486</v>
      </c>
      <c r="D57" s="10" t="s">
        <v>1610</v>
      </c>
      <c r="E57" s="10">
        <v>21072</v>
      </c>
      <c r="F57" s="10" t="s">
        <v>1891</v>
      </c>
      <c r="G57" s="407" t="s">
        <v>443</v>
      </c>
      <c r="H57" s="396"/>
      <c r="I57" s="396"/>
      <c r="J57" s="10" t="s">
        <v>237</v>
      </c>
      <c r="K57" s="10">
        <v>1987</v>
      </c>
      <c r="L57" s="433">
        <v>31872</v>
      </c>
      <c r="M57" s="396"/>
      <c r="N57" s="10" t="s">
        <v>237</v>
      </c>
      <c r="O57" s="391">
        <v>4500</v>
      </c>
      <c r="P57" s="396"/>
      <c r="Q57" s="396"/>
      <c r="R57" s="396"/>
      <c r="S57" s="396"/>
      <c r="T57" s="434" t="s">
        <v>237</v>
      </c>
      <c r="U57" s="396"/>
      <c r="V57" s="396"/>
      <c r="W57" s="412">
        <v>44927</v>
      </c>
      <c r="X57" s="412">
        <v>45291</v>
      </c>
      <c r="Y57" s="412" t="s">
        <v>237</v>
      </c>
      <c r="Z57" s="412" t="s">
        <v>237</v>
      </c>
      <c r="AA57" s="396" t="s">
        <v>15</v>
      </c>
      <c r="AB57" s="394" t="s">
        <v>429</v>
      </c>
      <c r="AC57" s="395"/>
      <c r="AD57" s="395"/>
      <c r="AE57" s="395"/>
    </row>
    <row r="58" spans="1:31" s="171" customFormat="1">
      <c r="A58" s="10">
        <f t="shared" si="0"/>
        <v>51</v>
      </c>
      <c r="B58" s="10" t="s">
        <v>1604</v>
      </c>
      <c r="C58" s="407" t="s">
        <v>1486</v>
      </c>
      <c r="D58" s="10" t="s">
        <v>1611</v>
      </c>
      <c r="E58" s="10">
        <v>71579</v>
      </c>
      <c r="F58" s="10" t="s">
        <v>1892</v>
      </c>
      <c r="G58" s="10" t="s">
        <v>1617</v>
      </c>
      <c r="H58" s="396"/>
      <c r="I58" s="396"/>
      <c r="J58" s="10" t="s">
        <v>237</v>
      </c>
      <c r="K58" s="10">
        <v>1980</v>
      </c>
      <c r="L58" s="433">
        <v>29282</v>
      </c>
      <c r="M58" s="396"/>
      <c r="N58" s="10" t="s">
        <v>237</v>
      </c>
      <c r="O58" s="391">
        <v>4000</v>
      </c>
      <c r="P58" s="396"/>
      <c r="Q58" s="396"/>
      <c r="R58" s="396"/>
      <c r="S58" s="396"/>
      <c r="T58" s="434" t="s">
        <v>237</v>
      </c>
      <c r="U58" s="396"/>
      <c r="V58" s="396"/>
      <c r="W58" s="412">
        <v>44927</v>
      </c>
      <c r="X58" s="412">
        <v>45291</v>
      </c>
      <c r="Y58" s="412" t="s">
        <v>237</v>
      </c>
      <c r="Z58" s="412" t="s">
        <v>237</v>
      </c>
      <c r="AA58" s="396" t="s">
        <v>15</v>
      </c>
      <c r="AB58" s="394" t="s">
        <v>429</v>
      </c>
      <c r="AC58" s="395"/>
      <c r="AD58" s="395"/>
      <c r="AE58" s="395"/>
    </row>
    <row r="59" spans="1:31" s="171" customFormat="1">
      <c r="A59" s="10">
        <f t="shared" si="0"/>
        <v>52</v>
      </c>
      <c r="B59" s="10" t="s">
        <v>1604</v>
      </c>
      <c r="C59" s="407" t="s">
        <v>1612</v>
      </c>
      <c r="D59" s="10" t="s">
        <v>1613</v>
      </c>
      <c r="E59" s="10" t="s">
        <v>1620</v>
      </c>
      <c r="F59" s="10" t="s">
        <v>1893</v>
      </c>
      <c r="G59" s="407" t="s">
        <v>439</v>
      </c>
      <c r="H59" s="396"/>
      <c r="I59" s="396"/>
      <c r="J59" s="10">
        <v>4485</v>
      </c>
      <c r="K59" s="10">
        <v>2010</v>
      </c>
      <c r="L59" s="433">
        <v>40526</v>
      </c>
      <c r="M59" s="396"/>
      <c r="N59" s="10">
        <v>2</v>
      </c>
      <c r="O59" s="10" t="s">
        <v>237</v>
      </c>
      <c r="P59" s="396"/>
      <c r="Q59" s="396"/>
      <c r="R59" s="396"/>
      <c r="S59" s="396"/>
      <c r="T59" s="434" t="s">
        <v>237</v>
      </c>
      <c r="U59" s="396"/>
      <c r="V59" s="396"/>
      <c r="W59" s="412">
        <v>45273</v>
      </c>
      <c r="X59" s="412">
        <v>45638</v>
      </c>
      <c r="Y59" s="412" t="s">
        <v>237</v>
      </c>
      <c r="Z59" s="412" t="s">
        <v>237</v>
      </c>
      <c r="AA59" s="396" t="s">
        <v>15</v>
      </c>
      <c r="AB59" s="394" t="s">
        <v>429</v>
      </c>
      <c r="AC59" s="394" t="s">
        <v>429</v>
      </c>
      <c r="AD59" s="395"/>
      <c r="AE59" s="395"/>
    </row>
    <row r="60" spans="1:31" s="171" customFormat="1">
      <c r="A60" s="10">
        <f t="shared" si="0"/>
        <v>53</v>
      </c>
      <c r="B60" s="10" t="s">
        <v>1604</v>
      </c>
      <c r="C60" s="407" t="s">
        <v>1614</v>
      </c>
      <c r="D60" s="10" t="s">
        <v>1615</v>
      </c>
      <c r="E60" s="10" t="s">
        <v>1621</v>
      </c>
      <c r="F60" s="10" t="s">
        <v>1894</v>
      </c>
      <c r="G60" s="407" t="s">
        <v>443</v>
      </c>
      <c r="H60" s="396"/>
      <c r="I60" s="396"/>
      <c r="J60" s="10" t="s">
        <v>237</v>
      </c>
      <c r="K60" s="10">
        <v>2010</v>
      </c>
      <c r="L60" s="433">
        <v>40526</v>
      </c>
      <c r="M60" s="396"/>
      <c r="N60" s="10" t="s">
        <v>237</v>
      </c>
      <c r="O60" s="10">
        <v>4000</v>
      </c>
      <c r="P60" s="396"/>
      <c r="Q60" s="396"/>
      <c r="R60" s="396"/>
      <c r="S60" s="396"/>
      <c r="T60" s="434" t="s">
        <v>237</v>
      </c>
      <c r="U60" s="396"/>
      <c r="V60" s="396"/>
      <c r="W60" s="412">
        <v>45273</v>
      </c>
      <c r="X60" s="412">
        <v>45638</v>
      </c>
      <c r="Y60" s="412" t="s">
        <v>237</v>
      </c>
      <c r="Z60" s="412" t="s">
        <v>237</v>
      </c>
      <c r="AA60" s="396" t="s">
        <v>15</v>
      </c>
      <c r="AB60" s="394" t="s">
        <v>429</v>
      </c>
      <c r="AC60" s="395"/>
      <c r="AD60" s="395"/>
      <c r="AE60" s="395"/>
    </row>
    <row r="61" spans="1:31" s="171" customFormat="1">
      <c r="A61" s="10">
        <f t="shared" si="0"/>
        <v>54</v>
      </c>
      <c r="B61" s="10" t="s">
        <v>1816</v>
      </c>
      <c r="C61" s="398" t="s">
        <v>1817</v>
      </c>
      <c r="D61" s="398" t="s">
        <v>1818</v>
      </c>
      <c r="E61" s="398" t="s">
        <v>1820</v>
      </c>
      <c r="F61" s="431" t="s">
        <v>1819</v>
      </c>
      <c r="G61" s="407" t="s">
        <v>432</v>
      </c>
      <c r="H61" s="396"/>
      <c r="I61" s="396"/>
      <c r="J61" s="416">
        <v>1389</v>
      </c>
      <c r="K61" s="417">
        <v>2001</v>
      </c>
      <c r="L61" s="432">
        <v>37252</v>
      </c>
      <c r="M61" s="396"/>
      <c r="N61" s="396">
        <v>5</v>
      </c>
      <c r="O61" s="396"/>
      <c r="P61" s="396">
        <v>1500</v>
      </c>
      <c r="Q61" s="396"/>
      <c r="R61" s="396"/>
      <c r="S61" s="396"/>
      <c r="T61" s="414"/>
      <c r="U61" s="396"/>
      <c r="V61" s="396"/>
      <c r="W61" s="400">
        <v>45281</v>
      </c>
      <c r="X61" s="400">
        <v>45646</v>
      </c>
      <c r="Y61" s="400" t="s">
        <v>237</v>
      </c>
      <c r="Z61" s="400" t="s">
        <v>237</v>
      </c>
      <c r="AA61" s="396" t="s">
        <v>15</v>
      </c>
      <c r="AB61" s="396" t="s">
        <v>429</v>
      </c>
      <c r="AC61" s="396" t="s">
        <v>429</v>
      </c>
      <c r="AD61" s="395"/>
      <c r="AE61" s="395"/>
    </row>
  </sheetData>
  <mergeCells count="29">
    <mergeCell ref="AD6:AD7"/>
    <mergeCell ref="AE6:AE7"/>
    <mergeCell ref="U5:V6"/>
    <mergeCell ref="W5:X6"/>
    <mergeCell ref="Y5:Z6"/>
    <mergeCell ref="AA5:AA7"/>
    <mergeCell ref="AB6:AB7"/>
    <mergeCell ref="AC6:AC7"/>
    <mergeCell ref="O5:O7"/>
    <mergeCell ref="P5:P7"/>
    <mergeCell ref="Q5:Q7"/>
    <mergeCell ref="R5:R7"/>
    <mergeCell ref="S5:S7"/>
    <mergeCell ref="A4:O4"/>
    <mergeCell ref="P4:AA4"/>
    <mergeCell ref="AB4:AE5"/>
    <mergeCell ref="A5:A7"/>
    <mergeCell ref="C5:C7"/>
    <mergeCell ref="D5:D7"/>
    <mergeCell ref="E5:E7"/>
    <mergeCell ref="F5:F7"/>
    <mergeCell ref="G5:G7"/>
    <mergeCell ref="H5:I6"/>
    <mergeCell ref="T5:T7"/>
    <mergeCell ref="J5:J7"/>
    <mergeCell ref="K5:K7"/>
    <mergeCell ref="L5:L7"/>
    <mergeCell ref="M5:M7"/>
    <mergeCell ref="N5:N7"/>
  </mergeCells>
  <dataValidations count="7">
    <dataValidation type="textLength" operator="lessThanOrEqual" allowBlank="1" showErrorMessage="1" errorTitle="Nieprawidłowy format danych" error="Numer nadwozia może mieć maksymalnie 17 znaków" sqref="E28 E30:E31 E36:E37 E41:E43 E50:E52 E61" xr:uid="{CFB6AD6A-0438-4CC5-9A71-947D68BE89C0}">
      <formula1>17</formula1>
      <formula2>0</formula2>
    </dataValidation>
    <dataValidation type="date" operator="lessThanOrEqual" allowBlank="1" showInputMessage="1" showErrorMessage="1" errorTitle="Nieprawidłowy format danych" error="Data pierwszej rejestracji musi być podana w odpowiednim formacie (RRRR-MM-DD) oraz nie może być późniejsza od daty bieżącej" prompt="RRRR-MM-DD" sqref="L28 L30 L36 L40:L43 L50:L51 L61" xr:uid="{5D9EA68C-69DB-446A-92B3-BC293DFA81FB}">
      <formula1>TODAY()</formula1>
      <formula2>0</formula2>
    </dataValidation>
    <dataValidation type="date" operator="greaterThanOrEqual" allowBlank="1" showInputMessage="1" showErrorMessage="1" errorTitle="Uwaga" error="Data początku odpowiedzialności musi być podana w odpowiednim formacie (RRRR-MM-DD) oraz nie może być wcześniejsza od daty bieżącej" prompt="RRRR-MM-DD" sqref="X28 X30 Z30 X32 Z32 X40:X43 Z36 X50:X51 Z51 X36 Z40" xr:uid="{0A3647FE-6758-4314-92AF-E47F0BC81CC5}">
      <formula1>TODAY()</formula1>
      <formula2>0</formula2>
    </dataValidation>
    <dataValidation type="list" allowBlank="1" showErrorMessage="1" errorTitle="Nieprawidłowa wartość" error="Należy wybrać wartość z listy rozwijalnej" sqref="G31" xr:uid="{70BB78CD-B467-43BC-8CBF-53F7D025F0B9}">
      <formula1>Rodzajpojazdu</formula1>
      <formula2>0</formula2>
    </dataValidation>
    <dataValidation errorStyle="information" allowBlank="1" showErrorMessage="1" sqref="G29:G30 G36:G37" xr:uid="{193C371A-D0E1-4119-9881-1DD3E270571B}">
      <formula1>0</formula1>
      <formula2>0</formula2>
    </dataValidation>
    <dataValidation type="whole" allowBlank="1" showErrorMessage="1" errorTitle="Nieprawidłowy format danych" error="Rok produkcji musi składać się tylko z cyfr i musi być podany w odpowiednim formacie (RRRR)" sqref="K30:K31 K36:K37 K41:K44 K50:K52 K61" xr:uid="{E8CB54C0-5246-4650-B478-5F4306A28361}">
      <formula1>1000</formula1>
      <formula2>9999</formula2>
    </dataValidation>
    <dataValidation type="whole" operator="greaterThanOrEqual" allowBlank="1" showInputMessage="1" showErrorMessage="1" errorTitle="Nieprawidłowy format danych" error="Wpisana wartość musi być liczbą całkowitą większą lub równą 0" prompt="Wpisz 0 jeśli brak" sqref="N30 P30:P31 P36:P37 N41:N44 P41:P44 N51:N52" xr:uid="{A3A7226E-4C75-481D-8BCF-CD868CFD4E52}">
      <formula1>0</formula1>
      <formula2>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5878F-9B67-41C0-90D6-AFBA9366429C}">
  <dimension ref="A3:C57"/>
  <sheetViews>
    <sheetView workbookViewId="0">
      <selection activeCell="D498" sqref="D498"/>
    </sheetView>
  </sheetViews>
  <sheetFormatPr defaultRowHeight="14.5"/>
  <cols>
    <col min="1" max="1" width="3.90625" bestFit="1" customWidth="1"/>
    <col min="2" max="2" width="55.08984375" bestFit="1" customWidth="1"/>
    <col min="3" max="3" width="36" customWidth="1"/>
  </cols>
  <sheetData>
    <row r="3" spans="1:3" ht="0.75" customHeight="1"/>
    <row r="4" spans="1:3" ht="65.25" customHeight="1">
      <c r="A4" s="668" t="s">
        <v>73</v>
      </c>
      <c r="B4" s="668"/>
      <c r="C4" s="668"/>
    </row>
    <row r="5" spans="1:3" ht="29">
      <c r="A5" s="9" t="s">
        <v>74</v>
      </c>
      <c r="B5" s="9" t="s">
        <v>75</v>
      </c>
      <c r="C5" s="302" t="s">
        <v>76</v>
      </c>
    </row>
    <row r="6" spans="1:3">
      <c r="A6" s="669" t="s">
        <v>77</v>
      </c>
      <c r="B6" s="670"/>
      <c r="C6" s="671"/>
    </row>
    <row r="7" spans="1:3" s="32" customFormat="1" ht="37.5">
      <c r="A7" s="360">
        <v>1</v>
      </c>
      <c r="B7" s="361" t="s">
        <v>12</v>
      </c>
      <c r="C7" s="360" t="s">
        <v>78</v>
      </c>
    </row>
    <row r="8" spans="1:3" s="357" customFormat="1" ht="50">
      <c r="A8" s="355">
        <v>2</v>
      </c>
      <c r="B8" s="356" t="s">
        <v>1840</v>
      </c>
      <c r="C8" s="355" t="s">
        <v>82</v>
      </c>
    </row>
    <row r="9" spans="1:3" s="32" customFormat="1" ht="29">
      <c r="A9" s="360">
        <v>3</v>
      </c>
      <c r="B9" s="361" t="s">
        <v>79</v>
      </c>
      <c r="C9" s="360" t="s">
        <v>80</v>
      </c>
    </row>
    <row r="10" spans="1:3" s="32" customFormat="1" ht="29">
      <c r="A10" s="360">
        <v>4</v>
      </c>
      <c r="B10" s="361" t="s">
        <v>81</v>
      </c>
      <c r="C10" s="360" t="s">
        <v>80</v>
      </c>
    </row>
    <row r="11" spans="1:3" s="357" customFormat="1">
      <c r="A11" s="355">
        <v>5</v>
      </c>
      <c r="B11" s="355" t="s">
        <v>1841</v>
      </c>
      <c r="C11" s="358"/>
    </row>
    <row r="12" spans="1:3" s="357" customFormat="1">
      <c r="A12" s="355">
        <v>6</v>
      </c>
      <c r="B12" s="359" t="s">
        <v>1842</v>
      </c>
      <c r="C12" s="355" t="s">
        <v>83</v>
      </c>
    </row>
    <row r="13" spans="1:3" s="357" customFormat="1">
      <c r="A13" s="355">
        <v>7</v>
      </c>
      <c r="B13" s="359" t="s">
        <v>1842</v>
      </c>
      <c r="C13" s="355" t="s">
        <v>83</v>
      </c>
    </row>
    <row r="14" spans="1:3" s="357" customFormat="1" ht="43.5">
      <c r="A14" s="355">
        <v>8</v>
      </c>
      <c r="B14" s="356" t="s">
        <v>84</v>
      </c>
      <c r="C14" s="355" t="s">
        <v>83</v>
      </c>
    </row>
    <row r="15" spans="1:3" s="357" customFormat="1">
      <c r="A15" s="355">
        <v>9</v>
      </c>
      <c r="B15" s="356" t="s">
        <v>1843</v>
      </c>
      <c r="C15" s="355"/>
    </row>
    <row r="16" spans="1:3" s="357" customFormat="1" ht="25">
      <c r="A16" s="355">
        <v>10</v>
      </c>
      <c r="B16" s="355" t="s">
        <v>85</v>
      </c>
      <c r="C16" s="358"/>
    </row>
    <row r="17" spans="1:3" s="171" customFormat="1">
      <c r="A17" s="672" t="s">
        <v>1111</v>
      </c>
      <c r="B17" s="673"/>
      <c r="C17" s="674"/>
    </row>
    <row r="18" spans="1:3" s="171" customFormat="1">
      <c r="A18" s="235">
        <v>1</v>
      </c>
      <c r="B18" s="236" t="s">
        <v>87</v>
      </c>
      <c r="C18" s="235" t="s">
        <v>88</v>
      </c>
    </row>
    <row r="19" spans="1:3" s="171" customFormat="1">
      <c r="A19" s="672" t="s">
        <v>1113</v>
      </c>
      <c r="B19" s="675"/>
      <c r="C19" s="674"/>
    </row>
    <row r="20" spans="1:3" s="171" customFormat="1">
      <c r="A20" s="235">
        <v>1</v>
      </c>
      <c r="B20" s="237" t="s">
        <v>1112</v>
      </c>
      <c r="C20" s="235"/>
    </row>
    <row r="21" spans="1:3" s="171" customFormat="1">
      <c r="A21" s="235">
        <v>2</v>
      </c>
      <c r="B21" s="237" t="s">
        <v>217</v>
      </c>
      <c r="C21" s="235"/>
    </row>
    <row r="22" spans="1:3" s="171" customFormat="1">
      <c r="A22" s="666" t="s">
        <v>1115</v>
      </c>
      <c r="B22" s="666"/>
      <c r="C22" s="666"/>
    </row>
    <row r="23" spans="1:3" s="171" customFormat="1">
      <c r="A23" s="235">
        <v>1</v>
      </c>
      <c r="B23" s="238" t="s">
        <v>1114</v>
      </c>
      <c r="C23" s="235"/>
    </row>
    <row r="24" spans="1:3" s="171" customFormat="1">
      <c r="A24" s="667" t="s">
        <v>1116</v>
      </c>
      <c r="B24" s="667"/>
      <c r="C24" s="667"/>
    </row>
    <row r="25" spans="1:3" ht="72.5">
      <c r="A25" s="235">
        <v>1</v>
      </c>
      <c r="B25" s="461" t="s">
        <v>1117</v>
      </c>
      <c r="C25" s="461" t="s">
        <v>1949</v>
      </c>
    </row>
    <row r="26" spans="1:3" ht="72.5">
      <c r="A26" s="235">
        <v>2</v>
      </c>
      <c r="B26" s="461" t="s">
        <v>1118</v>
      </c>
      <c r="C26" s="461" t="s">
        <v>1950</v>
      </c>
    </row>
    <row r="27" spans="1:3" ht="29">
      <c r="A27" s="235">
        <v>3</v>
      </c>
      <c r="B27" s="461" t="s">
        <v>1119</v>
      </c>
      <c r="C27" s="461" t="s">
        <v>1951</v>
      </c>
    </row>
    <row r="28" spans="1:3" ht="43.5">
      <c r="A28" s="235">
        <v>4</v>
      </c>
      <c r="B28" s="461" t="s">
        <v>1120</v>
      </c>
      <c r="C28" s="461" t="s">
        <v>1952</v>
      </c>
    </row>
    <row r="29" spans="1:3" ht="29">
      <c r="A29" s="235">
        <v>5</v>
      </c>
      <c r="B29" s="461" t="s">
        <v>1953</v>
      </c>
      <c r="C29" s="461" t="s">
        <v>1954</v>
      </c>
    </row>
    <row r="30" spans="1:3" ht="29">
      <c r="A30" s="235">
        <v>6</v>
      </c>
      <c r="B30" s="461" t="s">
        <v>1955</v>
      </c>
      <c r="C30" s="461" t="s">
        <v>1956</v>
      </c>
    </row>
    <row r="31" spans="1:3" ht="29">
      <c r="A31" s="235">
        <v>7</v>
      </c>
      <c r="B31" s="461" t="s">
        <v>1957</v>
      </c>
      <c r="C31" s="30" t="s">
        <v>1956</v>
      </c>
    </row>
    <row r="32" spans="1:3" ht="29">
      <c r="A32" s="235">
        <v>8</v>
      </c>
      <c r="B32" s="461" t="s">
        <v>1121</v>
      </c>
      <c r="C32" s="30" t="s">
        <v>1956</v>
      </c>
    </row>
    <row r="33" spans="1:3" ht="43.5">
      <c r="A33" s="235">
        <v>9</v>
      </c>
      <c r="B33" s="461" t="s">
        <v>1958</v>
      </c>
      <c r="C33" s="461" t="s">
        <v>1959</v>
      </c>
    </row>
    <row r="34" spans="1:3" ht="43.5">
      <c r="A34" s="235">
        <v>10</v>
      </c>
      <c r="B34" s="461" t="s">
        <v>1960</v>
      </c>
      <c r="C34" s="461" t="s">
        <v>1959</v>
      </c>
    </row>
    <row r="35" spans="1:3" ht="43.5">
      <c r="A35" s="235">
        <v>11</v>
      </c>
      <c r="B35" s="461" t="s">
        <v>1961</v>
      </c>
      <c r="C35" s="461" t="s">
        <v>1959</v>
      </c>
    </row>
    <row r="36" spans="1:3" ht="43.5">
      <c r="A36" s="235">
        <v>12</v>
      </c>
      <c r="B36" s="461" t="s">
        <v>2030</v>
      </c>
      <c r="C36" s="30" t="s">
        <v>1962</v>
      </c>
    </row>
    <row r="37" spans="1:3" s="171" customFormat="1">
      <c r="A37" s="667" t="s">
        <v>1225</v>
      </c>
      <c r="B37" s="667"/>
      <c r="C37" s="667"/>
    </row>
    <row r="38" spans="1:3">
      <c r="A38" s="261">
        <v>1</v>
      </c>
      <c r="B38" s="262" t="s">
        <v>1224</v>
      </c>
    </row>
    <row r="39" spans="1:3" s="171" customFormat="1">
      <c r="A39" s="667" t="s">
        <v>1313</v>
      </c>
      <c r="B39" s="667"/>
      <c r="C39" s="667"/>
    </row>
    <row r="40" spans="1:3">
      <c r="A40" s="30" t="s">
        <v>661</v>
      </c>
      <c r="B40" s="238" t="s">
        <v>1314</v>
      </c>
      <c r="C40" s="30"/>
    </row>
    <row r="41" spans="1:3" s="171" customFormat="1">
      <c r="A41" s="666" t="s">
        <v>1340</v>
      </c>
      <c r="B41" s="666"/>
      <c r="C41" s="666"/>
    </row>
    <row r="42" spans="1:3">
      <c r="A42" s="30" t="s">
        <v>661</v>
      </c>
      <c r="B42" s="238" t="s">
        <v>1341</v>
      </c>
      <c r="C42" s="30"/>
    </row>
    <row r="43" spans="1:3" s="171" customFormat="1">
      <c r="A43" s="666" t="s">
        <v>1368</v>
      </c>
      <c r="B43" s="666"/>
      <c r="C43" s="666"/>
    </row>
    <row r="44" spans="1:3">
      <c r="A44" t="s">
        <v>661</v>
      </c>
      <c r="B44" s="262" t="s">
        <v>1385</v>
      </c>
    </row>
    <row r="45" spans="1:3" s="171" customFormat="1">
      <c r="A45" s="666" t="s">
        <v>1458</v>
      </c>
      <c r="B45" s="666"/>
      <c r="C45" s="666"/>
    </row>
    <row r="46" spans="1:3">
      <c r="A46" t="s">
        <v>661</v>
      </c>
      <c r="B46" s="262" t="s">
        <v>1477</v>
      </c>
    </row>
    <row r="47" spans="1:3" s="171" customFormat="1">
      <c r="A47" s="666" t="s">
        <v>1476</v>
      </c>
      <c r="B47" s="666"/>
      <c r="C47" s="666"/>
    </row>
    <row r="48" spans="1:3">
      <c r="A48" t="s">
        <v>661</v>
      </c>
      <c r="B48" s="262" t="s">
        <v>1477</v>
      </c>
    </row>
    <row r="49" spans="1:3" s="171" customFormat="1">
      <c r="A49" s="666" t="s">
        <v>1464</v>
      </c>
      <c r="B49" s="667"/>
      <c r="C49" s="666"/>
    </row>
    <row r="50" spans="1:3" s="171" customFormat="1">
      <c r="A50" s="10" t="s">
        <v>661</v>
      </c>
      <c r="B50" s="205" t="s">
        <v>1832</v>
      </c>
      <c r="C50" s="77"/>
    </row>
    <row r="51" spans="1:3" s="171" customFormat="1">
      <c r="A51" s="666" t="s">
        <v>1465</v>
      </c>
      <c r="B51" s="667"/>
      <c r="C51" s="666"/>
    </row>
    <row r="52" spans="1:3">
      <c r="A52" s="30" t="s">
        <v>661</v>
      </c>
      <c r="B52" s="237" t="s">
        <v>1596</v>
      </c>
      <c r="C52" s="30"/>
    </row>
    <row r="53" spans="1:3">
      <c r="A53" s="30" t="s">
        <v>663</v>
      </c>
      <c r="B53" s="237" t="s">
        <v>1597</v>
      </c>
      <c r="C53" s="30"/>
    </row>
    <row r="54" spans="1:3">
      <c r="A54" s="30" t="s">
        <v>665</v>
      </c>
      <c r="B54" s="237" t="s">
        <v>1598</v>
      </c>
      <c r="C54" s="30"/>
    </row>
    <row r="55" spans="1:3">
      <c r="A55" s="30" t="s">
        <v>667</v>
      </c>
      <c r="B55" s="237" t="s">
        <v>1475</v>
      </c>
      <c r="C55" s="30"/>
    </row>
    <row r="56" spans="1:3" s="171" customFormat="1">
      <c r="A56" s="667" t="s">
        <v>1821</v>
      </c>
      <c r="B56" s="667"/>
      <c r="C56" s="667"/>
    </row>
    <row r="57" spans="1:3">
      <c r="A57" s="30" t="s">
        <v>661</v>
      </c>
      <c r="B57" s="335" t="s">
        <v>1822</v>
      </c>
      <c r="C57" s="30"/>
    </row>
  </sheetData>
  <mergeCells count="15">
    <mergeCell ref="A41:C41"/>
    <mergeCell ref="A37:C37"/>
    <mergeCell ref="A39:C39"/>
    <mergeCell ref="A24:C24"/>
    <mergeCell ref="A4:C4"/>
    <mergeCell ref="A6:C6"/>
    <mergeCell ref="A17:C17"/>
    <mergeCell ref="A19:C19"/>
    <mergeCell ref="A22:C22"/>
    <mergeCell ref="A51:C51"/>
    <mergeCell ref="A56:C56"/>
    <mergeCell ref="A43:C43"/>
    <mergeCell ref="A45:C45"/>
    <mergeCell ref="A47:C47"/>
    <mergeCell ref="A49:C49"/>
  </mergeCells>
  <phoneticPr fontId="52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29922-E1D0-4112-9916-3D3547BB5020}">
  <dimension ref="A3:C52"/>
  <sheetViews>
    <sheetView tabSelected="1" workbookViewId="0">
      <pane ySplit="6" topLeftCell="A46" activePane="bottomLeft" state="frozen"/>
      <selection activeCell="D498" sqref="D498"/>
      <selection pane="bottomLeft" activeCell="D498" sqref="D498"/>
    </sheetView>
  </sheetViews>
  <sheetFormatPr defaultRowHeight="14.5"/>
  <cols>
    <col min="1" max="1" width="33.08984375" customWidth="1"/>
    <col min="2" max="2" width="38.453125" bestFit="1" customWidth="1"/>
    <col min="3" max="3" width="41.90625" customWidth="1"/>
  </cols>
  <sheetData>
    <row r="3" spans="1:3">
      <c r="A3" t="s">
        <v>89</v>
      </c>
    </row>
    <row r="5" spans="1:3" ht="15" thickBot="1"/>
    <row r="6" spans="1:3" ht="23.5" thickBot="1">
      <c r="A6" s="239" t="s">
        <v>90</v>
      </c>
      <c r="B6" s="240" t="s">
        <v>91</v>
      </c>
      <c r="C6" s="240" t="s">
        <v>92</v>
      </c>
    </row>
    <row r="7" spans="1:3">
      <c r="A7" s="669" t="s">
        <v>77</v>
      </c>
      <c r="B7" s="670"/>
      <c r="C7" s="671"/>
    </row>
    <row r="8" spans="1:3" ht="15" thickBot="1">
      <c r="A8" s="11" t="s">
        <v>93</v>
      </c>
      <c r="B8" s="12" t="s">
        <v>94</v>
      </c>
      <c r="C8" s="12" t="s">
        <v>95</v>
      </c>
    </row>
    <row r="9" spans="1:3" ht="15" thickBot="1">
      <c r="A9" s="13" t="s">
        <v>96</v>
      </c>
      <c r="B9" s="12" t="s">
        <v>97</v>
      </c>
      <c r="C9" s="12" t="s">
        <v>95</v>
      </c>
    </row>
    <row r="10" spans="1:3" ht="25.5" thickBot="1">
      <c r="A10" s="11" t="s">
        <v>98</v>
      </c>
      <c r="B10" s="12" t="s">
        <v>99</v>
      </c>
      <c r="C10" s="12" t="s">
        <v>100</v>
      </c>
    </row>
    <row r="11" spans="1:3" ht="38" thickBot="1">
      <c r="A11" s="11" t="s">
        <v>101</v>
      </c>
      <c r="B11" s="12" t="s">
        <v>102</v>
      </c>
      <c r="C11" s="12" t="s">
        <v>95</v>
      </c>
    </row>
    <row r="12" spans="1:3" ht="15" thickBot="1">
      <c r="A12" s="13" t="s">
        <v>103</v>
      </c>
      <c r="B12" s="12" t="s">
        <v>104</v>
      </c>
      <c r="C12" s="12" t="s">
        <v>105</v>
      </c>
    </row>
    <row r="13" spans="1:3" s="171" customFormat="1" ht="15" thickBot="1">
      <c r="A13" s="672" t="s">
        <v>1111</v>
      </c>
      <c r="B13" s="673"/>
      <c r="C13" s="674"/>
    </row>
    <row r="14" spans="1:3" s="171" customFormat="1" ht="38.5">
      <c r="A14" s="241" t="s">
        <v>1122</v>
      </c>
      <c r="B14" s="242" t="s">
        <v>1123</v>
      </c>
      <c r="C14" s="243" t="s">
        <v>1124</v>
      </c>
    </row>
    <row r="15" spans="1:3" s="171" customFormat="1">
      <c r="A15" s="666" t="s">
        <v>1113</v>
      </c>
      <c r="B15" s="666"/>
      <c r="C15" s="666"/>
    </row>
    <row r="16" spans="1:3">
      <c r="A16" s="30" t="s">
        <v>15</v>
      </c>
      <c r="B16" s="30"/>
      <c r="C16" s="30"/>
    </row>
    <row r="17" spans="1:3" s="171" customFormat="1">
      <c r="A17" s="666" t="s">
        <v>1115</v>
      </c>
      <c r="B17" s="666"/>
      <c r="C17" s="666"/>
    </row>
    <row r="18" spans="1:3" ht="87.5">
      <c r="A18" s="244" t="s">
        <v>1125</v>
      </c>
      <c r="B18" s="244" t="s">
        <v>1126</v>
      </c>
      <c r="C18" s="244" t="s">
        <v>1127</v>
      </c>
    </row>
    <row r="19" spans="1:3" s="171" customFormat="1">
      <c r="A19" s="666" t="s">
        <v>1116</v>
      </c>
      <c r="B19" s="666"/>
      <c r="C19" s="666"/>
    </row>
    <row r="20" spans="1:3">
      <c r="A20" s="30" t="s">
        <v>1128</v>
      </c>
      <c r="B20" s="30" t="s">
        <v>1129</v>
      </c>
      <c r="C20" s="30" t="s">
        <v>1132</v>
      </c>
    </row>
    <row r="21" spans="1:3">
      <c r="A21" s="30" t="s">
        <v>1128</v>
      </c>
      <c r="B21" s="30" t="s">
        <v>1130</v>
      </c>
      <c r="C21" s="30" t="s">
        <v>1132</v>
      </c>
    </row>
    <row r="22" spans="1:3">
      <c r="A22" s="30" t="s">
        <v>1128</v>
      </c>
      <c r="B22" s="30" t="s">
        <v>1131</v>
      </c>
      <c r="C22" s="30" t="s">
        <v>1132</v>
      </c>
    </row>
    <row r="23" spans="1:3">
      <c r="A23" s="666" t="s">
        <v>1225</v>
      </c>
      <c r="B23" s="666"/>
      <c r="C23" s="666"/>
    </row>
    <row r="24" spans="1:3">
      <c r="A24" s="30" t="s">
        <v>1226</v>
      </c>
      <c r="B24" s="30" t="s">
        <v>1227</v>
      </c>
      <c r="C24" s="30"/>
    </row>
    <row r="25" spans="1:3">
      <c r="A25" s="666" t="s">
        <v>1313</v>
      </c>
      <c r="B25" s="666"/>
      <c r="C25" s="666"/>
    </row>
    <row r="26" spans="1:3" ht="43.5">
      <c r="A26" s="73" t="s">
        <v>1315</v>
      </c>
      <c r="B26" s="73" t="s">
        <v>1316</v>
      </c>
      <c r="C26" s="73" t="s">
        <v>1320</v>
      </c>
    </row>
    <row r="27" spans="1:3" ht="29">
      <c r="A27" s="73" t="s">
        <v>1317</v>
      </c>
      <c r="B27" s="73" t="s">
        <v>1316</v>
      </c>
      <c r="C27" s="73" t="s">
        <v>1321</v>
      </c>
    </row>
    <row r="28" spans="1:3" ht="29">
      <c r="A28" s="73" t="s">
        <v>1318</v>
      </c>
      <c r="B28" s="73" t="s">
        <v>1316</v>
      </c>
      <c r="C28" s="73" t="s">
        <v>1322</v>
      </c>
    </row>
    <row r="29" spans="1:3" ht="29">
      <c r="A29" s="73" t="s">
        <v>1319</v>
      </c>
      <c r="B29" s="73" t="s">
        <v>1316</v>
      </c>
      <c r="C29" s="73" t="s">
        <v>1323</v>
      </c>
    </row>
    <row r="30" spans="1:3">
      <c r="A30" s="666" t="s">
        <v>1340</v>
      </c>
      <c r="B30" s="666"/>
      <c r="C30" s="666"/>
    </row>
    <row r="31" spans="1:3">
      <c r="A31" s="30" t="s">
        <v>15</v>
      </c>
      <c r="B31" s="30"/>
      <c r="C31" s="30"/>
    </row>
    <row r="32" spans="1:3">
      <c r="A32" s="667" t="s">
        <v>1368</v>
      </c>
      <c r="B32" s="667"/>
      <c r="C32" s="667"/>
    </row>
    <row r="33" spans="1:3">
      <c r="A33" s="301" t="s">
        <v>1369</v>
      </c>
      <c r="B33" s="301" t="s">
        <v>1370</v>
      </c>
      <c r="C33" s="301" t="s">
        <v>1371</v>
      </c>
    </row>
    <row r="34" spans="1:3">
      <c r="A34" s="301" t="s">
        <v>1372</v>
      </c>
      <c r="B34" s="301" t="s">
        <v>1373</v>
      </c>
      <c r="C34" s="301" t="s">
        <v>1374</v>
      </c>
    </row>
    <row r="35" spans="1:3" ht="23">
      <c r="A35" s="301" t="s">
        <v>1375</v>
      </c>
      <c r="B35" s="301" t="s">
        <v>1376</v>
      </c>
      <c r="C35" s="301" t="s">
        <v>1377</v>
      </c>
    </row>
    <row r="36" spans="1:3">
      <c r="A36" s="676" t="s">
        <v>1378</v>
      </c>
      <c r="B36" s="301" t="s">
        <v>1379</v>
      </c>
      <c r="C36" s="301" t="s">
        <v>1381</v>
      </c>
    </row>
    <row r="37" spans="1:3" ht="23">
      <c r="A37" s="676"/>
      <c r="B37" s="301" t="s">
        <v>1380</v>
      </c>
      <c r="C37" s="301" t="s">
        <v>1382</v>
      </c>
    </row>
    <row r="38" spans="1:3" ht="23">
      <c r="A38" s="301" t="s">
        <v>1383</v>
      </c>
      <c r="B38" s="301" t="s">
        <v>1373</v>
      </c>
      <c r="C38" s="301" t="s">
        <v>1384</v>
      </c>
    </row>
    <row r="39" spans="1:3">
      <c r="A39" s="667" t="s">
        <v>1458</v>
      </c>
      <c r="B39" s="667"/>
      <c r="C39" s="667"/>
    </row>
    <row r="40" spans="1:3" ht="23">
      <c r="A40" s="309" t="s">
        <v>1459</v>
      </c>
      <c r="B40" s="309" t="s">
        <v>1460</v>
      </c>
      <c r="C40" s="309" t="s">
        <v>1461</v>
      </c>
    </row>
    <row r="41" spans="1:3">
      <c r="A41" s="666" t="s">
        <v>1476</v>
      </c>
      <c r="B41" s="666"/>
      <c r="C41" s="666"/>
    </row>
    <row r="42" spans="1:3">
      <c r="A42" s="30" t="s">
        <v>15</v>
      </c>
      <c r="B42" s="30"/>
      <c r="C42" s="30"/>
    </row>
    <row r="43" spans="1:3" s="171" customFormat="1">
      <c r="A43" s="666" t="s">
        <v>1464</v>
      </c>
      <c r="B43" s="666"/>
      <c r="C43" s="666"/>
    </row>
    <row r="44" spans="1:3">
      <c r="A44" s="30" t="s">
        <v>15</v>
      </c>
      <c r="B44" s="30"/>
      <c r="C44" s="30"/>
    </row>
    <row r="45" spans="1:3" s="171" customFormat="1">
      <c r="A45" s="666" t="s">
        <v>1465</v>
      </c>
      <c r="B45" s="666"/>
      <c r="C45" s="666"/>
    </row>
    <row r="46" spans="1:3">
      <c r="A46" s="30" t="s">
        <v>15</v>
      </c>
      <c r="B46" s="30"/>
      <c r="C46" s="30"/>
    </row>
    <row r="47" spans="1:3" s="171" customFormat="1">
      <c r="A47" s="666" t="s">
        <v>1821</v>
      </c>
      <c r="B47" s="666"/>
      <c r="C47" s="666"/>
    </row>
    <row r="48" spans="1:3" s="337" customFormat="1">
      <c r="A48" s="336" t="s">
        <v>1823</v>
      </c>
      <c r="B48" s="336" t="s">
        <v>1831</v>
      </c>
      <c r="C48" s="336" t="s">
        <v>1824</v>
      </c>
    </row>
    <row r="49" spans="1:3">
      <c r="A49" s="336" t="s">
        <v>1825</v>
      </c>
      <c r="B49" s="336" t="s">
        <v>1831</v>
      </c>
      <c r="C49" s="336" t="s">
        <v>1826</v>
      </c>
    </row>
    <row r="50" spans="1:3">
      <c r="A50" s="336" t="s">
        <v>1827</v>
      </c>
      <c r="B50" s="336" t="s">
        <v>1831</v>
      </c>
      <c r="C50" s="336" t="s">
        <v>1828</v>
      </c>
    </row>
    <row r="51" spans="1:3">
      <c r="A51" s="336" t="s">
        <v>1829</v>
      </c>
      <c r="B51" s="336" t="s">
        <v>1831</v>
      </c>
      <c r="C51" s="336" t="s">
        <v>1828</v>
      </c>
    </row>
    <row r="52" spans="1:3">
      <c r="A52" s="336" t="s">
        <v>1830</v>
      </c>
      <c r="B52" s="336" t="s">
        <v>1831</v>
      </c>
      <c r="C52" s="336" t="s">
        <v>1828</v>
      </c>
    </row>
  </sheetData>
  <mergeCells count="15">
    <mergeCell ref="A25:C25"/>
    <mergeCell ref="A23:C23"/>
    <mergeCell ref="A7:C7"/>
    <mergeCell ref="A13:C13"/>
    <mergeCell ref="A15:C15"/>
    <mergeCell ref="A17:C17"/>
    <mergeCell ref="A19:C19"/>
    <mergeCell ref="A47:C47"/>
    <mergeCell ref="A36:A37"/>
    <mergeCell ref="A39:C39"/>
    <mergeCell ref="A41:C41"/>
    <mergeCell ref="A30:C30"/>
    <mergeCell ref="A32:C32"/>
    <mergeCell ref="A43:C43"/>
    <mergeCell ref="A45:C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96BB0-9883-4F32-8DD4-6DD07C6B84B7}">
  <dimension ref="A4:J19"/>
  <sheetViews>
    <sheetView topLeftCell="A7" workbookViewId="0">
      <selection activeCell="D498" sqref="D498"/>
    </sheetView>
  </sheetViews>
  <sheetFormatPr defaultRowHeight="14.5"/>
  <cols>
    <col min="2" max="2" width="23.08984375" customWidth="1"/>
    <col min="3" max="3" width="13.36328125" customWidth="1"/>
    <col min="4" max="4" width="13.453125" customWidth="1"/>
    <col min="5" max="5" width="23.81640625" customWidth="1"/>
    <col min="6" max="6" width="15" customWidth="1"/>
    <col min="7" max="7" width="15.81640625" customWidth="1"/>
    <col min="8" max="8" width="14.81640625" customWidth="1"/>
    <col min="9" max="9" width="14.54296875" customWidth="1"/>
    <col min="10" max="10" width="16.81640625" customWidth="1"/>
  </cols>
  <sheetData>
    <row r="4" spans="1:10" ht="42">
      <c r="A4" s="514" t="s">
        <v>74</v>
      </c>
      <c r="B4" s="514" t="s">
        <v>115</v>
      </c>
      <c r="C4" s="515" t="s">
        <v>2051</v>
      </c>
      <c r="D4" s="515" t="s">
        <v>2052</v>
      </c>
      <c r="E4" s="515" t="s">
        <v>2053</v>
      </c>
      <c r="F4" s="515" t="s">
        <v>2039</v>
      </c>
      <c r="G4" s="556" t="s">
        <v>2047</v>
      </c>
      <c r="H4" s="556" t="s">
        <v>2048</v>
      </c>
      <c r="I4" s="556" t="s">
        <v>2049</v>
      </c>
      <c r="J4" s="556" t="s">
        <v>2050</v>
      </c>
    </row>
    <row r="5" spans="1:10">
      <c r="A5" s="516">
        <v>1</v>
      </c>
      <c r="B5" s="517" t="s">
        <v>11</v>
      </c>
      <c r="C5" s="518">
        <v>9343200</v>
      </c>
      <c r="D5" s="518">
        <v>403142.31</v>
      </c>
      <c r="E5" s="518">
        <v>1214424</v>
      </c>
      <c r="F5" s="518">
        <v>0</v>
      </c>
      <c r="G5" s="518">
        <v>0</v>
      </c>
      <c r="H5" s="518">
        <v>275919.06</v>
      </c>
      <c r="I5" s="518">
        <v>691173.06</v>
      </c>
      <c r="J5" s="518">
        <v>79516.36</v>
      </c>
    </row>
    <row r="6" spans="1:10">
      <c r="A6" s="516">
        <v>2</v>
      </c>
      <c r="B6" s="517" t="s">
        <v>2040</v>
      </c>
      <c r="C6" s="518">
        <v>0</v>
      </c>
      <c r="D6" s="518">
        <v>0</v>
      </c>
      <c r="E6" s="518">
        <v>0</v>
      </c>
      <c r="F6" s="518">
        <v>0</v>
      </c>
      <c r="G6" s="518">
        <v>0</v>
      </c>
      <c r="H6" s="518">
        <v>0</v>
      </c>
      <c r="I6" s="518">
        <v>16744.330000000002</v>
      </c>
      <c r="J6" s="518">
        <v>9897</v>
      </c>
    </row>
    <row r="7" spans="1:10" ht="20">
      <c r="A7" s="516">
        <v>3</v>
      </c>
      <c r="B7" s="517" t="s">
        <v>20</v>
      </c>
      <c r="C7" s="518">
        <v>19951900</v>
      </c>
      <c r="D7" s="518">
        <v>79984.69</v>
      </c>
      <c r="E7" s="519">
        <v>710544.66</v>
      </c>
      <c r="F7" s="518">
        <v>0</v>
      </c>
      <c r="G7" s="518">
        <v>662749.57999999996</v>
      </c>
      <c r="H7" s="518">
        <v>0</v>
      </c>
      <c r="I7" s="518">
        <v>42011.1</v>
      </c>
      <c r="J7" s="518">
        <v>9365.59</v>
      </c>
    </row>
    <row r="8" spans="1:10" ht="20">
      <c r="A8" s="516">
        <v>4</v>
      </c>
      <c r="B8" s="517" t="s">
        <v>25</v>
      </c>
      <c r="C8" s="518">
        <v>4813500</v>
      </c>
      <c r="D8" s="518">
        <v>168209</v>
      </c>
      <c r="E8" s="519">
        <v>275773.89</v>
      </c>
      <c r="F8" s="519">
        <v>0</v>
      </c>
      <c r="G8" s="519">
        <v>372095.72</v>
      </c>
      <c r="H8" s="519">
        <v>0</v>
      </c>
      <c r="I8" s="518">
        <v>90292.35</v>
      </c>
      <c r="J8" s="518">
        <v>15534.01</v>
      </c>
    </row>
    <row r="9" spans="1:10" ht="20">
      <c r="A9" s="516">
        <v>5</v>
      </c>
      <c r="B9" s="517" t="s">
        <v>28</v>
      </c>
      <c r="C9" s="518">
        <v>12604500</v>
      </c>
      <c r="D9" s="518">
        <v>2536155</v>
      </c>
      <c r="E9" s="518">
        <v>297496.77</v>
      </c>
      <c r="F9" s="519">
        <v>59.73</v>
      </c>
      <c r="G9" s="519">
        <v>0</v>
      </c>
      <c r="H9" s="519">
        <v>0</v>
      </c>
      <c r="I9" s="518">
        <v>173483.17</v>
      </c>
      <c r="J9" s="518">
        <v>20081.599999999999</v>
      </c>
    </row>
    <row r="10" spans="1:10" ht="30">
      <c r="A10" s="516">
        <v>6</v>
      </c>
      <c r="B10" s="517" t="s">
        <v>30</v>
      </c>
      <c r="C10" s="518">
        <v>10847790</v>
      </c>
      <c r="D10" s="518">
        <v>664417.82999999996</v>
      </c>
      <c r="E10" s="519">
        <v>256537.53</v>
      </c>
      <c r="F10" s="519">
        <v>184501.23</v>
      </c>
      <c r="G10" s="519">
        <f>SUM('Wyposazenie Inne'!D11+'Wyposazenie Inne'!D12+'Wyposazenie Inne'!D20)</f>
        <v>1554987.28</v>
      </c>
      <c r="H10" s="519">
        <v>0</v>
      </c>
      <c r="I10" s="518">
        <v>139664.25</v>
      </c>
      <c r="J10" s="518">
        <v>94967.19</v>
      </c>
    </row>
    <row r="11" spans="1:10" ht="20">
      <c r="A11" s="516">
        <v>7</v>
      </c>
      <c r="B11" s="517" t="s">
        <v>36</v>
      </c>
      <c r="C11" s="518">
        <v>4374000</v>
      </c>
      <c r="D11" s="518">
        <v>102722</v>
      </c>
      <c r="E11" s="519">
        <v>325423</v>
      </c>
      <c r="F11" s="519">
        <v>0</v>
      </c>
      <c r="G11" s="519">
        <v>0</v>
      </c>
      <c r="H11" s="519">
        <v>0</v>
      </c>
      <c r="I11" s="518">
        <v>80175.11</v>
      </c>
      <c r="J11" s="518">
        <v>245248.59</v>
      </c>
    </row>
    <row r="12" spans="1:10" ht="20">
      <c r="A12" s="516">
        <v>8</v>
      </c>
      <c r="B12" s="517" t="s">
        <v>41</v>
      </c>
      <c r="C12" s="518">
        <v>0</v>
      </c>
      <c r="D12" s="518">
        <v>0</v>
      </c>
      <c r="E12" s="519">
        <v>39191.64</v>
      </c>
      <c r="F12" s="519">
        <v>0</v>
      </c>
      <c r="G12" s="519">
        <v>267402.8</v>
      </c>
      <c r="H12" s="519">
        <v>0</v>
      </c>
      <c r="I12" s="518">
        <v>17350.150000000001</v>
      </c>
      <c r="J12" s="518">
        <v>40505</v>
      </c>
    </row>
    <row r="13" spans="1:10" ht="20">
      <c r="A13" s="516">
        <v>9</v>
      </c>
      <c r="B13" s="517" t="s">
        <v>46</v>
      </c>
      <c r="C13" s="518">
        <v>20082080</v>
      </c>
      <c r="D13" s="518">
        <v>0</v>
      </c>
      <c r="E13" s="519">
        <v>312057.44</v>
      </c>
      <c r="F13" s="519">
        <v>68669.11</v>
      </c>
      <c r="G13" s="519">
        <v>1005986.48</v>
      </c>
      <c r="H13" s="519">
        <v>0</v>
      </c>
      <c r="I13" s="518">
        <v>121058.07</v>
      </c>
      <c r="J13" s="518">
        <v>118744.63</v>
      </c>
    </row>
    <row r="14" spans="1:10">
      <c r="A14" s="516">
        <v>10</v>
      </c>
      <c r="B14" s="517" t="s">
        <v>2041</v>
      </c>
      <c r="C14" s="518">
        <v>0</v>
      </c>
      <c r="D14" s="518">
        <v>0</v>
      </c>
      <c r="E14" s="519">
        <v>0</v>
      </c>
      <c r="F14" s="519">
        <v>0</v>
      </c>
      <c r="G14" s="519">
        <v>0</v>
      </c>
      <c r="H14" s="519">
        <v>0</v>
      </c>
      <c r="I14" s="518">
        <v>2056.1</v>
      </c>
      <c r="J14" s="518">
        <v>0</v>
      </c>
    </row>
    <row r="15" spans="1:10" ht="20">
      <c r="A15" s="516">
        <v>11</v>
      </c>
      <c r="B15" s="517" t="s">
        <v>54</v>
      </c>
      <c r="C15" s="518">
        <v>4688100</v>
      </c>
      <c r="D15" s="518">
        <v>0</v>
      </c>
      <c r="E15" s="519">
        <v>1779831.11</v>
      </c>
      <c r="F15" s="519">
        <v>0</v>
      </c>
      <c r="G15" s="519">
        <v>148391</v>
      </c>
      <c r="H15" s="519">
        <v>0</v>
      </c>
      <c r="I15" s="518">
        <v>14192.25</v>
      </c>
      <c r="J15" s="518">
        <v>4065.04</v>
      </c>
    </row>
    <row r="16" spans="1:10" ht="20">
      <c r="A16" s="516">
        <v>12</v>
      </c>
      <c r="B16" s="517" t="s">
        <v>57</v>
      </c>
      <c r="C16" s="518">
        <v>21787200</v>
      </c>
      <c r="D16" s="518">
        <v>4227942.29</v>
      </c>
      <c r="E16" s="518">
        <v>433695.96</v>
      </c>
      <c r="F16" s="518">
        <v>82300.100000000006</v>
      </c>
      <c r="G16" s="518">
        <v>0</v>
      </c>
      <c r="H16" s="518">
        <v>0</v>
      </c>
      <c r="I16" s="518">
        <v>125067.37</v>
      </c>
      <c r="J16" s="518">
        <v>169802.11</v>
      </c>
    </row>
    <row r="17" spans="1:10" ht="20">
      <c r="A17" s="516">
        <v>13</v>
      </c>
      <c r="B17" s="517" t="s">
        <v>61</v>
      </c>
      <c r="C17" s="518">
        <v>35282745</v>
      </c>
      <c r="D17" s="518">
        <v>11389</v>
      </c>
      <c r="E17" s="518">
        <v>1069545.82</v>
      </c>
      <c r="F17" s="518">
        <v>106203.22</v>
      </c>
      <c r="G17" s="518">
        <v>0</v>
      </c>
      <c r="H17" s="518">
        <v>0</v>
      </c>
      <c r="I17" s="518">
        <v>360523.85</v>
      </c>
      <c r="J17" s="518">
        <v>101585.18</v>
      </c>
    </row>
    <row r="18" spans="1:10">
      <c r="A18" s="516">
        <v>14</v>
      </c>
      <c r="B18" s="517" t="s">
        <v>64</v>
      </c>
      <c r="C18" s="518">
        <v>2601000</v>
      </c>
      <c r="D18" s="518">
        <v>0</v>
      </c>
      <c r="E18" s="519">
        <v>555615</v>
      </c>
      <c r="F18" s="518">
        <v>0</v>
      </c>
      <c r="G18" s="518">
        <v>0</v>
      </c>
      <c r="H18" s="518">
        <v>0</v>
      </c>
      <c r="I18" s="518">
        <v>389956.56</v>
      </c>
      <c r="J18" s="518">
        <v>0</v>
      </c>
    </row>
    <row r="19" spans="1:10">
      <c r="A19" s="520"/>
      <c r="B19" s="514" t="s">
        <v>122</v>
      </c>
      <c r="C19" s="521">
        <f t="shared" ref="C19:J19" si="0">SUM(C5:C18)</f>
        <v>146376015</v>
      </c>
      <c r="D19" s="521">
        <f t="shared" si="0"/>
        <v>8193962.1200000001</v>
      </c>
      <c r="E19" s="522">
        <f t="shared" si="0"/>
        <v>7270136.8200000003</v>
      </c>
      <c r="F19" s="522">
        <f t="shared" si="0"/>
        <v>441733.39</v>
      </c>
      <c r="G19" s="522">
        <f t="shared" si="0"/>
        <v>4011612.86</v>
      </c>
      <c r="H19" s="522">
        <f t="shared" si="0"/>
        <v>275919.06</v>
      </c>
      <c r="I19" s="555">
        <f t="shared" si="0"/>
        <v>2263747.7200000002</v>
      </c>
      <c r="J19" s="555">
        <f t="shared" si="0"/>
        <v>909312.3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6F5E1-70DB-4F07-B782-7D520C7936A2}">
  <dimension ref="A2:AB110"/>
  <sheetViews>
    <sheetView zoomScale="70" zoomScaleNormal="70" workbookViewId="0">
      <pane ySplit="4" topLeftCell="A24" activePane="bottomLeft" state="frozen"/>
      <selection activeCell="D498" sqref="D498"/>
      <selection pane="bottomLeft" activeCell="D498" sqref="D498"/>
    </sheetView>
  </sheetViews>
  <sheetFormatPr defaultRowHeight="14.5"/>
  <cols>
    <col min="2" max="2" width="26.90625" bestFit="1" customWidth="1"/>
    <col min="3" max="3" width="34.90625" bestFit="1" customWidth="1"/>
    <col min="4" max="4" width="34.08984375" customWidth="1"/>
    <col min="5" max="5" width="34.54296875" customWidth="1"/>
    <col min="6" max="6" width="19.54296875" customWidth="1"/>
    <col min="7" max="7" width="13" customWidth="1"/>
    <col min="8" max="9" width="19.453125" customWidth="1"/>
    <col min="10" max="10" width="58" customWidth="1"/>
    <col min="11" max="11" width="21.08984375" customWidth="1"/>
    <col min="12" max="12" width="15.54296875" customWidth="1"/>
    <col min="13" max="13" width="15.90625" customWidth="1"/>
    <col min="14" max="16" width="16.90625" customWidth="1"/>
    <col min="17" max="17" width="16.54296875" customWidth="1"/>
    <col min="18" max="18" width="16.08984375" customWidth="1"/>
    <col min="19" max="19" width="11.54296875" customWidth="1"/>
    <col min="25" max="25" width="24" bestFit="1" customWidth="1"/>
  </cols>
  <sheetData>
    <row r="2" spans="1:28">
      <c r="A2" s="35" t="s">
        <v>520</v>
      </c>
      <c r="B2" s="36"/>
      <c r="C2" s="37"/>
      <c r="D2" s="38"/>
      <c r="E2" s="38"/>
      <c r="F2" s="39"/>
      <c r="G2" s="40"/>
      <c r="H2" s="41"/>
      <c r="I2" s="41"/>
      <c r="J2" s="36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 ht="32.25" customHeight="1">
      <c r="A3" s="579" t="s">
        <v>131</v>
      </c>
      <c r="B3" s="580" t="s">
        <v>132</v>
      </c>
      <c r="C3" s="577" t="s">
        <v>133</v>
      </c>
      <c r="D3" s="577" t="s">
        <v>134</v>
      </c>
      <c r="E3" s="577" t="s">
        <v>135</v>
      </c>
      <c r="F3" s="577" t="s">
        <v>136</v>
      </c>
      <c r="G3" s="577" t="s">
        <v>137</v>
      </c>
      <c r="H3" s="578" t="s">
        <v>2043</v>
      </c>
      <c r="I3" s="578" t="s">
        <v>2044</v>
      </c>
      <c r="J3" s="577" t="s">
        <v>138</v>
      </c>
      <c r="K3" s="577" t="s">
        <v>139</v>
      </c>
      <c r="L3" s="577" t="s">
        <v>140</v>
      </c>
      <c r="M3" s="577"/>
      <c r="N3" s="577"/>
      <c r="O3" s="43"/>
      <c r="P3" s="43"/>
      <c r="Q3" s="577" t="s">
        <v>141</v>
      </c>
      <c r="R3" s="577" t="s">
        <v>142</v>
      </c>
      <c r="S3" s="577" t="s">
        <v>143</v>
      </c>
      <c r="T3" s="577"/>
      <c r="U3" s="577"/>
      <c r="V3" s="577"/>
      <c r="W3" s="577"/>
      <c r="X3" s="577"/>
      <c r="Y3" s="575" t="s">
        <v>144</v>
      </c>
      <c r="Z3" s="575" t="s">
        <v>145</v>
      </c>
      <c r="AA3" s="575" t="s">
        <v>146</v>
      </c>
      <c r="AB3" s="575" t="s">
        <v>147</v>
      </c>
    </row>
    <row r="4" spans="1:28" ht="126.75" customHeight="1">
      <c r="A4" s="579"/>
      <c r="B4" s="580"/>
      <c r="C4" s="577"/>
      <c r="D4" s="577"/>
      <c r="E4" s="577"/>
      <c r="F4" s="577"/>
      <c r="G4" s="577"/>
      <c r="H4" s="578"/>
      <c r="I4" s="578"/>
      <c r="J4" s="577"/>
      <c r="K4" s="577"/>
      <c r="L4" s="43" t="s">
        <v>148</v>
      </c>
      <c r="M4" s="43" t="s">
        <v>149</v>
      </c>
      <c r="N4" s="43" t="s">
        <v>150</v>
      </c>
      <c r="O4" s="43" t="s">
        <v>521</v>
      </c>
      <c r="P4" s="43" t="s">
        <v>522</v>
      </c>
      <c r="Q4" s="577"/>
      <c r="R4" s="577"/>
      <c r="S4" s="44" t="s">
        <v>151</v>
      </c>
      <c r="T4" s="44" t="s">
        <v>152</v>
      </c>
      <c r="U4" s="44" t="s">
        <v>153</v>
      </c>
      <c r="V4" s="44" t="s">
        <v>154</v>
      </c>
      <c r="W4" s="44" t="s">
        <v>155</v>
      </c>
      <c r="X4" s="44" t="s">
        <v>156</v>
      </c>
      <c r="Y4" s="575"/>
      <c r="Z4" s="575"/>
      <c r="AA4" s="575"/>
      <c r="AB4" s="575"/>
    </row>
    <row r="5" spans="1:28">
      <c r="A5" s="576" t="s">
        <v>77</v>
      </c>
      <c r="B5" s="576"/>
      <c r="C5" s="576"/>
      <c r="D5" s="576"/>
      <c r="E5" s="576"/>
      <c r="F5" s="576"/>
      <c r="G5" s="45"/>
      <c r="H5" s="46"/>
      <c r="I5" s="46"/>
      <c r="J5" s="47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</row>
    <row r="6" spans="1:28" s="171" customFormat="1" ht="147" customHeight="1">
      <c r="A6" s="71">
        <v>1</v>
      </c>
      <c r="B6" s="70" t="s">
        <v>390</v>
      </c>
      <c r="C6" s="72" t="s">
        <v>1849</v>
      </c>
      <c r="D6" s="72" t="s">
        <v>158</v>
      </c>
      <c r="E6" s="72" t="s">
        <v>159</v>
      </c>
      <c r="F6" s="72" t="s">
        <v>159</v>
      </c>
      <c r="G6" s="72">
        <v>1962</v>
      </c>
      <c r="H6" s="318">
        <v>4861800</v>
      </c>
      <c r="I6" s="318"/>
      <c r="J6" s="72" t="s">
        <v>1852</v>
      </c>
      <c r="K6" s="72" t="s">
        <v>160</v>
      </c>
      <c r="L6" s="72" t="s">
        <v>170</v>
      </c>
      <c r="M6" s="72" t="s">
        <v>161</v>
      </c>
      <c r="N6" s="72" t="s">
        <v>1851</v>
      </c>
      <c r="O6" s="348" t="s">
        <v>15</v>
      </c>
      <c r="P6" s="348" t="s">
        <v>241</v>
      </c>
      <c r="Q6" s="348" t="s">
        <v>173</v>
      </c>
      <c r="R6" s="348" t="s">
        <v>173</v>
      </c>
      <c r="S6" s="72" t="s">
        <v>162</v>
      </c>
      <c r="T6" s="72" t="s">
        <v>163</v>
      </c>
      <c r="U6" s="72" t="s">
        <v>162</v>
      </c>
      <c r="V6" s="72" t="s">
        <v>164</v>
      </c>
      <c r="W6" s="72" t="s">
        <v>164</v>
      </c>
      <c r="X6" s="72" t="s">
        <v>162</v>
      </c>
      <c r="Y6" s="72">
        <v>1080.4000000000001</v>
      </c>
      <c r="Z6" s="72">
        <v>3</v>
      </c>
      <c r="AA6" s="72" t="s">
        <v>165</v>
      </c>
      <c r="AB6" s="72" t="s">
        <v>15</v>
      </c>
    </row>
    <row r="7" spans="1:28" s="171" customFormat="1" ht="100">
      <c r="A7" s="343">
        <v>2</v>
      </c>
      <c r="B7" s="285" t="s">
        <v>588</v>
      </c>
      <c r="C7" s="285" t="s">
        <v>157</v>
      </c>
      <c r="D7" s="10" t="s">
        <v>159</v>
      </c>
      <c r="E7" s="10" t="s">
        <v>159</v>
      </c>
      <c r="F7" s="10" t="s">
        <v>159</v>
      </c>
      <c r="G7" s="10">
        <v>1990</v>
      </c>
      <c r="H7" s="286">
        <v>1606500</v>
      </c>
      <c r="I7" s="286"/>
      <c r="J7" s="350" t="s">
        <v>589</v>
      </c>
      <c r="K7" s="10" t="s">
        <v>1838</v>
      </c>
      <c r="L7" s="10" t="s">
        <v>590</v>
      </c>
      <c r="M7" s="10" t="s">
        <v>591</v>
      </c>
      <c r="N7" s="10" t="s">
        <v>592</v>
      </c>
      <c r="O7" s="285" t="s">
        <v>159</v>
      </c>
      <c r="P7" s="285" t="s">
        <v>159</v>
      </c>
      <c r="Q7" s="285" t="s">
        <v>173</v>
      </c>
      <c r="R7" s="285" t="s">
        <v>173</v>
      </c>
      <c r="S7" s="285" t="s">
        <v>163</v>
      </c>
      <c r="T7" s="285" t="s">
        <v>163</v>
      </c>
      <c r="U7" s="285" t="s">
        <v>163</v>
      </c>
      <c r="V7" s="285" t="s">
        <v>163</v>
      </c>
      <c r="W7" s="285" t="s">
        <v>163</v>
      </c>
      <c r="X7" s="285" t="s">
        <v>163</v>
      </c>
      <c r="Y7" s="76">
        <v>357</v>
      </c>
      <c r="Z7" s="76">
        <v>2</v>
      </c>
      <c r="AA7" s="76" t="s">
        <v>159</v>
      </c>
      <c r="AB7" s="76" t="s">
        <v>159</v>
      </c>
    </row>
    <row r="8" spans="1:28" s="171" customFormat="1" ht="28">
      <c r="A8" s="135">
        <v>3</v>
      </c>
      <c r="B8" s="70" t="s">
        <v>184</v>
      </c>
      <c r="C8" s="72" t="s">
        <v>1848</v>
      </c>
      <c r="D8" s="72" t="s">
        <v>175</v>
      </c>
      <c r="E8" s="72" t="s">
        <v>159</v>
      </c>
      <c r="F8" s="72" t="s">
        <v>176</v>
      </c>
      <c r="G8" s="72">
        <v>1984</v>
      </c>
      <c r="H8" s="318">
        <v>918900</v>
      </c>
      <c r="I8" s="318"/>
      <c r="J8" s="72" t="s">
        <v>1853</v>
      </c>
      <c r="K8" s="72" t="s">
        <v>178</v>
      </c>
      <c r="L8" s="72" t="s">
        <v>185</v>
      </c>
      <c r="M8" s="72" t="s">
        <v>186</v>
      </c>
      <c r="N8" s="72" t="s">
        <v>187</v>
      </c>
      <c r="O8" s="348" t="s">
        <v>15</v>
      </c>
      <c r="P8" s="348" t="s">
        <v>15</v>
      </c>
      <c r="Q8" s="285" t="s">
        <v>173</v>
      </c>
      <c r="R8" s="285" t="s">
        <v>173</v>
      </c>
      <c r="S8" s="72" t="s">
        <v>183</v>
      </c>
      <c r="T8" s="72" t="s">
        <v>183</v>
      </c>
      <c r="U8" s="72" t="s">
        <v>183</v>
      </c>
      <c r="V8" s="72" t="s">
        <v>183</v>
      </c>
      <c r="W8" s="72" t="s">
        <v>173</v>
      </c>
      <c r="X8" s="72" t="s">
        <v>183</v>
      </c>
      <c r="Y8" s="72">
        <v>204.2</v>
      </c>
      <c r="Z8" s="72">
        <v>1</v>
      </c>
      <c r="AA8" s="72" t="s">
        <v>159</v>
      </c>
      <c r="AB8" s="72" t="s">
        <v>159</v>
      </c>
    </row>
    <row r="9" spans="1:28" s="171" customFormat="1" ht="42">
      <c r="A9" s="135">
        <v>4</v>
      </c>
      <c r="B9" s="70" t="s">
        <v>1839</v>
      </c>
      <c r="C9" s="362" t="s">
        <v>1857</v>
      </c>
      <c r="D9" s="72" t="s">
        <v>175</v>
      </c>
      <c r="E9" s="72" t="s">
        <v>159</v>
      </c>
      <c r="F9" s="72" t="s">
        <v>176</v>
      </c>
      <c r="G9" s="72" t="s">
        <v>177</v>
      </c>
      <c r="H9" s="318">
        <v>466500</v>
      </c>
      <c r="I9" s="318"/>
      <c r="J9" s="72" t="s">
        <v>1854</v>
      </c>
      <c r="K9" s="72" t="s">
        <v>178</v>
      </c>
      <c r="L9" s="72" t="s">
        <v>179</v>
      </c>
      <c r="M9" s="72" t="s">
        <v>180</v>
      </c>
      <c r="N9" s="72" t="s">
        <v>181</v>
      </c>
      <c r="O9" s="348" t="s">
        <v>15</v>
      </c>
      <c r="P9" s="348" t="s">
        <v>15</v>
      </c>
      <c r="Q9" s="348" t="s">
        <v>173</v>
      </c>
      <c r="R9" s="348" t="s">
        <v>173</v>
      </c>
      <c r="S9" s="72" t="s">
        <v>182</v>
      </c>
      <c r="T9" s="72" t="s">
        <v>183</v>
      </c>
      <c r="U9" s="72" t="s">
        <v>173</v>
      </c>
      <c r="V9" s="72" t="s">
        <v>182</v>
      </c>
      <c r="W9" s="72" t="s">
        <v>173</v>
      </c>
      <c r="X9" s="72" t="s">
        <v>173</v>
      </c>
      <c r="Y9" s="72">
        <v>311</v>
      </c>
      <c r="Z9" s="72">
        <v>1</v>
      </c>
      <c r="AA9" s="72" t="s">
        <v>159</v>
      </c>
      <c r="AB9" s="72" t="s">
        <v>159</v>
      </c>
    </row>
    <row r="10" spans="1:28" s="171" customFormat="1" ht="42">
      <c r="A10" s="135">
        <v>5</v>
      </c>
      <c r="B10" s="70" t="s">
        <v>188</v>
      </c>
      <c r="C10" s="72" t="s">
        <v>1850</v>
      </c>
      <c r="D10" s="72" t="s">
        <v>175</v>
      </c>
      <c r="E10" s="72" t="s">
        <v>159</v>
      </c>
      <c r="F10" s="72" t="s">
        <v>176</v>
      </c>
      <c r="G10" s="72" t="s">
        <v>1855</v>
      </c>
      <c r="H10" s="318">
        <v>1399500</v>
      </c>
      <c r="I10" s="318"/>
      <c r="J10" s="72" t="s">
        <v>189</v>
      </c>
      <c r="K10" s="72" t="s">
        <v>1474</v>
      </c>
      <c r="L10" s="72" t="s">
        <v>185</v>
      </c>
      <c r="M10" s="72" t="s">
        <v>186</v>
      </c>
      <c r="N10" s="72" t="s">
        <v>190</v>
      </c>
      <c r="O10" s="348" t="s">
        <v>15</v>
      </c>
      <c r="P10" s="348" t="s">
        <v>15</v>
      </c>
      <c r="Q10" s="348" t="s">
        <v>173</v>
      </c>
      <c r="R10" s="348" t="s">
        <v>173</v>
      </c>
      <c r="S10" s="72" t="s">
        <v>183</v>
      </c>
      <c r="T10" s="72" t="s">
        <v>183</v>
      </c>
      <c r="U10" s="72" t="s">
        <v>183</v>
      </c>
      <c r="V10" s="72" t="s">
        <v>183</v>
      </c>
      <c r="W10" s="72" t="s">
        <v>183</v>
      </c>
      <c r="X10" s="72" t="s">
        <v>183</v>
      </c>
      <c r="Y10" s="72">
        <v>345.75</v>
      </c>
      <c r="Z10" s="72">
        <v>2</v>
      </c>
      <c r="AA10" s="72" t="s">
        <v>159</v>
      </c>
      <c r="AB10" s="72" t="s">
        <v>159</v>
      </c>
    </row>
    <row r="11" spans="1:28" s="171" customFormat="1" ht="84">
      <c r="A11" s="135">
        <v>6</v>
      </c>
      <c r="B11" s="70" t="s">
        <v>166</v>
      </c>
      <c r="C11" s="72" t="s">
        <v>167</v>
      </c>
      <c r="D11" s="72" t="s">
        <v>158</v>
      </c>
      <c r="E11" s="72" t="s">
        <v>159</v>
      </c>
      <c r="F11" s="72" t="s">
        <v>159</v>
      </c>
      <c r="G11" s="72" t="s">
        <v>1856</v>
      </c>
      <c r="H11" s="318">
        <v>90000</v>
      </c>
      <c r="I11" s="318"/>
      <c r="J11" s="72" t="s">
        <v>168</v>
      </c>
      <c r="K11" s="72" t="s">
        <v>169</v>
      </c>
      <c r="L11" s="72" t="s">
        <v>170</v>
      </c>
      <c r="M11" s="72" t="s">
        <v>171</v>
      </c>
      <c r="N11" s="72" t="s">
        <v>172</v>
      </c>
      <c r="O11" s="348" t="s">
        <v>15</v>
      </c>
      <c r="P11" s="348" t="s">
        <v>15</v>
      </c>
      <c r="Q11" s="285" t="s">
        <v>173</v>
      </c>
      <c r="R11" s="285" t="s">
        <v>173</v>
      </c>
      <c r="S11" s="72" t="s">
        <v>163</v>
      </c>
      <c r="T11" s="72" t="s">
        <v>163</v>
      </c>
      <c r="U11" s="72" t="s">
        <v>173</v>
      </c>
      <c r="V11" s="72" t="s">
        <v>174</v>
      </c>
      <c r="W11" s="72" t="s">
        <v>173</v>
      </c>
      <c r="X11" s="72" t="s">
        <v>173</v>
      </c>
      <c r="Y11" s="72">
        <v>60</v>
      </c>
      <c r="Z11" s="72">
        <v>1</v>
      </c>
      <c r="AA11" s="72" t="s">
        <v>15</v>
      </c>
      <c r="AB11" s="72" t="s">
        <v>15</v>
      </c>
    </row>
    <row r="12" spans="1:28" s="171" customFormat="1" ht="28">
      <c r="A12" s="135">
        <v>7</v>
      </c>
      <c r="B12" s="70" t="s">
        <v>191</v>
      </c>
      <c r="C12" s="72" t="s">
        <v>1835</v>
      </c>
      <c r="D12" s="72" t="s">
        <v>158</v>
      </c>
      <c r="E12" s="72" t="s">
        <v>159</v>
      </c>
      <c r="F12" s="72" t="s">
        <v>159</v>
      </c>
      <c r="G12" s="72">
        <v>2018</v>
      </c>
      <c r="H12" s="534"/>
      <c r="I12" s="318">
        <v>280059.93</v>
      </c>
      <c r="J12" s="72" t="s">
        <v>168</v>
      </c>
      <c r="K12" s="72" t="s">
        <v>62</v>
      </c>
      <c r="L12" s="72"/>
      <c r="M12" s="72"/>
      <c r="N12" s="72"/>
      <c r="O12" s="348" t="s">
        <v>15</v>
      </c>
      <c r="P12" s="348" t="s">
        <v>15</v>
      </c>
      <c r="Q12" s="285" t="s">
        <v>173</v>
      </c>
      <c r="R12" s="285" t="s">
        <v>173</v>
      </c>
      <c r="S12" s="349"/>
      <c r="T12" s="349"/>
      <c r="U12" s="349"/>
      <c r="V12" s="349"/>
      <c r="W12" s="349"/>
      <c r="X12" s="349"/>
      <c r="Y12" s="72"/>
      <c r="Z12" s="72"/>
      <c r="AA12" s="72"/>
      <c r="AB12" s="72"/>
    </row>
    <row r="13" spans="1:28" s="171" customFormat="1" ht="28">
      <c r="A13" s="135">
        <v>8</v>
      </c>
      <c r="B13" s="70" t="s">
        <v>2046</v>
      </c>
      <c r="C13" s="72"/>
      <c r="D13" s="72"/>
      <c r="E13" s="72"/>
      <c r="F13" s="72"/>
      <c r="G13" s="72">
        <v>2004</v>
      </c>
      <c r="H13" s="534"/>
      <c r="I13" s="318">
        <v>123082.38</v>
      </c>
      <c r="J13" s="72"/>
      <c r="K13" s="72" t="s">
        <v>2045</v>
      </c>
      <c r="L13" s="72"/>
      <c r="M13" s="72"/>
      <c r="N13" s="72"/>
      <c r="O13" s="348"/>
      <c r="P13" s="348"/>
      <c r="Q13" s="285"/>
      <c r="R13" s="285"/>
      <c r="S13" s="349"/>
      <c r="T13" s="349"/>
      <c r="U13" s="349"/>
      <c r="V13" s="349"/>
      <c r="W13" s="349"/>
      <c r="X13" s="349"/>
      <c r="Y13" s="72"/>
      <c r="Z13" s="72"/>
      <c r="AA13" s="72"/>
      <c r="AB13" s="72"/>
    </row>
    <row r="14" spans="1:28" s="171" customFormat="1">
      <c r="A14" s="560" t="s">
        <v>198</v>
      </c>
      <c r="B14" s="560" t="s">
        <v>198</v>
      </c>
      <c r="C14" s="560"/>
      <c r="D14" s="206"/>
      <c r="E14" s="206"/>
      <c r="F14" s="207"/>
      <c r="G14" s="208"/>
      <c r="H14" s="209">
        <f>SUM(H6:H12)</f>
        <v>9343200</v>
      </c>
      <c r="I14" s="209">
        <f>SUM(I6:I13)</f>
        <v>403142.31</v>
      </c>
      <c r="J14" s="131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71" customFormat="1">
      <c r="A15" s="559" t="s">
        <v>86</v>
      </c>
      <c r="B15" s="559"/>
      <c r="C15" s="559"/>
      <c r="D15" s="559"/>
      <c r="E15" s="559"/>
      <c r="F15" s="559"/>
      <c r="G15" s="559"/>
      <c r="H15" s="559"/>
      <c r="I15" s="181"/>
      <c r="J15" s="210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</row>
    <row r="16" spans="1:28" s="171" customFormat="1">
      <c r="A16" s="135"/>
      <c r="B16" s="70" t="s">
        <v>195</v>
      </c>
      <c r="C16" s="135"/>
      <c r="D16" s="212"/>
      <c r="E16" s="212"/>
      <c r="F16" s="213"/>
      <c r="G16" s="214"/>
      <c r="H16" s="215"/>
      <c r="I16" s="215"/>
      <c r="J16" s="131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s="171" customFormat="1">
      <c r="A17" s="559" t="s">
        <v>199</v>
      </c>
      <c r="B17" s="559"/>
      <c r="C17" s="559"/>
      <c r="D17" s="559"/>
      <c r="E17" s="559"/>
      <c r="F17" s="559"/>
      <c r="G17" s="559"/>
      <c r="H17" s="559"/>
      <c r="I17" s="181"/>
      <c r="J17" s="210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</row>
    <row r="18" spans="1:28" ht="42">
      <c r="A18" s="71">
        <v>1</v>
      </c>
      <c r="B18" s="184" t="s">
        <v>200</v>
      </c>
      <c r="C18" s="185" t="s">
        <v>201</v>
      </c>
      <c r="D18" s="185" t="s">
        <v>158</v>
      </c>
      <c r="E18" s="185" t="s">
        <v>159</v>
      </c>
      <c r="F18" s="68" t="s">
        <v>159</v>
      </c>
      <c r="G18" s="185" t="s">
        <v>1080</v>
      </c>
      <c r="H18" s="538">
        <v>3406950</v>
      </c>
      <c r="I18" s="538"/>
      <c r="J18" s="64" t="s">
        <v>1082</v>
      </c>
      <c r="K18" s="64" t="s">
        <v>1473</v>
      </c>
      <c r="L18" s="64" t="s">
        <v>202</v>
      </c>
      <c r="M18" s="64" t="s">
        <v>203</v>
      </c>
      <c r="N18" s="64" t="s">
        <v>204</v>
      </c>
      <c r="O18" s="52"/>
      <c r="P18" s="64" t="s">
        <v>241</v>
      </c>
      <c r="Q18" s="64" t="s">
        <v>1081</v>
      </c>
      <c r="R18" s="52"/>
      <c r="S18" s="59" t="s">
        <v>164</v>
      </c>
      <c r="T18" s="52" t="s">
        <v>164</v>
      </c>
      <c r="U18" s="52" t="s">
        <v>164</v>
      </c>
      <c r="V18" s="52" t="s">
        <v>164</v>
      </c>
      <c r="W18" s="52" t="s">
        <v>205</v>
      </c>
      <c r="X18" s="52" t="s">
        <v>164</v>
      </c>
      <c r="Y18" s="64">
        <v>757.1</v>
      </c>
      <c r="Z18" s="64">
        <v>1</v>
      </c>
      <c r="AA18" s="52" t="s">
        <v>159</v>
      </c>
      <c r="AB18" s="52" t="s">
        <v>159</v>
      </c>
    </row>
    <row r="19" spans="1:28" ht="42">
      <c r="A19" s="135">
        <v>2</v>
      </c>
      <c r="B19" s="63" t="s">
        <v>206</v>
      </c>
      <c r="C19" s="64" t="s">
        <v>207</v>
      </c>
      <c r="D19" s="64" t="s">
        <v>158</v>
      </c>
      <c r="E19" s="64" t="s">
        <v>159</v>
      </c>
      <c r="F19" s="72" t="s">
        <v>159</v>
      </c>
      <c r="G19" s="64">
        <v>1997</v>
      </c>
      <c r="H19" s="186">
        <v>2030130</v>
      </c>
      <c r="I19" s="186"/>
      <c r="J19" s="52" t="s">
        <v>1083</v>
      </c>
      <c r="K19" s="64" t="s">
        <v>1473</v>
      </c>
      <c r="L19" s="64" t="s">
        <v>208</v>
      </c>
      <c r="M19" s="64" t="s">
        <v>203</v>
      </c>
      <c r="N19" s="64" t="s">
        <v>209</v>
      </c>
      <c r="O19" s="52"/>
      <c r="P19" s="64" t="s">
        <v>15</v>
      </c>
      <c r="Q19" s="64" t="s">
        <v>1081</v>
      </c>
      <c r="R19" s="52"/>
      <c r="S19" s="52" t="s">
        <v>164</v>
      </c>
      <c r="T19" s="52" t="s">
        <v>164</v>
      </c>
      <c r="U19" s="52" t="s">
        <v>164</v>
      </c>
      <c r="V19" s="52" t="s">
        <v>164</v>
      </c>
      <c r="W19" s="52" t="s">
        <v>205</v>
      </c>
      <c r="X19" s="52" t="s">
        <v>164</v>
      </c>
      <c r="Y19" s="64">
        <v>451.14</v>
      </c>
      <c r="Z19" s="64">
        <v>2</v>
      </c>
      <c r="AA19" s="52" t="s">
        <v>158</v>
      </c>
      <c r="AB19" s="52" t="s">
        <v>159</v>
      </c>
    </row>
    <row r="20" spans="1:28" ht="56">
      <c r="A20" s="135">
        <v>3</v>
      </c>
      <c r="B20" s="63" t="s">
        <v>210</v>
      </c>
      <c r="C20" s="64" t="s">
        <v>211</v>
      </c>
      <c r="D20" s="64" t="s">
        <v>158</v>
      </c>
      <c r="E20" s="64" t="s">
        <v>159</v>
      </c>
      <c r="F20" s="72" t="s">
        <v>159</v>
      </c>
      <c r="G20" s="64" t="s">
        <v>212</v>
      </c>
      <c r="H20" s="186">
        <v>11521410</v>
      </c>
      <c r="I20" s="186"/>
      <c r="J20" s="52" t="s">
        <v>1084</v>
      </c>
      <c r="K20" s="64" t="s">
        <v>1473</v>
      </c>
      <c r="L20" s="64" t="s">
        <v>208</v>
      </c>
      <c r="M20" s="64" t="s">
        <v>203</v>
      </c>
      <c r="N20" s="64" t="s">
        <v>204</v>
      </c>
      <c r="O20" s="52"/>
      <c r="P20" s="64" t="s">
        <v>15</v>
      </c>
      <c r="Q20" s="64" t="s">
        <v>1081</v>
      </c>
      <c r="R20" s="52"/>
      <c r="S20" s="52" t="s">
        <v>164</v>
      </c>
      <c r="T20" s="52" t="s">
        <v>164</v>
      </c>
      <c r="U20" s="52" t="s">
        <v>164</v>
      </c>
      <c r="V20" s="52" t="s">
        <v>164</v>
      </c>
      <c r="W20" s="52" t="s">
        <v>213</v>
      </c>
      <c r="X20" s="52" t="s">
        <v>164</v>
      </c>
      <c r="Y20" s="64">
        <v>2942.46</v>
      </c>
      <c r="Z20" s="64">
        <v>4</v>
      </c>
      <c r="AA20" s="64" t="s">
        <v>158</v>
      </c>
      <c r="AB20" s="52" t="s">
        <v>158</v>
      </c>
    </row>
    <row r="21" spans="1:28" ht="56">
      <c r="A21" s="135">
        <v>4</v>
      </c>
      <c r="B21" s="63" t="s">
        <v>230</v>
      </c>
      <c r="C21" s="64" t="s">
        <v>231</v>
      </c>
      <c r="D21" s="64" t="s">
        <v>158</v>
      </c>
      <c r="E21" s="64" t="s">
        <v>159</v>
      </c>
      <c r="F21" s="72" t="s">
        <v>159</v>
      </c>
      <c r="G21" s="64" t="s">
        <v>232</v>
      </c>
      <c r="H21" s="186">
        <v>1750475</v>
      </c>
      <c r="I21" s="186"/>
      <c r="J21" s="52" t="s">
        <v>1085</v>
      </c>
      <c r="K21" s="64" t="s">
        <v>217</v>
      </c>
      <c r="L21" s="64" t="s">
        <v>233</v>
      </c>
      <c r="M21" s="52" t="s">
        <v>234</v>
      </c>
      <c r="N21" s="64" t="s">
        <v>229</v>
      </c>
      <c r="O21" s="52"/>
      <c r="P21" s="64" t="s">
        <v>15</v>
      </c>
      <c r="Q21" s="72" t="s">
        <v>1086</v>
      </c>
      <c r="R21" s="50"/>
      <c r="S21" s="50" t="s">
        <v>164</v>
      </c>
      <c r="T21" s="50" t="s">
        <v>164</v>
      </c>
      <c r="U21" s="50" t="s">
        <v>164</v>
      </c>
      <c r="V21" s="50" t="s">
        <v>164</v>
      </c>
      <c r="W21" s="50" t="s">
        <v>235</v>
      </c>
      <c r="X21" s="50" t="s">
        <v>164</v>
      </c>
      <c r="Y21" s="72">
        <v>545.27</v>
      </c>
      <c r="Z21" s="72">
        <v>3</v>
      </c>
      <c r="AA21" s="72" t="s">
        <v>158</v>
      </c>
      <c r="AB21" s="50" t="s">
        <v>159</v>
      </c>
    </row>
    <row r="22" spans="1:28" ht="42">
      <c r="A22" s="135">
        <v>5</v>
      </c>
      <c r="B22" s="63" t="s">
        <v>220</v>
      </c>
      <c r="C22" s="64" t="s">
        <v>221</v>
      </c>
      <c r="D22" s="64" t="s">
        <v>158</v>
      </c>
      <c r="E22" s="64" t="s">
        <v>159</v>
      </c>
      <c r="F22" s="72" t="s">
        <v>159</v>
      </c>
      <c r="G22" s="64">
        <v>2004</v>
      </c>
      <c r="H22" s="186">
        <v>685935</v>
      </c>
      <c r="I22" s="186"/>
      <c r="J22" s="52" t="s">
        <v>222</v>
      </c>
      <c r="K22" s="64" t="s">
        <v>217</v>
      </c>
      <c r="L22" s="64" t="s">
        <v>223</v>
      </c>
      <c r="M22" s="52" t="s">
        <v>224</v>
      </c>
      <c r="N22" s="64" t="s">
        <v>204</v>
      </c>
      <c r="O22" s="52"/>
      <c r="P22" s="64" t="s">
        <v>15</v>
      </c>
      <c r="Q22" s="72" t="s">
        <v>1086</v>
      </c>
      <c r="R22" s="50"/>
      <c r="S22" s="50" t="s">
        <v>164</v>
      </c>
      <c r="T22" s="50" t="s">
        <v>164</v>
      </c>
      <c r="U22" s="50" t="s">
        <v>164</v>
      </c>
      <c r="V22" s="50" t="s">
        <v>164</v>
      </c>
      <c r="W22" s="50" t="s">
        <v>205</v>
      </c>
      <c r="X22" s="50" t="s">
        <v>164</v>
      </c>
      <c r="Y22" s="72">
        <v>152.43</v>
      </c>
      <c r="Z22" s="72">
        <v>1</v>
      </c>
      <c r="AA22" s="72" t="s">
        <v>159</v>
      </c>
      <c r="AB22" s="50" t="s">
        <v>159</v>
      </c>
    </row>
    <row r="23" spans="1:28" ht="42">
      <c r="A23" s="135">
        <v>6</v>
      </c>
      <c r="B23" s="63" t="s">
        <v>214</v>
      </c>
      <c r="C23" s="64" t="s">
        <v>215</v>
      </c>
      <c r="D23" s="64" t="s">
        <v>158</v>
      </c>
      <c r="E23" s="64" t="s">
        <v>159</v>
      </c>
      <c r="F23" s="72" t="s">
        <v>159</v>
      </c>
      <c r="G23" s="64">
        <v>1969</v>
      </c>
      <c r="H23" s="186">
        <v>59000</v>
      </c>
      <c r="I23" s="186"/>
      <c r="J23" s="52" t="s">
        <v>216</v>
      </c>
      <c r="K23" s="64" t="s">
        <v>217</v>
      </c>
      <c r="L23" s="64" t="s">
        <v>208</v>
      </c>
      <c r="M23" s="52" t="s">
        <v>203</v>
      </c>
      <c r="N23" s="64" t="s">
        <v>218</v>
      </c>
      <c r="O23" s="52"/>
      <c r="P23" s="64" t="s">
        <v>15</v>
      </c>
      <c r="Q23" s="72" t="s">
        <v>1086</v>
      </c>
      <c r="R23" s="50"/>
      <c r="S23" s="50" t="s">
        <v>219</v>
      </c>
      <c r="T23" s="50" t="s">
        <v>219</v>
      </c>
      <c r="U23" s="50" t="s">
        <v>205</v>
      </c>
      <c r="V23" s="50" t="s">
        <v>219</v>
      </c>
      <c r="W23" s="50" t="s">
        <v>205</v>
      </c>
      <c r="X23" s="50" t="s">
        <v>219</v>
      </c>
      <c r="Y23" s="72">
        <v>118</v>
      </c>
      <c r="Z23" s="72">
        <v>1</v>
      </c>
      <c r="AA23" s="72" t="s">
        <v>159</v>
      </c>
      <c r="AB23" s="50" t="s">
        <v>159</v>
      </c>
    </row>
    <row r="24" spans="1:28" ht="42">
      <c r="A24" s="135">
        <v>7</v>
      </c>
      <c r="B24" s="63" t="s">
        <v>225</v>
      </c>
      <c r="C24" s="64" t="s">
        <v>226</v>
      </c>
      <c r="D24" s="64" t="s">
        <v>158</v>
      </c>
      <c r="E24" s="64" t="s">
        <v>159</v>
      </c>
      <c r="F24" s="72" t="s">
        <v>159</v>
      </c>
      <c r="G24" s="64" t="s">
        <v>227</v>
      </c>
      <c r="H24" s="186">
        <v>498000</v>
      </c>
      <c r="I24" s="186"/>
      <c r="J24" s="52" t="s">
        <v>228</v>
      </c>
      <c r="K24" s="64" t="s">
        <v>217</v>
      </c>
      <c r="L24" s="64" t="s">
        <v>208</v>
      </c>
      <c r="M24" s="52" t="s">
        <v>203</v>
      </c>
      <c r="N24" s="64" t="s">
        <v>229</v>
      </c>
      <c r="O24" s="52"/>
      <c r="P24" s="64" t="s">
        <v>15</v>
      </c>
      <c r="Q24" s="72" t="s">
        <v>1086</v>
      </c>
      <c r="R24" s="50"/>
      <c r="S24" s="50" t="s">
        <v>219</v>
      </c>
      <c r="T24" s="50" t="s">
        <v>219</v>
      </c>
      <c r="U24" s="50" t="s">
        <v>205</v>
      </c>
      <c r="V24" s="50" t="s">
        <v>219</v>
      </c>
      <c r="W24" s="50" t="s">
        <v>205</v>
      </c>
      <c r="X24" s="50" t="s">
        <v>219</v>
      </c>
      <c r="Y24" s="72">
        <v>498</v>
      </c>
      <c r="Z24" s="72">
        <v>2</v>
      </c>
      <c r="AA24" s="72" t="s">
        <v>159</v>
      </c>
      <c r="AB24" s="50" t="s">
        <v>159</v>
      </c>
    </row>
    <row r="25" spans="1:28" ht="42">
      <c r="A25" s="135">
        <v>8</v>
      </c>
      <c r="B25" s="63" t="s">
        <v>236</v>
      </c>
      <c r="C25" s="52"/>
      <c r="D25" s="52" t="s">
        <v>237</v>
      </c>
      <c r="E25" s="52" t="s">
        <v>237</v>
      </c>
      <c r="F25" s="52"/>
      <c r="G25" s="52">
        <v>2004</v>
      </c>
      <c r="I25" s="186">
        <v>79984.69</v>
      </c>
      <c r="J25" s="52" t="s">
        <v>237</v>
      </c>
      <c r="K25" s="64" t="s">
        <v>217</v>
      </c>
      <c r="L25" s="52" t="s">
        <v>237</v>
      </c>
      <c r="M25" s="52" t="s">
        <v>237</v>
      </c>
      <c r="N25" s="52" t="s">
        <v>237</v>
      </c>
      <c r="O25" s="52"/>
      <c r="P25" s="64" t="s">
        <v>15</v>
      </c>
      <c r="Q25" s="72" t="s">
        <v>1086</v>
      </c>
      <c r="R25" s="50"/>
      <c r="S25" s="50" t="s">
        <v>237</v>
      </c>
      <c r="T25" s="50" t="s">
        <v>237</v>
      </c>
      <c r="U25" s="50" t="s">
        <v>237</v>
      </c>
      <c r="V25" s="50" t="s">
        <v>237</v>
      </c>
      <c r="W25" s="50" t="s">
        <v>237</v>
      </c>
      <c r="X25" s="50" t="s">
        <v>237</v>
      </c>
      <c r="Y25" s="50" t="s">
        <v>237</v>
      </c>
      <c r="Z25" s="50" t="s">
        <v>237</v>
      </c>
      <c r="AA25" s="50" t="s">
        <v>237</v>
      </c>
      <c r="AB25" s="50" t="s">
        <v>237</v>
      </c>
    </row>
    <row r="26" spans="1:28" s="171" customFormat="1">
      <c r="A26" s="560" t="s">
        <v>198</v>
      </c>
      <c r="B26" s="560" t="s">
        <v>198</v>
      </c>
      <c r="C26" s="560"/>
      <c r="D26" s="206"/>
      <c r="E26" s="206"/>
      <c r="F26" s="207"/>
      <c r="G26" s="208"/>
      <c r="H26" s="209">
        <f>SUM(H18:H25)</f>
        <v>19951900</v>
      </c>
      <c r="I26" s="209">
        <f>SUM(I18:I25)</f>
        <v>79984.69</v>
      </c>
      <c r="J26" s="131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s="171" customFormat="1">
      <c r="A27" s="572" t="s">
        <v>238</v>
      </c>
      <c r="B27" s="573"/>
      <c r="C27" s="573"/>
      <c r="D27" s="573"/>
      <c r="E27" s="573"/>
      <c r="F27" s="573"/>
      <c r="G27" s="573"/>
      <c r="H27" s="574"/>
      <c r="I27" s="505"/>
      <c r="J27" s="210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</row>
    <row r="28" spans="1:28" ht="28.5" customHeight="1">
      <c r="A28" s="217">
        <v>1</v>
      </c>
      <c r="B28" s="218" t="s">
        <v>239</v>
      </c>
      <c r="C28" s="216" t="s">
        <v>240</v>
      </c>
      <c r="D28" s="219" t="s">
        <v>158</v>
      </c>
      <c r="E28" s="220" t="s">
        <v>15</v>
      </c>
      <c r="F28" s="61" t="s">
        <v>241</v>
      </c>
      <c r="G28" s="216">
        <v>1900</v>
      </c>
      <c r="H28" s="539">
        <v>2826000</v>
      </c>
      <c r="I28" s="539"/>
      <c r="J28" s="60" t="s">
        <v>1099</v>
      </c>
      <c r="K28" s="565" t="s">
        <v>242</v>
      </c>
      <c r="L28" s="216" t="s">
        <v>243</v>
      </c>
      <c r="M28" s="60" t="s">
        <v>244</v>
      </c>
      <c r="N28" s="216" t="s">
        <v>245</v>
      </c>
      <c r="O28" s="62"/>
      <c r="P28" s="221" t="s">
        <v>15</v>
      </c>
      <c r="Q28" s="62"/>
      <c r="R28" s="62"/>
      <c r="S28" s="60" t="s">
        <v>183</v>
      </c>
      <c r="T28" s="60" t="s">
        <v>183</v>
      </c>
      <c r="U28" s="60" t="s">
        <v>183</v>
      </c>
      <c r="V28" s="60" t="s">
        <v>183</v>
      </c>
      <c r="W28" s="60" t="s">
        <v>246</v>
      </c>
      <c r="X28" s="60" t="s">
        <v>183</v>
      </c>
      <c r="Y28" s="216">
        <v>628</v>
      </c>
      <c r="Z28" s="216">
        <v>4</v>
      </c>
      <c r="AA28" s="60" t="s">
        <v>158</v>
      </c>
      <c r="AB28" s="60" t="s">
        <v>158</v>
      </c>
    </row>
    <row r="29" spans="1:28" ht="28">
      <c r="A29" s="222">
        <v>2</v>
      </c>
      <c r="B29" s="218" t="s">
        <v>247</v>
      </c>
      <c r="C29" s="216" t="s">
        <v>248</v>
      </c>
      <c r="D29" s="219" t="s">
        <v>158</v>
      </c>
      <c r="E29" s="220" t="s">
        <v>15</v>
      </c>
      <c r="F29" s="61" t="s">
        <v>241</v>
      </c>
      <c r="G29" s="216" t="s">
        <v>249</v>
      </c>
      <c r="H29" s="539">
        <v>1498500</v>
      </c>
      <c r="I29" s="539"/>
      <c r="J29" s="60" t="s">
        <v>1098</v>
      </c>
      <c r="K29" s="566"/>
      <c r="L29" s="216" t="s">
        <v>243</v>
      </c>
      <c r="M29" s="60" t="s">
        <v>244</v>
      </c>
      <c r="N29" s="216" t="s">
        <v>250</v>
      </c>
      <c r="O29" s="60"/>
      <c r="P29" s="221" t="s">
        <v>15</v>
      </c>
      <c r="Q29" s="60"/>
      <c r="R29" s="60"/>
      <c r="S29" s="60" t="s">
        <v>183</v>
      </c>
      <c r="T29" s="60" t="s">
        <v>183</v>
      </c>
      <c r="U29" s="60" t="s">
        <v>183</v>
      </c>
      <c r="V29" s="60" t="s">
        <v>183</v>
      </c>
      <c r="W29" s="60" t="s">
        <v>246</v>
      </c>
      <c r="X29" s="60" t="s">
        <v>183</v>
      </c>
      <c r="Y29" s="216">
        <v>333</v>
      </c>
      <c r="Z29" s="216">
        <v>2</v>
      </c>
      <c r="AA29" s="60" t="s">
        <v>159</v>
      </c>
      <c r="AB29" s="60" t="s">
        <v>159</v>
      </c>
    </row>
    <row r="30" spans="1:28">
      <c r="A30" s="222">
        <v>3</v>
      </c>
      <c r="B30" s="218" t="s">
        <v>253</v>
      </c>
      <c r="C30" s="216" t="s">
        <v>254</v>
      </c>
      <c r="D30" s="219" t="s">
        <v>158</v>
      </c>
      <c r="E30" s="220" t="s">
        <v>15</v>
      </c>
      <c r="F30" s="61" t="s">
        <v>15</v>
      </c>
      <c r="G30" s="216">
        <v>1900</v>
      </c>
      <c r="H30" s="186">
        <v>339000</v>
      </c>
      <c r="I30" s="186"/>
      <c r="J30" s="216" t="s">
        <v>1100</v>
      </c>
      <c r="K30" s="566"/>
      <c r="L30" s="216" t="s">
        <v>243</v>
      </c>
      <c r="M30" s="60" t="s">
        <v>237</v>
      </c>
      <c r="N30" s="60" t="s">
        <v>237</v>
      </c>
      <c r="O30" s="60"/>
      <c r="P30" s="216" t="s">
        <v>15</v>
      </c>
      <c r="Q30" s="60"/>
      <c r="R30" s="60"/>
      <c r="S30" s="60"/>
      <c r="T30" s="60"/>
      <c r="U30" s="60"/>
      <c r="V30" s="60"/>
      <c r="W30" s="60"/>
      <c r="X30" s="60"/>
      <c r="Y30" s="216">
        <v>226</v>
      </c>
      <c r="Z30" s="216">
        <v>2</v>
      </c>
      <c r="AA30" s="60"/>
      <c r="AB30" s="60"/>
    </row>
    <row r="31" spans="1:28">
      <c r="A31" s="222">
        <v>4</v>
      </c>
      <c r="B31" s="218" t="s">
        <v>256</v>
      </c>
      <c r="C31" s="216" t="s">
        <v>257</v>
      </c>
      <c r="D31" s="219" t="s">
        <v>158</v>
      </c>
      <c r="E31" s="220" t="s">
        <v>15</v>
      </c>
      <c r="F31" s="61" t="s">
        <v>15</v>
      </c>
      <c r="G31" s="216">
        <v>1978</v>
      </c>
      <c r="H31" s="186">
        <v>150000</v>
      </c>
      <c r="I31" s="186"/>
      <c r="J31" s="216" t="s">
        <v>1100</v>
      </c>
      <c r="K31" s="566"/>
      <c r="L31" s="216" t="s">
        <v>243</v>
      </c>
      <c r="M31" s="60" t="s">
        <v>237</v>
      </c>
      <c r="N31" s="60" t="s">
        <v>237</v>
      </c>
      <c r="O31" s="60"/>
      <c r="P31" s="216" t="s">
        <v>15</v>
      </c>
      <c r="Q31" s="60"/>
      <c r="R31" s="60"/>
      <c r="S31" s="60"/>
      <c r="T31" s="60"/>
      <c r="U31" s="60"/>
      <c r="V31" s="60"/>
      <c r="W31" s="60"/>
      <c r="X31" s="60"/>
      <c r="Y31" s="216">
        <v>100</v>
      </c>
      <c r="Z31" s="60"/>
      <c r="AA31" s="60"/>
      <c r="AB31" s="60"/>
    </row>
    <row r="32" spans="1:28">
      <c r="A32" s="222">
        <v>5</v>
      </c>
      <c r="B32" s="218" t="s">
        <v>255</v>
      </c>
      <c r="C32" s="216" t="s">
        <v>254</v>
      </c>
      <c r="D32" s="219" t="s">
        <v>158</v>
      </c>
      <c r="E32" s="220" t="s">
        <v>15</v>
      </c>
      <c r="F32" s="61" t="s">
        <v>15</v>
      </c>
      <c r="G32" s="216">
        <v>1968</v>
      </c>
      <c r="H32" s="30"/>
      <c r="I32" s="186">
        <v>46211</v>
      </c>
      <c r="J32" s="216" t="s">
        <v>1100</v>
      </c>
      <c r="K32" s="566"/>
      <c r="L32" s="216" t="s">
        <v>243</v>
      </c>
      <c r="M32" s="60" t="s">
        <v>237</v>
      </c>
      <c r="N32" s="60" t="s">
        <v>237</v>
      </c>
      <c r="O32" s="60"/>
      <c r="P32" s="216" t="s">
        <v>241</v>
      </c>
      <c r="Q32" s="60"/>
      <c r="R32" s="60"/>
      <c r="S32" s="60"/>
      <c r="T32" s="60"/>
      <c r="U32" s="60"/>
      <c r="V32" s="60"/>
      <c r="W32" s="60"/>
      <c r="X32" s="60"/>
      <c r="Y32" s="216">
        <v>720</v>
      </c>
      <c r="Z32" s="60"/>
      <c r="AA32" s="60"/>
      <c r="AB32" s="60"/>
    </row>
    <row r="33" spans="1:28">
      <c r="A33" s="222">
        <v>6</v>
      </c>
      <c r="B33" s="218" t="s">
        <v>251</v>
      </c>
      <c r="C33" s="216" t="s">
        <v>252</v>
      </c>
      <c r="D33" s="219" t="s">
        <v>158</v>
      </c>
      <c r="E33" s="220" t="s">
        <v>15</v>
      </c>
      <c r="F33" s="61" t="s">
        <v>15</v>
      </c>
      <c r="G33" s="216">
        <v>2000</v>
      </c>
      <c r="H33" s="30"/>
      <c r="I33" s="186">
        <v>89501</v>
      </c>
      <c r="J33" s="60"/>
      <c r="K33" s="566"/>
      <c r="L33" s="60" t="s">
        <v>237</v>
      </c>
      <c r="M33" s="60" t="s">
        <v>237</v>
      </c>
      <c r="N33" s="60" t="s">
        <v>237</v>
      </c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</row>
    <row r="34" spans="1:28">
      <c r="A34" s="222">
        <v>7</v>
      </c>
      <c r="B34" s="218" t="s">
        <v>258</v>
      </c>
      <c r="C34" s="216" t="s">
        <v>259</v>
      </c>
      <c r="D34" s="219"/>
      <c r="E34" s="220" t="s">
        <v>15</v>
      </c>
      <c r="F34" s="219"/>
      <c r="G34" s="216" t="s">
        <v>260</v>
      </c>
      <c r="H34" s="30"/>
      <c r="I34" s="186">
        <v>32497</v>
      </c>
      <c r="J34" s="60"/>
      <c r="K34" s="566"/>
      <c r="L34" s="60" t="s">
        <v>237</v>
      </c>
      <c r="M34" s="60" t="s">
        <v>237</v>
      </c>
      <c r="N34" s="60" t="s">
        <v>237</v>
      </c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</row>
    <row r="35" spans="1:28" s="171" customFormat="1" ht="15.5">
      <c r="A35" s="560" t="s">
        <v>198</v>
      </c>
      <c r="B35" s="560" t="s">
        <v>198</v>
      </c>
      <c r="C35" s="560"/>
      <c r="D35" s="206"/>
      <c r="E35" s="206"/>
      <c r="F35" s="207"/>
      <c r="G35" s="208"/>
      <c r="H35" s="224">
        <f>SUM(H28:H34)</f>
        <v>4813500</v>
      </c>
      <c r="I35" s="224">
        <f>SUM(I28:I34)</f>
        <v>168209</v>
      </c>
      <c r="J35" s="131"/>
      <c r="K35" s="223"/>
      <c r="L35" s="216" t="s">
        <v>237</v>
      </c>
      <c r="M35" s="216" t="s">
        <v>237</v>
      </c>
      <c r="N35" s="216" t="s">
        <v>237</v>
      </c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</row>
    <row r="36" spans="1:28" s="171" customFormat="1">
      <c r="A36" s="559" t="s">
        <v>261</v>
      </c>
      <c r="B36" s="559"/>
      <c r="C36" s="559"/>
      <c r="D36" s="559"/>
      <c r="E36" s="559"/>
      <c r="F36" s="559"/>
      <c r="G36" s="559"/>
      <c r="H36" s="559"/>
      <c r="I36" s="181"/>
      <c r="J36" s="210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</row>
    <row r="37" spans="1:28" ht="112">
      <c r="A37" s="464">
        <v>1</v>
      </c>
      <c r="B37" s="465" t="s">
        <v>1963</v>
      </c>
      <c r="C37" s="466" t="s">
        <v>1964</v>
      </c>
      <c r="D37" s="466" t="s">
        <v>241</v>
      </c>
      <c r="E37" s="466" t="s">
        <v>15</v>
      </c>
      <c r="F37" s="466" t="s">
        <v>241</v>
      </c>
      <c r="G37" s="466" t="s">
        <v>1965</v>
      </c>
      <c r="H37" s="540">
        <v>11250000</v>
      </c>
      <c r="I37" s="540"/>
      <c r="J37" s="466" t="s">
        <v>1949</v>
      </c>
      <c r="K37" s="466" t="s">
        <v>1472</v>
      </c>
      <c r="L37" s="466" t="s">
        <v>1966</v>
      </c>
      <c r="M37" s="466" t="s">
        <v>1967</v>
      </c>
      <c r="N37" s="466" t="s">
        <v>1968</v>
      </c>
      <c r="O37" s="466" t="s">
        <v>15</v>
      </c>
      <c r="P37" s="466" t="s">
        <v>15</v>
      </c>
      <c r="Q37" s="466" t="s">
        <v>1969</v>
      </c>
      <c r="R37" s="466"/>
      <c r="S37" s="466" t="s">
        <v>1970</v>
      </c>
      <c r="T37" s="466" t="s">
        <v>163</v>
      </c>
      <c r="U37" s="466" t="s">
        <v>163</v>
      </c>
      <c r="V37" s="466" t="s">
        <v>163</v>
      </c>
      <c r="W37" s="466" t="s">
        <v>163</v>
      </c>
      <c r="X37" s="466" t="s">
        <v>163</v>
      </c>
      <c r="Y37" s="466">
        <v>2500</v>
      </c>
      <c r="Z37" s="466" t="s">
        <v>1971</v>
      </c>
      <c r="AA37" s="466" t="s">
        <v>165</v>
      </c>
      <c r="AB37" s="466" t="s">
        <v>241</v>
      </c>
    </row>
    <row r="38" spans="1:28" ht="126">
      <c r="A38" s="464">
        <v>2</v>
      </c>
      <c r="B38" s="465" t="s">
        <v>1972</v>
      </c>
      <c r="C38" s="466" t="s">
        <v>1973</v>
      </c>
      <c r="D38" s="466" t="s">
        <v>241</v>
      </c>
      <c r="E38" s="466" t="s">
        <v>15</v>
      </c>
      <c r="F38" s="466" t="s">
        <v>241</v>
      </c>
      <c r="G38" s="466" t="s">
        <v>1965</v>
      </c>
      <c r="H38" s="541">
        <v>1354500</v>
      </c>
      <c r="I38" s="540"/>
      <c r="J38" s="466" t="s">
        <v>1950</v>
      </c>
      <c r="K38" s="466" t="s">
        <v>1472</v>
      </c>
      <c r="L38" s="466" t="s">
        <v>1974</v>
      </c>
      <c r="M38" s="466" t="s">
        <v>1967</v>
      </c>
      <c r="N38" s="466" t="s">
        <v>1975</v>
      </c>
      <c r="O38" s="466" t="s">
        <v>15</v>
      </c>
      <c r="P38" s="466" t="s">
        <v>15</v>
      </c>
      <c r="Q38" s="466" t="s">
        <v>1976</v>
      </c>
      <c r="R38" s="466"/>
      <c r="S38" s="466" t="s">
        <v>163</v>
      </c>
      <c r="T38" s="466" t="s">
        <v>163</v>
      </c>
      <c r="U38" s="466" t="s">
        <v>163</v>
      </c>
      <c r="V38" s="466" t="s">
        <v>163</v>
      </c>
      <c r="W38" s="466" t="s">
        <v>163</v>
      </c>
      <c r="X38" s="466" t="s">
        <v>163</v>
      </c>
      <c r="Y38" s="466">
        <v>301</v>
      </c>
      <c r="Z38" s="466">
        <v>2</v>
      </c>
      <c r="AA38" s="466" t="s">
        <v>15</v>
      </c>
      <c r="AB38" s="466" t="s">
        <v>15</v>
      </c>
    </row>
    <row r="39" spans="1:28" ht="28">
      <c r="A39" s="464">
        <v>3</v>
      </c>
      <c r="B39" s="465" t="s">
        <v>1977</v>
      </c>
      <c r="C39" s="466" t="s">
        <v>1978</v>
      </c>
      <c r="D39" s="466" t="s">
        <v>241</v>
      </c>
      <c r="E39" s="466" t="s">
        <v>15</v>
      </c>
      <c r="F39" s="466" t="s">
        <v>241</v>
      </c>
      <c r="G39" s="535" t="s">
        <v>1979</v>
      </c>
      <c r="H39" s="30"/>
      <c r="I39" s="542">
        <v>12855</v>
      </c>
      <c r="J39" s="466" t="s">
        <v>1951</v>
      </c>
      <c r="K39" s="466" t="s">
        <v>1472</v>
      </c>
      <c r="L39" s="466" t="s">
        <v>1980</v>
      </c>
      <c r="M39" s="466" t="s">
        <v>1981</v>
      </c>
      <c r="N39" s="466" t="s">
        <v>1982</v>
      </c>
      <c r="O39" s="466" t="s">
        <v>15</v>
      </c>
      <c r="P39" s="466" t="s">
        <v>15</v>
      </c>
      <c r="Q39" s="466" t="s">
        <v>1969</v>
      </c>
      <c r="R39" s="61"/>
      <c r="S39" s="466" t="s">
        <v>163</v>
      </c>
      <c r="T39" s="466" t="s">
        <v>163</v>
      </c>
      <c r="U39" s="466" t="s">
        <v>168</v>
      </c>
      <c r="V39" s="466" t="s">
        <v>163</v>
      </c>
      <c r="W39" s="466" t="s">
        <v>195</v>
      </c>
      <c r="X39" s="466" t="s">
        <v>163</v>
      </c>
      <c r="Y39" s="466">
        <v>8.57</v>
      </c>
      <c r="Z39" s="466">
        <v>1</v>
      </c>
      <c r="AA39" s="466" t="s">
        <v>15</v>
      </c>
      <c r="AB39" s="466" t="s">
        <v>15</v>
      </c>
    </row>
    <row r="40" spans="1:28" ht="42">
      <c r="A40" s="464">
        <v>4</v>
      </c>
      <c r="B40" s="465" t="s">
        <v>1983</v>
      </c>
      <c r="C40" s="466" t="s">
        <v>1973</v>
      </c>
      <c r="D40" s="466" t="s">
        <v>241</v>
      </c>
      <c r="E40" s="466" t="s">
        <v>15</v>
      </c>
      <c r="F40" s="466" t="s">
        <v>51</v>
      </c>
      <c r="G40" s="535" t="s">
        <v>1979</v>
      </c>
      <c r="H40" s="30"/>
      <c r="I40" s="542">
        <v>86100</v>
      </c>
      <c r="J40" s="466" t="s">
        <v>1952</v>
      </c>
      <c r="K40" s="466" t="s">
        <v>1472</v>
      </c>
      <c r="L40" s="466" t="s">
        <v>1984</v>
      </c>
      <c r="M40" s="466" t="s">
        <v>1985</v>
      </c>
      <c r="N40" s="466" t="s">
        <v>1986</v>
      </c>
      <c r="O40" s="466" t="s">
        <v>15</v>
      </c>
      <c r="P40" s="466" t="s">
        <v>15</v>
      </c>
      <c r="Q40" s="466" t="s">
        <v>1987</v>
      </c>
      <c r="R40" s="61"/>
      <c r="S40" s="466" t="s">
        <v>163</v>
      </c>
      <c r="T40" s="466" t="s">
        <v>163</v>
      </c>
      <c r="U40" s="466" t="s">
        <v>163</v>
      </c>
      <c r="V40" s="466" t="s">
        <v>163</v>
      </c>
      <c r="W40" s="466" t="s">
        <v>163</v>
      </c>
      <c r="X40" s="466" t="s">
        <v>163</v>
      </c>
      <c r="Y40" s="466">
        <v>57.4</v>
      </c>
      <c r="Z40" s="466">
        <v>2</v>
      </c>
      <c r="AA40" s="466" t="s">
        <v>15</v>
      </c>
      <c r="AB40" s="466" t="s">
        <v>15</v>
      </c>
    </row>
    <row r="41" spans="1:28" ht="27.65" customHeight="1">
      <c r="A41" s="464">
        <v>5</v>
      </c>
      <c r="B41" s="465" t="s">
        <v>1988</v>
      </c>
      <c r="C41" s="466" t="s">
        <v>1978</v>
      </c>
      <c r="D41" s="466" t="s">
        <v>241</v>
      </c>
      <c r="E41" s="466" t="s">
        <v>15</v>
      </c>
      <c r="F41" s="466" t="s">
        <v>241</v>
      </c>
      <c r="G41" s="535" t="s">
        <v>1989</v>
      </c>
      <c r="H41" s="30"/>
      <c r="I41" s="542">
        <v>90000</v>
      </c>
      <c r="J41" s="466" t="s">
        <v>1954</v>
      </c>
      <c r="K41" s="466" t="s">
        <v>1472</v>
      </c>
      <c r="L41" s="466" t="s">
        <v>1984</v>
      </c>
      <c r="M41" s="466" t="s">
        <v>1981</v>
      </c>
      <c r="N41" s="466" t="s">
        <v>1990</v>
      </c>
      <c r="O41" s="466" t="s">
        <v>15</v>
      </c>
      <c r="P41" s="466" t="s">
        <v>15</v>
      </c>
      <c r="Q41" s="466" t="s">
        <v>1991</v>
      </c>
      <c r="R41" s="61"/>
      <c r="S41" s="466" t="s">
        <v>163</v>
      </c>
      <c r="T41" s="466" t="s">
        <v>163</v>
      </c>
      <c r="U41" s="466" t="s">
        <v>1992</v>
      </c>
      <c r="V41" s="466" t="s">
        <v>163</v>
      </c>
      <c r="W41" s="466" t="s">
        <v>195</v>
      </c>
      <c r="X41" s="466" t="s">
        <v>163</v>
      </c>
      <c r="Y41" s="466">
        <v>60</v>
      </c>
      <c r="Z41" s="466">
        <v>1</v>
      </c>
      <c r="AA41" s="466" t="s">
        <v>15</v>
      </c>
      <c r="AB41" s="466" t="s">
        <v>15</v>
      </c>
    </row>
    <row r="42" spans="1:28" ht="42">
      <c r="A42" s="464">
        <v>6</v>
      </c>
      <c r="B42" s="465" t="s">
        <v>1993</v>
      </c>
      <c r="C42" s="466" t="s">
        <v>1978</v>
      </c>
      <c r="D42" s="466" t="s">
        <v>241</v>
      </c>
      <c r="E42" s="466" t="s">
        <v>15</v>
      </c>
      <c r="F42" s="466" t="s">
        <v>241</v>
      </c>
      <c r="G42" s="535" t="s">
        <v>1979</v>
      </c>
      <c r="H42" s="30"/>
      <c r="I42" s="542">
        <v>226500</v>
      </c>
      <c r="J42" s="466" t="s">
        <v>1956</v>
      </c>
      <c r="K42" s="466" t="s">
        <v>1472</v>
      </c>
      <c r="L42" s="466" t="s">
        <v>1984</v>
      </c>
      <c r="M42" s="466" t="s">
        <v>1981</v>
      </c>
      <c r="N42" s="466" t="s">
        <v>1994</v>
      </c>
      <c r="O42" s="466" t="s">
        <v>15</v>
      </c>
      <c r="P42" s="466" t="s">
        <v>15</v>
      </c>
      <c r="Q42" s="466" t="s">
        <v>1991</v>
      </c>
      <c r="R42" s="61"/>
      <c r="S42" s="466" t="s">
        <v>163</v>
      </c>
      <c r="T42" s="466" t="s">
        <v>163</v>
      </c>
      <c r="U42" s="466" t="s">
        <v>168</v>
      </c>
      <c r="V42" s="466" t="s">
        <v>219</v>
      </c>
      <c r="W42" s="466" t="s">
        <v>195</v>
      </c>
      <c r="X42" s="466" t="s">
        <v>163</v>
      </c>
      <c r="Y42" s="466">
        <v>151</v>
      </c>
      <c r="Z42" s="466">
        <v>1</v>
      </c>
      <c r="AA42" s="466" t="s">
        <v>15</v>
      </c>
      <c r="AB42" s="466" t="s">
        <v>15</v>
      </c>
    </row>
    <row r="43" spans="1:28" ht="98">
      <c r="A43" s="464">
        <v>7</v>
      </c>
      <c r="B43" s="465" t="s">
        <v>1995</v>
      </c>
      <c r="C43" s="466" t="s">
        <v>1978</v>
      </c>
      <c r="D43" s="466" t="s">
        <v>241</v>
      </c>
      <c r="E43" s="466" t="s">
        <v>15</v>
      </c>
      <c r="F43" s="466" t="s">
        <v>175</v>
      </c>
      <c r="G43" s="535" t="s">
        <v>1996</v>
      </c>
      <c r="H43" s="30"/>
      <c r="I43" s="542">
        <v>26700</v>
      </c>
      <c r="J43" s="466" t="s">
        <v>1997</v>
      </c>
      <c r="K43" s="466" t="s">
        <v>1472</v>
      </c>
      <c r="L43" s="466" t="s">
        <v>1998</v>
      </c>
      <c r="M43" s="466" t="s">
        <v>1981</v>
      </c>
      <c r="N43" s="466" t="s">
        <v>1999</v>
      </c>
      <c r="O43" s="466" t="s">
        <v>15</v>
      </c>
      <c r="P43" s="466" t="s">
        <v>15</v>
      </c>
      <c r="Q43" s="466" t="s">
        <v>1991</v>
      </c>
      <c r="R43" s="61"/>
      <c r="S43" s="466" t="s">
        <v>163</v>
      </c>
      <c r="T43" s="466" t="s">
        <v>163</v>
      </c>
      <c r="U43" s="466" t="s">
        <v>195</v>
      </c>
      <c r="V43" s="466" t="s">
        <v>2000</v>
      </c>
      <c r="W43" s="466" t="s">
        <v>195</v>
      </c>
      <c r="X43" s="466" t="s">
        <v>163</v>
      </c>
      <c r="Y43" s="466">
        <v>17.8</v>
      </c>
      <c r="Z43" s="466">
        <v>1</v>
      </c>
      <c r="AA43" s="466" t="s">
        <v>15</v>
      </c>
      <c r="AB43" s="466" t="s">
        <v>15</v>
      </c>
    </row>
    <row r="44" spans="1:28" ht="84">
      <c r="A44" s="464">
        <v>8</v>
      </c>
      <c r="B44" s="465" t="s">
        <v>2001</v>
      </c>
      <c r="C44" s="466" t="s">
        <v>1978</v>
      </c>
      <c r="D44" s="466" t="s">
        <v>2002</v>
      </c>
      <c r="E44" s="466" t="s">
        <v>15</v>
      </c>
      <c r="F44" s="466" t="s">
        <v>175</v>
      </c>
      <c r="G44" s="535" t="s">
        <v>2003</v>
      </c>
      <c r="H44" s="30"/>
      <c r="I44" s="542">
        <v>25500</v>
      </c>
      <c r="J44" s="466" t="s">
        <v>2004</v>
      </c>
      <c r="K44" s="466" t="s">
        <v>1472</v>
      </c>
      <c r="L44" s="466" t="s">
        <v>1998</v>
      </c>
      <c r="M44" s="466" t="s">
        <v>1981</v>
      </c>
      <c r="N44" s="466" t="s">
        <v>1999</v>
      </c>
      <c r="O44" s="466" t="s">
        <v>15</v>
      </c>
      <c r="P44" s="466" t="s">
        <v>15</v>
      </c>
      <c r="Q44" s="466" t="s">
        <v>1991</v>
      </c>
      <c r="R44" s="61"/>
      <c r="S44" s="466" t="s">
        <v>163</v>
      </c>
      <c r="T44" s="466" t="s">
        <v>195</v>
      </c>
      <c r="U44" s="466" t="s">
        <v>195</v>
      </c>
      <c r="V44" s="466" t="s">
        <v>163</v>
      </c>
      <c r="W44" s="466" t="s">
        <v>195</v>
      </c>
      <c r="X44" s="466" t="s">
        <v>163</v>
      </c>
      <c r="Y44" s="466">
        <v>17</v>
      </c>
      <c r="Z44" s="466">
        <v>1</v>
      </c>
      <c r="AA44" s="466" t="s">
        <v>15</v>
      </c>
      <c r="AB44" s="466" t="s">
        <v>15</v>
      </c>
    </row>
    <row r="45" spans="1:28" ht="42">
      <c r="A45" s="470">
        <v>9</v>
      </c>
      <c r="B45" s="465" t="s">
        <v>2005</v>
      </c>
      <c r="C45" s="466" t="s">
        <v>2006</v>
      </c>
      <c r="D45" s="466" t="s">
        <v>241</v>
      </c>
      <c r="E45" s="466" t="s">
        <v>15</v>
      </c>
      <c r="F45" s="466" t="s">
        <v>241</v>
      </c>
      <c r="G45" s="535" t="s">
        <v>1965</v>
      </c>
      <c r="H45" s="30"/>
      <c r="I45" s="542">
        <v>600000</v>
      </c>
      <c r="J45" s="466" t="s">
        <v>1959</v>
      </c>
      <c r="K45" s="466" t="s">
        <v>2007</v>
      </c>
      <c r="L45" s="466" t="s">
        <v>2008</v>
      </c>
      <c r="M45" s="466" t="s">
        <v>2009</v>
      </c>
      <c r="N45" s="466" t="s">
        <v>245</v>
      </c>
      <c r="O45" s="466" t="s">
        <v>15</v>
      </c>
      <c r="P45" s="466" t="s">
        <v>159</v>
      </c>
      <c r="Q45" s="466" t="s">
        <v>2010</v>
      </c>
      <c r="R45" s="61"/>
      <c r="S45" s="466" t="s">
        <v>219</v>
      </c>
      <c r="T45" s="466" t="s">
        <v>219</v>
      </c>
      <c r="U45" s="466" t="s">
        <v>219</v>
      </c>
      <c r="V45" s="466" t="s">
        <v>219</v>
      </c>
      <c r="W45" s="466" t="s">
        <v>195</v>
      </c>
      <c r="X45" s="466" t="s">
        <v>163</v>
      </c>
      <c r="Y45" s="466">
        <v>400</v>
      </c>
      <c r="Z45" s="466" t="s">
        <v>2011</v>
      </c>
      <c r="AA45" s="466" t="s">
        <v>15</v>
      </c>
      <c r="AB45" s="466" t="s">
        <v>15</v>
      </c>
    </row>
    <row r="46" spans="1:28" ht="42">
      <c r="A46" s="470">
        <v>10</v>
      </c>
      <c r="B46" s="465" t="s">
        <v>2012</v>
      </c>
      <c r="C46" s="466" t="s">
        <v>2006</v>
      </c>
      <c r="D46" s="466" t="s">
        <v>241</v>
      </c>
      <c r="E46" s="466" t="s">
        <v>15</v>
      </c>
      <c r="F46" s="466" t="s">
        <v>241</v>
      </c>
      <c r="G46" s="535" t="s">
        <v>1965</v>
      </c>
      <c r="H46" s="30"/>
      <c r="I46" s="543">
        <v>562500</v>
      </c>
      <c r="J46" s="466" t="s">
        <v>2013</v>
      </c>
      <c r="K46" s="466" t="s">
        <v>2014</v>
      </c>
      <c r="L46" s="466" t="s">
        <v>2008</v>
      </c>
      <c r="M46" s="466" t="s">
        <v>2009</v>
      </c>
      <c r="N46" s="466" t="s">
        <v>245</v>
      </c>
      <c r="O46" s="466" t="s">
        <v>15</v>
      </c>
      <c r="P46" s="466" t="s">
        <v>15</v>
      </c>
      <c r="Q46" s="466" t="s">
        <v>2015</v>
      </c>
      <c r="R46" s="61"/>
      <c r="S46" s="466" t="s">
        <v>219</v>
      </c>
      <c r="T46" s="466" t="s">
        <v>219</v>
      </c>
      <c r="U46" s="466" t="s">
        <v>219</v>
      </c>
      <c r="V46" s="466" t="s">
        <v>219</v>
      </c>
      <c r="W46" s="466" t="s">
        <v>195</v>
      </c>
      <c r="X46" s="466" t="s">
        <v>163</v>
      </c>
      <c r="Y46" s="466">
        <v>375</v>
      </c>
      <c r="Z46" s="466" t="s">
        <v>2011</v>
      </c>
      <c r="AA46" s="466" t="s">
        <v>15</v>
      </c>
      <c r="AB46" s="466" t="s">
        <v>15</v>
      </c>
    </row>
    <row r="47" spans="1:28" ht="42">
      <c r="A47" s="470">
        <v>11</v>
      </c>
      <c r="B47" s="465" t="s">
        <v>2016</v>
      </c>
      <c r="C47" s="465" t="s">
        <v>2006</v>
      </c>
      <c r="D47" s="467" t="s">
        <v>241</v>
      </c>
      <c r="E47" s="467" t="s">
        <v>15</v>
      </c>
      <c r="F47" s="467" t="s">
        <v>241</v>
      </c>
      <c r="G47" s="536" t="s">
        <v>1965</v>
      </c>
      <c r="H47" s="30"/>
      <c r="I47" s="544">
        <v>396000</v>
      </c>
      <c r="J47" s="467" t="s">
        <v>2013</v>
      </c>
      <c r="K47" s="466" t="s">
        <v>2017</v>
      </c>
      <c r="L47" s="467" t="s">
        <v>2008</v>
      </c>
      <c r="M47" s="467" t="s">
        <v>263</v>
      </c>
      <c r="N47" s="467" t="s">
        <v>245</v>
      </c>
      <c r="O47" s="467" t="s">
        <v>15</v>
      </c>
      <c r="P47" s="467" t="s">
        <v>15</v>
      </c>
      <c r="Q47" s="467" t="s">
        <v>2015</v>
      </c>
      <c r="R47" s="462"/>
      <c r="S47" s="467" t="s">
        <v>2018</v>
      </c>
      <c r="T47" s="467" t="s">
        <v>219</v>
      </c>
      <c r="U47" s="467" t="s">
        <v>219</v>
      </c>
      <c r="V47" s="467" t="s">
        <v>219</v>
      </c>
      <c r="W47" s="467" t="s">
        <v>195</v>
      </c>
      <c r="X47" s="467" t="s">
        <v>163</v>
      </c>
      <c r="Y47" s="467">
        <v>264</v>
      </c>
      <c r="Z47" s="467">
        <v>2</v>
      </c>
      <c r="AA47" s="467" t="s">
        <v>15</v>
      </c>
      <c r="AB47" s="467" t="s">
        <v>15</v>
      </c>
    </row>
    <row r="48" spans="1:28" ht="28">
      <c r="A48" s="469">
        <v>12</v>
      </c>
      <c r="B48" s="480" t="s">
        <v>2029</v>
      </c>
      <c r="C48" s="468" t="s">
        <v>2019</v>
      </c>
      <c r="D48" s="468" t="s">
        <v>241</v>
      </c>
      <c r="E48" s="468" t="s">
        <v>15</v>
      </c>
      <c r="F48" s="468" t="s">
        <v>241</v>
      </c>
      <c r="G48" s="537">
        <v>1962</v>
      </c>
      <c r="H48" s="30"/>
      <c r="I48" s="545">
        <v>510000</v>
      </c>
      <c r="J48" s="468" t="s">
        <v>1962</v>
      </c>
      <c r="K48" s="466" t="s">
        <v>1472</v>
      </c>
      <c r="L48" s="468" t="s">
        <v>2020</v>
      </c>
      <c r="M48" s="468" t="s">
        <v>1985</v>
      </c>
      <c r="N48" s="468" t="s">
        <v>265</v>
      </c>
      <c r="O48" s="468" t="s">
        <v>15</v>
      </c>
      <c r="P48" s="468" t="s">
        <v>15</v>
      </c>
      <c r="Q48" s="468" t="s">
        <v>2015</v>
      </c>
      <c r="R48" s="463"/>
      <c r="S48" s="468" t="s">
        <v>219</v>
      </c>
      <c r="T48" s="468" t="s">
        <v>195</v>
      </c>
      <c r="U48" s="468" t="s">
        <v>195</v>
      </c>
      <c r="V48" s="468" t="s">
        <v>219</v>
      </c>
      <c r="W48" s="468" t="s">
        <v>195</v>
      </c>
      <c r="X48" s="468" t="s">
        <v>163</v>
      </c>
      <c r="Y48" s="468">
        <v>340</v>
      </c>
      <c r="Z48" s="468">
        <v>1</v>
      </c>
      <c r="AA48" s="468" t="s">
        <v>15</v>
      </c>
      <c r="AB48" s="468" t="s">
        <v>15</v>
      </c>
    </row>
    <row r="49" spans="1:28">
      <c r="A49" s="560" t="s">
        <v>198</v>
      </c>
      <c r="B49" s="560" t="s">
        <v>198</v>
      </c>
      <c r="C49" s="560"/>
      <c r="D49" s="53"/>
      <c r="E49" s="53"/>
      <c r="F49" s="54"/>
      <c r="G49" s="55"/>
      <c r="H49" s="209">
        <f>SUM(H37:H48)</f>
        <v>12604500</v>
      </c>
      <c r="I49" s="209">
        <f>SUM(I37:I48)</f>
        <v>2536155</v>
      </c>
      <c r="J49" s="56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</row>
    <row r="50" spans="1:28" s="171" customFormat="1">
      <c r="A50" s="569" t="s">
        <v>266</v>
      </c>
      <c r="B50" s="569"/>
      <c r="C50" s="569"/>
      <c r="D50" s="569"/>
      <c r="E50" s="569"/>
      <c r="F50" s="569"/>
      <c r="G50" s="569"/>
      <c r="H50" s="569"/>
      <c r="I50" s="263"/>
      <c r="J50" s="210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</row>
    <row r="51" spans="1:28" s="171" customFormat="1" ht="108" customHeight="1">
      <c r="A51" s="71">
        <v>1</v>
      </c>
      <c r="B51" s="265" t="s">
        <v>267</v>
      </c>
      <c r="C51" s="266" t="s">
        <v>268</v>
      </c>
      <c r="D51" s="266" t="s">
        <v>158</v>
      </c>
      <c r="E51" s="266" t="s">
        <v>159</v>
      </c>
      <c r="F51" s="570" t="s">
        <v>1228</v>
      </c>
      <c r="G51" s="267">
        <v>1920</v>
      </c>
      <c r="H51" s="554">
        <v>7139970</v>
      </c>
      <c r="I51" s="532"/>
      <c r="J51" s="564" t="s">
        <v>269</v>
      </c>
      <c r="K51" s="266" t="s">
        <v>270</v>
      </c>
      <c r="L51" s="266" t="s">
        <v>243</v>
      </c>
      <c r="M51" s="266" t="s">
        <v>271</v>
      </c>
      <c r="N51" s="267" t="s">
        <v>272</v>
      </c>
      <c r="O51" s="72"/>
      <c r="P51" s="72" t="s">
        <v>241</v>
      </c>
      <c r="Q51" s="68"/>
      <c r="R51" s="68"/>
      <c r="S51" s="266" t="s">
        <v>163</v>
      </c>
      <c r="T51" s="266" t="s">
        <v>163</v>
      </c>
      <c r="U51" s="266" t="s">
        <v>163</v>
      </c>
      <c r="V51" s="266" t="s">
        <v>164</v>
      </c>
      <c r="W51" s="266" t="s">
        <v>163</v>
      </c>
      <c r="X51" s="266" t="s">
        <v>219</v>
      </c>
      <c r="Y51" s="266">
        <v>1586.66</v>
      </c>
      <c r="Z51" s="266">
        <v>3</v>
      </c>
      <c r="AA51" s="266" t="s">
        <v>158</v>
      </c>
      <c r="AB51" s="266" t="s">
        <v>159</v>
      </c>
    </row>
    <row r="52" spans="1:28" s="171" customFormat="1" ht="119.25" customHeight="1">
      <c r="A52" s="135">
        <v>2</v>
      </c>
      <c r="B52" s="265" t="s">
        <v>273</v>
      </c>
      <c r="C52" s="266" t="s">
        <v>274</v>
      </c>
      <c r="D52" s="266" t="s">
        <v>158</v>
      </c>
      <c r="E52" s="266" t="s">
        <v>159</v>
      </c>
      <c r="F52" s="571"/>
      <c r="G52" s="267">
        <v>1979</v>
      </c>
      <c r="H52" s="554">
        <v>3707820</v>
      </c>
      <c r="I52" s="532"/>
      <c r="J52" s="564"/>
      <c r="K52" s="266" t="s">
        <v>270</v>
      </c>
      <c r="L52" s="266" t="s">
        <v>243</v>
      </c>
      <c r="M52" s="266" t="s">
        <v>271</v>
      </c>
      <c r="N52" s="267" t="s">
        <v>275</v>
      </c>
      <c r="O52" s="72"/>
      <c r="P52" s="72"/>
      <c r="Q52" s="72"/>
      <c r="R52" s="72"/>
      <c r="S52" s="266" t="s">
        <v>163</v>
      </c>
      <c r="T52" s="266" t="s">
        <v>163</v>
      </c>
      <c r="U52" s="266" t="s">
        <v>163</v>
      </c>
      <c r="V52" s="266" t="s">
        <v>164</v>
      </c>
      <c r="W52" s="266" t="s">
        <v>173</v>
      </c>
      <c r="X52" s="266" t="s">
        <v>219</v>
      </c>
      <c r="Y52" s="266">
        <v>823.96</v>
      </c>
      <c r="Z52" s="266">
        <v>2</v>
      </c>
      <c r="AA52" s="266" t="s">
        <v>159</v>
      </c>
      <c r="AB52" s="266" t="s">
        <v>159</v>
      </c>
    </row>
    <row r="53" spans="1:28" s="171" customFormat="1" ht="28">
      <c r="A53" s="135">
        <v>3</v>
      </c>
      <c r="B53" s="265" t="s">
        <v>276</v>
      </c>
      <c r="C53" s="265"/>
      <c r="D53" s="212"/>
      <c r="E53" s="213"/>
      <c r="F53" s="213"/>
      <c r="G53" s="267">
        <v>2015</v>
      </c>
      <c r="H53" s="534"/>
      <c r="I53" s="533">
        <v>5998.83</v>
      </c>
      <c r="J53" s="265"/>
      <c r="K53" s="266" t="s">
        <v>270</v>
      </c>
      <c r="L53" s="266"/>
      <c r="M53" s="266"/>
      <c r="N53" s="267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1:28" s="171" customFormat="1" ht="28">
      <c r="A54" s="135">
        <v>4</v>
      </c>
      <c r="B54" s="70" t="s">
        <v>277</v>
      </c>
      <c r="C54" s="72" t="s">
        <v>274</v>
      </c>
      <c r="D54" s="72" t="s">
        <v>158</v>
      </c>
      <c r="E54" s="72" t="s">
        <v>159</v>
      </c>
      <c r="F54" s="72"/>
      <c r="G54" s="531">
        <v>2017</v>
      </c>
      <c r="H54" s="534"/>
      <c r="I54" s="530">
        <v>658419</v>
      </c>
      <c r="J54" s="70" t="s">
        <v>278</v>
      </c>
      <c r="K54" s="266" t="s">
        <v>270</v>
      </c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 t="s">
        <v>279</v>
      </c>
      <c r="Z54" s="72"/>
      <c r="AA54" s="72"/>
      <c r="AB54" s="72"/>
    </row>
    <row r="55" spans="1:28" s="171" customFormat="1">
      <c r="A55" s="560" t="s">
        <v>198</v>
      </c>
      <c r="B55" s="560" t="s">
        <v>198</v>
      </c>
      <c r="C55" s="560"/>
      <c r="D55" s="206"/>
      <c r="E55" s="206"/>
      <c r="F55" s="207"/>
      <c r="G55" s="208"/>
      <c r="H55" s="209">
        <f>SUM(H51:H54)</f>
        <v>10847790</v>
      </c>
      <c r="I55" s="209">
        <f>SUM(I51:I54)</f>
        <v>664417.82999999996</v>
      </c>
      <c r="J55" s="131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1:28">
      <c r="A56" s="568" t="s">
        <v>280</v>
      </c>
      <c r="B56" s="568"/>
      <c r="C56" s="568"/>
      <c r="D56" s="568"/>
      <c r="E56" s="568"/>
      <c r="F56" s="568"/>
      <c r="G56" s="568"/>
      <c r="H56" s="568"/>
      <c r="I56" s="504"/>
      <c r="J56" s="57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</row>
    <row r="57" spans="1:28" ht="42">
      <c r="A57" s="277">
        <v>1</v>
      </c>
      <c r="B57" s="278" t="s">
        <v>281</v>
      </c>
      <c r="C57" s="279" t="s">
        <v>282</v>
      </c>
      <c r="D57" s="279" t="s">
        <v>158</v>
      </c>
      <c r="E57" s="279" t="s">
        <v>159</v>
      </c>
      <c r="F57" s="279" t="s">
        <v>158</v>
      </c>
      <c r="G57" s="279">
        <v>1910</v>
      </c>
      <c r="H57" s="546">
        <v>4374000</v>
      </c>
      <c r="I57" s="547"/>
      <c r="J57" s="279" t="s">
        <v>1324</v>
      </c>
      <c r="K57" s="279" t="s">
        <v>1471</v>
      </c>
      <c r="L57" s="279" t="s">
        <v>284</v>
      </c>
      <c r="M57" s="279" t="s">
        <v>285</v>
      </c>
      <c r="N57" s="279" t="s">
        <v>245</v>
      </c>
      <c r="O57" s="279"/>
      <c r="P57" s="279" t="s">
        <v>15</v>
      </c>
      <c r="Q57" s="279"/>
      <c r="R57" s="279" t="s">
        <v>286</v>
      </c>
      <c r="S57" s="279" t="s">
        <v>164</v>
      </c>
      <c r="T57" s="279" t="s">
        <v>219</v>
      </c>
      <c r="U57" s="279" t="s">
        <v>163</v>
      </c>
      <c r="V57" s="279" t="s">
        <v>163</v>
      </c>
      <c r="W57" s="279" t="s">
        <v>195</v>
      </c>
      <c r="X57" s="279" t="s">
        <v>183</v>
      </c>
      <c r="Y57" s="279">
        <v>972</v>
      </c>
      <c r="Z57" s="279">
        <v>3</v>
      </c>
      <c r="AA57" s="279" t="s">
        <v>158</v>
      </c>
      <c r="AB57" s="279" t="s">
        <v>159</v>
      </c>
    </row>
    <row r="58" spans="1:28" ht="28">
      <c r="A58" s="135">
        <v>2</v>
      </c>
      <c r="B58" s="63" t="s">
        <v>287</v>
      </c>
      <c r="C58" s="64" t="s">
        <v>288</v>
      </c>
      <c r="D58" s="64" t="s">
        <v>158</v>
      </c>
      <c r="E58" s="64"/>
      <c r="F58" s="64"/>
      <c r="G58" s="64">
        <v>2003</v>
      </c>
      <c r="H58" s="30"/>
      <c r="I58" s="529">
        <v>75197</v>
      </c>
      <c r="J58" s="64"/>
      <c r="K58" s="64" t="s">
        <v>283</v>
      </c>
      <c r="L58" s="52" t="s">
        <v>289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64">
        <v>150</v>
      </c>
      <c r="Z58" s="52"/>
      <c r="AA58" s="52"/>
      <c r="AB58" s="52"/>
    </row>
    <row r="59" spans="1:28" ht="28">
      <c r="A59" s="135">
        <v>3</v>
      </c>
      <c r="B59" s="63" t="s">
        <v>290</v>
      </c>
      <c r="C59" s="64"/>
      <c r="D59" s="64" t="s">
        <v>158</v>
      </c>
      <c r="E59" s="64"/>
      <c r="F59" s="64"/>
      <c r="G59" s="64">
        <v>2004</v>
      </c>
      <c r="H59" s="30"/>
      <c r="I59" s="352">
        <v>16483</v>
      </c>
      <c r="J59" s="64"/>
      <c r="K59" s="64" t="s">
        <v>283</v>
      </c>
      <c r="L59" s="52" t="s">
        <v>291</v>
      </c>
      <c r="M59" s="52" t="s">
        <v>292</v>
      </c>
      <c r="N59" s="52" t="s">
        <v>291</v>
      </c>
      <c r="O59" s="52"/>
      <c r="P59" s="52"/>
      <c r="Q59" s="52"/>
      <c r="R59" s="52"/>
      <c r="S59" s="52" t="s">
        <v>163</v>
      </c>
      <c r="T59" s="52"/>
      <c r="U59" s="52"/>
      <c r="V59" s="52"/>
      <c r="W59" s="52"/>
      <c r="X59" s="52"/>
      <c r="Y59" s="64">
        <v>25</v>
      </c>
      <c r="Z59" s="52"/>
      <c r="AA59" s="52"/>
      <c r="AB59" s="52"/>
    </row>
    <row r="60" spans="1:28" ht="28">
      <c r="A60" s="135">
        <v>4</v>
      </c>
      <c r="B60" s="70" t="s">
        <v>293</v>
      </c>
      <c r="C60" s="72"/>
      <c r="D60" s="72" t="s">
        <v>158</v>
      </c>
      <c r="E60" s="72"/>
      <c r="F60" s="72"/>
      <c r="G60" s="72">
        <v>2004</v>
      </c>
      <c r="H60" s="30"/>
      <c r="I60" s="530">
        <v>11042</v>
      </c>
      <c r="J60" s="72"/>
      <c r="K60" s="72" t="s">
        <v>283</v>
      </c>
      <c r="L60" s="50" t="s">
        <v>294</v>
      </c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</row>
    <row r="61" spans="1:28" s="171" customFormat="1">
      <c r="A61" s="560" t="s">
        <v>198</v>
      </c>
      <c r="B61" s="560" t="s">
        <v>198</v>
      </c>
      <c r="C61" s="560"/>
      <c r="D61" s="206"/>
      <c r="E61" s="206"/>
      <c r="F61" s="207"/>
      <c r="G61" s="208"/>
      <c r="H61" s="209">
        <f>SUM(H57:H60)</f>
        <v>4374000</v>
      </c>
      <c r="I61" s="209">
        <f>SUM(I57:I60)</f>
        <v>102722</v>
      </c>
      <c r="J61" s="131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1:28" s="171" customFormat="1">
      <c r="A62" s="559" t="s">
        <v>295</v>
      </c>
      <c r="B62" s="559"/>
      <c r="C62" s="559"/>
      <c r="D62" s="559"/>
      <c r="E62" s="559"/>
      <c r="F62" s="559"/>
      <c r="G62" s="559"/>
      <c r="H62" s="559"/>
      <c r="I62" s="181"/>
      <c r="J62" s="210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</row>
    <row r="63" spans="1:28" ht="42">
      <c r="A63" s="71">
        <v>1</v>
      </c>
      <c r="B63" s="63" t="s">
        <v>296</v>
      </c>
      <c r="C63" s="64" t="s">
        <v>297</v>
      </c>
      <c r="D63" s="64" t="s">
        <v>241</v>
      </c>
      <c r="E63" s="64" t="s">
        <v>15</v>
      </c>
      <c r="F63" s="52" t="s">
        <v>15</v>
      </c>
      <c r="G63" s="52"/>
      <c r="H63" s="553">
        <v>0</v>
      </c>
      <c r="I63" s="353">
        <v>0</v>
      </c>
      <c r="J63" s="64" t="s">
        <v>1356</v>
      </c>
      <c r="K63" s="64" t="s">
        <v>298</v>
      </c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 t="s">
        <v>15</v>
      </c>
    </row>
    <row r="64" spans="1:28">
      <c r="A64" s="567" t="s">
        <v>198</v>
      </c>
      <c r="B64" s="567" t="s">
        <v>198</v>
      </c>
      <c r="C64" s="567"/>
      <c r="D64" s="53"/>
      <c r="E64" s="53"/>
      <c r="F64" s="54"/>
      <c r="G64" s="55"/>
      <c r="H64" s="351">
        <f>SUM(H63)</f>
        <v>0</v>
      </c>
      <c r="I64" s="351">
        <f>SUM(I63)</f>
        <v>0</v>
      </c>
      <c r="J64" s="56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</row>
    <row r="65" spans="1:28" s="171" customFormat="1">
      <c r="A65" s="559" t="s">
        <v>299</v>
      </c>
      <c r="B65" s="559"/>
      <c r="C65" s="559"/>
      <c r="D65" s="559"/>
      <c r="E65" s="559"/>
      <c r="F65" s="559"/>
      <c r="G65" s="559"/>
      <c r="H65" s="559"/>
      <c r="I65" s="181"/>
      <c r="J65" s="210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</row>
    <row r="66" spans="1:28" ht="42">
      <c r="A66" s="71">
        <v>1</v>
      </c>
      <c r="B66" s="63" t="s">
        <v>1834</v>
      </c>
      <c r="C66" s="64" t="s">
        <v>300</v>
      </c>
      <c r="D66" s="64" t="s">
        <v>158</v>
      </c>
      <c r="E66" s="64" t="s">
        <v>159</v>
      </c>
      <c r="F66" s="64" t="s">
        <v>159</v>
      </c>
      <c r="G66" s="64" t="s">
        <v>301</v>
      </c>
      <c r="H66" s="548">
        <v>19882080</v>
      </c>
      <c r="I66" s="548">
        <v>0</v>
      </c>
      <c r="J66" s="52" t="s">
        <v>1386</v>
      </c>
      <c r="K66" s="64" t="s">
        <v>298</v>
      </c>
      <c r="L66" s="64" t="s">
        <v>302</v>
      </c>
      <c r="M66" s="64" t="s">
        <v>303</v>
      </c>
      <c r="N66" s="64" t="s">
        <v>304</v>
      </c>
      <c r="O66" s="64" t="s">
        <v>241</v>
      </c>
      <c r="P66" s="64" t="s">
        <v>241</v>
      </c>
      <c r="Q66" s="52"/>
      <c r="R66" s="52"/>
      <c r="S66" s="52" t="s">
        <v>163</v>
      </c>
      <c r="T66" s="52" t="s">
        <v>183</v>
      </c>
      <c r="U66" s="52" t="s">
        <v>183</v>
      </c>
      <c r="V66" s="52" t="s">
        <v>183</v>
      </c>
      <c r="W66" s="52" t="s">
        <v>183</v>
      </c>
      <c r="X66" s="52" t="s">
        <v>183</v>
      </c>
      <c r="Y66" s="64">
        <v>1945</v>
      </c>
      <c r="Z66" s="64">
        <v>3</v>
      </c>
      <c r="AA66" s="64" t="s">
        <v>158</v>
      </c>
      <c r="AB66" s="52" t="s">
        <v>159</v>
      </c>
    </row>
    <row r="67" spans="1:28" s="170" customFormat="1" ht="61.5" customHeight="1">
      <c r="A67" s="343">
        <v>2</v>
      </c>
      <c r="B67" s="341" t="s">
        <v>1387</v>
      </c>
      <c r="C67" s="342" t="s">
        <v>1388</v>
      </c>
      <c r="D67" s="342" t="s">
        <v>158</v>
      </c>
      <c r="E67" s="342" t="s">
        <v>159</v>
      </c>
      <c r="F67" s="342" t="s">
        <v>159</v>
      </c>
      <c r="G67" s="342">
        <v>2010</v>
      </c>
      <c r="H67" s="549">
        <v>100000</v>
      </c>
      <c r="I67" s="549">
        <v>0</v>
      </c>
      <c r="J67" s="345" t="s">
        <v>1837</v>
      </c>
      <c r="K67" s="64" t="s">
        <v>298</v>
      </c>
      <c r="L67" s="340"/>
      <c r="M67" s="342" t="s">
        <v>1836</v>
      </c>
      <c r="N67" s="340"/>
      <c r="O67" s="341" t="s">
        <v>159</v>
      </c>
      <c r="P67" s="341" t="s">
        <v>159</v>
      </c>
      <c r="Q67" s="354"/>
      <c r="R67" s="340"/>
      <c r="S67" s="341" t="s">
        <v>173</v>
      </c>
      <c r="T67" s="341" t="s">
        <v>173</v>
      </c>
      <c r="U67" s="341" t="s">
        <v>173</v>
      </c>
      <c r="V67" s="341" t="s">
        <v>173</v>
      </c>
      <c r="W67" s="341" t="s">
        <v>173</v>
      </c>
      <c r="X67" s="341" t="s">
        <v>173</v>
      </c>
      <c r="Y67" s="342">
        <v>499.7</v>
      </c>
      <c r="Z67" s="344">
        <v>0</v>
      </c>
      <c r="AA67" s="341" t="s">
        <v>159</v>
      </c>
      <c r="AB67" s="344" t="s">
        <v>159</v>
      </c>
    </row>
    <row r="68" spans="1:28" ht="31">
      <c r="A68" s="135">
        <v>3</v>
      </c>
      <c r="B68" s="70" t="s">
        <v>1835</v>
      </c>
      <c r="C68" s="72" t="s">
        <v>1835</v>
      </c>
      <c r="D68" s="72" t="s">
        <v>158</v>
      </c>
      <c r="E68" s="213" t="s">
        <v>159</v>
      </c>
      <c r="F68" s="213" t="s">
        <v>159</v>
      </c>
      <c r="G68" s="72">
        <v>2010</v>
      </c>
      <c r="H68" s="186">
        <v>100000</v>
      </c>
      <c r="I68" s="186">
        <v>0</v>
      </c>
      <c r="J68" s="345" t="s">
        <v>1837</v>
      </c>
      <c r="K68" s="64" t="s">
        <v>298</v>
      </c>
      <c r="L68" s="50"/>
      <c r="M68" s="342" t="s">
        <v>1836</v>
      </c>
      <c r="N68" s="50"/>
      <c r="O68" s="341" t="s">
        <v>159</v>
      </c>
      <c r="P68" s="341" t="s">
        <v>159</v>
      </c>
      <c r="Q68" s="30"/>
      <c r="R68" s="50"/>
      <c r="S68" s="341" t="s">
        <v>173</v>
      </c>
      <c r="T68" s="341" t="s">
        <v>173</v>
      </c>
      <c r="U68" s="341" t="s">
        <v>173</v>
      </c>
      <c r="V68" s="341" t="s">
        <v>173</v>
      </c>
      <c r="W68" s="341" t="s">
        <v>173</v>
      </c>
      <c r="X68" s="341" t="s">
        <v>173</v>
      </c>
      <c r="Y68" s="72">
        <v>400</v>
      </c>
      <c r="Z68" s="344">
        <v>0</v>
      </c>
      <c r="AA68" s="341" t="s">
        <v>159</v>
      </c>
      <c r="AB68" s="344" t="s">
        <v>159</v>
      </c>
    </row>
    <row r="69" spans="1:28">
      <c r="A69" s="560" t="s">
        <v>198</v>
      </c>
      <c r="B69" s="560" t="s">
        <v>198</v>
      </c>
      <c r="C69" s="560"/>
      <c r="D69" s="53"/>
      <c r="E69" s="53"/>
      <c r="F69" s="54"/>
      <c r="G69" s="55"/>
      <c r="H69" s="209">
        <f>SUM(H66:H68)</f>
        <v>20082080</v>
      </c>
      <c r="I69" s="209">
        <f>SUM(I66:I68)</f>
        <v>0</v>
      </c>
      <c r="J69" s="56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</row>
    <row r="70" spans="1:28">
      <c r="A70" s="559" t="s">
        <v>1462</v>
      </c>
      <c r="B70" s="559"/>
      <c r="C70" s="559"/>
      <c r="D70" s="559"/>
      <c r="E70" s="559"/>
      <c r="F70" s="559"/>
      <c r="G70" s="559"/>
      <c r="H70" s="559"/>
      <c r="I70" s="181"/>
      <c r="J70" s="57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</row>
    <row r="71" spans="1:28" ht="42">
      <c r="A71" s="311" t="s">
        <v>661</v>
      </c>
      <c r="B71" s="311" t="s">
        <v>195</v>
      </c>
      <c r="C71" s="311"/>
      <c r="D71" s="311"/>
      <c r="E71" s="311"/>
      <c r="F71" s="311"/>
      <c r="G71" s="311"/>
      <c r="H71" s="311"/>
      <c r="I71" s="311"/>
      <c r="J71" s="56"/>
      <c r="K71" s="72" t="s">
        <v>1470</v>
      </c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</row>
    <row r="72" spans="1:28">
      <c r="A72" s="559" t="s">
        <v>1463</v>
      </c>
      <c r="B72" s="559"/>
      <c r="C72" s="559"/>
      <c r="D72" s="559"/>
      <c r="E72" s="559"/>
      <c r="F72" s="559"/>
      <c r="G72" s="559"/>
      <c r="H72" s="559"/>
      <c r="I72" s="181"/>
      <c r="J72" s="57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</row>
    <row r="73" spans="1:28" ht="168">
      <c r="A73" s="71">
        <v>1</v>
      </c>
      <c r="B73" s="66" t="s">
        <v>1504</v>
      </c>
      <c r="C73" s="66" t="s">
        <v>306</v>
      </c>
      <c r="D73" s="68" t="s">
        <v>158</v>
      </c>
      <c r="E73" s="68" t="s">
        <v>15</v>
      </c>
      <c r="F73" s="68" t="s">
        <v>15</v>
      </c>
      <c r="G73" s="68">
        <v>1965</v>
      </c>
      <c r="H73" s="550">
        <v>4688100</v>
      </c>
      <c r="I73" s="551">
        <v>0</v>
      </c>
      <c r="J73" s="69" t="s">
        <v>1503</v>
      </c>
      <c r="K73" s="72" t="s">
        <v>1470</v>
      </c>
      <c r="L73" s="68" t="s">
        <v>307</v>
      </c>
      <c r="M73" s="68" t="s">
        <v>308</v>
      </c>
      <c r="N73" s="68" t="s">
        <v>309</v>
      </c>
      <c r="O73" s="51"/>
      <c r="P73" s="68" t="s">
        <v>241</v>
      </c>
      <c r="Q73" s="51"/>
      <c r="R73" s="51"/>
      <c r="S73" s="50" t="s">
        <v>163</v>
      </c>
      <c r="T73" s="50" t="s">
        <v>163</v>
      </c>
      <c r="U73" s="50" t="s">
        <v>163</v>
      </c>
      <c r="V73" s="50" t="s">
        <v>163</v>
      </c>
      <c r="W73" s="50" t="s">
        <v>163</v>
      </c>
      <c r="X73" s="50" t="s">
        <v>163</v>
      </c>
      <c r="Y73" s="72">
        <v>818.4</v>
      </c>
      <c r="Z73" s="72" t="s">
        <v>310</v>
      </c>
      <c r="AA73" s="72" t="s">
        <v>159</v>
      </c>
      <c r="AB73" s="72" t="s">
        <v>159</v>
      </c>
    </row>
    <row r="74" spans="1:28" s="171" customFormat="1">
      <c r="A74" s="560" t="s">
        <v>198</v>
      </c>
      <c r="B74" s="560" t="s">
        <v>198</v>
      </c>
      <c r="C74" s="560"/>
      <c r="D74" s="206"/>
      <c r="E74" s="206"/>
      <c r="F74" s="207"/>
      <c r="G74" s="208"/>
      <c r="H74" s="316">
        <f>SUM(H73)</f>
        <v>4688100</v>
      </c>
      <c r="I74" s="316">
        <f>SUM(I73)</f>
        <v>0</v>
      </c>
      <c r="J74" s="131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</row>
    <row r="75" spans="1:28" s="171" customFormat="1">
      <c r="A75" s="559" t="s">
        <v>1464</v>
      </c>
      <c r="B75" s="559"/>
      <c r="C75" s="559"/>
      <c r="D75" s="559"/>
      <c r="E75" s="559"/>
      <c r="F75" s="559"/>
      <c r="G75" s="559"/>
      <c r="H75" s="559"/>
      <c r="I75" s="181"/>
      <c r="J75" s="210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</row>
    <row r="76" spans="1:28" ht="28">
      <c r="A76" s="135">
        <v>1</v>
      </c>
      <c r="B76" s="70" t="s">
        <v>317</v>
      </c>
      <c r="C76" s="72" t="s">
        <v>318</v>
      </c>
      <c r="D76" s="72" t="s">
        <v>312</v>
      </c>
      <c r="E76" s="72" t="s">
        <v>313</v>
      </c>
      <c r="F76" s="72" t="s">
        <v>313</v>
      </c>
      <c r="G76" s="317" t="s">
        <v>319</v>
      </c>
      <c r="H76" s="318">
        <v>3154500</v>
      </c>
      <c r="I76" s="318"/>
      <c r="J76" s="50" t="s">
        <v>1507</v>
      </c>
      <c r="K76" s="317" t="s">
        <v>1505</v>
      </c>
      <c r="L76" s="72" t="s">
        <v>320</v>
      </c>
      <c r="M76" s="72" t="s">
        <v>294</v>
      </c>
      <c r="N76" s="72" t="s">
        <v>315</v>
      </c>
      <c r="O76" s="50"/>
      <c r="P76" s="50"/>
      <c r="Q76" s="50"/>
      <c r="R76" s="50"/>
      <c r="S76" s="50" t="s">
        <v>164</v>
      </c>
      <c r="T76" s="50" t="s">
        <v>163</v>
      </c>
      <c r="U76" s="50" t="s">
        <v>163</v>
      </c>
      <c r="V76" s="50" t="s">
        <v>316</v>
      </c>
      <c r="W76" s="50" t="s">
        <v>173</v>
      </c>
      <c r="X76" s="50" t="s">
        <v>163</v>
      </c>
      <c r="Y76" s="72">
        <v>701</v>
      </c>
      <c r="Z76" s="72">
        <v>1</v>
      </c>
      <c r="AA76" s="50" t="s">
        <v>159</v>
      </c>
      <c r="AB76" s="50" t="s">
        <v>159</v>
      </c>
    </row>
    <row r="77" spans="1:28" ht="28">
      <c r="A77" s="71">
        <v>2</v>
      </c>
      <c r="B77" s="70" t="s">
        <v>311</v>
      </c>
      <c r="C77" s="72" t="s">
        <v>1506</v>
      </c>
      <c r="D77" s="72" t="s">
        <v>312</v>
      </c>
      <c r="E77" s="72" t="s">
        <v>313</v>
      </c>
      <c r="F77" s="72" t="s">
        <v>313</v>
      </c>
      <c r="G77" s="317" t="s">
        <v>314</v>
      </c>
      <c r="I77" s="318">
        <v>561633.17000000004</v>
      </c>
      <c r="J77" s="72" t="s">
        <v>1508</v>
      </c>
      <c r="K77" s="317" t="s">
        <v>1505</v>
      </c>
      <c r="L77" s="72" t="s">
        <v>243</v>
      </c>
      <c r="M77" s="72" t="s">
        <v>294</v>
      </c>
      <c r="N77" s="72" t="s">
        <v>315</v>
      </c>
      <c r="O77" s="51"/>
      <c r="P77" s="51"/>
      <c r="Q77" s="51"/>
      <c r="R77" s="51"/>
      <c r="S77" s="50" t="s">
        <v>164</v>
      </c>
      <c r="T77" s="50" t="s">
        <v>163</v>
      </c>
      <c r="U77" s="50" t="s">
        <v>163</v>
      </c>
      <c r="V77" s="50" t="s">
        <v>316</v>
      </c>
      <c r="W77" s="50" t="s">
        <v>173</v>
      </c>
      <c r="X77" s="50" t="s">
        <v>163</v>
      </c>
      <c r="Y77" s="72">
        <v>1212</v>
      </c>
      <c r="Z77" s="72">
        <v>1</v>
      </c>
      <c r="AA77" s="50" t="s">
        <v>159</v>
      </c>
      <c r="AB77" s="50" t="s">
        <v>159</v>
      </c>
    </row>
    <row r="78" spans="1:28" ht="28">
      <c r="A78" s="135">
        <v>3</v>
      </c>
      <c r="B78" s="70" t="s">
        <v>321</v>
      </c>
      <c r="C78" s="72" t="s">
        <v>318</v>
      </c>
      <c r="D78" s="72" t="s">
        <v>312</v>
      </c>
      <c r="E78" s="72" t="s">
        <v>313</v>
      </c>
      <c r="F78" s="72" t="s">
        <v>313</v>
      </c>
      <c r="G78" s="317" t="s">
        <v>322</v>
      </c>
      <c r="H78" s="318">
        <v>1575000</v>
      </c>
      <c r="I78" s="318"/>
      <c r="J78" s="50" t="s">
        <v>1509</v>
      </c>
      <c r="K78" s="317" t="s">
        <v>1505</v>
      </c>
      <c r="L78" s="72" t="s">
        <v>320</v>
      </c>
      <c r="M78" s="72" t="s">
        <v>294</v>
      </c>
      <c r="N78" s="72" t="s">
        <v>315</v>
      </c>
      <c r="O78" s="50"/>
      <c r="P78" s="50"/>
      <c r="Q78" s="50"/>
      <c r="R78" s="50"/>
      <c r="S78" s="50" t="s">
        <v>164</v>
      </c>
      <c r="T78" s="50" t="s">
        <v>163</v>
      </c>
      <c r="U78" s="50" t="s">
        <v>163</v>
      </c>
      <c r="V78" s="50" t="s">
        <v>316</v>
      </c>
      <c r="W78" s="50" t="s">
        <v>173</v>
      </c>
      <c r="X78" s="50" t="s">
        <v>163</v>
      </c>
      <c r="Y78" s="72">
        <v>350</v>
      </c>
      <c r="Z78" s="72">
        <v>1</v>
      </c>
      <c r="AA78" s="50" t="s">
        <v>159</v>
      </c>
      <c r="AB78" s="50" t="s">
        <v>159</v>
      </c>
    </row>
    <row r="79" spans="1:28" ht="28">
      <c r="A79" s="135">
        <v>4</v>
      </c>
      <c r="B79" s="70" t="s">
        <v>323</v>
      </c>
      <c r="C79" s="72" t="s">
        <v>324</v>
      </c>
      <c r="D79" s="72" t="s">
        <v>312</v>
      </c>
      <c r="E79" s="72" t="s">
        <v>313</v>
      </c>
      <c r="F79" s="72" t="s">
        <v>313</v>
      </c>
      <c r="G79" s="317" t="s">
        <v>319</v>
      </c>
      <c r="H79" s="30"/>
      <c r="I79" s="318">
        <v>56799.27</v>
      </c>
      <c r="J79" s="72" t="s">
        <v>325</v>
      </c>
      <c r="K79" s="317" t="s">
        <v>1505</v>
      </c>
      <c r="L79" s="72" t="s">
        <v>320</v>
      </c>
      <c r="M79" s="72" t="s">
        <v>294</v>
      </c>
      <c r="N79" s="72" t="s">
        <v>315</v>
      </c>
      <c r="O79" s="50"/>
      <c r="P79" s="50"/>
      <c r="Q79" s="50"/>
      <c r="R79" s="50"/>
      <c r="S79" s="50" t="s">
        <v>164</v>
      </c>
      <c r="T79" s="50" t="s">
        <v>163</v>
      </c>
      <c r="U79" s="50" t="s">
        <v>163</v>
      </c>
      <c r="V79" s="50" t="s">
        <v>316</v>
      </c>
      <c r="W79" s="50" t="s">
        <v>173</v>
      </c>
      <c r="X79" s="50" t="s">
        <v>163</v>
      </c>
      <c r="Y79" s="72">
        <v>130</v>
      </c>
      <c r="Z79" s="72">
        <v>1</v>
      </c>
      <c r="AA79" s="50" t="s">
        <v>159</v>
      </c>
      <c r="AB79" s="50" t="s">
        <v>159</v>
      </c>
    </row>
    <row r="80" spans="1:28" ht="28">
      <c r="A80" s="135">
        <v>5</v>
      </c>
      <c r="B80" s="70" t="s">
        <v>1594</v>
      </c>
      <c r="C80" s="72" t="s">
        <v>264</v>
      </c>
      <c r="D80" s="72" t="s">
        <v>312</v>
      </c>
      <c r="E80" s="72" t="s">
        <v>313</v>
      </c>
      <c r="F80" s="72" t="s">
        <v>313</v>
      </c>
      <c r="G80" s="317" t="s">
        <v>319</v>
      </c>
      <c r="H80" s="30"/>
      <c r="I80" s="318">
        <v>59326.69</v>
      </c>
      <c r="J80" s="50"/>
      <c r="K80" s="317" t="s">
        <v>1505</v>
      </c>
      <c r="L80" s="72" t="s">
        <v>326</v>
      </c>
      <c r="M80" s="72" t="s">
        <v>173</v>
      </c>
      <c r="N80" s="72" t="s">
        <v>291</v>
      </c>
      <c r="O80" s="50"/>
      <c r="P80" s="50"/>
      <c r="Q80" s="50"/>
      <c r="R80" s="50"/>
      <c r="S80" s="50" t="s">
        <v>219</v>
      </c>
      <c r="T80" s="50" t="s">
        <v>173</v>
      </c>
      <c r="U80" s="50" t="s">
        <v>173</v>
      </c>
      <c r="V80" s="50" t="s">
        <v>173</v>
      </c>
      <c r="W80" s="50" t="s">
        <v>173</v>
      </c>
      <c r="X80" s="50" t="s">
        <v>173</v>
      </c>
      <c r="Y80" s="72">
        <v>136</v>
      </c>
      <c r="Z80" s="72">
        <v>1</v>
      </c>
      <c r="AA80" s="50" t="s">
        <v>159</v>
      </c>
      <c r="AB80" s="50" t="s">
        <v>159</v>
      </c>
    </row>
    <row r="81" spans="1:28" ht="28">
      <c r="A81" s="135">
        <v>6</v>
      </c>
      <c r="B81" s="70" t="s">
        <v>1595</v>
      </c>
      <c r="C81" s="72" t="s">
        <v>264</v>
      </c>
      <c r="D81" s="72" t="s">
        <v>313</v>
      </c>
      <c r="E81" s="72" t="s">
        <v>313</v>
      </c>
      <c r="F81" s="72" t="s">
        <v>327</v>
      </c>
      <c r="G81" s="317" t="s">
        <v>319</v>
      </c>
      <c r="H81" s="30"/>
      <c r="I81" s="318">
        <v>23735.47</v>
      </c>
      <c r="J81" s="50"/>
      <c r="K81" s="317" t="s">
        <v>1505</v>
      </c>
      <c r="L81" s="72" t="s">
        <v>330</v>
      </c>
      <c r="M81" s="50"/>
      <c r="N81" s="72" t="s">
        <v>328</v>
      </c>
      <c r="O81" s="50"/>
      <c r="P81" s="50"/>
      <c r="Q81" s="50"/>
      <c r="R81" s="50"/>
      <c r="S81" s="50" t="s">
        <v>219</v>
      </c>
      <c r="T81" s="50" t="s">
        <v>219</v>
      </c>
      <c r="U81" s="50" t="s">
        <v>163</v>
      </c>
      <c r="V81" s="50" t="s">
        <v>219</v>
      </c>
      <c r="W81" s="50" t="s">
        <v>173</v>
      </c>
      <c r="X81" s="50" t="s">
        <v>173</v>
      </c>
      <c r="Y81" s="72">
        <v>158</v>
      </c>
      <c r="Z81" s="72">
        <v>1</v>
      </c>
      <c r="AA81" s="50" t="s">
        <v>159</v>
      </c>
      <c r="AB81" s="50" t="s">
        <v>159</v>
      </c>
    </row>
    <row r="82" spans="1:28" ht="28">
      <c r="A82" s="135">
        <v>7</v>
      </c>
      <c r="B82" s="70" t="s">
        <v>331</v>
      </c>
      <c r="C82" s="72" t="s">
        <v>264</v>
      </c>
      <c r="D82" s="72" t="s">
        <v>313</v>
      </c>
      <c r="E82" s="72" t="s">
        <v>313</v>
      </c>
      <c r="F82" s="72" t="s">
        <v>327</v>
      </c>
      <c r="G82" s="317" t="s">
        <v>319</v>
      </c>
      <c r="H82" s="30"/>
      <c r="I82" s="318">
        <v>11831.31</v>
      </c>
      <c r="J82" s="50"/>
      <c r="K82" s="317" t="s">
        <v>1505</v>
      </c>
      <c r="L82" s="72" t="s">
        <v>173</v>
      </c>
      <c r="M82" s="72" t="s">
        <v>173</v>
      </c>
      <c r="N82" s="72" t="s">
        <v>332</v>
      </c>
      <c r="O82" s="50"/>
      <c r="P82" s="50"/>
      <c r="Q82" s="50"/>
      <c r="R82" s="50"/>
      <c r="S82" s="50" t="s">
        <v>163</v>
      </c>
      <c r="T82" s="50" t="s">
        <v>173</v>
      </c>
      <c r="U82" s="50" t="s">
        <v>173</v>
      </c>
      <c r="V82" s="50" t="s">
        <v>173</v>
      </c>
      <c r="W82" s="50" t="s">
        <v>173</v>
      </c>
      <c r="X82" s="50" t="s">
        <v>173</v>
      </c>
      <c r="Y82" s="50"/>
      <c r="Z82" s="72">
        <v>1</v>
      </c>
      <c r="AA82" s="50" t="s">
        <v>159</v>
      </c>
      <c r="AB82" s="50" t="s">
        <v>159</v>
      </c>
    </row>
    <row r="83" spans="1:28" ht="28">
      <c r="A83" s="135">
        <v>8</v>
      </c>
      <c r="B83" s="70" t="s">
        <v>333</v>
      </c>
      <c r="C83" s="72" t="s">
        <v>334</v>
      </c>
      <c r="D83" s="72" t="s">
        <v>312</v>
      </c>
      <c r="E83" s="72" t="s">
        <v>313</v>
      </c>
      <c r="F83" s="72" t="s">
        <v>327</v>
      </c>
      <c r="G83" s="317" t="s">
        <v>335</v>
      </c>
      <c r="H83" s="30"/>
      <c r="I83" s="318">
        <v>12525.03</v>
      </c>
      <c r="J83" s="50" t="s">
        <v>325</v>
      </c>
      <c r="K83" s="317" t="s">
        <v>1505</v>
      </c>
      <c r="L83" s="72" t="s">
        <v>336</v>
      </c>
      <c r="M83" s="72" t="s">
        <v>197</v>
      </c>
      <c r="N83" s="72" t="s">
        <v>265</v>
      </c>
      <c r="O83" s="50"/>
      <c r="P83" s="50"/>
      <c r="Q83" s="50"/>
      <c r="R83" s="50"/>
      <c r="S83" s="50" t="s">
        <v>163</v>
      </c>
      <c r="T83" s="50" t="s">
        <v>163</v>
      </c>
      <c r="U83" s="50" t="s">
        <v>163</v>
      </c>
      <c r="V83" s="50" t="s">
        <v>219</v>
      </c>
      <c r="W83" s="50" t="s">
        <v>173</v>
      </c>
      <c r="X83" s="50" t="s">
        <v>163</v>
      </c>
      <c r="Y83" s="72">
        <v>33</v>
      </c>
      <c r="Z83" s="72">
        <v>1</v>
      </c>
      <c r="AA83" s="50" t="s">
        <v>158</v>
      </c>
      <c r="AB83" s="50" t="s">
        <v>159</v>
      </c>
    </row>
    <row r="84" spans="1:28" ht="28">
      <c r="A84" s="135">
        <v>9</v>
      </c>
      <c r="B84" s="70" t="s">
        <v>337</v>
      </c>
      <c r="C84" s="72" t="s">
        <v>318</v>
      </c>
      <c r="D84" s="72" t="s">
        <v>312</v>
      </c>
      <c r="E84" s="72" t="s">
        <v>313</v>
      </c>
      <c r="F84" s="72" t="s">
        <v>327</v>
      </c>
      <c r="G84" s="317" t="s">
        <v>338</v>
      </c>
      <c r="H84" s="318">
        <v>12480300</v>
      </c>
      <c r="I84" s="318"/>
      <c r="J84" s="50" t="s">
        <v>1510</v>
      </c>
      <c r="K84" s="317" t="s">
        <v>1505</v>
      </c>
      <c r="L84" s="72" t="s">
        <v>243</v>
      </c>
      <c r="M84" s="72" t="s">
        <v>294</v>
      </c>
      <c r="N84" s="72" t="s">
        <v>339</v>
      </c>
      <c r="O84" s="50"/>
      <c r="P84" s="50"/>
      <c r="Q84" s="50"/>
      <c r="R84" s="50"/>
      <c r="S84" s="50" t="s">
        <v>164</v>
      </c>
      <c r="T84" s="50" t="s">
        <v>163</v>
      </c>
      <c r="U84" s="50" t="s">
        <v>163</v>
      </c>
      <c r="V84" s="50" t="s">
        <v>316</v>
      </c>
      <c r="W84" s="50" t="s">
        <v>163</v>
      </c>
      <c r="X84" s="50" t="s">
        <v>163</v>
      </c>
      <c r="Y84" s="72">
        <v>2773.4</v>
      </c>
      <c r="Z84" s="72">
        <v>3</v>
      </c>
      <c r="AA84" s="50" t="s">
        <v>158</v>
      </c>
      <c r="AB84" s="50" t="s">
        <v>159</v>
      </c>
    </row>
    <row r="85" spans="1:28" ht="28">
      <c r="A85" s="135">
        <v>10</v>
      </c>
      <c r="B85" s="70" t="s">
        <v>273</v>
      </c>
      <c r="C85" s="72" t="s">
        <v>318</v>
      </c>
      <c r="D85" s="72" t="s">
        <v>312</v>
      </c>
      <c r="E85" s="72" t="s">
        <v>313</v>
      </c>
      <c r="F85" s="72" t="s">
        <v>327</v>
      </c>
      <c r="G85" s="317" t="s">
        <v>340</v>
      </c>
      <c r="H85" s="318">
        <v>4577400</v>
      </c>
      <c r="I85" s="318"/>
      <c r="J85" s="50" t="s">
        <v>1511</v>
      </c>
      <c r="K85" s="317" t="s">
        <v>1505</v>
      </c>
      <c r="L85" s="72" t="s">
        <v>193</v>
      </c>
      <c r="M85" s="72" t="s">
        <v>294</v>
      </c>
      <c r="N85" s="72" t="s">
        <v>341</v>
      </c>
      <c r="O85" s="50"/>
      <c r="P85" s="50"/>
      <c r="Q85" s="50"/>
      <c r="R85" s="50"/>
      <c r="S85" s="50" t="s">
        <v>164</v>
      </c>
      <c r="T85" s="50" t="s">
        <v>163</v>
      </c>
      <c r="U85" s="50" t="s">
        <v>163</v>
      </c>
      <c r="V85" s="50" t="s">
        <v>316</v>
      </c>
      <c r="W85" s="50" t="s">
        <v>173</v>
      </c>
      <c r="X85" s="50" t="s">
        <v>163</v>
      </c>
      <c r="Y85" s="72">
        <v>1017.2</v>
      </c>
      <c r="Z85" s="72">
        <v>2</v>
      </c>
      <c r="AA85" s="50" t="s">
        <v>159</v>
      </c>
      <c r="AB85" s="50" t="s">
        <v>159</v>
      </c>
    </row>
    <row r="86" spans="1:28" ht="28">
      <c r="A86" s="135">
        <v>11</v>
      </c>
      <c r="B86" s="70" t="s">
        <v>342</v>
      </c>
      <c r="C86" s="72" t="s">
        <v>343</v>
      </c>
      <c r="D86" s="72" t="s">
        <v>312</v>
      </c>
      <c r="E86" s="72" t="s">
        <v>313</v>
      </c>
      <c r="F86" s="72" t="s">
        <v>327</v>
      </c>
      <c r="G86" s="317" t="s">
        <v>319</v>
      </c>
      <c r="H86" s="30"/>
      <c r="I86" s="318">
        <v>14411.85</v>
      </c>
      <c r="J86" s="50"/>
      <c r="K86" s="317" t="s">
        <v>1505</v>
      </c>
      <c r="L86" s="72" t="s">
        <v>243</v>
      </c>
      <c r="M86" s="72" t="s">
        <v>294</v>
      </c>
      <c r="N86" s="72" t="s">
        <v>305</v>
      </c>
      <c r="O86" s="50"/>
      <c r="P86" s="50"/>
      <c r="Q86" s="50"/>
      <c r="R86" s="50"/>
      <c r="S86" s="50" t="s">
        <v>163</v>
      </c>
      <c r="T86" s="50" t="s">
        <v>163</v>
      </c>
      <c r="U86" s="50" t="s">
        <v>163</v>
      </c>
      <c r="V86" s="50" t="s">
        <v>219</v>
      </c>
      <c r="W86" s="50" t="s">
        <v>173</v>
      </c>
      <c r="X86" s="50" t="s">
        <v>173</v>
      </c>
      <c r="Y86" s="72">
        <v>16</v>
      </c>
      <c r="Z86" s="72">
        <v>1</v>
      </c>
      <c r="AA86" s="50" t="s">
        <v>159</v>
      </c>
      <c r="AB86" s="50" t="s">
        <v>159</v>
      </c>
    </row>
    <row r="87" spans="1:28" ht="28">
      <c r="A87" s="135">
        <v>12</v>
      </c>
      <c r="B87" s="70" t="s">
        <v>344</v>
      </c>
      <c r="C87" s="72" t="s">
        <v>318</v>
      </c>
      <c r="D87" s="72" t="s">
        <v>312</v>
      </c>
      <c r="E87" s="72" t="s">
        <v>313</v>
      </c>
      <c r="F87" s="72" t="s">
        <v>327</v>
      </c>
      <c r="G87" s="317" t="s">
        <v>345</v>
      </c>
      <c r="H87" s="30"/>
      <c r="I87" s="318">
        <v>2538462.9</v>
      </c>
      <c r="J87" s="50" t="s">
        <v>1512</v>
      </c>
      <c r="K87" s="317" t="s">
        <v>1505</v>
      </c>
      <c r="L87" s="72" t="s">
        <v>193</v>
      </c>
      <c r="M87" s="72" t="s">
        <v>294</v>
      </c>
      <c r="N87" s="72" t="s">
        <v>346</v>
      </c>
      <c r="O87" s="50"/>
      <c r="P87" s="50"/>
      <c r="Q87" s="50"/>
      <c r="R87" s="50"/>
      <c r="S87" s="50" t="s">
        <v>164</v>
      </c>
      <c r="T87" s="50" t="s">
        <v>195</v>
      </c>
      <c r="U87" s="50" t="s">
        <v>195</v>
      </c>
      <c r="V87" s="50" t="s">
        <v>316</v>
      </c>
      <c r="W87" s="50" t="s">
        <v>173</v>
      </c>
      <c r="X87" s="50" t="s">
        <v>163</v>
      </c>
      <c r="Y87" s="72">
        <v>351</v>
      </c>
      <c r="Z87" s="72">
        <v>1</v>
      </c>
      <c r="AA87" s="50" t="s">
        <v>159</v>
      </c>
      <c r="AB87" s="50" t="s">
        <v>159</v>
      </c>
    </row>
    <row r="88" spans="1:28" ht="28">
      <c r="A88" s="135">
        <v>13</v>
      </c>
      <c r="B88" s="70" t="s">
        <v>347</v>
      </c>
      <c r="C88" s="72" t="s">
        <v>318</v>
      </c>
      <c r="D88" s="72" t="s">
        <v>312</v>
      </c>
      <c r="E88" s="72" t="s">
        <v>313</v>
      </c>
      <c r="F88" s="72" t="s">
        <v>348</v>
      </c>
      <c r="G88" s="317" t="s">
        <v>345</v>
      </c>
      <c r="H88" s="30"/>
      <c r="I88" s="318">
        <v>13000</v>
      </c>
      <c r="J88" s="50" t="s">
        <v>348</v>
      </c>
      <c r="K88" s="317" t="s">
        <v>1505</v>
      </c>
      <c r="L88" s="72" t="s">
        <v>243</v>
      </c>
      <c r="M88" s="72" t="s">
        <v>294</v>
      </c>
      <c r="N88" s="72" t="s">
        <v>305</v>
      </c>
      <c r="O88" s="50"/>
      <c r="P88" s="50"/>
      <c r="Q88" s="50"/>
      <c r="R88" s="50"/>
      <c r="S88" s="50" t="s">
        <v>163</v>
      </c>
      <c r="T88" s="50" t="s">
        <v>195</v>
      </c>
      <c r="U88" s="50" t="s">
        <v>195</v>
      </c>
      <c r="V88" s="50" t="s">
        <v>316</v>
      </c>
      <c r="W88" s="50" t="s">
        <v>173</v>
      </c>
      <c r="X88" s="50" t="s">
        <v>163</v>
      </c>
      <c r="Y88" s="72">
        <v>311</v>
      </c>
      <c r="Z88" s="72">
        <v>1</v>
      </c>
      <c r="AA88" s="50" t="s">
        <v>159</v>
      </c>
      <c r="AB88" s="50" t="s">
        <v>159</v>
      </c>
    </row>
    <row r="89" spans="1:28" ht="28">
      <c r="A89" s="135">
        <v>14</v>
      </c>
      <c r="B89" s="70" t="s">
        <v>350</v>
      </c>
      <c r="C89" s="72" t="s">
        <v>318</v>
      </c>
      <c r="D89" s="49"/>
      <c r="E89" s="49"/>
      <c r="F89" s="49"/>
      <c r="G89" s="72" t="s">
        <v>329</v>
      </c>
      <c r="H89" s="30"/>
      <c r="I89" s="318">
        <v>8606</v>
      </c>
      <c r="J89" s="50"/>
      <c r="K89" s="317" t="s">
        <v>1505</v>
      </c>
      <c r="L89" s="50" t="s">
        <v>173</v>
      </c>
      <c r="M89" s="50" t="s">
        <v>173</v>
      </c>
      <c r="N89" s="50" t="s">
        <v>346</v>
      </c>
      <c r="O89" s="50"/>
      <c r="P89" s="50"/>
      <c r="Q89" s="50"/>
      <c r="R89" s="50"/>
      <c r="S89" s="50" t="s">
        <v>173</v>
      </c>
      <c r="T89" s="50" t="s">
        <v>173</v>
      </c>
      <c r="U89" s="50" t="s">
        <v>173</v>
      </c>
      <c r="V89" s="50" t="s">
        <v>173</v>
      </c>
      <c r="W89" s="50" t="s">
        <v>173</v>
      </c>
      <c r="X89" s="50" t="s">
        <v>173</v>
      </c>
      <c r="Y89" s="72" t="s">
        <v>173</v>
      </c>
      <c r="Z89" s="72" t="s">
        <v>173</v>
      </c>
      <c r="AA89" s="72" t="s">
        <v>173</v>
      </c>
      <c r="AB89" s="72" t="s">
        <v>159</v>
      </c>
    </row>
    <row r="90" spans="1:28" ht="28">
      <c r="A90" s="135">
        <v>15</v>
      </c>
      <c r="B90" s="70" t="s">
        <v>351</v>
      </c>
      <c r="C90" s="72" t="s">
        <v>318</v>
      </c>
      <c r="D90" s="49"/>
      <c r="E90" s="49"/>
      <c r="F90" s="49"/>
      <c r="G90" s="72" t="s">
        <v>329</v>
      </c>
      <c r="H90" s="30"/>
      <c r="I90" s="318">
        <v>706078.22</v>
      </c>
      <c r="J90" s="50" t="s">
        <v>352</v>
      </c>
      <c r="K90" s="317" t="s">
        <v>1505</v>
      </c>
      <c r="L90" s="50" t="s">
        <v>173</v>
      </c>
      <c r="M90" s="50" t="s">
        <v>173</v>
      </c>
      <c r="N90" s="50" t="s">
        <v>173</v>
      </c>
      <c r="O90" s="50"/>
      <c r="P90" s="50"/>
      <c r="Q90" s="50"/>
      <c r="R90" s="50"/>
      <c r="S90" s="50" t="s">
        <v>173</v>
      </c>
      <c r="T90" s="50" t="s">
        <v>173</v>
      </c>
      <c r="U90" s="50" t="s">
        <v>173</v>
      </c>
      <c r="V90" s="50" t="s">
        <v>173</v>
      </c>
      <c r="W90" s="50" t="s">
        <v>173</v>
      </c>
      <c r="X90" s="50" t="s">
        <v>173</v>
      </c>
      <c r="Y90" s="72" t="s">
        <v>173</v>
      </c>
      <c r="Z90" s="72" t="s">
        <v>173</v>
      </c>
      <c r="AA90" s="72" t="s">
        <v>173</v>
      </c>
      <c r="AB90" s="72" t="s">
        <v>159</v>
      </c>
    </row>
    <row r="91" spans="1:28" ht="28">
      <c r="A91" s="135">
        <v>16</v>
      </c>
      <c r="B91" s="70" t="s">
        <v>349</v>
      </c>
      <c r="C91" s="50"/>
      <c r="D91" s="67"/>
      <c r="E91" s="67"/>
      <c r="F91" s="67"/>
      <c r="G91" s="72" t="s">
        <v>319</v>
      </c>
      <c r="H91" s="30"/>
      <c r="I91" s="318">
        <v>73547.19</v>
      </c>
      <c r="J91" s="51"/>
      <c r="K91" s="317" t="s">
        <v>1505</v>
      </c>
      <c r="L91" s="50" t="s">
        <v>173</v>
      </c>
      <c r="M91" s="50" t="s">
        <v>173</v>
      </c>
      <c r="N91" s="50" t="s">
        <v>305</v>
      </c>
      <c r="O91" s="50"/>
      <c r="P91" s="50"/>
      <c r="Q91" s="50"/>
      <c r="R91" s="50"/>
      <c r="S91" s="50" t="s">
        <v>173</v>
      </c>
      <c r="T91" s="50" t="s">
        <v>173</v>
      </c>
      <c r="U91" s="50" t="s">
        <v>173</v>
      </c>
      <c r="V91" s="50" t="s">
        <v>173</v>
      </c>
      <c r="W91" s="50" t="s">
        <v>173</v>
      </c>
      <c r="X91" s="50" t="s">
        <v>173</v>
      </c>
      <c r="Y91" s="50" t="s">
        <v>173</v>
      </c>
      <c r="Z91" s="50" t="s">
        <v>173</v>
      </c>
      <c r="AA91" s="50" t="s">
        <v>173</v>
      </c>
      <c r="AB91" s="50" t="s">
        <v>159</v>
      </c>
    </row>
    <row r="92" spans="1:28" ht="28">
      <c r="A92" s="135">
        <v>17</v>
      </c>
      <c r="B92" s="70" t="s">
        <v>353</v>
      </c>
      <c r="C92" s="72" t="s">
        <v>318</v>
      </c>
      <c r="D92" s="49"/>
      <c r="E92" s="49"/>
      <c r="F92" s="49"/>
      <c r="G92" s="72" t="s">
        <v>354</v>
      </c>
      <c r="H92" s="30"/>
      <c r="I92" s="318">
        <v>10196.43</v>
      </c>
      <c r="J92" s="50"/>
      <c r="K92" s="317" t="s">
        <v>1505</v>
      </c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 t="s">
        <v>163</v>
      </c>
      <c r="W92" s="50" t="s">
        <v>173</v>
      </c>
      <c r="X92" s="50" t="s">
        <v>173</v>
      </c>
      <c r="Y92" s="50"/>
      <c r="Z92" s="50" t="s">
        <v>173</v>
      </c>
      <c r="AA92" s="50" t="s">
        <v>173</v>
      </c>
      <c r="AB92" s="50" t="s">
        <v>159</v>
      </c>
    </row>
    <row r="93" spans="1:28" ht="28">
      <c r="A93" s="135">
        <v>18</v>
      </c>
      <c r="B93" s="70" t="s">
        <v>258</v>
      </c>
      <c r="C93" s="72" t="s">
        <v>318</v>
      </c>
      <c r="D93" s="70"/>
      <c r="E93" s="70"/>
      <c r="F93" s="70"/>
      <c r="G93" s="72" t="s">
        <v>329</v>
      </c>
      <c r="H93" s="30"/>
      <c r="I93" s="318">
        <v>16607.25</v>
      </c>
      <c r="J93" s="50"/>
      <c r="K93" s="317" t="s">
        <v>1505</v>
      </c>
      <c r="L93" s="50" t="s">
        <v>173</v>
      </c>
      <c r="M93" s="50" t="s">
        <v>173</v>
      </c>
      <c r="N93" s="50" t="s">
        <v>173</v>
      </c>
      <c r="O93" s="50"/>
      <c r="P93" s="50"/>
      <c r="Q93" s="50"/>
      <c r="R93" s="50"/>
      <c r="S93" s="50" t="s">
        <v>173</v>
      </c>
      <c r="T93" s="50" t="s">
        <v>173</v>
      </c>
      <c r="U93" s="50" t="s">
        <v>173</v>
      </c>
      <c r="V93" s="50" t="s">
        <v>173</v>
      </c>
      <c r="W93" s="50" t="s">
        <v>173</v>
      </c>
      <c r="X93" s="50" t="s">
        <v>173</v>
      </c>
      <c r="Y93" s="50" t="s">
        <v>173</v>
      </c>
      <c r="Z93" s="50" t="s">
        <v>173</v>
      </c>
      <c r="AA93" s="50" t="s">
        <v>173</v>
      </c>
      <c r="AB93" s="50" t="s">
        <v>159</v>
      </c>
    </row>
    <row r="94" spans="1:28" ht="28">
      <c r="A94" s="135">
        <v>19</v>
      </c>
      <c r="B94" s="70" t="s">
        <v>355</v>
      </c>
      <c r="C94" s="321"/>
      <c r="D94" s="70"/>
      <c r="E94" s="70"/>
      <c r="F94" s="70"/>
      <c r="G94" s="72" t="s">
        <v>356</v>
      </c>
      <c r="H94" s="30"/>
      <c r="I94" s="318">
        <v>121181.51</v>
      </c>
      <c r="J94" s="50"/>
      <c r="K94" s="317" t="s">
        <v>1505</v>
      </c>
      <c r="L94" s="50" t="s">
        <v>173</v>
      </c>
      <c r="M94" s="50" t="s">
        <v>173</v>
      </c>
      <c r="N94" s="50" t="s">
        <v>173</v>
      </c>
      <c r="O94" s="50"/>
      <c r="P94" s="50"/>
      <c r="Q94" s="50"/>
      <c r="R94" s="50"/>
      <c r="S94" s="50" t="s">
        <v>173</v>
      </c>
      <c r="T94" s="50" t="s">
        <v>173</v>
      </c>
      <c r="U94" s="50" t="s">
        <v>173</v>
      </c>
      <c r="V94" s="50" t="s">
        <v>173</v>
      </c>
      <c r="W94" s="50" t="s">
        <v>173</v>
      </c>
      <c r="X94" s="50" t="s">
        <v>173</v>
      </c>
      <c r="Y94" s="50" t="s">
        <v>173</v>
      </c>
      <c r="Z94" s="50" t="s">
        <v>173</v>
      </c>
      <c r="AA94" s="50" t="s">
        <v>173</v>
      </c>
      <c r="AB94" s="50" t="s">
        <v>159</v>
      </c>
    </row>
    <row r="95" spans="1:28">
      <c r="A95" s="560" t="s">
        <v>198</v>
      </c>
      <c r="B95" s="560" t="s">
        <v>198</v>
      </c>
      <c r="C95" s="560"/>
      <c r="D95" s="53"/>
      <c r="E95" s="53"/>
      <c r="F95" s="54"/>
      <c r="G95" s="55"/>
      <c r="H95" s="316">
        <f>SUM(H76:H94)</f>
        <v>21787200</v>
      </c>
      <c r="I95" s="316">
        <f>SUM(I76:I94)</f>
        <v>4227942.29</v>
      </c>
      <c r="J95" s="56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</row>
    <row r="96" spans="1:28" s="171" customFormat="1">
      <c r="A96" s="559" t="s">
        <v>1465</v>
      </c>
      <c r="B96" s="559"/>
      <c r="C96" s="559"/>
      <c r="D96" s="559"/>
      <c r="E96" s="559"/>
      <c r="F96" s="559"/>
      <c r="G96" s="559"/>
      <c r="H96" s="559"/>
      <c r="I96" s="181"/>
      <c r="J96" s="210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</row>
    <row r="97" spans="1:28" ht="28">
      <c r="A97" s="71">
        <v>1</v>
      </c>
      <c r="B97" s="70" t="s">
        <v>357</v>
      </c>
      <c r="C97" s="72" t="s">
        <v>268</v>
      </c>
      <c r="D97" s="72" t="s">
        <v>158</v>
      </c>
      <c r="E97" s="72" t="s">
        <v>159</v>
      </c>
      <c r="F97" s="322" t="s">
        <v>159</v>
      </c>
      <c r="G97" s="72">
        <v>1992</v>
      </c>
      <c r="H97" s="318">
        <v>15079500</v>
      </c>
      <c r="I97" s="318"/>
      <c r="J97" s="558" t="s">
        <v>1599</v>
      </c>
      <c r="K97" s="72" t="s">
        <v>358</v>
      </c>
      <c r="L97" s="72" t="s">
        <v>359</v>
      </c>
      <c r="M97" s="72" t="s">
        <v>359</v>
      </c>
      <c r="N97" s="72" t="s">
        <v>360</v>
      </c>
      <c r="O97" s="72"/>
      <c r="P97" s="72" t="s">
        <v>241</v>
      </c>
      <c r="Q97" s="59"/>
      <c r="R97" s="50"/>
      <c r="S97" s="50" t="s">
        <v>194</v>
      </c>
      <c r="T97" s="50" t="s">
        <v>361</v>
      </c>
      <c r="U97" s="50" t="s">
        <v>196</v>
      </c>
      <c r="V97" s="50" t="s">
        <v>183</v>
      </c>
      <c r="W97" s="50" t="s">
        <v>195</v>
      </c>
      <c r="X97" s="50" t="s">
        <v>183</v>
      </c>
      <c r="Y97" s="319">
        <v>3351</v>
      </c>
      <c r="Z97" s="72">
        <v>3</v>
      </c>
      <c r="AA97" s="72" t="s">
        <v>262</v>
      </c>
      <c r="AB97" s="50" t="s">
        <v>159</v>
      </c>
    </row>
    <row r="98" spans="1:28" ht="56">
      <c r="A98" s="135">
        <v>2</v>
      </c>
      <c r="B98" s="70" t="s">
        <v>362</v>
      </c>
      <c r="C98" s="72" t="s">
        <v>1600</v>
      </c>
      <c r="D98" s="72" t="s">
        <v>158</v>
      </c>
      <c r="E98" s="72" t="s">
        <v>159</v>
      </c>
      <c r="F98" s="322" t="s">
        <v>159</v>
      </c>
      <c r="G98" s="72">
        <v>1994</v>
      </c>
      <c r="H98" s="318">
        <v>12109500</v>
      </c>
      <c r="I98" s="530"/>
      <c r="J98" s="558"/>
      <c r="K98" s="72" t="s">
        <v>358</v>
      </c>
      <c r="L98" s="72" t="s">
        <v>359</v>
      </c>
      <c r="M98" s="72" t="s">
        <v>359</v>
      </c>
      <c r="N98" s="72" t="s">
        <v>360</v>
      </c>
      <c r="O98" s="72"/>
      <c r="P98" s="72" t="s">
        <v>241</v>
      </c>
      <c r="Q98" s="59"/>
      <c r="R98" s="50"/>
      <c r="S98" s="50" t="s">
        <v>194</v>
      </c>
      <c r="T98" s="50" t="s">
        <v>361</v>
      </c>
      <c r="U98" s="50" t="s">
        <v>196</v>
      </c>
      <c r="V98" s="50" t="s">
        <v>363</v>
      </c>
      <c r="W98" s="50" t="s">
        <v>183</v>
      </c>
      <c r="X98" s="50" t="s">
        <v>183</v>
      </c>
      <c r="Y98" s="319">
        <v>2691</v>
      </c>
      <c r="Z98" s="72">
        <v>3</v>
      </c>
      <c r="AA98" s="72" t="s">
        <v>159</v>
      </c>
      <c r="AB98" s="50" t="s">
        <v>159</v>
      </c>
    </row>
    <row r="99" spans="1:28" ht="56">
      <c r="A99" s="135">
        <v>3</v>
      </c>
      <c r="B99" s="70" t="s">
        <v>364</v>
      </c>
      <c r="C99" s="72" t="s">
        <v>268</v>
      </c>
      <c r="D99" s="72" t="s">
        <v>158</v>
      </c>
      <c r="E99" s="72" t="s">
        <v>159</v>
      </c>
      <c r="F99" s="322" t="s">
        <v>159</v>
      </c>
      <c r="G99" s="72" t="s">
        <v>365</v>
      </c>
      <c r="H99" s="318">
        <v>4137165</v>
      </c>
      <c r="I99" s="530"/>
      <c r="J99" s="72" t="s">
        <v>366</v>
      </c>
      <c r="K99" s="72" t="s">
        <v>367</v>
      </c>
      <c r="L99" s="72" t="s">
        <v>243</v>
      </c>
      <c r="M99" s="72" t="s">
        <v>359</v>
      </c>
      <c r="N99" s="72" t="s">
        <v>368</v>
      </c>
      <c r="O99" s="50"/>
      <c r="P99" s="72" t="s">
        <v>15</v>
      </c>
      <c r="Q99" s="59"/>
      <c r="R99" s="50"/>
      <c r="S99" s="50" t="s">
        <v>194</v>
      </c>
      <c r="T99" s="50" t="s">
        <v>194</v>
      </c>
      <c r="U99" s="50" t="s">
        <v>369</v>
      </c>
      <c r="V99" s="50" t="s">
        <v>196</v>
      </c>
      <c r="W99" s="50" t="s">
        <v>370</v>
      </c>
      <c r="X99" s="50" t="s">
        <v>370</v>
      </c>
      <c r="Y99" s="319">
        <v>919.37</v>
      </c>
      <c r="Z99" s="72">
        <v>3</v>
      </c>
      <c r="AA99" s="72" t="s">
        <v>159</v>
      </c>
      <c r="AB99" s="50" t="s">
        <v>159</v>
      </c>
    </row>
    <row r="100" spans="1:28" ht="56">
      <c r="A100" s="135">
        <v>4</v>
      </c>
      <c r="B100" s="70" t="s">
        <v>371</v>
      </c>
      <c r="C100" s="72" t="s">
        <v>268</v>
      </c>
      <c r="D100" s="72" t="s">
        <v>158</v>
      </c>
      <c r="E100" s="72" t="s">
        <v>159</v>
      </c>
      <c r="F100" s="322" t="s">
        <v>159</v>
      </c>
      <c r="G100" s="72" t="s">
        <v>372</v>
      </c>
      <c r="H100" s="318">
        <v>1403730</v>
      </c>
      <c r="I100" s="530"/>
      <c r="J100" s="72" t="s">
        <v>373</v>
      </c>
      <c r="K100" s="72" t="s">
        <v>374</v>
      </c>
      <c r="L100" s="72" t="s">
        <v>243</v>
      </c>
      <c r="M100" s="72" t="s">
        <v>359</v>
      </c>
      <c r="N100" s="72" t="s">
        <v>375</v>
      </c>
      <c r="O100" s="50"/>
      <c r="P100" s="72" t="s">
        <v>15</v>
      </c>
      <c r="Q100" s="50"/>
      <c r="R100" s="50"/>
      <c r="S100" s="50" t="s">
        <v>194</v>
      </c>
      <c r="T100" s="50" t="s">
        <v>194</v>
      </c>
      <c r="U100" s="50" t="s">
        <v>369</v>
      </c>
      <c r="V100" s="50" t="s">
        <v>196</v>
      </c>
      <c r="W100" s="50" t="s">
        <v>370</v>
      </c>
      <c r="X100" s="50" t="s">
        <v>370</v>
      </c>
      <c r="Y100" s="319">
        <v>311.94</v>
      </c>
      <c r="Z100" s="72">
        <v>2</v>
      </c>
      <c r="AA100" s="72" t="s">
        <v>159</v>
      </c>
      <c r="AB100" s="50" t="s">
        <v>159</v>
      </c>
    </row>
    <row r="101" spans="1:28" ht="56">
      <c r="A101" s="135">
        <v>5</v>
      </c>
      <c r="B101" s="70" t="s">
        <v>376</v>
      </c>
      <c r="C101" s="72" t="s">
        <v>268</v>
      </c>
      <c r="D101" s="72" t="s">
        <v>158</v>
      </c>
      <c r="E101" s="72" t="s">
        <v>159</v>
      </c>
      <c r="F101" s="322" t="s">
        <v>159</v>
      </c>
      <c r="G101" s="72" t="s">
        <v>377</v>
      </c>
      <c r="H101" s="318">
        <v>2056230</v>
      </c>
      <c r="I101" s="530"/>
      <c r="J101" s="72" t="s">
        <v>378</v>
      </c>
      <c r="K101" s="72" t="s">
        <v>374</v>
      </c>
      <c r="L101" s="72" t="s">
        <v>243</v>
      </c>
      <c r="M101" s="72" t="s">
        <v>359</v>
      </c>
      <c r="N101" s="72" t="s">
        <v>375</v>
      </c>
      <c r="O101" s="50"/>
      <c r="P101" s="72" t="s">
        <v>15</v>
      </c>
      <c r="Q101" s="50"/>
      <c r="R101" s="50"/>
      <c r="S101" s="50" t="s">
        <v>194</v>
      </c>
      <c r="T101" s="50" t="s">
        <v>194</v>
      </c>
      <c r="U101" s="50" t="s">
        <v>369</v>
      </c>
      <c r="V101" s="50" t="s">
        <v>196</v>
      </c>
      <c r="W101" s="50" t="s">
        <v>370</v>
      </c>
      <c r="X101" s="50" t="s">
        <v>370</v>
      </c>
      <c r="Y101" s="319">
        <v>456.94</v>
      </c>
      <c r="Z101" s="72">
        <v>2</v>
      </c>
      <c r="AA101" s="50" t="s">
        <v>158</v>
      </c>
      <c r="AB101" s="50" t="s">
        <v>159</v>
      </c>
    </row>
    <row r="102" spans="1:28" ht="56">
      <c r="A102" s="135">
        <v>6</v>
      </c>
      <c r="B102" s="70" t="s">
        <v>379</v>
      </c>
      <c r="C102" s="72" t="s">
        <v>1601</v>
      </c>
      <c r="D102" s="72" t="s">
        <v>158</v>
      </c>
      <c r="E102" s="72" t="s">
        <v>159</v>
      </c>
      <c r="F102" s="322" t="s">
        <v>159</v>
      </c>
      <c r="G102" s="72" t="s">
        <v>1602</v>
      </c>
      <c r="H102" s="552">
        <v>496620</v>
      </c>
      <c r="I102" s="552"/>
      <c r="J102" s="72" t="s">
        <v>1603</v>
      </c>
      <c r="K102" s="72" t="s">
        <v>192</v>
      </c>
      <c r="L102" s="72" t="s">
        <v>193</v>
      </c>
      <c r="M102" s="72" t="s">
        <v>359</v>
      </c>
      <c r="N102" s="72" t="s">
        <v>375</v>
      </c>
      <c r="O102" s="50"/>
      <c r="P102" s="72" t="s">
        <v>15</v>
      </c>
      <c r="Q102" s="50"/>
      <c r="R102" s="50"/>
      <c r="S102" s="50" t="s">
        <v>194</v>
      </c>
      <c r="T102" s="50" t="s">
        <v>195</v>
      </c>
      <c r="U102" s="50" t="s">
        <v>195</v>
      </c>
      <c r="V102" s="50" t="s">
        <v>196</v>
      </c>
      <c r="W102" s="50" t="s">
        <v>195</v>
      </c>
      <c r="X102" s="50" t="s">
        <v>195</v>
      </c>
      <c r="Y102" s="319">
        <v>110.36</v>
      </c>
      <c r="Z102" s="72">
        <v>1</v>
      </c>
      <c r="AA102" s="72" t="s">
        <v>159</v>
      </c>
      <c r="AB102" s="50" t="s">
        <v>159</v>
      </c>
    </row>
    <row r="103" spans="1:28" ht="28">
      <c r="A103" s="135">
        <v>7</v>
      </c>
      <c r="B103" s="70" t="s">
        <v>380</v>
      </c>
      <c r="C103" s="72" t="s">
        <v>381</v>
      </c>
      <c r="D103" s="72" t="s">
        <v>158</v>
      </c>
      <c r="E103" s="72" t="s">
        <v>159</v>
      </c>
      <c r="F103" s="322" t="s">
        <v>159</v>
      </c>
      <c r="G103" s="50"/>
      <c r="I103" s="318">
        <v>11389</v>
      </c>
      <c r="J103" s="50" t="s">
        <v>382</v>
      </c>
      <c r="K103" s="72" t="s">
        <v>374</v>
      </c>
      <c r="L103" s="72"/>
      <c r="M103" s="72"/>
      <c r="N103" s="72" t="s">
        <v>383</v>
      </c>
      <c r="O103" s="50"/>
      <c r="P103" s="72" t="s">
        <v>15</v>
      </c>
      <c r="Q103" s="50"/>
      <c r="R103" s="50"/>
      <c r="S103" s="50"/>
      <c r="T103" s="50"/>
      <c r="U103" s="50"/>
      <c r="V103" s="50"/>
      <c r="W103" s="50"/>
      <c r="X103" s="50"/>
      <c r="Y103" s="319">
        <v>43</v>
      </c>
      <c r="Z103" s="50"/>
      <c r="AA103" s="50"/>
      <c r="AB103" s="50"/>
    </row>
    <row r="104" spans="1:28" s="171" customFormat="1">
      <c r="A104" s="560" t="s">
        <v>198</v>
      </c>
      <c r="B104" s="560" t="s">
        <v>198</v>
      </c>
      <c r="C104" s="560"/>
      <c r="D104" s="206"/>
      <c r="E104" s="206"/>
      <c r="F104" s="207"/>
      <c r="G104" s="208"/>
      <c r="H104" s="316">
        <f>SUM(H97:H103)</f>
        <v>35282745</v>
      </c>
      <c r="I104" s="316">
        <f>SUM(I97:I103)</f>
        <v>11389</v>
      </c>
      <c r="J104" s="131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</row>
    <row r="105" spans="1:28">
      <c r="A105" s="559" t="s">
        <v>1466</v>
      </c>
      <c r="B105" s="559"/>
      <c r="C105" s="559"/>
      <c r="D105" s="559"/>
      <c r="E105" s="559"/>
      <c r="F105" s="559"/>
      <c r="G105" s="559"/>
      <c r="H105" s="559"/>
      <c r="I105" s="181"/>
      <c r="J105" s="57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</row>
    <row r="106" spans="1:28" ht="28">
      <c r="A106" s="135">
        <v>1</v>
      </c>
      <c r="B106" s="70" t="s">
        <v>384</v>
      </c>
      <c r="C106" s="72" t="s">
        <v>385</v>
      </c>
      <c r="D106" s="72" t="s">
        <v>241</v>
      </c>
      <c r="E106" s="72" t="s">
        <v>15</v>
      </c>
      <c r="F106" s="72" t="s">
        <v>15</v>
      </c>
      <c r="G106" s="72">
        <v>1986</v>
      </c>
      <c r="H106" s="318">
        <v>2601000</v>
      </c>
      <c r="I106" s="318">
        <v>0</v>
      </c>
      <c r="J106" s="72" t="s">
        <v>1833</v>
      </c>
      <c r="K106" s="72" t="s">
        <v>386</v>
      </c>
      <c r="L106" s="72" t="s">
        <v>243</v>
      </c>
      <c r="M106" s="72" t="s">
        <v>387</v>
      </c>
      <c r="N106" s="72" t="s">
        <v>388</v>
      </c>
      <c r="O106" s="50"/>
      <c r="P106" s="50"/>
      <c r="Q106" s="50"/>
      <c r="R106" s="50"/>
      <c r="S106" s="50" t="s">
        <v>164</v>
      </c>
      <c r="T106" s="50" t="s">
        <v>164</v>
      </c>
      <c r="U106" s="50" t="s">
        <v>164</v>
      </c>
      <c r="V106" s="50" t="s">
        <v>164</v>
      </c>
      <c r="W106" s="50" t="s">
        <v>173</v>
      </c>
      <c r="X106" s="50" t="s">
        <v>164</v>
      </c>
      <c r="Y106" s="50">
        <v>574</v>
      </c>
      <c r="Z106" s="72">
        <v>3</v>
      </c>
      <c r="AA106" s="65" t="s">
        <v>159</v>
      </c>
      <c r="AB106" s="50" t="s">
        <v>159</v>
      </c>
    </row>
    <row r="107" spans="1:28" ht="15" thickBot="1">
      <c r="A107" s="560" t="s">
        <v>198</v>
      </c>
      <c r="B107" s="560" t="s">
        <v>198</v>
      </c>
      <c r="C107" s="560"/>
      <c r="D107" s="53"/>
      <c r="E107" s="53"/>
      <c r="F107" s="54"/>
      <c r="G107" s="55"/>
      <c r="H107" s="316">
        <f>SUM(H106)</f>
        <v>2601000</v>
      </c>
      <c r="I107" s="209">
        <f>SUM(I106)</f>
        <v>0</v>
      </c>
      <c r="J107" s="56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</row>
    <row r="108" spans="1:28" s="171" customFormat="1">
      <c r="A108" s="507"/>
      <c r="B108" s="321"/>
      <c r="C108" s="321"/>
      <c r="D108" s="321"/>
      <c r="E108" s="321"/>
      <c r="F108" s="561" t="s">
        <v>389</v>
      </c>
      <c r="G108" s="562"/>
      <c r="H108" s="512">
        <f>SUM(H110,H109)</f>
        <v>154569977.12</v>
      </c>
      <c r="I108" s="527"/>
      <c r="J108" s="321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</row>
    <row r="109" spans="1:28" s="171" customFormat="1">
      <c r="A109" s="507"/>
      <c r="B109" s="321"/>
      <c r="C109" s="509"/>
      <c r="D109" s="510"/>
      <c r="E109" s="510"/>
      <c r="F109" s="563" t="s">
        <v>121</v>
      </c>
      <c r="G109" s="563"/>
      <c r="H109" s="224">
        <f>SUM(H107,H104,H95,H74,H69,H61,H55,H49,H35,H26,H14)</f>
        <v>146376015</v>
      </c>
      <c r="I109" s="527"/>
      <c r="J109" s="321"/>
      <c r="K109" s="508"/>
      <c r="L109" s="508"/>
      <c r="M109" s="508"/>
      <c r="N109" s="508"/>
      <c r="O109" s="508"/>
      <c r="P109" s="508"/>
      <c r="Q109" s="508"/>
      <c r="R109" s="508"/>
      <c r="S109" s="508"/>
      <c r="T109" s="508"/>
      <c r="U109" s="508"/>
      <c r="V109" s="508"/>
      <c r="W109" s="508"/>
      <c r="X109" s="508"/>
      <c r="Y109" s="508"/>
      <c r="Z109" s="508"/>
      <c r="AA109" s="508"/>
      <c r="AB109" s="508"/>
    </row>
    <row r="110" spans="1:28" s="171" customFormat="1">
      <c r="A110" s="507"/>
      <c r="B110" s="321"/>
      <c r="C110" s="509"/>
      <c r="D110" s="510"/>
      <c r="E110" s="510"/>
      <c r="F110" s="563" t="s">
        <v>120</v>
      </c>
      <c r="G110" s="563"/>
      <c r="H110" s="513">
        <f>SUM(I107,I104,I95,I74,I69,I64,I61,I55,I49,I35,I26,I14)</f>
        <v>8193962.1200000001</v>
      </c>
      <c r="I110" s="528"/>
      <c r="J110" s="321"/>
      <c r="K110" s="508"/>
      <c r="L110" s="508"/>
      <c r="M110" s="508"/>
      <c r="N110" s="508"/>
      <c r="O110" s="508"/>
      <c r="P110" s="508"/>
      <c r="Q110" s="508"/>
      <c r="R110" s="508"/>
      <c r="S110" s="508"/>
      <c r="T110" s="508"/>
      <c r="U110" s="508"/>
      <c r="V110" s="508"/>
      <c r="W110" s="508"/>
      <c r="X110" s="508"/>
      <c r="Y110" s="508"/>
      <c r="Z110" s="508"/>
      <c r="AA110" s="508"/>
      <c r="AB110" s="508"/>
    </row>
  </sheetData>
  <mergeCells count="52">
    <mergeCell ref="A15:H15"/>
    <mergeCell ref="Q3:Q4"/>
    <mergeCell ref="R3:R4"/>
    <mergeCell ref="S3:X3"/>
    <mergeCell ref="Y3:Y4"/>
    <mergeCell ref="G3:G4"/>
    <mergeCell ref="H3:H4"/>
    <mergeCell ref="J3:J4"/>
    <mergeCell ref="K3:K4"/>
    <mergeCell ref="L3:N3"/>
    <mergeCell ref="A3:A4"/>
    <mergeCell ref="B3:B4"/>
    <mergeCell ref="C3:C4"/>
    <mergeCell ref="D3:D4"/>
    <mergeCell ref="E3:E4"/>
    <mergeCell ref="AA3:AA4"/>
    <mergeCell ref="AB3:AB4"/>
    <mergeCell ref="A5:F5"/>
    <mergeCell ref="A14:C14"/>
    <mergeCell ref="Z3:Z4"/>
    <mergeCell ref="F3:F4"/>
    <mergeCell ref="I3:I4"/>
    <mergeCell ref="A17:H17"/>
    <mergeCell ref="A26:C26"/>
    <mergeCell ref="A27:H27"/>
    <mergeCell ref="A35:C35"/>
    <mergeCell ref="A36:H36"/>
    <mergeCell ref="A74:C74"/>
    <mergeCell ref="A56:H56"/>
    <mergeCell ref="A49:C49"/>
    <mergeCell ref="A50:H50"/>
    <mergeCell ref="F51:F52"/>
    <mergeCell ref="A70:H70"/>
    <mergeCell ref="J51:J52"/>
    <mergeCell ref="A55:C55"/>
    <mergeCell ref="K28:K34"/>
    <mergeCell ref="A72:H72"/>
    <mergeCell ref="A61:C61"/>
    <mergeCell ref="A62:H62"/>
    <mergeCell ref="A64:C64"/>
    <mergeCell ref="A65:H65"/>
    <mergeCell ref="A69:C69"/>
    <mergeCell ref="F110:G110"/>
    <mergeCell ref="A104:C104"/>
    <mergeCell ref="A75:H75"/>
    <mergeCell ref="A95:C95"/>
    <mergeCell ref="A96:H96"/>
    <mergeCell ref="J97:J98"/>
    <mergeCell ref="A105:H105"/>
    <mergeCell ref="A107:C107"/>
    <mergeCell ref="F108:G108"/>
    <mergeCell ref="F109:G10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18380-3200-424A-8CCD-F243038169B5}">
  <dimension ref="A2:AD18"/>
  <sheetViews>
    <sheetView topLeftCell="M1" zoomScale="80" zoomScaleNormal="80" workbookViewId="0">
      <pane ySplit="3" topLeftCell="A11" activePane="bottomLeft" state="frozen"/>
      <selection activeCell="D498" sqref="D498"/>
      <selection pane="bottomLeft" activeCell="D498" sqref="D498"/>
    </sheetView>
  </sheetViews>
  <sheetFormatPr defaultRowHeight="14.5"/>
  <cols>
    <col min="1" max="1" width="3" bestFit="1" customWidth="1"/>
    <col min="2" max="2" width="12.453125" customWidth="1"/>
    <col min="3" max="3" width="10.54296875" bestFit="1" customWidth="1"/>
    <col min="4" max="5" width="9.453125" bestFit="1" customWidth="1"/>
    <col min="7" max="7" width="9.453125" bestFit="1" customWidth="1"/>
    <col min="9" max="11" width="9.453125" bestFit="1" customWidth="1"/>
    <col min="13" max="13" width="9.453125" bestFit="1" customWidth="1"/>
    <col min="14" max="14" width="9.08984375" customWidth="1"/>
    <col min="15" max="15" width="17.36328125" customWidth="1"/>
    <col min="16" max="16" width="10" bestFit="1" customWidth="1"/>
    <col min="18" max="18" width="11.453125" bestFit="1" customWidth="1"/>
    <col min="20" max="21" width="9.453125" bestFit="1" customWidth="1"/>
    <col min="22" max="22" width="9.453125" customWidth="1"/>
    <col min="23" max="23" width="10" bestFit="1" customWidth="1"/>
    <col min="24" max="24" width="10.54296875" bestFit="1" customWidth="1"/>
  </cols>
  <sheetData>
    <row r="2" spans="1:30" ht="60">
      <c r="A2" s="14" t="s">
        <v>74</v>
      </c>
      <c r="B2" s="14" t="s">
        <v>115</v>
      </c>
      <c r="C2" s="582" t="s">
        <v>106</v>
      </c>
      <c r="D2" s="583"/>
      <c r="E2" s="582" t="s">
        <v>107</v>
      </c>
      <c r="F2" s="583"/>
      <c r="G2" s="582" t="s">
        <v>108</v>
      </c>
      <c r="H2" s="583"/>
      <c r="I2" s="582" t="s">
        <v>109</v>
      </c>
      <c r="J2" s="583"/>
      <c r="K2" s="582" t="s">
        <v>110</v>
      </c>
      <c r="L2" s="583"/>
      <c r="M2" s="582" t="s">
        <v>111</v>
      </c>
      <c r="N2" s="583"/>
      <c r="O2" s="503" t="s">
        <v>2042</v>
      </c>
      <c r="P2" s="584" t="s">
        <v>116</v>
      </c>
      <c r="Q2" s="584"/>
      <c r="R2" s="584" t="s">
        <v>112</v>
      </c>
      <c r="S2" s="584"/>
      <c r="T2" s="584" t="s">
        <v>113</v>
      </c>
      <c r="U2" s="584"/>
      <c r="V2" s="29" t="s">
        <v>114</v>
      </c>
      <c r="W2" s="585" t="s">
        <v>117</v>
      </c>
      <c r="X2" s="586"/>
      <c r="Y2" s="15" t="s">
        <v>118</v>
      </c>
      <c r="Z2" s="15" t="s">
        <v>119</v>
      </c>
      <c r="AA2" s="581" t="s">
        <v>123</v>
      </c>
      <c r="AB2" s="581"/>
      <c r="AC2" s="581" t="s">
        <v>124</v>
      </c>
      <c r="AD2" s="581"/>
    </row>
    <row r="3" spans="1:30">
      <c r="A3" s="16"/>
      <c r="B3" s="16"/>
      <c r="C3" s="17" t="s">
        <v>120</v>
      </c>
      <c r="D3" s="18" t="s">
        <v>121</v>
      </c>
      <c r="E3" s="17" t="s">
        <v>120</v>
      </c>
      <c r="F3" s="18" t="s">
        <v>121</v>
      </c>
      <c r="G3" s="19" t="s">
        <v>120</v>
      </c>
      <c r="H3" s="18" t="s">
        <v>121</v>
      </c>
      <c r="I3" s="17" t="s">
        <v>120</v>
      </c>
      <c r="J3" s="18" t="s">
        <v>121</v>
      </c>
      <c r="K3" s="17" t="s">
        <v>120</v>
      </c>
      <c r="L3" s="18" t="s">
        <v>121</v>
      </c>
      <c r="M3" s="17" t="s">
        <v>120</v>
      </c>
      <c r="N3" s="18" t="s">
        <v>121</v>
      </c>
      <c r="O3" s="20" t="s">
        <v>120</v>
      </c>
      <c r="P3" s="19" t="s">
        <v>120</v>
      </c>
      <c r="Q3" s="18" t="s">
        <v>121</v>
      </c>
      <c r="R3" s="17" t="s">
        <v>120</v>
      </c>
      <c r="S3" s="18" t="s">
        <v>121</v>
      </c>
      <c r="T3" s="17" t="s">
        <v>120</v>
      </c>
      <c r="U3" s="18" t="s">
        <v>121</v>
      </c>
      <c r="V3" s="18"/>
      <c r="W3" s="18" t="s">
        <v>120</v>
      </c>
      <c r="X3" s="18" t="s">
        <v>121</v>
      </c>
      <c r="Y3" s="21"/>
      <c r="Z3" s="21"/>
      <c r="AA3" s="17" t="s">
        <v>120</v>
      </c>
      <c r="AB3" s="20" t="s">
        <v>121</v>
      </c>
      <c r="AC3" s="17" t="s">
        <v>120</v>
      </c>
      <c r="AD3" s="20" t="s">
        <v>121</v>
      </c>
    </row>
    <row r="4" spans="1:30" ht="24">
      <c r="A4" s="22">
        <v>1</v>
      </c>
      <c r="B4" s="23" t="s">
        <v>11</v>
      </c>
      <c r="C4" s="24">
        <v>118720</v>
      </c>
      <c r="D4" s="25"/>
      <c r="E4" s="136"/>
      <c r="F4" s="25"/>
      <c r="G4" s="27">
        <v>729356</v>
      </c>
      <c r="H4" s="25"/>
      <c r="I4" s="24">
        <v>315358</v>
      </c>
      <c r="J4" s="25"/>
      <c r="K4" s="25">
        <v>0</v>
      </c>
      <c r="L4" s="25"/>
      <c r="M4" s="27">
        <v>50990</v>
      </c>
      <c r="N4" s="25"/>
      <c r="O4" s="25">
        <f>SUM(M4,I4,G4,E4,C4)</f>
        <v>1214424</v>
      </c>
      <c r="P4" s="24">
        <v>38229</v>
      </c>
      <c r="Q4" s="25"/>
      <c r="R4" s="24">
        <v>11040530</v>
      </c>
      <c r="S4" s="25"/>
      <c r="T4" s="25"/>
      <c r="U4" s="25"/>
      <c r="V4" s="25"/>
      <c r="W4" s="136"/>
      <c r="X4" s="25"/>
      <c r="Y4" s="28"/>
      <c r="Z4" s="28"/>
      <c r="AA4" s="31">
        <v>0</v>
      </c>
      <c r="AB4" s="31"/>
      <c r="AC4" s="31">
        <v>0</v>
      </c>
      <c r="AD4" s="31"/>
    </row>
    <row r="5" spans="1:30" ht="24">
      <c r="A5" s="22">
        <v>2</v>
      </c>
      <c r="B5" s="23" t="s">
        <v>16</v>
      </c>
      <c r="C5" s="25"/>
      <c r="D5" s="25"/>
      <c r="E5" s="25"/>
      <c r="F5" s="25"/>
      <c r="G5" s="26"/>
      <c r="H5" s="25"/>
      <c r="I5" s="26"/>
      <c r="J5" s="25"/>
      <c r="K5" s="25"/>
      <c r="L5" s="25"/>
      <c r="M5" s="25"/>
      <c r="N5" s="25"/>
      <c r="O5" s="25">
        <f t="shared" ref="O5:O17" si="0">SUM(M5,I5,G5,E5,C5)</f>
        <v>0</v>
      </c>
      <c r="P5" s="523">
        <v>282895.67</v>
      </c>
      <c r="Q5" s="25"/>
      <c r="R5" s="25"/>
      <c r="S5" s="25"/>
      <c r="T5" s="25"/>
      <c r="U5" s="25"/>
      <c r="V5" s="25"/>
      <c r="W5" s="25"/>
      <c r="X5" s="25"/>
      <c r="Y5" s="28"/>
      <c r="Z5" s="28"/>
      <c r="AA5" s="31">
        <v>14260.96</v>
      </c>
      <c r="AB5" s="31"/>
      <c r="AC5" s="31">
        <v>9897</v>
      </c>
      <c r="AD5" s="31"/>
    </row>
    <row r="6" spans="1:30" ht="36">
      <c r="A6" s="22">
        <v>3</v>
      </c>
      <c r="B6" s="23" t="s">
        <v>20</v>
      </c>
      <c r="C6" s="25">
        <v>58560</v>
      </c>
      <c r="D6" s="25"/>
      <c r="E6" s="25">
        <v>6376.94</v>
      </c>
      <c r="F6" s="25"/>
      <c r="G6" s="26">
        <v>122137.13</v>
      </c>
      <c r="H6" s="25"/>
      <c r="I6" s="25">
        <v>434055.51</v>
      </c>
      <c r="J6" s="25"/>
      <c r="K6" s="25">
        <v>184744.8</v>
      </c>
      <c r="L6" s="25"/>
      <c r="M6" s="25">
        <v>89415.08</v>
      </c>
      <c r="N6" s="25"/>
      <c r="O6" s="25">
        <f t="shared" si="0"/>
        <v>710544.65999999992</v>
      </c>
      <c r="P6" s="524">
        <v>662749.57999999996</v>
      </c>
      <c r="Q6" s="25"/>
      <c r="R6" s="25"/>
      <c r="S6" s="25"/>
      <c r="T6" s="25"/>
      <c r="U6" s="25"/>
      <c r="V6" s="25"/>
      <c r="W6" s="25"/>
      <c r="X6" s="25"/>
      <c r="Y6" s="28"/>
      <c r="Z6" s="28"/>
      <c r="AA6" s="31"/>
      <c r="AB6" s="31"/>
      <c r="AC6" s="31"/>
      <c r="AD6" s="31"/>
    </row>
    <row r="7" spans="1:30" ht="36">
      <c r="A7" s="22">
        <v>4</v>
      </c>
      <c r="B7" s="23" t="s">
        <v>25</v>
      </c>
      <c r="C7" s="25">
        <v>43129</v>
      </c>
      <c r="D7" s="25"/>
      <c r="E7" s="26">
        <v>8055</v>
      </c>
      <c r="F7" s="25"/>
      <c r="G7" s="26">
        <v>30397.7</v>
      </c>
      <c r="H7" s="25"/>
      <c r="I7" s="25">
        <v>172598.19</v>
      </c>
      <c r="J7" s="25"/>
      <c r="K7" s="136">
        <v>24746</v>
      </c>
      <c r="L7" s="25"/>
      <c r="M7" s="25">
        <v>21594</v>
      </c>
      <c r="N7" s="25"/>
      <c r="O7" s="25">
        <f t="shared" si="0"/>
        <v>275773.89</v>
      </c>
      <c r="P7" s="524">
        <v>372095.72</v>
      </c>
      <c r="Q7" s="25"/>
      <c r="R7" s="24">
        <v>1341660</v>
      </c>
      <c r="S7" s="25"/>
      <c r="T7" s="25"/>
      <c r="U7" s="25"/>
      <c r="V7" s="25"/>
      <c r="W7" s="25"/>
      <c r="X7" s="25"/>
      <c r="Y7" s="28"/>
      <c r="Z7" s="28"/>
      <c r="AA7" s="31"/>
      <c r="AB7" s="31"/>
      <c r="AC7" s="31"/>
      <c r="AD7" s="31"/>
    </row>
    <row r="8" spans="1:30" s="171" customFormat="1" ht="36">
      <c r="A8" s="245">
        <v>5</v>
      </c>
      <c r="B8" s="246" t="s">
        <v>28</v>
      </c>
      <c r="C8" s="247">
        <v>102289.54</v>
      </c>
      <c r="D8" s="248"/>
      <c r="E8" s="247">
        <v>1828.78</v>
      </c>
      <c r="F8" s="248"/>
      <c r="G8" s="249">
        <v>102092.48</v>
      </c>
      <c r="H8" s="248"/>
      <c r="I8" s="247">
        <v>65000</v>
      </c>
      <c r="J8" s="248"/>
      <c r="K8" s="248">
        <v>28993.84</v>
      </c>
      <c r="L8" s="248"/>
      <c r="M8" s="247">
        <v>26285.97</v>
      </c>
      <c r="N8" s="248"/>
      <c r="O8" s="25">
        <f t="shared" si="0"/>
        <v>297496.77</v>
      </c>
      <c r="P8" s="525">
        <v>797411.42</v>
      </c>
      <c r="Q8" s="248"/>
      <c r="R8" s="248"/>
      <c r="S8" s="248"/>
      <c r="T8" s="248">
        <v>59.73</v>
      </c>
      <c r="U8" s="229"/>
      <c r="V8" s="229"/>
      <c r="W8" s="248"/>
      <c r="X8" s="248"/>
      <c r="Y8" s="250"/>
      <c r="Z8" s="250"/>
      <c r="AA8" s="248"/>
      <c r="AB8" s="248"/>
      <c r="AC8" s="248">
        <v>0</v>
      </c>
      <c r="AD8" s="248"/>
    </row>
    <row r="9" spans="1:30" s="32" customFormat="1" ht="72">
      <c r="A9" s="22">
        <v>6</v>
      </c>
      <c r="B9" s="23" t="s">
        <v>30</v>
      </c>
      <c r="C9" s="26"/>
      <c r="D9" s="479"/>
      <c r="E9" s="136"/>
      <c r="F9" s="136"/>
      <c r="G9" s="225"/>
      <c r="H9" s="136"/>
      <c r="I9" s="26">
        <v>256537.53</v>
      </c>
      <c r="J9" s="24">
        <v>290000</v>
      </c>
      <c r="K9" s="136"/>
      <c r="L9" s="136"/>
      <c r="M9" s="136"/>
      <c r="N9" s="136"/>
      <c r="O9" s="25">
        <f t="shared" si="0"/>
        <v>256537.53</v>
      </c>
      <c r="P9" s="526"/>
      <c r="Q9" s="136"/>
      <c r="R9" s="136"/>
      <c r="S9" s="136"/>
      <c r="T9" s="26">
        <v>184501.23</v>
      </c>
      <c r="U9" s="26"/>
      <c r="V9" s="225"/>
      <c r="W9" s="26">
        <v>894809.36</v>
      </c>
      <c r="X9" s="25"/>
      <c r="Y9" s="226"/>
      <c r="Z9" s="226"/>
      <c r="AA9" s="227"/>
      <c r="AB9" s="227"/>
      <c r="AC9" s="227"/>
      <c r="AD9" s="227"/>
    </row>
    <row r="10" spans="1:30" s="32" customFormat="1" ht="36">
      <c r="A10" s="272">
        <v>7</v>
      </c>
      <c r="B10" s="273" t="s">
        <v>36</v>
      </c>
      <c r="C10" s="136"/>
      <c r="D10" s="136"/>
      <c r="E10" s="274">
        <v>307278</v>
      </c>
      <c r="F10" s="136"/>
      <c r="G10" s="225"/>
      <c r="H10" s="136"/>
      <c r="I10" s="274">
        <v>2999</v>
      </c>
      <c r="J10" s="136"/>
      <c r="K10" s="136"/>
      <c r="L10" s="136"/>
      <c r="M10" s="275">
        <v>15146</v>
      </c>
      <c r="N10" s="136"/>
      <c r="O10" s="25">
        <f t="shared" si="0"/>
        <v>325423</v>
      </c>
      <c r="P10" s="275">
        <v>288919</v>
      </c>
      <c r="Q10" s="136"/>
      <c r="R10" s="136"/>
      <c r="S10" s="136"/>
      <c r="T10" s="136"/>
      <c r="U10" s="136"/>
      <c r="V10" s="136"/>
      <c r="W10" s="136"/>
      <c r="X10" s="136"/>
      <c r="Y10" s="226"/>
      <c r="Z10" s="226"/>
      <c r="AA10" s="227"/>
      <c r="AB10" s="227"/>
      <c r="AC10" s="227"/>
      <c r="AD10" s="227"/>
    </row>
    <row r="11" spans="1:30" s="171" customFormat="1" ht="36">
      <c r="A11" s="245">
        <v>8</v>
      </c>
      <c r="B11" s="246" t="s">
        <v>41</v>
      </c>
      <c r="C11" s="248"/>
      <c r="D11" s="248"/>
      <c r="E11" s="248">
        <v>3875.94</v>
      </c>
      <c r="F11" s="248"/>
      <c r="G11" s="229"/>
      <c r="H11" s="248"/>
      <c r="I11" s="229"/>
      <c r="J11" s="248"/>
      <c r="K11" s="248"/>
      <c r="L11" s="248"/>
      <c r="M11" s="247">
        <v>35315.699999999997</v>
      </c>
      <c r="N11" s="248"/>
      <c r="O11" s="25">
        <f t="shared" si="0"/>
        <v>39191.64</v>
      </c>
      <c r="P11" s="247">
        <v>325257.95</v>
      </c>
      <c r="Q11" s="248"/>
      <c r="R11" s="248"/>
      <c r="S11" s="248"/>
      <c r="T11" s="248"/>
      <c r="U11" s="248"/>
      <c r="V11" s="248"/>
      <c r="W11" s="248"/>
      <c r="X11" s="248"/>
      <c r="Y11" s="250"/>
      <c r="Z11" s="250"/>
      <c r="AA11" s="248"/>
      <c r="AB11" s="248"/>
      <c r="AC11" s="248"/>
      <c r="AD11" s="248"/>
    </row>
    <row r="12" spans="1:30" s="32" customFormat="1" ht="36">
      <c r="A12" s="22">
        <v>9</v>
      </c>
      <c r="B12" s="23" t="s">
        <v>46</v>
      </c>
      <c r="C12" s="136">
        <v>0</v>
      </c>
      <c r="D12" s="136"/>
      <c r="E12" s="25">
        <v>42705.7</v>
      </c>
      <c r="F12" s="136"/>
      <c r="G12" s="225"/>
      <c r="H12" s="136"/>
      <c r="I12" s="24">
        <v>206416.74</v>
      </c>
      <c r="J12" s="136"/>
      <c r="K12" s="136"/>
      <c r="L12" s="136"/>
      <c r="M12" s="25">
        <v>62935</v>
      </c>
      <c r="N12" s="136"/>
      <c r="O12" s="25">
        <f t="shared" si="0"/>
        <v>312057.44</v>
      </c>
      <c r="P12" s="526">
        <v>0</v>
      </c>
      <c r="Q12" s="136"/>
      <c r="R12" s="24"/>
      <c r="S12" s="136"/>
      <c r="T12" s="24">
        <v>68669.11</v>
      </c>
      <c r="U12" s="136"/>
      <c r="V12" s="136"/>
      <c r="W12" s="136"/>
      <c r="X12" s="136"/>
      <c r="Y12" s="226"/>
      <c r="Z12" s="226"/>
      <c r="AA12" s="227"/>
      <c r="AB12" s="227"/>
      <c r="AC12" s="227"/>
      <c r="AD12" s="227"/>
    </row>
    <row r="13" spans="1:30" s="32" customFormat="1" ht="24">
      <c r="A13" s="22">
        <v>10</v>
      </c>
      <c r="B13" s="23" t="s">
        <v>52</v>
      </c>
      <c r="C13" s="136"/>
      <c r="D13" s="136"/>
      <c r="E13" s="136"/>
      <c r="F13" s="136"/>
      <c r="G13" s="225"/>
      <c r="H13" s="136"/>
      <c r="I13" s="225"/>
      <c r="J13" s="136"/>
      <c r="K13" s="136"/>
      <c r="L13" s="136"/>
      <c r="M13" s="136"/>
      <c r="N13" s="136"/>
      <c r="O13" s="25">
        <f t="shared" si="0"/>
        <v>0</v>
      </c>
      <c r="P13" s="523">
        <v>75106.69</v>
      </c>
      <c r="Q13" s="136"/>
      <c r="R13" s="136"/>
      <c r="S13" s="136"/>
      <c r="T13" s="136"/>
      <c r="U13" s="136"/>
      <c r="V13" s="136"/>
      <c r="W13" s="136"/>
      <c r="X13" s="136"/>
      <c r="Y13" s="226"/>
      <c r="Z13" s="226"/>
      <c r="AA13" s="227"/>
      <c r="AB13" s="227"/>
      <c r="AC13" s="227"/>
      <c r="AD13" s="227"/>
    </row>
    <row r="14" spans="1:30" s="32" customFormat="1" ht="48">
      <c r="A14" s="22">
        <v>11</v>
      </c>
      <c r="B14" s="23" t="s">
        <v>54</v>
      </c>
      <c r="C14" s="27">
        <v>1041114.63</v>
      </c>
      <c r="D14" s="136"/>
      <c r="E14" s="24">
        <v>414028.34</v>
      </c>
      <c r="F14" s="136"/>
      <c r="G14" s="27">
        <v>174520.08</v>
      </c>
      <c r="H14" s="136"/>
      <c r="I14" s="225"/>
      <c r="J14" s="136"/>
      <c r="K14" s="136"/>
      <c r="L14" s="136"/>
      <c r="M14" s="24">
        <v>150168.06</v>
      </c>
      <c r="N14" s="136"/>
      <c r="O14" s="25">
        <f t="shared" si="0"/>
        <v>1779831.1099999999</v>
      </c>
      <c r="P14" s="24">
        <v>148390.91</v>
      </c>
      <c r="Q14" s="136"/>
      <c r="R14" s="136"/>
      <c r="S14" s="136"/>
      <c r="T14" s="136"/>
      <c r="U14" s="136"/>
      <c r="V14" s="136"/>
      <c r="W14" s="136"/>
      <c r="X14" s="136"/>
      <c r="Y14" s="226"/>
      <c r="Z14" s="226"/>
      <c r="AA14" s="227"/>
      <c r="AB14" s="227"/>
      <c r="AC14" s="227"/>
      <c r="AD14" s="227"/>
    </row>
    <row r="15" spans="1:30" s="32" customFormat="1" ht="36">
      <c r="A15" s="22">
        <v>12</v>
      </c>
      <c r="B15" s="23" t="s">
        <v>57</v>
      </c>
      <c r="C15" s="25">
        <v>47689.05</v>
      </c>
      <c r="D15" s="136"/>
      <c r="E15" s="25">
        <v>50679.74</v>
      </c>
      <c r="F15" s="136"/>
      <c r="G15" s="26">
        <v>135803.03</v>
      </c>
      <c r="H15" s="136"/>
      <c r="I15" s="26">
        <v>199524.14</v>
      </c>
      <c r="J15" s="136"/>
      <c r="K15" s="136"/>
      <c r="L15" s="136"/>
      <c r="M15" s="136"/>
      <c r="N15" s="136"/>
      <c r="O15" s="25">
        <f t="shared" si="0"/>
        <v>433695.96</v>
      </c>
      <c r="P15" s="526"/>
      <c r="Q15" s="136"/>
      <c r="R15" s="136"/>
      <c r="S15" s="136"/>
      <c r="T15" s="25">
        <v>82300.100000000006</v>
      </c>
      <c r="U15" s="136"/>
      <c r="V15" s="136"/>
      <c r="W15" s="136"/>
      <c r="X15" s="136"/>
      <c r="Y15" s="226"/>
      <c r="Z15" s="226"/>
      <c r="AA15" s="227"/>
      <c r="AB15" s="227"/>
      <c r="AC15" s="227"/>
      <c r="AD15" s="227"/>
    </row>
    <row r="16" spans="1:30" s="32" customFormat="1" ht="60">
      <c r="A16" s="22">
        <v>13</v>
      </c>
      <c r="B16" s="23" t="s">
        <v>61</v>
      </c>
      <c r="C16" s="26">
        <v>258254</v>
      </c>
      <c r="D16" s="136"/>
      <c r="E16" s="26">
        <v>11580.21</v>
      </c>
      <c r="F16" s="136"/>
      <c r="G16" s="26">
        <v>53569.78</v>
      </c>
      <c r="H16" s="136"/>
      <c r="I16" s="26">
        <v>746141.83</v>
      </c>
      <c r="J16" s="136"/>
      <c r="K16" s="26">
        <v>25794</v>
      </c>
      <c r="L16" s="136"/>
      <c r="M16" s="136"/>
      <c r="N16" s="136"/>
      <c r="O16" s="25">
        <f t="shared" si="0"/>
        <v>1069545.8199999998</v>
      </c>
      <c r="P16" s="526"/>
      <c r="Q16" s="136"/>
      <c r="R16" s="136"/>
      <c r="S16" s="136"/>
      <c r="T16" s="26">
        <v>106203.22</v>
      </c>
      <c r="U16" s="136"/>
      <c r="V16" s="136"/>
      <c r="W16" s="136"/>
      <c r="X16" s="136"/>
      <c r="Y16" s="226"/>
      <c r="Z16" s="226"/>
      <c r="AA16" s="227"/>
      <c r="AB16" s="227"/>
      <c r="AC16" s="227"/>
      <c r="AD16" s="227"/>
    </row>
    <row r="17" spans="1:30" s="32" customFormat="1" ht="24">
      <c r="A17" s="22">
        <v>14</v>
      </c>
      <c r="B17" s="23" t="s">
        <v>64</v>
      </c>
      <c r="C17" s="25">
        <v>0</v>
      </c>
      <c r="D17" s="25"/>
      <c r="E17" s="26">
        <v>452297</v>
      </c>
      <c r="F17" s="136"/>
      <c r="G17" s="26">
        <v>0</v>
      </c>
      <c r="H17" s="25"/>
      <c r="I17" s="27">
        <v>32037</v>
      </c>
      <c r="J17" s="136"/>
      <c r="K17" s="25">
        <v>0</v>
      </c>
      <c r="L17" s="25"/>
      <c r="M17" s="27">
        <v>71281</v>
      </c>
      <c r="N17" s="136"/>
      <c r="O17" s="25">
        <f t="shared" si="0"/>
        <v>555615</v>
      </c>
      <c r="P17" s="526"/>
      <c r="Q17" s="136"/>
      <c r="R17" s="136"/>
      <c r="S17" s="136"/>
      <c r="T17" s="136"/>
      <c r="U17" s="136"/>
      <c r="V17" s="136"/>
      <c r="W17" s="136"/>
      <c r="X17" s="136"/>
      <c r="Y17" s="226"/>
      <c r="Z17" s="226"/>
      <c r="AA17" s="227"/>
      <c r="AB17" s="227"/>
      <c r="AC17" s="227"/>
      <c r="AD17" s="227"/>
    </row>
    <row r="18" spans="1:30" s="171" customFormat="1">
      <c r="A18" s="338"/>
      <c r="B18" s="339" t="s">
        <v>122</v>
      </c>
      <c r="C18" s="248"/>
      <c r="D18" s="248"/>
      <c r="E18" s="248"/>
      <c r="F18" s="248"/>
      <c r="G18" s="229"/>
      <c r="H18" s="248"/>
      <c r="I18" s="229"/>
      <c r="J18" s="248"/>
      <c r="K18" s="248"/>
      <c r="L18" s="248"/>
      <c r="M18" s="248"/>
      <c r="N18" s="248"/>
      <c r="O18" s="248">
        <f>SUM(O4:O17)</f>
        <v>7270136.8199999984</v>
      </c>
      <c r="P18" s="248">
        <f t="shared" ref="P18:Q18" si="1">SUM(P4:P17)</f>
        <v>2991055.9400000004</v>
      </c>
      <c r="Q18" s="248">
        <f t="shared" si="1"/>
        <v>0</v>
      </c>
      <c r="R18" s="248">
        <f>SUM(R4:R17)</f>
        <v>12382190</v>
      </c>
      <c r="S18" s="248">
        <f t="shared" ref="S18:AD18" si="2">SUM(S4:S17)</f>
        <v>0</v>
      </c>
      <c r="T18" s="248">
        <f t="shared" si="2"/>
        <v>441733.39</v>
      </c>
      <c r="U18" s="248">
        <f t="shared" si="2"/>
        <v>0</v>
      </c>
      <c r="V18" s="248">
        <f t="shared" si="2"/>
        <v>0</v>
      </c>
      <c r="W18" s="248">
        <f t="shared" si="2"/>
        <v>894809.36</v>
      </c>
      <c r="X18" s="248">
        <f t="shared" si="2"/>
        <v>0</v>
      </c>
      <c r="Y18" s="248">
        <f t="shared" si="2"/>
        <v>0</v>
      </c>
      <c r="Z18" s="248">
        <f t="shared" si="2"/>
        <v>0</v>
      </c>
      <c r="AA18" s="248">
        <f t="shared" si="2"/>
        <v>14260.96</v>
      </c>
      <c r="AB18" s="248">
        <f t="shared" si="2"/>
        <v>0</v>
      </c>
      <c r="AC18" s="248">
        <f t="shared" si="2"/>
        <v>9897</v>
      </c>
      <c r="AD18" s="248">
        <f t="shared" si="2"/>
        <v>0</v>
      </c>
    </row>
  </sheetData>
  <mergeCells count="12">
    <mergeCell ref="I2:J2"/>
    <mergeCell ref="C2:D2"/>
    <mergeCell ref="E2:F2"/>
    <mergeCell ref="G2:H2"/>
    <mergeCell ref="AA2:AB2"/>
    <mergeCell ref="AC2:AD2"/>
    <mergeCell ref="K2:L2"/>
    <mergeCell ref="M2:N2"/>
    <mergeCell ref="P2:Q2"/>
    <mergeCell ref="R2:S2"/>
    <mergeCell ref="T2:U2"/>
    <mergeCell ref="W2:X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E2896-A1DB-4CA7-869E-2D2C9810AE14}">
  <dimension ref="A1:D27"/>
  <sheetViews>
    <sheetView topLeftCell="A7" workbookViewId="0">
      <selection activeCell="D498" sqref="D498"/>
    </sheetView>
  </sheetViews>
  <sheetFormatPr defaultRowHeight="14.5"/>
  <cols>
    <col min="1" max="1" width="3.90625" bestFit="1" customWidth="1"/>
    <col min="2" max="2" width="57" bestFit="1" customWidth="1"/>
    <col min="4" max="4" width="14.453125" customWidth="1"/>
  </cols>
  <sheetData>
    <row r="1" spans="1:4">
      <c r="B1" s="138" t="s">
        <v>1312</v>
      </c>
    </row>
    <row r="2" spans="1:4" ht="39">
      <c r="A2" s="74" t="s">
        <v>74</v>
      </c>
      <c r="B2" s="74" t="s">
        <v>593</v>
      </c>
      <c r="C2" s="74" t="s">
        <v>493</v>
      </c>
      <c r="D2" s="142" t="s">
        <v>594</v>
      </c>
    </row>
    <row r="3" spans="1:4">
      <c r="A3" s="587" t="s">
        <v>77</v>
      </c>
      <c r="B3" s="588"/>
      <c r="C3" s="588"/>
      <c r="D3" s="589"/>
    </row>
    <row r="4" spans="1:4">
      <c r="A4" s="587" t="s">
        <v>652</v>
      </c>
      <c r="B4" s="588"/>
      <c r="C4" s="588"/>
      <c r="D4" s="589"/>
    </row>
    <row r="5" spans="1:4">
      <c r="A5" s="590" t="s">
        <v>199</v>
      </c>
      <c r="B5" s="591"/>
      <c r="C5" s="591"/>
      <c r="D5" s="592"/>
    </row>
    <row r="6" spans="1:4">
      <c r="A6" s="30"/>
      <c r="B6" s="595" t="s">
        <v>1366</v>
      </c>
      <c r="C6" s="596"/>
      <c r="D6" s="294">
        <v>662749.57999999996</v>
      </c>
    </row>
    <row r="7" spans="1:4">
      <c r="A7" s="587" t="s">
        <v>1101</v>
      </c>
      <c r="B7" s="588"/>
      <c r="C7" s="588"/>
      <c r="D7" s="589"/>
    </row>
    <row r="8" spans="1:4">
      <c r="A8" s="30"/>
      <c r="B8" s="593" t="s">
        <v>1366</v>
      </c>
      <c r="C8" s="594"/>
      <c r="D8" s="294">
        <v>372095.72</v>
      </c>
    </row>
    <row r="9" spans="1:4">
      <c r="A9" s="587" t="s">
        <v>1102</v>
      </c>
      <c r="B9" s="588"/>
      <c r="C9" s="588"/>
      <c r="D9" s="589"/>
    </row>
    <row r="10" spans="1:4">
      <c r="A10" s="587" t="s">
        <v>1229</v>
      </c>
      <c r="B10" s="588"/>
      <c r="C10" s="588"/>
      <c r="D10" s="589"/>
    </row>
    <row r="11" spans="1:4">
      <c r="A11" s="593" t="s">
        <v>1359</v>
      </c>
      <c r="B11" s="597"/>
      <c r="C11" s="597"/>
      <c r="D11" s="300">
        <v>653771.93000000005</v>
      </c>
    </row>
    <row r="12" spans="1:4">
      <c r="A12" s="593" t="s">
        <v>2054</v>
      </c>
      <c r="B12" s="597"/>
      <c r="C12" s="597"/>
      <c r="D12" s="557">
        <v>894809.36</v>
      </c>
    </row>
    <row r="13" spans="1:4">
      <c r="A13" s="598" t="s">
        <v>1367</v>
      </c>
      <c r="B13" s="598"/>
      <c r="C13" s="598"/>
      <c r="D13" s="599"/>
    </row>
    <row r="14" spans="1:4">
      <c r="A14" t="s">
        <v>661</v>
      </c>
      <c r="B14" s="164" t="s">
        <v>1238</v>
      </c>
      <c r="C14" s="164">
        <v>2016</v>
      </c>
      <c r="D14" s="199">
        <v>1899</v>
      </c>
    </row>
    <row r="15" spans="1:4">
      <c r="A15" t="s">
        <v>663</v>
      </c>
      <c r="B15" s="164" t="s">
        <v>1239</v>
      </c>
      <c r="C15" s="164">
        <v>2018</v>
      </c>
      <c r="D15" s="199">
        <v>349.99</v>
      </c>
    </row>
    <row r="16" spans="1:4">
      <c r="A16" t="s">
        <v>665</v>
      </c>
      <c r="B16" s="164" t="s">
        <v>1240</v>
      </c>
      <c r="C16" s="164">
        <v>2022</v>
      </c>
      <c r="D16" s="199">
        <v>1569</v>
      </c>
    </row>
    <row r="17" spans="1:4">
      <c r="A17" t="s">
        <v>667</v>
      </c>
      <c r="B17" s="164" t="s">
        <v>1284</v>
      </c>
      <c r="C17" s="164">
        <v>2018</v>
      </c>
      <c r="D17" s="199">
        <v>719</v>
      </c>
    </row>
    <row r="18" spans="1:4">
      <c r="A18" t="s">
        <v>669</v>
      </c>
      <c r="B18" s="164" t="s">
        <v>1295</v>
      </c>
      <c r="C18" s="164">
        <v>2020</v>
      </c>
      <c r="D18" s="199">
        <v>399</v>
      </c>
    </row>
    <row r="19" spans="1:4">
      <c r="A19" t="s">
        <v>671</v>
      </c>
      <c r="B19" s="164" t="s">
        <v>1296</v>
      </c>
      <c r="C19" s="164">
        <v>2020</v>
      </c>
      <c r="D19" s="199">
        <v>1470</v>
      </c>
    </row>
    <row r="20" spans="1:4">
      <c r="A20" s="255"/>
      <c r="B20" s="74" t="s">
        <v>198</v>
      </c>
      <c r="C20" s="154"/>
      <c r="D20" s="260">
        <f>SUM(D14:D19)</f>
        <v>6405.99</v>
      </c>
    </row>
    <row r="21" spans="1:4">
      <c r="A21" s="587" t="s">
        <v>1357</v>
      </c>
      <c r="B21" s="588"/>
      <c r="C21" s="588"/>
      <c r="D21" s="589"/>
    </row>
    <row r="22" spans="1:4">
      <c r="A22" s="587" t="s">
        <v>1358</v>
      </c>
      <c r="B22" s="588"/>
      <c r="C22" s="588"/>
      <c r="D22" s="589"/>
    </row>
    <row r="23" spans="1:4">
      <c r="A23" s="593" t="s">
        <v>1359</v>
      </c>
      <c r="B23" s="597"/>
      <c r="C23" s="594"/>
      <c r="D23" s="294">
        <v>267402.8</v>
      </c>
    </row>
    <row r="24" spans="1:4">
      <c r="A24" s="587" t="s">
        <v>1368</v>
      </c>
      <c r="B24" s="588"/>
      <c r="C24" s="588"/>
      <c r="D24" s="589"/>
    </row>
    <row r="25" spans="1:4">
      <c r="A25" s="593" t="s">
        <v>1359</v>
      </c>
      <c r="B25" s="597"/>
      <c r="C25" s="594"/>
      <c r="D25" s="294">
        <v>1005986.48</v>
      </c>
    </row>
    <row r="26" spans="1:4">
      <c r="A26" s="587" t="s">
        <v>1463</v>
      </c>
      <c r="B26" s="588"/>
      <c r="C26" s="588"/>
      <c r="D26" s="589"/>
    </row>
    <row r="27" spans="1:4">
      <c r="A27" s="593" t="s">
        <v>1359</v>
      </c>
      <c r="B27" s="597"/>
      <c r="C27" s="594"/>
      <c r="D27" s="294">
        <v>148391</v>
      </c>
    </row>
  </sheetData>
  <mergeCells count="18">
    <mergeCell ref="A23:C23"/>
    <mergeCell ref="A25:C25"/>
    <mergeCell ref="A26:D26"/>
    <mergeCell ref="A27:C27"/>
    <mergeCell ref="A10:D10"/>
    <mergeCell ref="A11:C11"/>
    <mergeCell ref="A21:D21"/>
    <mergeCell ref="A22:D22"/>
    <mergeCell ref="A24:D24"/>
    <mergeCell ref="A13:D13"/>
    <mergeCell ref="A12:C12"/>
    <mergeCell ref="A3:D3"/>
    <mergeCell ref="A4:D4"/>
    <mergeCell ref="A5:D5"/>
    <mergeCell ref="A7:D7"/>
    <mergeCell ref="A9:D9"/>
    <mergeCell ref="B8:C8"/>
    <mergeCell ref="B6:C6"/>
  </mergeCells>
  <phoneticPr fontId="5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36E18-E9A7-4434-B893-7B333800BF07}">
  <dimension ref="A1:D956"/>
  <sheetViews>
    <sheetView workbookViewId="0">
      <pane ySplit="3" topLeftCell="A486" activePane="bottomLeft" state="frozen"/>
      <selection pane="bottomLeft" activeCell="H495" sqref="H495"/>
    </sheetView>
  </sheetViews>
  <sheetFormatPr defaultRowHeight="14.5"/>
  <cols>
    <col min="1" max="1" width="3.90625" bestFit="1" customWidth="1"/>
    <col min="2" max="2" width="69.453125" bestFit="1" customWidth="1"/>
    <col min="4" max="4" width="19.54296875" customWidth="1"/>
  </cols>
  <sheetData>
    <row r="1" spans="1:4">
      <c r="A1" s="137"/>
      <c r="B1" s="138" t="s">
        <v>737</v>
      </c>
      <c r="C1" s="137"/>
      <c r="D1" s="139"/>
    </row>
    <row r="2" spans="1:4">
      <c r="A2" s="137"/>
      <c r="B2" s="140"/>
      <c r="C2" s="137"/>
      <c r="D2" s="141"/>
    </row>
    <row r="3" spans="1:4" ht="39">
      <c r="A3" s="74" t="s">
        <v>74</v>
      </c>
      <c r="B3" s="74" t="s">
        <v>593</v>
      </c>
      <c r="C3" s="74" t="s">
        <v>493</v>
      </c>
      <c r="D3" s="142" t="s">
        <v>594</v>
      </c>
    </row>
    <row r="4" spans="1:4">
      <c r="A4" s="587" t="s">
        <v>77</v>
      </c>
      <c r="B4" s="588"/>
      <c r="C4" s="588"/>
      <c r="D4" s="589"/>
    </row>
    <row r="5" spans="1:4" ht="15" thickBot="1">
      <c r="A5" s="632" t="s">
        <v>653</v>
      </c>
      <c r="B5" s="633"/>
      <c r="C5" s="633"/>
      <c r="D5" s="634"/>
    </row>
    <row r="6" spans="1:4">
      <c r="A6" s="143">
        <v>1</v>
      </c>
      <c r="B6" s="144" t="s">
        <v>595</v>
      </c>
      <c r="C6" s="145">
        <v>2018</v>
      </c>
      <c r="D6" s="187">
        <v>46125</v>
      </c>
    </row>
    <row r="7" spans="1:4">
      <c r="A7" s="143">
        <v>2</v>
      </c>
      <c r="B7" s="146" t="s">
        <v>596</v>
      </c>
      <c r="C7" s="147">
        <v>2018</v>
      </c>
      <c r="D7" s="188">
        <v>60885</v>
      </c>
    </row>
    <row r="8" spans="1:4">
      <c r="A8" s="143">
        <v>3</v>
      </c>
      <c r="B8" s="146" t="s">
        <v>597</v>
      </c>
      <c r="C8" s="147">
        <v>2018</v>
      </c>
      <c r="D8" s="188">
        <v>32548.26</v>
      </c>
    </row>
    <row r="9" spans="1:4">
      <c r="A9" s="143">
        <v>4</v>
      </c>
      <c r="B9" s="146" t="s">
        <v>598</v>
      </c>
      <c r="C9" s="147">
        <v>2018</v>
      </c>
      <c r="D9" s="188">
        <v>22878</v>
      </c>
    </row>
    <row r="10" spans="1:4">
      <c r="A10" s="143">
        <v>5</v>
      </c>
      <c r="B10" s="146" t="s">
        <v>599</v>
      </c>
      <c r="C10" s="147">
        <v>2018</v>
      </c>
      <c r="D10" s="188">
        <v>19434</v>
      </c>
    </row>
    <row r="11" spans="1:4">
      <c r="A11" s="143">
        <v>6</v>
      </c>
      <c r="B11" s="146" t="s">
        <v>600</v>
      </c>
      <c r="C11" s="147">
        <v>2018</v>
      </c>
      <c r="D11" s="188">
        <v>137760</v>
      </c>
    </row>
    <row r="12" spans="1:4">
      <c r="A12" s="143">
        <v>7</v>
      </c>
      <c r="B12" s="146" t="s">
        <v>601</v>
      </c>
      <c r="C12" s="147">
        <v>2018</v>
      </c>
      <c r="D12" s="188">
        <v>762.6</v>
      </c>
    </row>
    <row r="13" spans="1:4">
      <c r="A13" s="143">
        <v>8</v>
      </c>
      <c r="B13" s="146" t="s">
        <v>602</v>
      </c>
      <c r="C13" s="147">
        <v>2018</v>
      </c>
      <c r="D13" s="188">
        <v>1414.5</v>
      </c>
    </row>
    <row r="14" spans="1:4">
      <c r="A14" s="143">
        <v>9</v>
      </c>
      <c r="B14" s="146" t="s">
        <v>603</v>
      </c>
      <c r="C14" s="147">
        <v>2018</v>
      </c>
      <c r="D14" s="188">
        <v>18450</v>
      </c>
    </row>
    <row r="15" spans="1:4">
      <c r="A15" s="143">
        <v>10</v>
      </c>
      <c r="B15" s="146" t="s">
        <v>604</v>
      </c>
      <c r="C15" s="147">
        <v>2018</v>
      </c>
      <c r="D15" s="188">
        <v>28290</v>
      </c>
    </row>
    <row r="16" spans="1:4">
      <c r="A16" s="143">
        <v>11</v>
      </c>
      <c r="B16" s="146" t="s">
        <v>605</v>
      </c>
      <c r="C16" s="147">
        <v>2018</v>
      </c>
      <c r="D16" s="188">
        <v>49200</v>
      </c>
    </row>
    <row r="17" spans="1:4">
      <c r="A17" s="143">
        <v>12</v>
      </c>
      <c r="B17" s="146" t="s">
        <v>606</v>
      </c>
      <c r="C17" s="147">
        <v>2018</v>
      </c>
      <c r="D17" s="188">
        <v>33579</v>
      </c>
    </row>
    <row r="18" spans="1:4">
      <c r="A18" s="143">
        <v>13</v>
      </c>
      <c r="B18" s="146" t="s">
        <v>607</v>
      </c>
      <c r="C18" s="147">
        <v>2018</v>
      </c>
      <c r="D18" s="188">
        <v>3321</v>
      </c>
    </row>
    <row r="19" spans="1:4">
      <c r="A19" s="143">
        <v>14</v>
      </c>
      <c r="B19" s="146" t="s">
        <v>608</v>
      </c>
      <c r="C19" s="147">
        <v>2018</v>
      </c>
      <c r="D19" s="188">
        <v>16703.400000000001</v>
      </c>
    </row>
    <row r="20" spans="1:4">
      <c r="A20" s="143">
        <v>15</v>
      </c>
      <c r="B20" s="146" t="s">
        <v>609</v>
      </c>
      <c r="C20" s="147">
        <v>2018</v>
      </c>
      <c r="D20" s="188">
        <v>19680</v>
      </c>
    </row>
    <row r="21" spans="1:4">
      <c r="A21" s="143">
        <v>16</v>
      </c>
      <c r="B21" s="146" t="s">
        <v>610</v>
      </c>
      <c r="C21" s="147">
        <v>2018</v>
      </c>
      <c r="D21" s="188">
        <v>18450</v>
      </c>
    </row>
    <row r="22" spans="1:4">
      <c r="A22" s="143">
        <v>17</v>
      </c>
      <c r="B22" s="146" t="s">
        <v>611</v>
      </c>
      <c r="C22" s="147">
        <v>2018</v>
      </c>
      <c r="D22" s="188">
        <v>18142.5</v>
      </c>
    </row>
    <row r="23" spans="1:4">
      <c r="A23" s="143">
        <v>18</v>
      </c>
      <c r="B23" s="146" t="s">
        <v>612</v>
      </c>
      <c r="C23" s="147">
        <v>2018</v>
      </c>
      <c r="D23" s="188">
        <v>9225</v>
      </c>
    </row>
    <row r="24" spans="1:4">
      <c r="A24" s="143">
        <v>19</v>
      </c>
      <c r="B24" s="146" t="s">
        <v>613</v>
      </c>
      <c r="C24" s="147">
        <v>2018</v>
      </c>
      <c r="D24" s="188">
        <v>61869</v>
      </c>
    </row>
    <row r="25" spans="1:4">
      <c r="A25" s="143">
        <v>20</v>
      </c>
      <c r="B25" s="146" t="s">
        <v>614</v>
      </c>
      <c r="C25" s="147">
        <v>2018</v>
      </c>
      <c r="D25" s="188">
        <v>5645.7</v>
      </c>
    </row>
    <row r="26" spans="1:4">
      <c r="A26" s="143">
        <v>21</v>
      </c>
      <c r="B26" s="146" t="s">
        <v>615</v>
      </c>
      <c r="C26" s="147">
        <v>2018</v>
      </c>
      <c r="D26" s="188">
        <v>2435.4</v>
      </c>
    </row>
    <row r="27" spans="1:4">
      <c r="A27" s="143">
        <v>22</v>
      </c>
      <c r="B27" s="148" t="s">
        <v>616</v>
      </c>
      <c r="C27" s="149">
        <v>2018</v>
      </c>
      <c r="D27" s="189">
        <v>2706</v>
      </c>
    </row>
    <row r="28" spans="1:4">
      <c r="A28" s="143">
        <v>23</v>
      </c>
      <c r="B28" s="146" t="s">
        <v>617</v>
      </c>
      <c r="C28" s="147">
        <v>2020</v>
      </c>
      <c r="D28" s="190">
        <v>3967.5</v>
      </c>
    </row>
    <row r="29" spans="1:4">
      <c r="A29" s="143">
        <v>24</v>
      </c>
      <c r="B29" s="146" t="s">
        <v>618</v>
      </c>
      <c r="C29" s="147">
        <v>2019</v>
      </c>
      <c r="D29" s="190">
        <v>809</v>
      </c>
    </row>
    <row r="30" spans="1:4">
      <c r="A30" s="143">
        <v>25</v>
      </c>
      <c r="B30" s="150" t="s">
        <v>619</v>
      </c>
      <c r="C30" s="151">
        <v>2020</v>
      </c>
      <c r="D30" s="191">
        <v>2020</v>
      </c>
    </row>
    <row r="31" spans="1:4">
      <c r="A31" s="143">
        <v>26</v>
      </c>
      <c r="B31" s="146" t="s">
        <v>620</v>
      </c>
      <c r="C31" s="151">
        <v>2020</v>
      </c>
      <c r="D31" s="191">
        <v>439</v>
      </c>
    </row>
    <row r="32" spans="1:4">
      <c r="A32" s="143">
        <v>27</v>
      </c>
      <c r="B32" s="146" t="s">
        <v>621</v>
      </c>
      <c r="C32" s="151">
        <v>2020</v>
      </c>
      <c r="D32" s="191">
        <v>1599</v>
      </c>
    </row>
    <row r="33" spans="1:4">
      <c r="A33" s="143">
        <v>28</v>
      </c>
      <c r="B33" s="146" t="s">
        <v>622</v>
      </c>
      <c r="C33" s="151">
        <v>2020</v>
      </c>
      <c r="D33" s="191">
        <v>538</v>
      </c>
    </row>
    <row r="34" spans="1:4">
      <c r="A34" s="143">
        <v>29</v>
      </c>
      <c r="B34" s="146" t="s">
        <v>623</v>
      </c>
      <c r="C34" s="151">
        <v>2020</v>
      </c>
      <c r="D34" s="191">
        <v>479</v>
      </c>
    </row>
    <row r="35" spans="1:4">
      <c r="A35" s="143">
        <v>30</v>
      </c>
      <c r="B35" s="146" t="s">
        <v>624</v>
      </c>
      <c r="C35" s="151">
        <v>2020</v>
      </c>
      <c r="D35" s="191">
        <v>1190</v>
      </c>
    </row>
    <row r="36" spans="1:4">
      <c r="A36" s="143">
        <v>31</v>
      </c>
      <c r="B36" s="146" t="s">
        <v>624</v>
      </c>
      <c r="C36" s="151">
        <v>2020</v>
      </c>
      <c r="D36" s="191">
        <v>1460</v>
      </c>
    </row>
    <row r="37" spans="1:4">
      <c r="A37" s="143">
        <v>32</v>
      </c>
      <c r="B37" s="146" t="s">
        <v>624</v>
      </c>
      <c r="C37" s="151">
        <v>2020</v>
      </c>
      <c r="D37" s="191">
        <v>1460</v>
      </c>
    </row>
    <row r="38" spans="1:4">
      <c r="A38" s="143">
        <v>33</v>
      </c>
      <c r="B38" s="146" t="s">
        <v>625</v>
      </c>
      <c r="C38" s="147">
        <v>2021</v>
      </c>
      <c r="D38" s="190">
        <v>525.46</v>
      </c>
    </row>
    <row r="39" spans="1:4">
      <c r="A39" s="143">
        <v>34</v>
      </c>
      <c r="B39" s="146" t="s">
        <v>626</v>
      </c>
      <c r="C39" s="147">
        <v>2021</v>
      </c>
      <c r="D39" s="190">
        <v>455.45</v>
      </c>
    </row>
    <row r="40" spans="1:4">
      <c r="A40" s="143">
        <v>35</v>
      </c>
      <c r="B40" s="146" t="s">
        <v>627</v>
      </c>
      <c r="C40" s="147">
        <v>2021</v>
      </c>
      <c r="D40" s="190">
        <v>288</v>
      </c>
    </row>
    <row r="41" spans="1:4">
      <c r="A41" s="143">
        <v>36</v>
      </c>
      <c r="B41" s="146" t="s">
        <v>628</v>
      </c>
      <c r="C41" s="147">
        <v>2021</v>
      </c>
      <c r="D41" s="190">
        <v>3564.23</v>
      </c>
    </row>
    <row r="42" spans="1:4">
      <c r="A42" s="143">
        <v>37</v>
      </c>
      <c r="B42" s="146" t="s">
        <v>628</v>
      </c>
      <c r="C42" s="147">
        <v>2021</v>
      </c>
      <c r="D42" s="190">
        <v>3564.23</v>
      </c>
    </row>
    <row r="43" spans="1:4">
      <c r="A43" s="143">
        <v>38</v>
      </c>
      <c r="B43" s="146" t="s">
        <v>629</v>
      </c>
      <c r="C43" s="147">
        <v>2021</v>
      </c>
      <c r="D43" s="192">
        <v>6752.7</v>
      </c>
    </row>
    <row r="44" spans="1:4">
      <c r="A44" s="143">
        <v>39</v>
      </c>
      <c r="B44" s="152" t="s">
        <v>630</v>
      </c>
      <c r="C44" s="153">
        <v>2021</v>
      </c>
      <c r="D44" s="193">
        <v>1144.99</v>
      </c>
    </row>
    <row r="45" spans="1:4">
      <c r="A45" s="143">
        <v>40</v>
      </c>
      <c r="B45" s="152" t="s">
        <v>631</v>
      </c>
      <c r="C45" s="153">
        <v>2022</v>
      </c>
      <c r="D45" s="193">
        <v>2287.8000000000002</v>
      </c>
    </row>
    <row r="46" spans="1:4">
      <c r="A46" s="143">
        <v>41</v>
      </c>
      <c r="B46" s="152" t="s">
        <v>632</v>
      </c>
      <c r="C46" s="153">
        <v>2023</v>
      </c>
      <c r="D46" s="193">
        <v>12607</v>
      </c>
    </row>
    <row r="47" spans="1:4">
      <c r="A47" s="143">
        <v>42</v>
      </c>
      <c r="B47" s="152" t="s">
        <v>633</v>
      </c>
      <c r="C47" s="153">
        <v>2023</v>
      </c>
      <c r="D47" s="193">
        <v>1839.55</v>
      </c>
    </row>
    <row r="48" spans="1:4">
      <c r="A48" s="143">
        <v>42</v>
      </c>
      <c r="B48" s="295" t="s">
        <v>691</v>
      </c>
      <c r="C48" s="297">
        <v>2018</v>
      </c>
      <c r="D48" s="485">
        <v>2952</v>
      </c>
    </row>
    <row r="49" spans="1:4">
      <c r="A49" s="143">
        <v>42</v>
      </c>
      <c r="B49" s="295" t="s">
        <v>692</v>
      </c>
      <c r="C49" s="298">
        <v>2018</v>
      </c>
      <c r="D49" s="486">
        <v>1722</v>
      </c>
    </row>
    <row r="50" spans="1:4">
      <c r="A50" s="143">
        <v>42</v>
      </c>
      <c r="B50" s="295" t="s">
        <v>693</v>
      </c>
      <c r="C50" s="298">
        <v>2018</v>
      </c>
      <c r="D50" s="486">
        <v>1845</v>
      </c>
    </row>
    <row r="51" spans="1:4">
      <c r="A51" s="143">
        <v>42</v>
      </c>
      <c r="B51" s="295" t="s">
        <v>694</v>
      </c>
      <c r="C51" s="298">
        <v>2018</v>
      </c>
      <c r="D51" s="486">
        <v>1230</v>
      </c>
    </row>
    <row r="52" spans="1:4">
      <c r="A52" s="143">
        <v>42</v>
      </c>
      <c r="B52" s="295" t="s">
        <v>695</v>
      </c>
      <c r="C52" s="298">
        <v>2018</v>
      </c>
      <c r="D52" s="486">
        <v>492</v>
      </c>
    </row>
    <row r="53" spans="1:4">
      <c r="A53" s="143">
        <v>42</v>
      </c>
      <c r="B53" s="295" t="s">
        <v>696</v>
      </c>
      <c r="C53" s="298">
        <v>2021</v>
      </c>
      <c r="D53" s="486">
        <v>1185.8</v>
      </c>
    </row>
    <row r="54" spans="1:4">
      <c r="A54" s="143">
        <v>42</v>
      </c>
      <c r="B54" s="295" t="s">
        <v>1360</v>
      </c>
      <c r="C54" s="298">
        <v>2022</v>
      </c>
      <c r="D54" s="486">
        <v>4205.05</v>
      </c>
    </row>
    <row r="55" spans="1:4">
      <c r="A55" s="143">
        <v>42</v>
      </c>
      <c r="B55" s="296" t="s">
        <v>1361</v>
      </c>
      <c r="C55" s="299">
        <v>2022</v>
      </c>
      <c r="D55" s="487">
        <v>1199</v>
      </c>
    </row>
    <row r="56" spans="1:4">
      <c r="A56" s="143">
        <v>42</v>
      </c>
      <c r="B56" s="296" t="s">
        <v>1362</v>
      </c>
      <c r="C56" s="299">
        <v>2022</v>
      </c>
      <c r="D56" s="487">
        <v>2599.9899999999998</v>
      </c>
    </row>
    <row r="57" spans="1:4">
      <c r="A57" s="143">
        <v>42</v>
      </c>
      <c r="B57" s="296" t="s">
        <v>1363</v>
      </c>
      <c r="C57" s="299">
        <v>2022</v>
      </c>
      <c r="D57" s="487">
        <v>1899</v>
      </c>
    </row>
    <row r="58" spans="1:4">
      <c r="A58" s="143">
        <v>42</v>
      </c>
      <c r="B58" s="296" t="s">
        <v>1364</v>
      </c>
      <c r="C58" s="299">
        <v>2022</v>
      </c>
      <c r="D58" s="487">
        <v>15347.95</v>
      </c>
    </row>
    <row r="59" spans="1:4">
      <c r="A59" s="154"/>
      <c r="B59" s="74" t="s">
        <v>198</v>
      </c>
      <c r="C59" s="154"/>
      <c r="D59" s="194">
        <f>SUM(D6:D58)</f>
        <v>691173.05999999994</v>
      </c>
    </row>
    <row r="60" spans="1:4">
      <c r="A60" s="629" t="s">
        <v>634</v>
      </c>
      <c r="B60" s="630"/>
      <c r="C60" s="630"/>
      <c r="D60" s="631"/>
    </row>
    <row r="61" spans="1:4">
      <c r="A61" s="143">
        <v>1</v>
      </c>
      <c r="B61" s="155" t="s">
        <v>635</v>
      </c>
      <c r="C61" s="156">
        <v>2022</v>
      </c>
      <c r="D61" s="195">
        <v>9000</v>
      </c>
    </row>
    <row r="62" spans="1:4">
      <c r="A62" s="143">
        <v>2</v>
      </c>
      <c r="B62" s="157" t="s">
        <v>636</v>
      </c>
      <c r="C62" s="151">
        <v>2022</v>
      </c>
      <c r="D62" s="188">
        <v>4000</v>
      </c>
    </row>
    <row r="63" spans="1:4">
      <c r="A63" s="143">
        <v>3</v>
      </c>
      <c r="B63" s="157" t="s">
        <v>637</v>
      </c>
      <c r="C63" s="151">
        <v>2022</v>
      </c>
      <c r="D63" s="191">
        <v>2400</v>
      </c>
    </row>
    <row r="64" spans="1:4">
      <c r="A64" s="143">
        <v>4</v>
      </c>
      <c r="B64" s="157" t="s">
        <v>638</v>
      </c>
      <c r="C64" s="151">
        <v>2022</v>
      </c>
      <c r="D64" s="191">
        <v>2070</v>
      </c>
    </row>
    <row r="65" spans="1:4">
      <c r="A65" s="143">
        <v>5</v>
      </c>
      <c r="B65" s="157" t="s">
        <v>639</v>
      </c>
      <c r="C65" s="151">
        <v>2022</v>
      </c>
      <c r="D65" s="191">
        <v>1950</v>
      </c>
    </row>
    <row r="66" spans="1:4">
      <c r="A66" s="143">
        <v>6</v>
      </c>
      <c r="B66" s="146" t="s">
        <v>640</v>
      </c>
      <c r="C66" s="147">
        <v>2020</v>
      </c>
      <c r="D66" s="190">
        <v>1752</v>
      </c>
    </row>
    <row r="67" spans="1:4">
      <c r="A67" s="143">
        <v>7</v>
      </c>
      <c r="B67" s="146" t="s">
        <v>640</v>
      </c>
      <c r="C67" s="147">
        <v>2020</v>
      </c>
      <c r="D67" s="190">
        <v>1752</v>
      </c>
    </row>
    <row r="68" spans="1:4">
      <c r="A68" s="143">
        <v>8</v>
      </c>
      <c r="B68" s="146" t="s">
        <v>640</v>
      </c>
      <c r="C68" s="147">
        <v>2020</v>
      </c>
      <c r="D68" s="190">
        <v>1752</v>
      </c>
    </row>
    <row r="69" spans="1:4">
      <c r="A69" s="143">
        <v>9</v>
      </c>
      <c r="B69" s="157" t="s">
        <v>641</v>
      </c>
      <c r="C69" s="151">
        <v>2020</v>
      </c>
      <c r="D69" s="191">
        <v>3499</v>
      </c>
    </row>
    <row r="70" spans="1:4">
      <c r="A70" s="143">
        <v>10</v>
      </c>
      <c r="B70" s="146" t="s">
        <v>642</v>
      </c>
      <c r="C70" s="147">
        <v>2019</v>
      </c>
      <c r="D70" s="190">
        <v>3719</v>
      </c>
    </row>
    <row r="71" spans="1:4">
      <c r="A71" s="143">
        <v>11</v>
      </c>
      <c r="B71" s="178" t="s">
        <v>643</v>
      </c>
      <c r="C71" s="151">
        <v>2021</v>
      </c>
      <c r="D71" s="190">
        <v>1088</v>
      </c>
    </row>
    <row r="72" spans="1:4">
      <c r="A72" s="176">
        <v>12</v>
      </c>
      <c r="B72" s="179" t="s">
        <v>644</v>
      </c>
      <c r="C72" s="175">
        <v>2021</v>
      </c>
      <c r="D72" s="190">
        <v>1799</v>
      </c>
    </row>
    <row r="73" spans="1:4">
      <c r="A73" s="176">
        <v>13</v>
      </c>
      <c r="B73" s="180" t="s">
        <v>645</v>
      </c>
      <c r="C73" s="174">
        <v>2021</v>
      </c>
      <c r="D73" s="196">
        <v>2598</v>
      </c>
    </row>
    <row r="74" spans="1:4">
      <c r="A74" s="176">
        <v>14</v>
      </c>
      <c r="B74" s="164" t="s">
        <v>646</v>
      </c>
      <c r="C74" s="173">
        <v>2021</v>
      </c>
      <c r="D74" s="190">
        <v>3599</v>
      </c>
    </row>
    <row r="75" spans="1:4">
      <c r="A75" s="176">
        <v>15</v>
      </c>
      <c r="B75" s="164" t="s">
        <v>647</v>
      </c>
      <c r="C75" s="177">
        <v>2022</v>
      </c>
      <c r="D75" s="193">
        <v>971.7</v>
      </c>
    </row>
    <row r="76" spans="1:4">
      <c r="A76" s="176">
        <v>16</v>
      </c>
      <c r="B76" s="164" t="s">
        <v>648</v>
      </c>
      <c r="C76" s="177">
        <v>2022</v>
      </c>
      <c r="D76" s="193">
        <v>7362.77</v>
      </c>
    </row>
    <row r="77" spans="1:4">
      <c r="A77" s="176">
        <v>17</v>
      </c>
      <c r="B77" s="164" t="s">
        <v>648</v>
      </c>
      <c r="C77" s="177">
        <v>2022</v>
      </c>
      <c r="D77" s="193">
        <v>7362.78</v>
      </c>
    </row>
    <row r="78" spans="1:4">
      <c r="A78" s="143">
        <v>18</v>
      </c>
      <c r="B78" s="146" t="s">
        <v>649</v>
      </c>
      <c r="C78" s="153">
        <v>2022</v>
      </c>
      <c r="D78" s="193">
        <v>3412.33</v>
      </c>
    </row>
    <row r="79" spans="1:4">
      <c r="A79" s="143">
        <v>19</v>
      </c>
      <c r="B79" s="152" t="s">
        <v>649</v>
      </c>
      <c r="C79" s="153">
        <v>2022</v>
      </c>
      <c r="D79" s="193">
        <v>3412.33</v>
      </c>
    </row>
    <row r="80" spans="1:4">
      <c r="A80" s="143">
        <v>20</v>
      </c>
      <c r="B80" s="152" t="s">
        <v>649</v>
      </c>
      <c r="C80" s="153">
        <v>2022</v>
      </c>
      <c r="D80" s="193">
        <v>3412.33</v>
      </c>
    </row>
    <row r="81" spans="1:4">
      <c r="A81" s="143">
        <v>21</v>
      </c>
      <c r="B81" s="152" t="s">
        <v>649</v>
      </c>
      <c r="C81" s="153">
        <v>2022</v>
      </c>
      <c r="D81" s="193">
        <v>3412.33</v>
      </c>
    </row>
    <row r="82" spans="1:4">
      <c r="A82" s="143">
        <v>22</v>
      </c>
      <c r="B82" s="152" t="s">
        <v>649</v>
      </c>
      <c r="C82" s="153">
        <v>2023</v>
      </c>
      <c r="D82" s="193">
        <v>2865.9</v>
      </c>
    </row>
    <row r="83" spans="1:4">
      <c r="A83" s="143">
        <v>23</v>
      </c>
      <c r="B83" s="152" t="s">
        <v>649</v>
      </c>
      <c r="C83" s="153">
        <v>2023</v>
      </c>
      <c r="D83" s="193">
        <v>2865.9</v>
      </c>
    </row>
    <row r="84" spans="1:4">
      <c r="A84" s="143">
        <v>24</v>
      </c>
      <c r="B84" s="152" t="s">
        <v>650</v>
      </c>
      <c r="C84" s="153">
        <v>2023</v>
      </c>
      <c r="D84" s="193">
        <v>3459.99</v>
      </c>
    </row>
    <row r="85" spans="1:4">
      <c r="A85" s="628" t="s">
        <v>651</v>
      </c>
      <c r="B85" s="628"/>
      <c r="C85" s="628"/>
      <c r="D85" s="197">
        <f>SUM(D61:D84)</f>
        <v>79516.36</v>
      </c>
    </row>
    <row r="86" spans="1:4">
      <c r="A86" s="587" t="s">
        <v>652</v>
      </c>
      <c r="B86" s="588"/>
      <c r="C86" s="588"/>
      <c r="D86" s="589"/>
    </row>
    <row r="87" spans="1:4">
      <c r="A87" s="158"/>
      <c r="B87" s="159" t="s">
        <v>653</v>
      </c>
      <c r="C87" s="160"/>
      <c r="D87" s="233"/>
    </row>
    <row r="88" spans="1:4">
      <c r="A88" s="169">
        <v>1</v>
      </c>
      <c r="B88" s="161" t="s">
        <v>654</v>
      </c>
      <c r="C88" s="162">
        <v>2021</v>
      </c>
      <c r="D88" s="198">
        <v>2007.36</v>
      </c>
    </row>
    <row r="89" spans="1:4">
      <c r="A89" s="169">
        <v>2</v>
      </c>
      <c r="B89" s="161" t="s">
        <v>655</v>
      </c>
      <c r="C89" s="162">
        <v>2022</v>
      </c>
      <c r="D89" s="198">
        <v>890</v>
      </c>
    </row>
    <row r="90" spans="1:4">
      <c r="A90" s="169">
        <v>3</v>
      </c>
      <c r="B90" s="161" t="s">
        <v>655</v>
      </c>
      <c r="C90" s="162">
        <v>2022</v>
      </c>
      <c r="D90" s="198">
        <v>890</v>
      </c>
    </row>
    <row r="91" spans="1:4">
      <c r="A91" s="169">
        <v>4</v>
      </c>
      <c r="B91" s="161" t="s">
        <v>659</v>
      </c>
      <c r="C91" s="162">
        <v>2018</v>
      </c>
      <c r="D91" s="198">
        <v>2483.37</v>
      </c>
    </row>
    <row r="92" spans="1:4">
      <c r="A92" s="169">
        <v>5</v>
      </c>
      <c r="B92" s="163" t="s">
        <v>656</v>
      </c>
      <c r="C92" s="164">
        <v>2021</v>
      </c>
      <c r="D92" s="199">
        <v>3066.8</v>
      </c>
    </row>
    <row r="93" spans="1:4">
      <c r="A93" s="169">
        <v>6</v>
      </c>
      <c r="B93" s="163" t="s">
        <v>656</v>
      </c>
      <c r="C93" s="164">
        <v>2021</v>
      </c>
      <c r="D93" s="199">
        <v>3066.79</v>
      </c>
    </row>
    <row r="94" spans="1:4">
      <c r="A94" s="169">
        <v>7</v>
      </c>
      <c r="B94" s="163" t="s">
        <v>657</v>
      </c>
      <c r="C94" s="164">
        <v>2021</v>
      </c>
      <c r="D94" s="199">
        <v>4340.01</v>
      </c>
    </row>
    <row r="95" spans="1:4">
      <c r="A95" s="606" t="s">
        <v>198</v>
      </c>
      <c r="B95" s="607"/>
      <c r="C95" s="608"/>
      <c r="D95" s="194">
        <f>SUM(D88:D94)</f>
        <v>16744.330000000002</v>
      </c>
    </row>
    <row r="96" spans="1:4">
      <c r="A96" s="609" t="s">
        <v>1365</v>
      </c>
      <c r="B96" s="609"/>
      <c r="C96" s="609"/>
      <c r="D96" s="609"/>
    </row>
    <row r="97" spans="1:4">
      <c r="A97" s="169">
        <v>1</v>
      </c>
      <c r="B97" s="165" t="s">
        <v>658</v>
      </c>
      <c r="C97" s="162">
        <v>2020</v>
      </c>
      <c r="D97" s="200">
        <v>9897</v>
      </c>
    </row>
    <row r="98" spans="1:4">
      <c r="A98" s="625" t="s">
        <v>198</v>
      </c>
      <c r="B98" s="626"/>
      <c r="C98" s="627"/>
      <c r="D98" s="201">
        <f>SUM(D97)</f>
        <v>9897</v>
      </c>
    </row>
    <row r="99" spans="1:4">
      <c r="A99" s="590" t="s">
        <v>199</v>
      </c>
      <c r="B99" s="591"/>
      <c r="C99" s="591"/>
      <c r="D99" s="592"/>
    </row>
    <row r="100" spans="1:4">
      <c r="A100" s="638" t="s">
        <v>660</v>
      </c>
      <c r="B100" s="638"/>
      <c r="C100" s="638"/>
      <c r="D100" s="638"/>
    </row>
    <row r="101" spans="1:4">
      <c r="A101" s="232" t="s">
        <v>661</v>
      </c>
      <c r="B101" s="166" t="s">
        <v>662</v>
      </c>
      <c r="C101" s="166">
        <v>2022</v>
      </c>
      <c r="D101" s="202">
        <v>5734.05</v>
      </c>
    </row>
    <row r="102" spans="1:4">
      <c r="A102" s="232" t="s">
        <v>663</v>
      </c>
      <c r="B102" s="166" t="s">
        <v>664</v>
      </c>
      <c r="C102" s="166">
        <v>2022</v>
      </c>
      <c r="D102" s="202">
        <v>1894.2</v>
      </c>
    </row>
    <row r="103" spans="1:4">
      <c r="A103" s="232" t="s">
        <v>665</v>
      </c>
      <c r="B103" s="166" t="s">
        <v>666</v>
      </c>
      <c r="C103" s="166">
        <v>2022</v>
      </c>
      <c r="D103" s="202">
        <v>690</v>
      </c>
    </row>
    <row r="104" spans="1:4">
      <c r="A104" s="232" t="s">
        <v>667</v>
      </c>
      <c r="B104" s="166" t="s">
        <v>668</v>
      </c>
      <c r="C104" s="166">
        <v>2022</v>
      </c>
      <c r="D104" s="202">
        <v>7396.85</v>
      </c>
    </row>
    <row r="105" spans="1:4">
      <c r="A105" s="232" t="s">
        <v>669</v>
      </c>
      <c r="B105" s="166" t="s">
        <v>670</v>
      </c>
      <c r="C105" s="166">
        <v>2017</v>
      </c>
      <c r="D105" s="202">
        <v>2180</v>
      </c>
    </row>
    <row r="106" spans="1:4">
      <c r="A106" s="232" t="s">
        <v>671</v>
      </c>
      <c r="B106" s="166" t="s">
        <v>670</v>
      </c>
      <c r="C106" s="166">
        <v>2018</v>
      </c>
      <c r="D106" s="202">
        <v>595</v>
      </c>
    </row>
    <row r="107" spans="1:4">
      <c r="A107" s="232" t="s">
        <v>672</v>
      </c>
      <c r="B107" s="166" t="s">
        <v>670</v>
      </c>
      <c r="C107" s="166">
        <v>2018</v>
      </c>
      <c r="D107" s="202">
        <v>595</v>
      </c>
    </row>
    <row r="108" spans="1:4">
      <c r="A108" s="232" t="s">
        <v>673</v>
      </c>
      <c r="B108" s="166" t="s">
        <v>670</v>
      </c>
      <c r="C108" s="166">
        <v>2018</v>
      </c>
      <c r="D108" s="202">
        <v>595</v>
      </c>
    </row>
    <row r="109" spans="1:4">
      <c r="A109" s="232" t="s">
        <v>674</v>
      </c>
      <c r="B109" s="166" t="s">
        <v>670</v>
      </c>
      <c r="C109" s="166">
        <v>2018</v>
      </c>
      <c r="D109" s="202">
        <v>595</v>
      </c>
    </row>
    <row r="110" spans="1:4">
      <c r="A110" s="232" t="s">
        <v>675</v>
      </c>
      <c r="B110" s="166" t="s">
        <v>670</v>
      </c>
      <c r="C110" s="166">
        <v>2018</v>
      </c>
      <c r="D110" s="202">
        <v>595</v>
      </c>
    </row>
    <row r="111" spans="1:4">
      <c r="A111" s="232" t="s">
        <v>676</v>
      </c>
      <c r="B111" s="166" t="s">
        <v>670</v>
      </c>
      <c r="C111" s="166">
        <v>2018</v>
      </c>
      <c r="D111" s="202">
        <v>595</v>
      </c>
    </row>
    <row r="112" spans="1:4">
      <c r="A112" s="232" t="s">
        <v>677</v>
      </c>
      <c r="B112" s="166" t="s">
        <v>670</v>
      </c>
      <c r="C112" s="166">
        <v>2019</v>
      </c>
      <c r="D112" s="203">
        <v>650</v>
      </c>
    </row>
    <row r="113" spans="1:4">
      <c r="A113" s="232" t="s">
        <v>678</v>
      </c>
      <c r="B113" s="166" t="s">
        <v>670</v>
      </c>
      <c r="C113" s="166">
        <v>2019</v>
      </c>
      <c r="D113" s="202">
        <v>579</v>
      </c>
    </row>
    <row r="114" spans="1:4">
      <c r="A114" s="232" t="s">
        <v>679</v>
      </c>
      <c r="B114" s="166" t="s">
        <v>670</v>
      </c>
      <c r="C114" s="166">
        <v>2022</v>
      </c>
      <c r="D114" s="202">
        <v>599</v>
      </c>
    </row>
    <row r="115" spans="1:4">
      <c r="A115" s="232" t="s">
        <v>680</v>
      </c>
      <c r="B115" s="166" t="s">
        <v>670</v>
      </c>
      <c r="C115" s="166">
        <v>2022</v>
      </c>
      <c r="D115" s="202">
        <v>599</v>
      </c>
    </row>
    <row r="116" spans="1:4">
      <c r="A116" s="232" t="s">
        <v>681</v>
      </c>
      <c r="B116" s="166" t="s">
        <v>670</v>
      </c>
      <c r="C116" s="166">
        <v>2022</v>
      </c>
      <c r="D116" s="202">
        <v>599</v>
      </c>
    </row>
    <row r="117" spans="1:4">
      <c r="A117" s="232" t="s">
        <v>682</v>
      </c>
      <c r="B117" s="166" t="s">
        <v>683</v>
      </c>
      <c r="C117" s="166">
        <v>2018</v>
      </c>
      <c r="D117" s="202">
        <v>9400</v>
      </c>
    </row>
    <row r="118" spans="1:4">
      <c r="A118" s="232" t="s">
        <v>684</v>
      </c>
      <c r="B118" s="166" t="s">
        <v>685</v>
      </c>
      <c r="C118" s="166">
        <v>2020</v>
      </c>
      <c r="D118" s="202">
        <v>3720</v>
      </c>
    </row>
    <row r="119" spans="1:4">
      <c r="A119" s="232" t="s">
        <v>686</v>
      </c>
      <c r="B119" s="167" t="s">
        <v>687</v>
      </c>
      <c r="C119" s="166">
        <v>2022</v>
      </c>
      <c r="D119" s="202">
        <v>4400</v>
      </c>
    </row>
    <row r="120" spans="1:4">
      <c r="A120" s="635" t="s">
        <v>198</v>
      </c>
      <c r="B120" s="636"/>
      <c r="C120" s="637"/>
      <c r="D120" s="204">
        <v>42011.1</v>
      </c>
    </row>
    <row r="121" spans="1:4">
      <c r="A121" s="613" t="s">
        <v>634</v>
      </c>
      <c r="B121" s="614"/>
      <c r="C121" s="614"/>
      <c r="D121" s="615"/>
    </row>
    <row r="122" spans="1:4">
      <c r="A122" s="232" t="s">
        <v>661</v>
      </c>
      <c r="B122" s="168" t="s">
        <v>688</v>
      </c>
      <c r="C122" s="166">
        <v>2021</v>
      </c>
      <c r="D122" s="202">
        <v>2249.9899999999998</v>
      </c>
    </row>
    <row r="123" spans="1:4">
      <c r="A123" s="232" t="s">
        <v>663</v>
      </c>
      <c r="B123" s="166" t="s">
        <v>689</v>
      </c>
      <c r="C123" s="166">
        <v>2018</v>
      </c>
      <c r="D123" s="202">
        <v>1093</v>
      </c>
    </row>
    <row r="124" spans="1:4">
      <c r="A124" s="232" t="s">
        <v>665</v>
      </c>
      <c r="B124" s="166" t="s">
        <v>689</v>
      </c>
      <c r="C124" s="166">
        <v>2018</v>
      </c>
      <c r="D124" s="202">
        <v>1014</v>
      </c>
    </row>
    <row r="125" spans="1:4">
      <c r="A125" s="232" t="s">
        <v>667</v>
      </c>
      <c r="B125" s="166" t="s">
        <v>689</v>
      </c>
      <c r="C125" s="166">
        <v>2018</v>
      </c>
      <c r="D125" s="202">
        <v>995</v>
      </c>
    </row>
    <row r="126" spans="1:4">
      <c r="A126" s="232" t="s">
        <v>669</v>
      </c>
      <c r="B126" s="166" t="s">
        <v>690</v>
      </c>
      <c r="C126" s="166">
        <v>2020</v>
      </c>
      <c r="D126" s="202">
        <v>4013.6</v>
      </c>
    </row>
    <row r="127" spans="1:4">
      <c r="A127" s="610" t="s">
        <v>198</v>
      </c>
      <c r="B127" s="611"/>
      <c r="C127" s="612"/>
      <c r="D127" s="194">
        <v>9365.59</v>
      </c>
    </row>
    <row r="128" spans="1:4">
      <c r="A128" s="587" t="s">
        <v>1101</v>
      </c>
      <c r="B128" s="588"/>
      <c r="C128" s="588"/>
      <c r="D128" s="589"/>
    </row>
    <row r="129" spans="1:4">
      <c r="A129" s="600" t="s">
        <v>660</v>
      </c>
      <c r="B129" s="600"/>
      <c r="C129" s="600"/>
      <c r="D129" s="600"/>
    </row>
    <row r="130" spans="1:4">
      <c r="A130" s="143">
        <v>1</v>
      </c>
      <c r="B130" s="164" t="s">
        <v>702</v>
      </c>
      <c r="C130" s="164"/>
      <c r="D130" s="228">
        <v>899</v>
      </c>
    </row>
    <row r="131" spans="1:4" ht="15" customHeight="1">
      <c r="A131" s="143">
        <v>2</v>
      </c>
      <c r="B131" s="164" t="s">
        <v>703</v>
      </c>
      <c r="C131" s="164"/>
      <c r="D131" s="228">
        <v>1550</v>
      </c>
    </row>
    <row r="132" spans="1:4" ht="15" customHeight="1">
      <c r="A132" s="143">
        <v>3</v>
      </c>
      <c r="B132" s="164" t="s">
        <v>704</v>
      </c>
      <c r="C132" s="164"/>
      <c r="D132" s="228">
        <v>2831.75</v>
      </c>
    </row>
    <row r="133" spans="1:4">
      <c r="A133" s="143">
        <v>4</v>
      </c>
      <c r="B133" s="164" t="s">
        <v>705</v>
      </c>
      <c r="C133" s="164"/>
      <c r="D133" s="228">
        <v>360</v>
      </c>
    </row>
    <row r="134" spans="1:4">
      <c r="A134" s="143">
        <v>5</v>
      </c>
      <c r="B134" s="164" t="s">
        <v>706</v>
      </c>
      <c r="C134" s="164"/>
      <c r="D134" s="228">
        <v>1960</v>
      </c>
    </row>
    <row r="135" spans="1:4">
      <c r="A135" s="143">
        <v>6</v>
      </c>
      <c r="B135" s="164" t="s">
        <v>707</v>
      </c>
      <c r="C135" s="164"/>
      <c r="D135" s="228">
        <v>3498.21</v>
      </c>
    </row>
    <row r="136" spans="1:4">
      <c r="A136" s="143">
        <v>7</v>
      </c>
      <c r="B136" s="164" t="s">
        <v>708</v>
      </c>
      <c r="C136" s="164"/>
      <c r="D136" s="228">
        <v>2483.37</v>
      </c>
    </row>
    <row r="137" spans="1:4">
      <c r="A137" s="143">
        <v>8</v>
      </c>
      <c r="B137" s="164" t="s">
        <v>709</v>
      </c>
      <c r="C137" s="164"/>
      <c r="D137" s="228">
        <v>2922.3</v>
      </c>
    </row>
    <row r="138" spans="1:4">
      <c r="A138" s="143">
        <v>9</v>
      </c>
      <c r="B138" s="164" t="s">
        <v>705</v>
      </c>
      <c r="C138" s="164"/>
      <c r="D138" s="228">
        <v>360</v>
      </c>
    </row>
    <row r="139" spans="1:4">
      <c r="A139" s="143">
        <v>10</v>
      </c>
      <c r="B139" s="164" t="s">
        <v>710</v>
      </c>
      <c r="C139" s="164"/>
      <c r="D139" s="228">
        <v>494.24</v>
      </c>
    </row>
    <row r="140" spans="1:4">
      <c r="A140" s="143">
        <v>11</v>
      </c>
      <c r="B140" s="164" t="s">
        <v>711</v>
      </c>
      <c r="C140" s="164"/>
      <c r="D140" s="228">
        <v>1434.13</v>
      </c>
    </row>
    <row r="141" spans="1:4">
      <c r="A141" s="143">
        <v>12</v>
      </c>
      <c r="B141" s="164" t="s">
        <v>712</v>
      </c>
      <c r="C141" s="164"/>
      <c r="D141" s="228">
        <v>7300</v>
      </c>
    </row>
    <row r="142" spans="1:4">
      <c r="A142" s="143">
        <v>13</v>
      </c>
      <c r="B142" s="164" t="s">
        <v>713</v>
      </c>
      <c r="C142" s="164"/>
      <c r="D142" s="228">
        <v>2536.9299999999998</v>
      </c>
    </row>
    <row r="143" spans="1:4">
      <c r="A143" s="143">
        <v>14</v>
      </c>
      <c r="B143" s="164" t="s">
        <v>704</v>
      </c>
      <c r="C143" s="164"/>
      <c r="D143" s="228">
        <v>2279.0100000000002</v>
      </c>
    </row>
    <row r="144" spans="1:4">
      <c r="A144" s="143">
        <v>15</v>
      </c>
      <c r="B144" s="164" t="s">
        <v>714</v>
      </c>
      <c r="C144" s="164"/>
      <c r="D144" s="228">
        <v>5149</v>
      </c>
    </row>
    <row r="145" spans="1:4">
      <c r="A145" s="143">
        <v>16</v>
      </c>
      <c r="B145" s="164" t="s">
        <v>715</v>
      </c>
      <c r="C145" s="164"/>
      <c r="D145" s="228">
        <v>589.99</v>
      </c>
    </row>
    <row r="146" spans="1:4">
      <c r="A146" s="143">
        <v>17</v>
      </c>
      <c r="B146" s="164" t="s">
        <v>716</v>
      </c>
      <c r="C146" s="164"/>
      <c r="D146" s="228">
        <v>2592</v>
      </c>
    </row>
    <row r="147" spans="1:4">
      <c r="A147" s="143">
        <v>18</v>
      </c>
      <c r="B147" s="164" t="s">
        <v>701</v>
      </c>
      <c r="C147" s="164"/>
      <c r="D147" s="228">
        <v>2831.75</v>
      </c>
    </row>
    <row r="148" spans="1:4">
      <c r="A148" s="143">
        <v>19</v>
      </c>
      <c r="B148" s="164" t="s">
        <v>717</v>
      </c>
      <c r="C148" s="164"/>
      <c r="D148" s="228">
        <v>360</v>
      </c>
    </row>
    <row r="149" spans="1:4">
      <c r="A149" s="143">
        <v>20</v>
      </c>
      <c r="B149" s="164" t="s">
        <v>718</v>
      </c>
      <c r="C149" s="164"/>
      <c r="D149" s="228">
        <v>1359</v>
      </c>
    </row>
    <row r="150" spans="1:4">
      <c r="A150" s="143">
        <v>21</v>
      </c>
      <c r="B150" s="164" t="s">
        <v>719</v>
      </c>
      <c r="C150" s="164"/>
      <c r="D150" s="228">
        <v>3174.44</v>
      </c>
    </row>
    <row r="151" spans="1:4">
      <c r="A151" s="143">
        <v>22</v>
      </c>
      <c r="B151" s="164" t="s">
        <v>701</v>
      </c>
      <c r="C151" s="164"/>
      <c r="D151" s="228">
        <v>1999.56</v>
      </c>
    </row>
    <row r="152" spans="1:4">
      <c r="A152" s="143">
        <v>23</v>
      </c>
      <c r="B152" s="164" t="s">
        <v>720</v>
      </c>
      <c r="C152" s="164"/>
      <c r="D152" s="228">
        <v>1960</v>
      </c>
    </row>
    <row r="153" spans="1:4">
      <c r="A153" s="143">
        <v>24</v>
      </c>
      <c r="B153" s="164" t="s">
        <v>720</v>
      </c>
      <c r="C153" s="164"/>
      <c r="D153" s="228">
        <v>1960</v>
      </c>
    </row>
    <row r="154" spans="1:4">
      <c r="A154" s="143">
        <v>25</v>
      </c>
      <c r="B154" s="164" t="s">
        <v>721</v>
      </c>
      <c r="C154" s="164"/>
      <c r="D154" s="228">
        <v>1084.58</v>
      </c>
    </row>
    <row r="155" spans="1:4">
      <c r="A155" s="143">
        <v>26</v>
      </c>
      <c r="B155" s="164" t="s">
        <v>699</v>
      </c>
      <c r="C155" s="164"/>
      <c r="D155" s="228">
        <v>480</v>
      </c>
    </row>
    <row r="156" spans="1:4">
      <c r="A156" s="143">
        <v>27</v>
      </c>
      <c r="B156" s="164" t="s">
        <v>722</v>
      </c>
      <c r="C156" s="164"/>
      <c r="D156" s="228">
        <v>2400</v>
      </c>
    </row>
    <row r="157" spans="1:4">
      <c r="A157" s="143">
        <v>28</v>
      </c>
      <c r="B157" s="164" t="s">
        <v>704</v>
      </c>
      <c r="C157" s="164"/>
      <c r="D157" s="228">
        <v>2922.3</v>
      </c>
    </row>
    <row r="158" spans="1:4">
      <c r="A158" s="143">
        <v>29</v>
      </c>
      <c r="B158" s="164" t="s">
        <v>723</v>
      </c>
      <c r="C158" s="164"/>
      <c r="D158" s="228">
        <v>494.24</v>
      </c>
    </row>
    <row r="159" spans="1:4">
      <c r="A159" s="143">
        <v>30</v>
      </c>
      <c r="B159" s="164" t="s">
        <v>724</v>
      </c>
      <c r="C159" s="164"/>
      <c r="D159" s="228">
        <v>1599</v>
      </c>
    </row>
    <row r="160" spans="1:4">
      <c r="A160" s="143">
        <v>31</v>
      </c>
      <c r="B160" s="164" t="s">
        <v>725</v>
      </c>
      <c r="C160" s="164"/>
      <c r="D160" s="228">
        <v>1208.3599999999999</v>
      </c>
    </row>
    <row r="161" spans="1:4">
      <c r="A161" s="143">
        <v>32</v>
      </c>
      <c r="B161" s="164" t="s">
        <v>726</v>
      </c>
      <c r="C161" s="164"/>
      <c r="D161" s="228">
        <v>620</v>
      </c>
    </row>
    <row r="162" spans="1:4">
      <c r="A162" s="143">
        <v>33</v>
      </c>
      <c r="B162" s="164" t="s">
        <v>697</v>
      </c>
      <c r="C162" s="164"/>
      <c r="D162" s="228">
        <v>1450</v>
      </c>
    </row>
    <row r="163" spans="1:4">
      <c r="A163" s="143">
        <v>34</v>
      </c>
      <c r="B163" s="164" t="s">
        <v>699</v>
      </c>
      <c r="C163" s="164"/>
      <c r="D163" s="228">
        <v>420</v>
      </c>
    </row>
    <row r="164" spans="1:4">
      <c r="A164" s="143">
        <v>35</v>
      </c>
      <c r="B164" s="164" t="s">
        <v>727</v>
      </c>
      <c r="C164" s="164"/>
      <c r="D164" s="228">
        <v>2599</v>
      </c>
    </row>
    <row r="165" spans="1:4">
      <c r="A165" s="143">
        <v>36</v>
      </c>
      <c r="B165" s="164" t="s">
        <v>728</v>
      </c>
      <c r="C165" s="164"/>
      <c r="D165" s="228">
        <v>2099</v>
      </c>
    </row>
    <row r="166" spans="1:4">
      <c r="A166" s="143">
        <v>37</v>
      </c>
      <c r="B166" s="164" t="s">
        <v>729</v>
      </c>
      <c r="C166" s="164"/>
      <c r="D166" s="228">
        <v>1490</v>
      </c>
    </row>
    <row r="167" spans="1:4" ht="15" customHeight="1">
      <c r="A167" s="143">
        <v>38</v>
      </c>
      <c r="B167" s="164" t="s">
        <v>730</v>
      </c>
      <c r="C167" s="164"/>
      <c r="D167" s="228">
        <v>3132</v>
      </c>
    </row>
    <row r="168" spans="1:4">
      <c r="A168" s="143">
        <v>39</v>
      </c>
      <c r="B168" s="164" t="s">
        <v>731</v>
      </c>
      <c r="C168" s="164"/>
      <c r="D168" s="228">
        <v>3480</v>
      </c>
    </row>
    <row r="169" spans="1:4">
      <c r="A169" s="143">
        <v>40</v>
      </c>
      <c r="B169" s="164" t="s">
        <v>698</v>
      </c>
      <c r="C169" s="164"/>
      <c r="D169" s="228">
        <v>1649.99</v>
      </c>
    </row>
    <row r="170" spans="1:4">
      <c r="A170" s="143">
        <v>41</v>
      </c>
      <c r="B170" s="164" t="s">
        <v>732</v>
      </c>
      <c r="C170" s="164"/>
      <c r="D170" s="228">
        <v>3490</v>
      </c>
    </row>
    <row r="171" spans="1:4">
      <c r="A171" s="143">
        <v>42</v>
      </c>
      <c r="B171" s="164" t="s">
        <v>733</v>
      </c>
      <c r="C171" s="164"/>
      <c r="D171" s="228">
        <v>3300</v>
      </c>
    </row>
    <row r="172" spans="1:4">
      <c r="A172" s="172">
        <v>43</v>
      </c>
      <c r="B172" s="164" t="s">
        <v>734</v>
      </c>
      <c r="C172" s="164"/>
      <c r="D172" s="228">
        <v>3489.2</v>
      </c>
    </row>
    <row r="173" spans="1:4">
      <c r="A173" s="606" t="s">
        <v>198</v>
      </c>
      <c r="B173" s="607"/>
      <c r="C173" s="608"/>
      <c r="D173" s="230">
        <f>SUM(D130:D172)</f>
        <v>90292.35</v>
      </c>
    </row>
    <row r="174" spans="1:4">
      <c r="A174" s="622" t="s">
        <v>634</v>
      </c>
      <c r="B174" s="603"/>
      <c r="C174" s="603"/>
      <c r="D174" s="604"/>
    </row>
    <row r="175" spans="1:4">
      <c r="A175" s="143">
        <v>1</v>
      </c>
      <c r="B175" s="164" t="s">
        <v>700</v>
      </c>
      <c r="C175" s="164"/>
      <c r="D175" s="228">
        <v>4700</v>
      </c>
    </row>
    <row r="176" spans="1:4">
      <c r="A176" s="143">
        <v>2</v>
      </c>
      <c r="B176" s="164" t="s">
        <v>700</v>
      </c>
      <c r="C176" s="164"/>
      <c r="D176" s="228">
        <v>4700</v>
      </c>
    </row>
    <row r="177" spans="1:4">
      <c r="A177" s="143">
        <v>3</v>
      </c>
      <c r="B177" s="164" t="s">
        <v>700</v>
      </c>
      <c r="C177" s="164"/>
      <c r="D177" s="228">
        <v>1899</v>
      </c>
    </row>
    <row r="178" spans="1:4">
      <c r="A178" s="143">
        <v>4</v>
      </c>
      <c r="B178" s="164" t="s">
        <v>700</v>
      </c>
      <c r="C178" s="164"/>
      <c r="D178" s="228">
        <v>1490</v>
      </c>
    </row>
    <row r="179" spans="1:4" ht="15" customHeight="1">
      <c r="A179" s="143">
        <v>5</v>
      </c>
      <c r="B179" s="164" t="s">
        <v>700</v>
      </c>
      <c r="C179" s="164"/>
      <c r="D179" s="228">
        <v>1490</v>
      </c>
    </row>
    <row r="180" spans="1:4">
      <c r="A180" s="143">
        <v>6</v>
      </c>
      <c r="B180" s="164" t="s">
        <v>736</v>
      </c>
      <c r="C180" s="164"/>
      <c r="D180" s="228">
        <v>325</v>
      </c>
    </row>
    <row r="181" spans="1:4">
      <c r="A181" s="143">
        <v>7</v>
      </c>
      <c r="B181" s="164" t="s">
        <v>735</v>
      </c>
      <c r="C181" s="164"/>
      <c r="D181" s="228">
        <v>930.01</v>
      </c>
    </row>
    <row r="182" spans="1:4">
      <c r="A182" s="619" t="s">
        <v>198</v>
      </c>
      <c r="B182" s="620"/>
      <c r="C182" s="621"/>
      <c r="D182" s="231">
        <f>SUM(D175:D181)</f>
        <v>15534.01</v>
      </c>
    </row>
    <row r="183" spans="1:4">
      <c r="A183" s="587" t="s">
        <v>1102</v>
      </c>
      <c r="B183" s="588"/>
      <c r="C183" s="588"/>
      <c r="D183" s="589"/>
    </row>
    <row r="184" spans="1:4">
      <c r="A184" s="618" t="s">
        <v>660</v>
      </c>
      <c r="B184" s="618"/>
      <c r="C184" s="618"/>
      <c r="D184" s="618"/>
    </row>
    <row r="185" spans="1:4">
      <c r="A185" s="251" t="s">
        <v>661</v>
      </c>
      <c r="B185" s="164" t="s">
        <v>1141</v>
      </c>
      <c r="C185" s="164">
        <v>2020</v>
      </c>
      <c r="D185" s="199">
        <v>1508.91</v>
      </c>
    </row>
    <row r="186" spans="1:4">
      <c r="A186" s="251" t="s">
        <v>663</v>
      </c>
      <c r="B186" s="164" t="s">
        <v>1142</v>
      </c>
      <c r="C186" s="164">
        <v>2020</v>
      </c>
      <c r="D186" s="199">
        <v>5100</v>
      </c>
    </row>
    <row r="187" spans="1:4">
      <c r="A187" s="251" t="s">
        <v>665</v>
      </c>
      <c r="B187" s="164" t="s">
        <v>1143</v>
      </c>
      <c r="C187" s="164">
        <v>2020</v>
      </c>
      <c r="D187" s="199">
        <v>800</v>
      </c>
    </row>
    <row r="188" spans="1:4">
      <c r="A188" s="251" t="s">
        <v>667</v>
      </c>
      <c r="B188" s="164" t="s">
        <v>1144</v>
      </c>
      <c r="C188" s="164">
        <v>2020</v>
      </c>
      <c r="D188" s="199">
        <v>6000</v>
      </c>
    </row>
    <row r="189" spans="1:4">
      <c r="A189" s="251" t="s">
        <v>669</v>
      </c>
      <c r="B189" s="164" t="s">
        <v>1145</v>
      </c>
      <c r="C189" s="164">
        <v>2020</v>
      </c>
      <c r="D189" s="199">
        <v>6000</v>
      </c>
    </row>
    <row r="190" spans="1:4">
      <c r="A190" s="251" t="s">
        <v>671</v>
      </c>
      <c r="B190" s="164" t="s">
        <v>1146</v>
      </c>
      <c r="C190" s="164">
        <v>2020</v>
      </c>
      <c r="D190" s="199">
        <v>1899</v>
      </c>
    </row>
    <row r="191" spans="1:4">
      <c r="A191" s="251" t="s">
        <v>672</v>
      </c>
      <c r="B191" s="164" t="s">
        <v>1147</v>
      </c>
      <c r="C191" s="164">
        <v>2020</v>
      </c>
      <c r="D191" s="199">
        <v>4990</v>
      </c>
    </row>
    <row r="192" spans="1:4">
      <c r="A192" s="251" t="s">
        <v>673</v>
      </c>
      <c r="B192" s="164" t="s">
        <v>1148</v>
      </c>
      <c r="C192" s="164">
        <v>2020</v>
      </c>
      <c r="D192" s="199">
        <v>2886.84</v>
      </c>
    </row>
    <row r="193" spans="1:4">
      <c r="A193" s="251" t="s">
        <v>674</v>
      </c>
      <c r="B193" s="164" t="s">
        <v>1213</v>
      </c>
      <c r="C193" s="164">
        <v>2020</v>
      </c>
      <c r="D193" s="199">
        <v>7486.56</v>
      </c>
    </row>
    <row r="194" spans="1:4">
      <c r="A194" s="251" t="s">
        <v>675</v>
      </c>
      <c r="B194" s="164" t="s">
        <v>1151</v>
      </c>
      <c r="C194" s="164">
        <v>2021</v>
      </c>
      <c r="D194" s="199">
        <v>1400</v>
      </c>
    </row>
    <row r="195" spans="1:4">
      <c r="A195" s="251" t="s">
        <v>676</v>
      </c>
      <c r="B195" s="164" t="s">
        <v>1152</v>
      </c>
      <c r="C195" s="164">
        <v>2021</v>
      </c>
      <c r="D195" s="199">
        <v>2550</v>
      </c>
    </row>
    <row r="196" spans="1:4">
      <c r="A196" s="251" t="s">
        <v>677</v>
      </c>
      <c r="B196" s="164" t="s">
        <v>1153</v>
      </c>
      <c r="C196" s="164">
        <v>2015</v>
      </c>
      <c r="D196" s="199">
        <v>549</v>
      </c>
    </row>
    <row r="197" spans="1:4">
      <c r="A197" s="251" t="s">
        <v>678</v>
      </c>
      <c r="B197" s="164" t="s">
        <v>1154</v>
      </c>
      <c r="C197" s="164">
        <v>2017</v>
      </c>
      <c r="D197" s="199">
        <v>2524</v>
      </c>
    </row>
    <row r="198" spans="1:4">
      <c r="A198" s="251" t="s">
        <v>679</v>
      </c>
      <c r="B198" s="164" t="s">
        <v>1155</v>
      </c>
      <c r="C198" s="164">
        <v>2017</v>
      </c>
      <c r="D198" s="199">
        <v>1292.01</v>
      </c>
    </row>
    <row r="199" spans="1:4">
      <c r="A199" s="251" t="s">
        <v>680</v>
      </c>
      <c r="B199" s="164" t="s">
        <v>1155</v>
      </c>
      <c r="C199" s="164">
        <v>2017</v>
      </c>
      <c r="D199" s="199">
        <v>1292</v>
      </c>
    </row>
    <row r="200" spans="1:4">
      <c r="A200" s="251" t="s">
        <v>681</v>
      </c>
      <c r="B200" s="164" t="s">
        <v>1156</v>
      </c>
      <c r="C200" s="164">
        <v>2017</v>
      </c>
      <c r="D200" s="199">
        <v>963.01</v>
      </c>
    </row>
    <row r="201" spans="1:4">
      <c r="A201" s="251" t="s">
        <v>682</v>
      </c>
      <c r="B201" s="164" t="s">
        <v>1156</v>
      </c>
      <c r="C201" s="164">
        <v>2017</v>
      </c>
      <c r="D201" s="199">
        <v>963</v>
      </c>
    </row>
    <row r="202" spans="1:4">
      <c r="A202" s="251" t="s">
        <v>684</v>
      </c>
      <c r="B202" s="164" t="s">
        <v>1215</v>
      </c>
      <c r="C202" s="164">
        <v>2017</v>
      </c>
      <c r="D202" s="199">
        <v>6974</v>
      </c>
    </row>
    <row r="203" spans="1:4">
      <c r="A203" s="251" t="s">
        <v>1180</v>
      </c>
      <c r="B203" s="164" t="s">
        <v>1157</v>
      </c>
      <c r="C203" s="164">
        <v>2017</v>
      </c>
      <c r="D203" s="199">
        <v>634.04</v>
      </c>
    </row>
    <row r="204" spans="1:4">
      <c r="A204" s="251" t="s">
        <v>686</v>
      </c>
      <c r="B204" s="164" t="s">
        <v>1158</v>
      </c>
      <c r="C204" s="164">
        <v>2017</v>
      </c>
      <c r="D204" s="199">
        <v>738</v>
      </c>
    </row>
    <row r="205" spans="1:4">
      <c r="A205" s="251" t="s">
        <v>1181</v>
      </c>
      <c r="B205" s="164" t="s">
        <v>1158</v>
      </c>
      <c r="C205" s="164">
        <v>2017</v>
      </c>
      <c r="D205" s="199">
        <v>738</v>
      </c>
    </row>
    <row r="206" spans="1:4">
      <c r="A206" s="251" t="s">
        <v>1182</v>
      </c>
      <c r="B206" s="164" t="s">
        <v>1159</v>
      </c>
      <c r="C206" s="164">
        <v>2017</v>
      </c>
      <c r="D206" s="199">
        <v>568.91</v>
      </c>
    </row>
    <row r="207" spans="1:4">
      <c r="A207" s="251" t="s">
        <v>1183</v>
      </c>
      <c r="B207" s="164" t="s">
        <v>1159</v>
      </c>
      <c r="C207" s="164">
        <v>2017</v>
      </c>
      <c r="D207" s="199">
        <v>568.91</v>
      </c>
    </row>
    <row r="208" spans="1:4">
      <c r="A208" s="251" t="s">
        <v>1184</v>
      </c>
      <c r="B208" s="164" t="s">
        <v>1160</v>
      </c>
      <c r="C208" s="164">
        <v>2018</v>
      </c>
      <c r="D208" s="199">
        <v>646</v>
      </c>
    </row>
    <row r="209" spans="1:4">
      <c r="A209" s="251" t="s">
        <v>1185</v>
      </c>
      <c r="B209" s="164" t="s">
        <v>1161</v>
      </c>
      <c r="C209" s="164">
        <v>2018</v>
      </c>
      <c r="D209" s="199">
        <v>3673.67</v>
      </c>
    </row>
    <row r="210" spans="1:4">
      <c r="A210" s="251" t="s">
        <v>1186</v>
      </c>
      <c r="B210" s="164" t="s">
        <v>1162</v>
      </c>
      <c r="C210" s="164">
        <v>2020</v>
      </c>
      <c r="D210" s="199">
        <v>1000</v>
      </c>
    </row>
    <row r="211" spans="1:4">
      <c r="A211" s="251" t="s">
        <v>1187</v>
      </c>
      <c r="B211" s="164" t="s">
        <v>1162</v>
      </c>
      <c r="C211" s="164">
        <v>2020</v>
      </c>
      <c r="D211" s="199">
        <v>1000</v>
      </c>
    </row>
    <row r="212" spans="1:4">
      <c r="A212" s="251" t="s">
        <v>1188</v>
      </c>
      <c r="B212" s="164" t="s">
        <v>1162</v>
      </c>
      <c r="C212" s="164">
        <v>2020</v>
      </c>
      <c r="D212" s="199">
        <v>1000</v>
      </c>
    </row>
    <row r="213" spans="1:4">
      <c r="A213" s="251" t="s">
        <v>1189</v>
      </c>
      <c r="B213" s="164" t="s">
        <v>1162</v>
      </c>
      <c r="C213" s="164">
        <v>2020</v>
      </c>
      <c r="D213" s="199">
        <v>1000</v>
      </c>
    </row>
    <row r="214" spans="1:4">
      <c r="A214" s="251" t="s">
        <v>1190</v>
      </c>
      <c r="B214" s="164" t="s">
        <v>1216</v>
      </c>
      <c r="C214" s="164">
        <v>2020</v>
      </c>
      <c r="D214" s="199">
        <v>12090</v>
      </c>
    </row>
    <row r="215" spans="1:4">
      <c r="A215" s="251" t="s">
        <v>1191</v>
      </c>
      <c r="B215" s="164" t="s">
        <v>1217</v>
      </c>
      <c r="C215" s="164">
        <v>2020</v>
      </c>
      <c r="D215" s="199">
        <v>8060</v>
      </c>
    </row>
    <row r="216" spans="1:4">
      <c r="A216" s="251" t="s">
        <v>1192</v>
      </c>
      <c r="B216" s="164" t="s">
        <v>1163</v>
      </c>
      <c r="C216" s="164">
        <v>2020</v>
      </c>
      <c r="D216" s="199">
        <v>4030</v>
      </c>
    </row>
    <row r="217" spans="1:4">
      <c r="A217" s="251" t="s">
        <v>1193</v>
      </c>
      <c r="B217" s="164" t="s">
        <v>1163</v>
      </c>
      <c r="C217" s="164">
        <v>2020</v>
      </c>
      <c r="D217" s="199">
        <v>4030</v>
      </c>
    </row>
    <row r="218" spans="1:4">
      <c r="A218" s="251" t="s">
        <v>1194</v>
      </c>
      <c r="B218" s="164" t="s">
        <v>1163</v>
      </c>
      <c r="C218" s="164">
        <v>2020</v>
      </c>
      <c r="D218" s="199">
        <v>4030</v>
      </c>
    </row>
    <row r="219" spans="1:4">
      <c r="A219" s="251" t="s">
        <v>1195</v>
      </c>
      <c r="B219" s="164" t="s">
        <v>1164</v>
      </c>
      <c r="C219" s="164">
        <v>2020</v>
      </c>
      <c r="D219" s="199">
        <v>4203.71</v>
      </c>
    </row>
    <row r="220" spans="1:4">
      <c r="A220" s="251" t="s">
        <v>1196</v>
      </c>
      <c r="B220" s="164" t="s">
        <v>1165</v>
      </c>
      <c r="C220" s="164">
        <v>2020</v>
      </c>
      <c r="D220" s="199">
        <v>1049.01</v>
      </c>
    </row>
    <row r="221" spans="1:4">
      <c r="A221" s="251" t="s">
        <v>1197</v>
      </c>
      <c r="B221" s="164" t="s">
        <v>1166</v>
      </c>
      <c r="C221" s="164">
        <v>2020</v>
      </c>
      <c r="D221" s="199">
        <v>890.01</v>
      </c>
    </row>
    <row r="222" spans="1:4">
      <c r="A222" s="251" t="s">
        <v>1198</v>
      </c>
      <c r="B222" s="164" t="s">
        <v>1166</v>
      </c>
      <c r="C222" s="164">
        <v>2020</v>
      </c>
      <c r="D222" s="199">
        <v>890</v>
      </c>
    </row>
    <row r="223" spans="1:4">
      <c r="A223" s="251" t="s">
        <v>1199</v>
      </c>
      <c r="B223" s="164" t="s">
        <v>1167</v>
      </c>
      <c r="C223" s="164">
        <v>2020</v>
      </c>
      <c r="D223" s="199">
        <v>720</v>
      </c>
    </row>
    <row r="224" spans="1:4">
      <c r="A224" s="251" t="s">
        <v>1200</v>
      </c>
      <c r="B224" s="164" t="s">
        <v>1168</v>
      </c>
      <c r="C224" s="164">
        <v>2021</v>
      </c>
      <c r="D224" s="199">
        <v>1745</v>
      </c>
    </row>
    <row r="225" spans="1:4">
      <c r="A225" s="251" t="s">
        <v>1201</v>
      </c>
      <c r="B225" s="164" t="s">
        <v>1169</v>
      </c>
      <c r="C225" s="164">
        <v>2021</v>
      </c>
      <c r="D225" s="199">
        <v>3650</v>
      </c>
    </row>
    <row r="226" spans="1:4">
      <c r="A226" s="251" t="s">
        <v>1202</v>
      </c>
      <c r="B226" s="164" t="s">
        <v>1218</v>
      </c>
      <c r="C226" s="164">
        <v>2021</v>
      </c>
      <c r="D226" s="199">
        <v>14600</v>
      </c>
    </row>
    <row r="227" spans="1:4">
      <c r="A227" s="251" t="s">
        <v>1203</v>
      </c>
      <c r="B227" s="164" t="s">
        <v>1170</v>
      </c>
      <c r="C227" s="164">
        <v>2021</v>
      </c>
      <c r="D227" s="199">
        <v>509</v>
      </c>
    </row>
    <row r="228" spans="1:4">
      <c r="A228" s="251" t="s">
        <v>1204</v>
      </c>
      <c r="B228" s="164" t="s">
        <v>1171</v>
      </c>
      <c r="C228" s="164">
        <v>2021</v>
      </c>
      <c r="D228" s="199">
        <v>1820</v>
      </c>
    </row>
    <row r="229" spans="1:4">
      <c r="A229" s="251" t="s">
        <v>1205</v>
      </c>
      <c r="B229" s="164" t="s">
        <v>1172</v>
      </c>
      <c r="C229" s="164">
        <v>2022</v>
      </c>
      <c r="D229" s="199">
        <v>5542.38</v>
      </c>
    </row>
    <row r="230" spans="1:4">
      <c r="A230" s="251" t="s">
        <v>1206</v>
      </c>
      <c r="B230" s="164" t="s">
        <v>1173</v>
      </c>
      <c r="C230" s="164">
        <v>2022</v>
      </c>
      <c r="D230" s="199">
        <v>1968</v>
      </c>
    </row>
    <row r="231" spans="1:4">
      <c r="A231" s="251" t="s">
        <v>1207</v>
      </c>
      <c r="B231" s="164" t="s">
        <v>1174</v>
      </c>
      <c r="C231" s="164">
        <v>2022</v>
      </c>
      <c r="D231" s="199">
        <v>6100</v>
      </c>
    </row>
    <row r="232" spans="1:4">
      <c r="A232" s="251" t="s">
        <v>1208</v>
      </c>
      <c r="B232" s="164" t="s">
        <v>1175</v>
      </c>
      <c r="C232" s="164">
        <v>2022</v>
      </c>
      <c r="D232" s="199">
        <v>3819</v>
      </c>
    </row>
    <row r="233" spans="1:4">
      <c r="A233" s="251" t="s">
        <v>1209</v>
      </c>
      <c r="B233" s="164" t="s">
        <v>1176</v>
      </c>
      <c r="C233" s="164">
        <v>2022</v>
      </c>
      <c r="D233" s="199">
        <v>3248</v>
      </c>
    </row>
    <row r="234" spans="1:4">
      <c r="A234" s="251" t="s">
        <v>1210</v>
      </c>
      <c r="B234" s="164" t="s">
        <v>1177</v>
      </c>
      <c r="C234" s="164">
        <v>2022</v>
      </c>
      <c r="D234" s="199">
        <v>2113.1999999999998</v>
      </c>
    </row>
    <row r="235" spans="1:4">
      <c r="A235" s="251" t="s">
        <v>1211</v>
      </c>
      <c r="B235" s="164" t="s">
        <v>1178</v>
      </c>
      <c r="C235" s="164">
        <v>2022</v>
      </c>
      <c r="D235" s="199">
        <v>3990</v>
      </c>
    </row>
    <row r="236" spans="1:4">
      <c r="A236" s="251" t="s">
        <v>1212</v>
      </c>
      <c r="B236" s="164" t="s">
        <v>1179</v>
      </c>
      <c r="C236" s="164">
        <v>2023</v>
      </c>
      <c r="D236" s="199">
        <v>2740</v>
      </c>
    </row>
    <row r="237" spans="1:4">
      <c r="A237" s="606" t="s">
        <v>198</v>
      </c>
      <c r="B237" s="607"/>
      <c r="C237" s="608"/>
      <c r="D237" s="260">
        <f>SUM(D185:D236)</f>
        <v>158583.17000000001</v>
      </c>
    </row>
    <row r="238" spans="1:4">
      <c r="A238" s="616" t="s">
        <v>634</v>
      </c>
      <c r="B238" s="616"/>
      <c r="C238" s="616"/>
      <c r="D238" s="617"/>
    </row>
    <row r="239" spans="1:4">
      <c r="A239" s="251" t="s">
        <v>661</v>
      </c>
      <c r="B239" s="164" t="s">
        <v>1149</v>
      </c>
      <c r="C239" s="164">
        <v>2020</v>
      </c>
      <c r="D239" s="199">
        <v>4460</v>
      </c>
    </row>
    <row r="240" spans="1:4">
      <c r="A240" s="251" t="s">
        <v>663</v>
      </c>
      <c r="B240" s="164" t="s">
        <v>1150</v>
      </c>
      <c r="C240" s="164">
        <v>2020</v>
      </c>
      <c r="D240" s="199">
        <v>3600</v>
      </c>
    </row>
    <row r="241" spans="1:4">
      <c r="A241" s="251" t="s">
        <v>665</v>
      </c>
      <c r="B241" s="164" t="s">
        <v>1150</v>
      </c>
      <c r="C241" s="164">
        <v>2020</v>
      </c>
      <c r="D241" s="199">
        <v>3600</v>
      </c>
    </row>
    <row r="242" spans="1:4">
      <c r="A242" s="251" t="s">
        <v>667</v>
      </c>
      <c r="B242" s="164" t="s">
        <v>1150</v>
      </c>
      <c r="C242" s="164">
        <v>2020</v>
      </c>
      <c r="D242" s="199">
        <v>3600</v>
      </c>
    </row>
    <row r="243" spans="1:4">
      <c r="A243" s="251" t="s">
        <v>669</v>
      </c>
      <c r="B243" s="164" t="s">
        <v>1214</v>
      </c>
      <c r="C243" s="164">
        <v>2022</v>
      </c>
      <c r="D243" s="199">
        <v>4821.6000000000004</v>
      </c>
    </row>
    <row r="244" spans="1:4">
      <c r="A244" s="606" t="s">
        <v>198</v>
      </c>
      <c r="B244" s="607"/>
      <c r="C244" s="608"/>
      <c r="D244" s="260">
        <f>SUM(D239:D243)</f>
        <v>20081.599999999999</v>
      </c>
    </row>
    <row r="245" spans="1:4">
      <c r="A245" s="609" t="s">
        <v>1219</v>
      </c>
      <c r="B245" s="609"/>
      <c r="C245" s="609"/>
      <c r="D245" s="609"/>
    </row>
    <row r="246" spans="1:4">
      <c r="A246" s="256" t="s">
        <v>661</v>
      </c>
      <c r="B246" s="257" t="s">
        <v>1220</v>
      </c>
      <c r="C246" s="258">
        <v>2018</v>
      </c>
      <c r="D246" s="259">
        <v>3100</v>
      </c>
    </row>
    <row r="247" spans="1:4">
      <c r="A247" s="256" t="s">
        <v>663</v>
      </c>
      <c r="B247" s="257" t="s">
        <v>1221</v>
      </c>
      <c r="C247" s="258">
        <v>2018</v>
      </c>
      <c r="D247" s="259">
        <v>4100</v>
      </c>
    </row>
    <row r="248" spans="1:4">
      <c r="A248" s="256" t="s">
        <v>665</v>
      </c>
      <c r="B248" s="257" t="s">
        <v>1222</v>
      </c>
      <c r="C248" s="258">
        <v>2020</v>
      </c>
      <c r="D248" s="259">
        <v>5800</v>
      </c>
    </row>
    <row r="249" spans="1:4">
      <c r="A249" s="256" t="s">
        <v>667</v>
      </c>
      <c r="B249" s="257" t="s">
        <v>1223</v>
      </c>
      <c r="C249" s="258">
        <v>2016</v>
      </c>
      <c r="D249" s="259">
        <v>1900</v>
      </c>
    </row>
    <row r="250" spans="1:4">
      <c r="A250" s="606" t="s">
        <v>198</v>
      </c>
      <c r="B250" s="607"/>
      <c r="C250" s="608"/>
      <c r="D250" s="260">
        <f>SUM(D246:D249)</f>
        <v>14900</v>
      </c>
    </row>
    <row r="251" spans="1:4">
      <c r="A251" s="587" t="s">
        <v>1229</v>
      </c>
      <c r="B251" s="588"/>
      <c r="C251" s="588"/>
      <c r="D251" s="589"/>
    </row>
    <row r="252" spans="1:4">
      <c r="A252" s="252"/>
      <c r="B252" s="253" t="s">
        <v>660</v>
      </c>
      <c r="C252" s="254"/>
      <c r="D252" s="254"/>
    </row>
    <row r="253" spans="1:4">
      <c r="A253" s="251" t="s">
        <v>661</v>
      </c>
      <c r="B253" s="163" t="s">
        <v>1230</v>
      </c>
      <c r="C253" s="164">
        <v>2021</v>
      </c>
      <c r="D253" s="199">
        <v>525.46</v>
      </c>
    </row>
    <row r="254" spans="1:4">
      <c r="A254" s="251" t="s">
        <v>663</v>
      </c>
      <c r="B254" s="163" t="s">
        <v>1231</v>
      </c>
      <c r="C254" s="164">
        <v>2019</v>
      </c>
      <c r="D254" s="199">
        <v>1080</v>
      </c>
    </row>
    <row r="255" spans="1:4">
      <c r="A255" s="251" t="s">
        <v>665</v>
      </c>
      <c r="B255" s="164" t="s">
        <v>1232</v>
      </c>
      <c r="C255" s="164">
        <v>2017</v>
      </c>
      <c r="D255" s="199">
        <v>615</v>
      </c>
    </row>
    <row r="256" spans="1:4">
      <c r="A256" s="251" t="s">
        <v>667</v>
      </c>
      <c r="B256" s="163" t="s">
        <v>1231</v>
      </c>
      <c r="C256" s="164">
        <v>2019</v>
      </c>
      <c r="D256" s="199">
        <v>1080</v>
      </c>
    </row>
    <row r="257" spans="1:4">
      <c r="A257" s="251" t="s">
        <v>669</v>
      </c>
      <c r="B257" s="163" t="s">
        <v>1233</v>
      </c>
      <c r="C257" s="164">
        <v>2019</v>
      </c>
      <c r="D257" s="199">
        <v>1080</v>
      </c>
    </row>
    <row r="258" spans="1:4">
      <c r="A258" s="251" t="s">
        <v>671</v>
      </c>
      <c r="B258" s="163" t="s">
        <v>1231</v>
      </c>
      <c r="C258" s="164">
        <v>2019</v>
      </c>
      <c r="D258" s="199">
        <v>1080</v>
      </c>
    </row>
    <row r="259" spans="1:4">
      <c r="A259" s="251" t="s">
        <v>672</v>
      </c>
      <c r="B259" s="164" t="s">
        <v>1234</v>
      </c>
      <c r="C259" s="164"/>
      <c r="D259" s="199">
        <v>1355</v>
      </c>
    </row>
    <row r="260" spans="1:4">
      <c r="A260" s="251" t="s">
        <v>673</v>
      </c>
      <c r="B260" s="164" t="s">
        <v>1235</v>
      </c>
      <c r="C260" s="164">
        <v>2021</v>
      </c>
      <c r="D260" s="199">
        <v>419</v>
      </c>
    </row>
    <row r="261" spans="1:4">
      <c r="A261" s="251" t="s">
        <v>674</v>
      </c>
      <c r="B261" s="163" t="s">
        <v>1231</v>
      </c>
      <c r="C261" s="164">
        <v>2019</v>
      </c>
      <c r="D261" s="199">
        <v>1080</v>
      </c>
    </row>
    <row r="262" spans="1:4">
      <c r="A262" s="251" t="s">
        <v>675</v>
      </c>
      <c r="B262" s="164" t="s">
        <v>1236</v>
      </c>
      <c r="C262" s="164"/>
      <c r="D262" s="199">
        <v>1218.78</v>
      </c>
    </row>
    <row r="263" spans="1:4">
      <c r="A263" s="251" t="s">
        <v>676</v>
      </c>
      <c r="B263" s="163" t="s">
        <v>1237</v>
      </c>
      <c r="C263" s="164">
        <v>2023</v>
      </c>
      <c r="D263" s="199">
        <v>2469</v>
      </c>
    </row>
    <row r="264" spans="1:4" s="32" customFormat="1">
      <c r="A264" s="251" t="s">
        <v>677</v>
      </c>
      <c r="B264" s="164" t="s">
        <v>1241</v>
      </c>
      <c r="C264" s="164">
        <v>2018</v>
      </c>
      <c r="D264" s="199">
        <v>2500</v>
      </c>
    </row>
    <row r="265" spans="1:4" s="32" customFormat="1">
      <c r="A265" s="251" t="s">
        <v>678</v>
      </c>
      <c r="B265" s="164" t="s">
        <v>1242</v>
      </c>
      <c r="C265" s="164">
        <v>2022</v>
      </c>
      <c r="D265" s="199">
        <v>518</v>
      </c>
    </row>
    <row r="266" spans="1:4" s="32" customFormat="1">
      <c r="A266" s="251" t="s">
        <v>679</v>
      </c>
      <c r="B266" s="164" t="s">
        <v>1242</v>
      </c>
      <c r="C266" s="164">
        <v>2022</v>
      </c>
      <c r="D266" s="199">
        <v>518</v>
      </c>
    </row>
    <row r="267" spans="1:4">
      <c r="A267" s="251" t="s">
        <v>680</v>
      </c>
      <c r="B267" s="164" t="s">
        <v>1242</v>
      </c>
      <c r="C267" s="164">
        <v>2022</v>
      </c>
      <c r="D267" s="199">
        <v>518</v>
      </c>
    </row>
    <row r="268" spans="1:4">
      <c r="A268" s="251" t="s">
        <v>681</v>
      </c>
      <c r="B268" s="164" t="s">
        <v>1242</v>
      </c>
      <c r="C268" s="164">
        <v>2022</v>
      </c>
      <c r="D268" s="199">
        <v>518</v>
      </c>
    </row>
    <row r="269" spans="1:4">
      <c r="A269" s="251" t="s">
        <v>682</v>
      </c>
      <c r="B269" s="164" t="s">
        <v>1242</v>
      </c>
      <c r="C269" s="164">
        <v>2022</v>
      </c>
      <c r="D269" s="199">
        <v>518</v>
      </c>
    </row>
    <row r="270" spans="1:4">
      <c r="A270" s="251" t="s">
        <v>684</v>
      </c>
      <c r="B270" s="164" t="s">
        <v>1242</v>
      </c>
      <c r="C270" s="164">
        <v>2022</v>
      </c>
      <c r="D270" s="199">
        <v>518</v>
      </c>
    </row>
    <row r="271" spans="1:4">
      <c r="A271" s="251" t="s">
        <v>1180</v>
      </c>
      <c r="B271" s="164" t="s">
        <v>1242</v>
      </c>
      <c r="C271" s="164">
        <v>2022</v>
      </c>
      <c r="D271" s="199">
        <v>518</v>
      </c>
    </row>
    <row r="272" spans="1:4">
      <c r="A272" s="251" t="s">
        <v>686</v>
      </c>
      <c r="B272" s="164" t="s">
        <v>1242</v>
      </c>
      <c r="C272" s="164">
        <v>2022</v>
      </c>
      <c r="D272" s="199">
        <v>518</v>
      </c>
    </row>
    <row r="273" spans="1:4">
      <c r="A273" s="251" t="s">
        <v>1181</v>
      </c>
      <c r="B273" s="164" t="s">
        <v>1242</v>
      </c>
      <c r="C273" s="164">
        <v>2022</v>
      </c>
      <c r="D273" s="199">
        <v>518</v>
      </c>
    </row>
    <row r="274" spans="1:4">
      <c r="A274" s="251" t="s">
        <v>1182</v>
      </c>
      <c r="B274" s="164" t="s">
        <v>1242</v>
      </c>
      <c r="C274" s="164">
        <v>2022</v>
      </c>
      <c r="D274" s="199">
        <v>518</v>
      </c>
    </row>
    <row r="275" spans="1:4">
      <c r="A275" s="251" t="s">
        <v>1183</v>
      </c>
      <c r="B275" s="164" t="s">
        <v>1242</v>
      </c>
      <c r="C275" s="164">
        <v>2022</v>
      </c>
      <c r="D275" s="199">
        <v>518</v>
      </c>
    </row>
    <row r="276" spans="1:4">
      <c r="A276" s="251" t="s">
        <v>1184</v>
      </c>
      <c r="B276" s="164" t="s">
        <v>1242</v>
      </c>
      <c r="C276" s="164">
        <v>2022</v>
      </c>
      <c r="D276" s="199">
        <v>518</v>
      </c>
    </row>
    <row r="277" spans="1:4">
      <c r="A277" s="251" t="s">
        <v>1185</v>
      </c>
      <c r="B277" s="164" t="s">
        <v>1244</v>
      </c>
      <c r="C277" s="164">
        <v>2019</v>
      </c>
      <c r="D277" s="199">
        <v>999</v>
      </c>
    </row>
    <row r="278" spans="1:4">
      <c r="A278" s="251" t="s">
        <v>1186</v>
      </c>
      <c r="B278" s="164" t="s">
        <v>1245</v>
      </c>
      <c r="C278" s="164">
        <v>2019</v>
      </c>
      <c r="D278" s="199">
        <v>1899</v>
      </c>
    </row>
    <row r="279" spans="1:4">
      <c r="A279" s="251" t="s">
        <v>1187</v>
      </c>
      <c r="B279" s="164" t="s">
        <v>1245</v>
      </c>
      <c r="C279" s="164">
        <v>2019</v>
      </c>
      <c r="D279" s="199">
        <v>736</v>
      </c>
    </row>
    <row r="280" spans="1:4">
      <c r="A280" s="251" t="s">
        <v>1188</v>
      </c>
      <c r="B280" s="164" t="s">
        <v>1246</v>
      </c>
      <c r="C280" s="164">
        <v>2020</v>
      </c>
      <c r="D280" s="199">
        <v>4599</v>
      </c>
    </row>
    <row r="281" spans="1:4">
      <c r="A281" s="251" t="s">
        <v>1189</v>
      </c>
      <c r="B281" s="164" t="s">
        <v>1247</v>
      </c>
      <c r="C281" s="164">
        <v>2020</v>
      </c>
      <c r="D281" s="199">
        <v>2481</v>
      </c>
    </row>
    <row r="282" spans="1:4">
      <c r="A282" s="251" t="s">
        <v>1190</v>
      </c>
      <c r="B282" s="164" t="s">
        <v>1248</v>
      </c>
      <c r="C282" s="164">
        <v>2020</v>
      </c>
      <c r="D282" s="199">
        <v>3600</v>
      </c>
    </row>
    <row r="283" spans="1:4">
      <c r="A283" s="251" t="s">
        <v>1191</v>
      </c>
      <c r="B283" s="164" t="s">
        <v>1250</v>
      </c>
      <c r="C283" s="164">
        <v>2020</v>
      </c>
      <c r="D283" s="199">
        <v>1750</v>
      </c>
    </row>
    <row r="284" spans="1:4">
      <c r="A284" s="251" t="s">
        <v>1192</v>
      </c>
      <c r="B284" s="164" t="s">
        <v>1247</v>
      </c>
      <c r="C284" s="164">
        <v>2020</v>
      </c>
      <c r="D284" s="199">
        <v>2481</v>
      </c>
    </row>
    <row r="285" spans="1:4">
      <c r="A285" s="251" t="s">
        <v>1193</v>
      </c>
      <c r="B285" s="164" t="s">
        <v>1253</v>
      </c>
      <c r="C285" s="164">
        <v>2020</v>
      </c>
      <c r="D285" s="199">
        <v>1800</v>
      </c>
    </row>
    <row r="286" spans="1:4">
      <c r="A286" s="251" t="s">
        <v>1194</v>
      </c>
      <c r="B286" s="164" t="s">
        <v>1253</v>
      </c>
      <c r="C286" s="164">
        <v>2020</v>
      </c>
      <c r="D286" s="199">
        <v>1800</v>
      </c>
    </row>
    <row r="287" spans="1:4">
      <c r="A287" s="251" t="s">
        <v>1195</v>
      </c>
      <c r="B287" s="164" t="s">
        <v>1253</v>
      </c>
      <c r="C287" s="164">
        <v>2020</v>
      </c>
      <c r="D287" s="199">
        <v>1800</v>
      </c>
    </row>
    <row r="288" spans="1:4">
      <c r="A288" s="251" t="s">
        <v>1196</v>
      </c>
      <c r="B288" s="164" t="s">
        <v>1253</v>
      </c>
      <c r="C288" s="164">
        <v>2020</v>
      </c>
      <c r="D288" s="199">
        <v>1800</v>
      </c>
    </row>
    <row r="289" spans="1:4">
      <c r="A289" s="251" t="s">
        <v>1197</v>
      </c>
      <c r="B289" s="164" t="s">
        <v>1253</v>
      </c>
      <c r="C289" s="164">
        <v>2020</v>
      </c>
      <c r="D289" s="199">
        <v>1800</v>
      </c>
    </row>
    <row r="290" spans="1:4">
      <c r="A290" s="251" t="s">
        <v>1198</v>
      </c>
      <c r="B290" s="164" t="s">
        <v>1253</v>
      </c>
      <c r="C290" s="164">
        <v>2020</v>
      </c>
      <c r="D290" s="199">
        <v>1800</v>
      </c>
    </row>
    <row r="291" spans="1:4">
      <c r="A291" s="251" t="s">
        <v>1199</v>
      </c>
      <c r="B291" s="164" t="s">
        <v>1253</v>
      </c>
      <c r="C291" s="164">
        <v>2020</v>
      </c>
      <c r="D291" s="199">
        <v>1800</v>
      </c>
    </row>
    <row r="292" spans="1:4">
      <c r="A292" s="251" t="s">
        <v>1200</v>
      </c>
      <c r="B292" s="164" t="s">
        <v>1253</v>
      </c>
      <c r="C292" s="164">
        <v>2020</v>
      </c>
      <c r="D292" s="199">
        <v>1800</v>
      </c>
    </row>
    <row r="293" spans="1:4">
      <c r="A293" s="251" t="s">
        <v>1201</v>
      </c>
      <c r="B293" s="164" t="s">
        <v>1253</v>
      </c>
      <c r="C293" s="164">
        <v>2020</v>
      </c>
      <c r="D293" s="199">
        <v>1800</v>
      </c>
    </row>
    <row r="294" spans="1:4">
      <c r="A294" s="251" t="s">
        <v>1202</v>
      </c>
      <c r="B294" s="164" t="s">
        <v>1253</v>
      </c>
      <c r="C294" s="164">
        <v>2020</v>
      </c>
      <c r="D294" s="199">
        <v>1800</v>
      </c>
    </row>
    <row r="295" spans="1:4">
      <c r="A295" s="251" t="s">
        <v>1203</v>
      </c>
      <c r="B295" s="164" t="s">
        <v>1253</v>
      </c>
      <c r="C295" s="164">
        <v>2020</v>
      </c>
      <c r="D295" s="199">
        <v>1800</v>
      </c>
    </row>
    <row r="296" spans="1:4">
      <c r="A296" s="251" t="s">
        <v>1204</v>
      </c>
      <c r="B296" s="164" t="s">
        <v>1253</v>
      </c>
      <c r="C296" s="164">
        <v>2020</v>
      </c>
      <c r="D296" s="199">
        <v>1800</v>
      </c>
    </row>
    <row r="297" spans="1:4">
      <c r="A297" s="251" t="s">
        <v>1205</v>
      </c>
      <c r="B297" s="164" t="s">
        <v>1253</v>
      </c>
      <c r="C297" s="164">
        <v>2020</v>
      </c>
      <c r="D297" s="199">
        <v>1800</v>
      </c>
    </row>
    <row r="298" spans="1:4">
      <c r="A298" s="251" t="s">
        <v>1206</v>
      </c>
      <c r="B298" s="164" t="s">
        <v>1253</v>
      </c>
      <c r="C298" s="164">
        <v>2020</v>
      </c>
      <c r="D298" s="199">
        <v>1800</v>
      </c>
    </row>
    <row r="299" spans="1:4">
      <c r="A299" s="251" t="s">
        <v>1207</v>
      </c>
      <c r="B299" s="164" t="s">
        <v>1276</v>
      </c>
      <c r="C299" s="164">
        <v>2018</v>
      </c>
      <c r="D299" s="199">
        <v>332.1</v>
      </c>
    </row>
    <row r="300" spans="1:4">
      <c r="A300" s="251" t="s">
        <v>1208</v>
      </c>
      <c r="B300" s="164" t="s">
        <v>1276</v>
      </c>
      <c r="C300" s="164">
        <v>2018</v>
      </c>
      <c r="D300" s="199">
        <v>332.1</v>
      </c>
    </row>
    <row r="301" spans="1:4">
      <c r="A301" s="251" t="s">
        <v>1209</v>
      </c>
      <c r="B301" s="164" t="s">
        <v>1276</v>
      </c>
      <c r="C301" s="164">
        <v>2018</v>
      </c>
      <c r="D301" s="199">
        <v>332.1</v>
      </c>
    </row>
    <row r="302" spans="1:4">
      <c r="A302" s="251" t="s">
        <v>1210</v>
      </c>
      <c r="B302" s="164" t="s">
        <v>1277</v>
      </c>
      <c r="C302" s="164">
        <v>2018</v>
      </c>
      <c r="D302" s="199">
        <v>628.53</v>
      </c>
    </row>
    <row r="303" spans="1:4">
      <c r="A303" s="251" t="s">
        <v>1211</v>
      </c>
      <c r="B303" s="164" t="s">
        <v>1277</v>
      </c>
      <c r="C303" s="164">
        <v>2018</v>
      </c>
      <c r="D303" s="199">
        <v>628.53</v>
      </c>
    </row>
    <row r="304" spans="1:4">
      <c r="A304" s="251" t="s">
        <v>1212</v>
      </c>
      <c r="B304" s="164" t="s">
        <v>1277</v>
      </c>
      <c r="C304" s="164">
        <v>2018</v>
      </c>
      <c r="D304" s="199">
        <v>628.53</v>
      </c>
    </row>
    <row r="305" spans="1:4">
      <c r="A305" s="251" t="s">
        <v>1249</v>
      </c>
      <c r="B305" s="164" t="s">
        <v>1278</v>
      </c>
      <c r="C305" s="164">
        <v>2019</v>
      </c>
      <c r="D305" s="199">
        <v>639.6</v>
      </c>
    </row>
    <row r="306" spans="1:4">
      <c r="A306" s="251" t="s">
        <v>1251</v>
      </c>
      <c r="B306" s="164" t="s">
        <v>1278</v>
      </c>
      <c r="C306" s="164">
        <v>2019</v>
      </c>
      <c r="D306" s="199">
        <v>639.6</v>
      </c>
    </row>
    <row r="307" spans="1:4">
      <c r="A307" s="251" t="s">
        <v>1304</v>
      </c>
      <c r="B307" s="163" t="s">
        <v>1279</v>
      </c>
      <c r="C307" s="164">
        <v>2023</v>
      </c>
      <c r="D307" s="199">
        <v>4920</v>
      </c>
    </row>
    <row r="308" spans="1:4">
      <c r="A308" s="251" t="s">
        <v>1305</v>
      </c>
      <c r="B308" s="163" t="s">
        <v>1280</v>
      </c>
      <c r="C308" s="164">
        <v>2023</v>
      </c>
      <c r="D308" s="199">
        <v>4870.8</v>
      </c>
    </row>
    <row r="309" spans="1:4">
      <c r="A309" s="251" t="s">
        <v>1306</v>
      </c>
      <c r="B309" s="164" t="s">
        <v>1281</v>
      </c>
      <c r="C309" s="164"/>
      <c r="D309" s="199">
        <v>20066.900000000001</v>
      </c>
    </row>
    <row r="310" spans="1:4">
      <c r="A310" s="251" t="s">
        <v>1307</v>
      </c>
      <c r="B310" s="164" t="s">
        <v>1282</v>
      </c>
      <c r="C310" s="164">
        <v>2019</v>
      </c>
      <c r="D310" s="199">
        <v>339</v>
      </c>
    </row>
    <row r="311" spans="1:4">
      <c r="A311" s="251" t="s">
        <v>1308</v>
      </c>
      <c r="B311" s="164" t="s">
        <v>1283</v>
      </c>
      <c r="C311" s="164">
        <v>2018</v>
      </c>
      <c r="D311" s="199">
        <v>2850</v>
      </c>
    </row>
    <row r="312" spans="1:4">
      <c r="A312" s="251" t="s">
        <v>1309</v>
      </c>
      <c r="B312" s="164" t="s">
        <v>1285</v>
      </c>
      <c r="C312" s="164">
        <v>2019</v>
      </c>
      <c r="D312" s="199">
        <v>3160</v>
      </c>
    </row>
    <row r="313" spans="1:4">
      <c r="A313" s="251" t="s">
        <v>1310</v>
      </c>
      <c r="B313" s="164" t="s">
        <v>1286</v>
      </c>
      <c r="C313" s="164">
        <v>2020</v>
      </c>
      <c r="D313" s="199">
        <v>342.86</v>
      </c>
    </row>
    <row r="314" spans="1:4">
      <c r="A314" s="251" t="s">
        <v>1311</v>
      </c>
      <c r="B314" s="164" t="s">
        <v>1286</v>
      </c>
      <c r="C314" s="164">
        <v>2020</v>
      </c>
      <c r="D314" s="199">
        <v>342.86</v>
      </c>
    </row>
    <row r="315" spans="1:4">
      <c r="A315" s="251" t="s">
        <v>1252</v>
      </c>
      <c r="B315" s="164" t="s">
        <v>1287</v>
      </c>
      <c r="C315" s="164">
        <v>2020</v>
      </c>
      <c r="D315" s="199">
        <v>519</v>
      </c>
    </row>
    <row r="316" spans="1:4">
      <c r="A316" s="251" t="s">
        <v>1254</v>
      </c>
      <c r="B316" s="164" t="s">
        <v>1289</v>
      </c>
      <c r="C316" s="164">
        <v>2019</v>
      </c>
      <c r="D316" s="199">
        <v>1537.5</v>
      </c>
    </row>
    <row r="317" spans="1:4">
      <c r="A317" s="251" t="s">
        <v>1255</v>
      </c>
      <c r="B317" s="164" t="s">
        <v>1290</v>
      </c>
      <c r="C317" s="164">
        <v>2019</v>
      </c>
      <c r="D317" s="199">
        <v>1476</v>
      </c>
    </row>
    <row r="318" spans="1:4">
      <c r="A318" s="251" t="s">
        <v>1256</v>
      </c>
      <c r="B318" s="164" t="s">
        <v>1291</v>
      </c>
      <c r="C318" s="164">
        <v>2019</v>
      </c>
      <c r="D318" s="199">
        <v>599</v>
      </c>
    </row>
    <row r="319" spans="1:4">
      <c r="A319" s="251" t="s">
        <v>1257</v>
      </c>
      <c r="B319" s="164" t="s">
        <v>1292</v>
      </c>
      <c r="C319" s="164">
        <v>2019</v>
      </c>
      <c r="D319" s="199">
        <v>3135</v>
      </c>
    </row>
    <row r="320" spans="1:4">
      <c r="A320" s="251" t="s">
        <v>1258</v>
      </c>
      <c r="B320" s="164" t="s">
        <v>1292</v>
      </c>
      <c r="C320" s="164">
        <v>2019</v>
      </c>
      <c r="D320" s="199">
        <v>3000</v>
      </c>
    </row>
    <row r="321" spans="1:4">
      <c r="A321" s="251" t="s">
        <v>1259</v>
      </c>
      <c r="B321" s="164" t="s">
        <v>1292</v>
      </c>
      <c r="C321" s="164">
        <v>2021</v>
      </c>
      <c r="D321" s="199">
        <v>2629</v>
      </c>
    </row>
    <row r="322" spans="1:4">
      <c r="A322" s="251" t="s">
        <v>1260</v>
      </c>
      <c r="B322" s="164" t="s">
        <v>1298</v>
      </c>
      <c r="C322" s="164">
        <v>2021</v>
      </c>
      <c r="D322" s="199">
        <v>5833.33</v>
      </c>
    </row>
    <row r="323" spans="1:4">
      <c r="A323" s="251" t="s">
        <v>1261</v>
      </c>
      <c r="B323" s="164" t="s">
        <v>1298</v>
      </c>
      <c r="C323" s="164">
        <v>2021</v>
      </c>
      <c r="D323" s="199">
        <v>5833.33</v>
      </c>
    </row>
    <row r="324" spans="1:4">
      <c r="A324" s="251" t="s">
        <v>1262</v>
      </c>
      <c r="B324" s="164" t="s">
        <v>1298</v>
      </c>
      <c r="C324" s="164">
        <v>2021</v>
      </c>
      <c r="D324" s="199">
        <v>5833.34</v>
      </c>
    </row>
    <row r="325" spans="1:4">
      <c r="A325" s="251" t="s">
        <v>1263</v>
      </c>
      <c r="B325" s="164" t="s">
        <v>1299</v>
      </c>
      <c r="C325" s="164">
        <v>2016</v>
      </c>
      <c r="D325" s="199">
        <v>1580</v>
      </c>
    </row>
    <row r="326" spans="1:4">
      <c r="A326" s="251" t="s">
        <v>1264</v>
      </c>
      <c r="B326" s="164" t="s">
        <v>1300</v>
      </c>
      <c r="C326" s="164">
        <v>2017</v>
      </c>
      <c r="D326" s="199">
        <v>2172</v>
      </c>
    </row>
    <row r="327" spans="1:4">
      <c r="A327" s="606" t="s">
        <v>198</v>
      </c>
      <c r="B327" s="607"/>
      <c r="C327" s="608"/>
      <c r="D327" s="269">
        <f>SUM(D253:D326)</f>
        <v>139664.25</v>
      </c>
    </row>
    <row r="328" spans="1:4">
      <c r="A328" s="639" t="s">
        <v>634</v>
      </c>
      <c r="B328" s="616"/>
      <c r="C328" s="616"/>
      <c r="D328" s="617"/>
    </row>
    <row r="329" spans="1:4">
      <c r="A329" s="268" t="s">
        <v>661</v>
      </c>
      <c r="B329" s="271" t="s">
        <v>1243</v>
      </c>
      <c r="C329" s="164">
        <v>2019</v>
      </c>
      <c r="D329" s="199">
        <v>549.99</v>
      </c>
    </row>
    <row r="330" spans="1:4">
      <c r="A330" s="268" t="s">
        <v>663</v>
      </c>
      <c r="B330" s="164" t="s">
        <v>1265</v>
      </c>
      <c r="C330" s="164">
        <v>2020</v>
      </c>
      <c r="D330" s="199">
        <v>2520</v>
      </c>
    </row>
    <row r="331" spans="1:4">
      <c r="A331" s="268" t="s">
        <v>665</v>
      </c>
      <c r="B331" s="164" t="s">
        <v>1266</v>
      </c>
      <c r="C331" s="164">
        <v>2017</v>
      </c>
      <c r="D331" s="199">
        <v>2499</v>
      </c>
    </row>
    <row r="332" spans="1:4">
      <c r="A332" s="268" t="s">
        <v>667</v>
      </c>
      <c r="B332" s="164" t="s">
        <v>1267</v>
      </c>
      <c r="C332" s="164">
        <v>2017</v>
      </c>
      <c r="D332" s="199">
        <v>2018</v>
      </c>
    </row>
    <row r="333" spans="1:4">
      <c r="A333" s="268" t="s">
        <v>669</v>
      </c>
      <c r="B333" s="164" t="s">
        <v>1267</v>
      </c>
      <c r="C333" s="164">
        <v>2018</v>
      </c>
      <c r="D333" s="199">
        <v>2449</v>
      </c>
    </row>
    <row r="334" spans="1:4">
      <c r="A334" s="268" t="s">
        <v>671</v>
      </c>
      <c r="B334" s="164" t="s">
        <v>1268</v>
      </c>
      <c r="C334" s="164">
        <v>2018</v>
      </c>
      <c r="D334" s="199">
        <v>2449</v>
      </c>
    </row>
    <row r="335" spans="1:4">
      <c r="A335" s="268" t="s">
        <v>672</v>
      </c>
      <c r="B335" s="164" t="s">
        <v>1267</v>
      </c>
      <c r="C335" s="164">
        <v>2018</v>
      </c>
      <c r="D335" s="199">
        <v>1550</v>
      </c>
    </row>
    <row r="336" spans="1:4">
      <c r="A336" s="268" t="s">
        <v>673</v>
      </c>
      <c r="B336" s="164" t="s">
        <v>1267</v>
      </c>
      <c r="C336" s="164">
        <v>2018</v>
      </c>
      <c r="D336" s="199">
        <v>1550</v>
      </c>
    </row>
    <row r="337" spans="1:4">
      <c r="A337" s="268" t="s">
        <v>674</v>
      </c>
      <c r="B337" s="164" t="s">
        <v>1267</v>
      </c>
      <c r="C337" s="164">
        <v>2019</v>
      </c>
      <c r="D337" s="199">
        <v>1749</v>
      </c>
    </row>
    <row r="338" spans="1:4">
      <c r="A338" s="268" t="s">
        <v>675</v>
      </c>
      <c r="B338" s="164" t="s">
        <v>1269</v>
      </c>
      <c r="C338" s="164">
        <v>2020</v>
      </c>
      <c r="D338" s="199">
        <v>2520</v>
      </c>
    </row>
    <row r="339" spans="1:4">
      <c r="A339" s="268" t="s">
        <v>676</v>
      </c>
      <c r="B339" s="164" t="s">
        <v>1269</v>
      </c>
      <c r="C339" s="164">
        <v>2020</v>
      </c>
      <c r="D339" s="199">
        <v>2520</v>
      </c>
    </row>
    <row r="340" spans="1:4">
      <c r="A340" s="268" t="s">
        <v>677</v>
      </c>
      <c r="B340" s="164" t="s">
        <v>1268</v>
      </c>
      <c r="C340" s="164">
        <v>2020</v>
      </c>
      <c r="D340" s="199">
        <v>1949</v>
      </c>
    </row>
    <row r="341" spans="1:4">
      <c r="A341" s="268" t="s">
        <v>678</v>
      </c>
      <c r="B341" s="164" t="s">
        <v>1270</v>
      </c>
      <c r="C341" s="164">
        <v>2020</v>
      </c>
      <c r="D341" s="199">
        <v>2730</v>
      </c>
    </row>
    <row r="342" spans="1:4">
      <c r="A342" s="268" t="s">
        <v>679</v>
      </c>
      <c r="B342" s="164" t="s">
        <v>1270</v>
      </c>
      <c r="C342" s="164">
        <v>2020</v>
      </c>
      <c r="D342" s="199">
        <v>2730</v>
      </c>
    </row>
    <row r="343" spans="1:4">
      <c r="A343" s="268" t="s">
        <v>680</v>
      </c>
      <c r="B343" s="164" t="s">
        <v>1270</v>
      </c>
      <c r="C343" s="164">
        <v>2020</v>
      </c>
      <c r="D343" s="199">
        <v>2730</v>
      </c>
    </row>
    <row r="344" spans="1:4">
      <c r="A344" s="268" t="s">
        <v>681</v>
      </c>
      <c r="B344" s="164" t="s">
        <v>1271</v>
      </c>
      <c r="C344" s="164">
        <v>2020</v>
      </c>
      <c r="D344" s="199">
        <v>3148.8</v>
      </c>
    </row>
    <row r="345" spans="1:4">
      <c r="A345" s="268" t="s">
        <v>682</v>
      </c>
      <c r="B345" s="164" t="s">
        <v>1271</v>
      </c>
      <c r="C345" s="164">
        <v>2020</v>
      </c>
      <c r="D345" s="199">
        <v>3148.8</v>
      </c>
    </row>
    <row r="346" spans="1:4" s="32" customFormat="1">
      <c r="A346" s="268" t="s">
        <v>684</v>
      </c>
      <c r="B346" s="164" t="s">
        <v>1271</v>
      </c>
      <c r="C346" s="164">
        <v>2020</v>
      </c>
      <c r="D346" s="199">
        <v>3148.8</v>
      </c>
    </row>
    <row r="347" spans="1:4">
      <c r="A347" s="268" t="s">
        <v>1180</v>
      </c>
      <c r="B347" s="164" t="s">
        <v>1271</v>
      </c>
      <c r="C347" s="164">
        <v>2020</v>
      </c>
      <c r="D347" s="199">
        <v>3148.8</v>
      </c>
    </row>
    <row r="348" spans="1:4">
      <c r="A348" s="268" t="s">
        <v>686</v>
      </c>
      <c r="B348" s="164" t="s">
        <v>1271</v>
      </c>
      <c r="C348" s="164">
        <v>2020</v>
      </c>
      <c r="D348" s="199">
        <v>2520</v>
      </c>
    </row>
    <row r="349" spans="1:4">
      <c r="A349" s="268" t="s">
        <v>1181</v>
      </c>
      <c r="B349" s="164" t="s">
        <v>1270</v>
      </c>
      <c r="C349" s="164">
        <v>2020</v>
      </c>
      <c r="D349" s="199">
        <v>2990</v>
      </c>
    </row>
    <row r="350" spans="1:4">
      <c r="A350" s="268" t="s">
        <v>1182</v>
      </c>
      <c r="B350" s="164" t="s">
        <v>1270</v>
      </c>
      <c r="C350" s="164">
        <v>2020</v>
      </c>
      <c r="D350" s="199">
        <v>2990</v>
      </c>
    </row>
    <row r="351" spans="1:4">
      <c r="A351" s="268" t="s">
        <v>1183</v>
      </c>
      <c r="B351" s="164" t="s">
        <v>1270</v>
      </c>
      <c r="C351" s="164">
        <v>2020</v>
      </c>
      <c r="D351" s="199">
        <v>2990</v>
      </c>
    </row>
    <row r="352" spans="1:4">
      <c r="A352" s="268" t="s">
        <v>1184</v>
      </c>
      <c r="B352" s="164" t="s">
        <v>1270</v>
      </c>
      <c r="C352" s="164">
        <v>2020</v>
      </c>
      <c r="D352" s="199">
        <v>2990</v>
      </c>
    </row>
    <row r="353" spans="1:4">
      <c r="A353" s="268" t="s">
        <v>1185</v>
      </c>
      <c r="B353" s="164" t="s">
        <v>1272</v>
      </c>
      <c r="C353" s="164">
        <v>2020</v>
      </c>
      <c r="D353" s="199">
        <v>2284</v>
      </c>
    </row>
    <row r="354" spans="1:4">
      <c r="A354" s="268" t="s">
        <v>1186</v>
      </c>
      <c r="B354" s="164" t="s">
        <v>1273</v>
      </c>
      <c r="C354" s="164">
        <v>2018</v>
      </c>
      <c r="D354" s="199">
        <v>3450</v>
      </c>
    </row>
    <row r="355" spans="1:4" s="32" customFormat="1">
      <c r="A355" s="268" t="s">
        <v>1187</v>
      </c>
      <c r="B355" s="164" t="s">
        <v>1274</v>
      </c>
      <c r="C355" s="164">
        <v>2023</v>
      </c>
      <c r="D355" s="199">
        <v>4000</v>
      </c>
    </row>
    <row r="356" spans="1:4">
      <c r="A356" s="268" t="s">
        <v>1188</v>
      </c>
      <c r="B356" s="164" t="s">
        <v>1274</v>
      </c>
      <c r="C356" s="164">
        <v>2023</v>
      </c>
      <c r="D356" s="199">
        <v>4000</v>
      </c>
    </row>
    <row r="357" spans="1:4">
      <c r="A357" s="268" t="s">
        <v>1189</v>
      </c>
      <c r="B357" s="164" t="s">
        <v>1275</v>
      </c>
      <c r="C357" s="164">
        <v>2023</v>
      </c>
      <c r="D357" s="199">
        <v>3987.5</v>
      </c>
    </row>
    <row r="358" spans="1:4">
      <c r="A358" s="268" t="s">
        <v>1190</v>
      </c>
      <c r="B358" s="164" t="s">
        <v>1275</v>
      </c>
      <c r="C358" s="164">
        <v>2023</v>
      </c>
      <c r="D358" s="199">
        <v>3987.5</v>
      </c>
    </row>
    <row r="359" spans="1:4">
      <c r="A359" s="268" t="s">
        <v>1191</v>
      </c>
      <c r="B359" s="164" t="s">
        <v>1288</v>
      </c>
      <c r="C359" s="164">
        <v>2019</v>
      </c>
      <c r="D359" s="199">
        <v>750</v>
      </c>
    </row>
    <row r="360" spans="1:4" s="32" customFormat="1">
      <c r="A360" s="268" t="s">
        <v>1192</v>
      </c>
      <c r="B360" s="164" t="s">
        <v>1288</v>
      </c>
      <c r="C360" s="164">
        <v>2019</v>
      </c>
      <c r="D360" s="199">
        <v>750</v>
      </c>
    </row>
    <row r="361" spans="1:4" s="32" customFormat="1">
      <c r="A361" s="268" t="s">
        <v>1193</v>
      </c>
      <c r="B361" s="164" t="s">
        <v>1293</v>
      </c>
      <c r="C361" s="164">
        <v>2020</v>
      </c>
      <c r="D361" s="199">
        <v>4349</v>
      </c>
    </row>
    <row r="362" spans="1:4">
      <c r="A362" s="268" t="s">
        <v>1194</v>
      </c>
      <c r="B362" s="164" t="s">
        <v>1294</v>
      </c>
      <c r="C362" s="164">
        <v>2020</v>
      </c>
      <c r="D362" s="199">
        <v>1949</v>
      </c>
    </row>
    <row r="363" spans="1:4">
      <c r="A363" s="268" t="s">
        <v>1195</v>
      </c>
      <c r="B363" s="164" t="s">
        <v>1297</v>
      </c>
      <c r="C363" s="164">
        <v>2020</v>
      </c>
      <c r="D363" s="199">
        <v>329</v>
      </c>
    </row>
    <row r="364" spans="1:4">
      <c r="A364" s="268" t="s">
        <v>1196</v>
      </c>
      <c r="B364" s="164" t="s">
        <v>1297</v>
      </c>
      <c r="C364" s="164">
        <v>2020</v>
      </c>
      <c r="D364" s="199">
        <v>329</v>
      </c>
    </row>
    <row r="365" spans="1:4">
      <c r="A365" s="268" t="s">
        <v>1197</v>
      </c>
      <c r="B365" s="164" t="s">
        <v>1297</v>
      </c>
      <c r="C365" s="164">
        <v>2020</v>
      </c>
      <c r="D365" s="199">
        <v>329</v>
      </c>
    </row>
    <row r="366" spans="1:4">
      <c r="A366" s="268" t="s">
        <v>1198</v>
      </c>
      <c r="B366" s="164" t="s">
        <v>1301</v>
      </c>
      <c r="C366" s="164">
        <v>2017</v>
      </c>
      <c r="D366" s="199">
        <v>750</v>
      </c>
    </row>
    <row r="367" spans="1:4">
      <c r="A367" s="268" t="s">
        <v>1199</v>
      </c>
      <c r="B367" s="164" t="s">
        <v>1301</v>
      </c>
      <c r="C367" s="164">
        <v>2017</v>
      </c>
      <c r="D367" s="199">
        <v>750</v>
      </c>
    </row>
    <row r="368" spans="1:4">
      <c r="A368" s="268" t="s">
        <v>1200</v>
      </c>
      <c r="B368" s="164" t="s">
        <v>1301</v>
      </c>
      <c r="C368" s="164">
        <v>2017</v>
      </c>
      <c r="D368" s="199">
        <v>750</v>
      </c>
    </row>
    <row r="369" spans="1:4">
      <c r="A369" s="268" t="s">
        <v>1201</v>
      </c>
      <c r="B369" s="164" t="s">
        <v>1302</v>
      </c>
      <c r="C369" s="164">
        <v>2019</v>
      </c>
      <c r="D369" s="199">
        <v>1899</v>
      </c>
    </row>
    <row r="370" spans="1:4">
      <c r="A370" s="268" t="s">
        <v>1202</v>
      </c>
      <c r="B370" s="164" t="s">
        <v>1303</v>
      </c>
      <c r="C370" s="164">
        <v>2019</v>
      </c>
      <c r="D370" s="199">
        <v>736</v>
      </c>
    </row>
    <row r="371" spans="1:4">
      <c r="A371" s="620" t="s">
        <v>198</v>
      </c>
      <c r="B371" s="620"/>
      <c r="C371" s="621"/>
      <c r="D371" s="270">
        <f>SUM(D329:D370)</f>
        <v>94967.19</v>
      </c>
    </row>
    <row r="372" spans="1:4">
      <c r="A372" s="587" t="s">
        <v>1325</v>
      </c>
      <c r="B372" s="588"/>
      <c r="C372" s="588"/>
      <c r="D372" s="589"/>
    </row>
    <row r="373" spans="1:4">
      <c r="A373" s="600" t="s">
        <v>660</v>
      </c>
      <c r="B373" s="600"/>
      <c r="C373" s="600"/>
      <c r="D373" s="600"/>
    </row>
    <row r="374" spans="1:4">
      <c r="A374" s="164" t="s">
        <v>661</v>
      </c>
      <c r="B374" s="280" t="s">
        <v>697</v>
      </c>
      <c r="C374" s="281">
        <v>2018</v>
      </c>
      <c r="D374" s="282">
        <v>3289</v>
      </c>
    </row>
    <row r="375" spans="1:4">
      <c r="A375" s="164" t="s">
        <v>663</v>
      </c>
      <c r="B375" s="280" t="s">
        <v>624</v>
      </c>
      <c r="C375" s="281">
        <v>2018</v>
      </c>
      <c r="D375" s="282">
        <v>550</v>
      </c>
    </row>
    <row r="376" spans="1:4">
      <c r="A376" s="164" t="s">
        <v>665</v>
      </c>
      <c r="B376" s="280" t="s">
        <v>1326</v>
      </c>
      <c r="C376" s="281">
        <v>2018</v>
      </c>
      <c r="D376" s="282">
        <v>1600</v>
      </c>
    </row>
    <row r="377" spans="1:4">
      <c r="A377" s="164" t="s">
        <v>667</v>
      </c>
      <c r="B377" s="280" t="s">
        <v>1327</v>
      </c>
      <c r="C377" s="281">
        <v>2018</v>
      </c>
      <c r="D377" s="282">
        <v>1229</v>
      </c>
    </row>
    <row r="378" spans="1:4">
      <c r="A378" s="164" t="s">
        <v>669</v>
      </c>
      <c r="B378" s="280" t="s">
        <v>698</v>
      </c>
      <c r="C378" s="281">
        <v>2018</v>
      </c>
      <c r="D378" s="282">
        <v>1229</v>
      </c>
    </row>
    <row r="379" spans="1:4">
      <c r="A379" s="164" t="s">
        <v>671</v>
      </c>
      <c r="B379" s="280" t="s">
        <v>1329</v>
      </c>
      <c r="C379" s="281">
        <v>2019</v>
      </c>
      <c r="D379" s="282">
        <v>2600</v>
      </c>
    </row>
    <row r="380" spans="1:4">
      <c r="A380" s="164" t="s">
        <v>672</v>
      </c>
      <c r="B380" s="280" t="s">
        <v>1330</v>
      </c>
      <c r="C380" s="281">
        <v>2019</v>
      </c>
      <c r="D380" s="282">
        <v>2199</v>
      </c>
    </row>
    <row r="381" spans="1:4">
      <c r="A381" s="164" t="s">
        <v>673</v>
      </c>
      <c r="B381" s="280" t="s">
        <v>1330</v>
      </c>
      <c r="C381" s="281">
        <v>2019</v>
      </c>
      <c r="D381" s="282">
        <v>2199</v>
      </c>
    </row>
    <row r="382" spans="1:4">
      <c r="A382" s="164" t="s">
        <v>674</v>
      </c>
      <c r="B382" s="280" t="s">
        <v>1330</v>
      </c>
      <c r="C382" s="281">
        <v>2019</v>
      </c>
      <c r="D382" s="282">
        <v>2199</v>
      </c>
    </row>
    <row r="383" spans="1:4">
      <c r="A383" s="164" t="s">
        <v>675</v>
      </c>
      <c r="B383" s="280" t="s">
        <v>697</v>
      </c>
      <c r="C383" s="281">
        <v>2019</v>
      </c>
      <c r="D383" s="282">
        <v>4294</v>
      </c>
    </row>
    <row r="384" spans="1:4">
      <c r="A384" s="164" t="s">
        <v>676</v>
      </c>
      <c r="B384" s="280" t="s">
        <v>624</v>
      </c>
      <c r="C384" s="281">
        <v>2020</v>
      </c>
      <c r="D384" s="282">
        <v>1130</v>
      </c>
    </row>
    <row r="385" spans="1:4">
      <c r="A385" s="164" t="s">
        <v>677</v>
      </c>
      <c r="B385" s="280" t="s">
        <v>1333</v>
      </c>
      <c r="C385" s="281">
        <v>2020</v>
      </c>
      <c r="D385" s="282">
        <v>2460</v>
      </c>
    </row>
    <row r="386" spans="1:4">
      <c r="A386" s="164" t="s">
        <v>678</v>
      </c>
      <c r="B386" s="280" t="s">
        <v>624</v>
      </c>
      <c r="C386" s="281">
        <v>2020</v>
      </c>
      <c r="D386" s="282">
        <v>1199</v>
      </c>
    </row>
    <row r="387" spans="1:4">
      <c r="A387" s="164" t="s">
        <v>679</v>
      </c>
      <c r="B387" s="280" t="s">
        <v>624</v>
      </c>
      <c r="C387" s="281">
        <v>2020</v>
      </c>
      <c r="D387" s="282">
        <v>1130</v>
      </c>
    </row>
    <row r="388" spans="1:4">
      <c r="A388" s="164" t="s">
        <v>680</v>
      </c>
      <c r="B388" s="280" t="s">
        <v>624</v>
      </c>
      <c r="C388" s="281">
        <v>2020</v>
      </c>
      <c r="D388" s="282">
        <v>1130</v>
      </c>
    </row>
    <row r="389" spans="1:4">
      <c r="A389" s="164" t="s">
        <v>681</v>
      </c>
      <c r="B389" s="280" t="s">
        <v>699</v>
      </c>
      <c r="C389" s="281">
        <v>2020</v>
      </c>
      <c r="D389" s="282">
        <v>519</v>
      </c>
    </row>
    <row r="390" spans="1:4">
      <c r="A390" s="164" t="s">
        <v>682</v>
      </c>
      <c r="B390" s="280" t="s">
        <v>699</v>
      </c>
      <c r="C390" s="281">
        <v>2020</v>
      </c>
      <c r="D390" s="282">
        <v>519</v>
      </c>
    </row>
    <row r="391" spans="1:4">
      <c r="A391" s="164" t="s">
        <v>684</v>
      </c>
      <c r="B391" s="280" t="s">
        <v>699</v>
      </c>
      <c r="C391" s="281">
        <v>2020</v>
      </c>
      <c r="D391" s="282">
        <v>519</v>
      </c>
    </row>
    <row r="392" spans="1:4">
      <c r="A392" s="164" t="s">
        <v>1180</v>
      </c>
      <c r="B392" s="280" t="s">
        <v>699</v>
      </c>
      <c r="C392" s="281">
        <v>2020</v>
      </c>
      <c r="D392" s="282">
        <v>519</v>
      </c>
    </row>
    <row r="393" spans="1:4">
      <c r="A393" s="164" t="s">
        <v>686</v>
      </c>
      <c r="B393" s="280" t="s">
        <v>699</v>
      </c>
      <c r="C393" s="281">
        <v>2020</v>
      </c>
      <c r="D393" s="282">
        <v>740</v>
      </c>
    </row>
    <row r="394" spans="1:4">
      <c r="A394" s="164" t="s">
        <v>1181</v>
      </c>
      <c r="B394" s="280" t="s">
        <v>699</v>
      </c>
      <c r="C394" s="281">
        <v>2020</v>
      </c>
      <c r="D394" s="282">
        <v>740</v>
      </c>
    </row>
    <row r="395" spans="1:4">
      <c r="A395" s="164" t="s">
        <v>1182</v>
      </c>
      <c r="B395" s="280" t="s">
        <v>1334</v>
      </c>
      <c r="C395" s="281">
        <v>2020</v>
      </c>
      <c r="D395" s="282">
        <v>7367.7</v>
      </c>
    </row>
    <row r="396" spans="1:4">
      <c r="A396" s="164" t="s">
        <v>1183</v>
      </c>
      <c r="B396" s="280" t="s">
        <v>698</v>
      </c>
      <c r="C396" s="281">
        <v>2020</v>
      </c>
      <c r="D396" s="282">
        <v>809</v>
      </c>
    </row>
    <row r="397" spans="1:4">
      <c r="A397" s="164" t="s">
        <v>1184</v>
      </c>
      <c r="B397" s="280" t="s">
        <v>1330</v>
      </c>
      <c r="C397" s="281">
        <v>2020</v>
      </c>
      <c r="D397" s="282">
        <v>4270.01</v>
      </c>
    </row>
    <row r="398" spans="1:4">
      <c r="A398" s="164" t="s">
        <v>1185</v>
      </c>
      <c r="B398" s="280" t="s">
        <v>1335</v>
      </c>
      <c r="C398" s="281">
        <v>2020</v>
      </c>
      <c r="D398" s="282">
        <v>4681</v>
      </c>
    </row>
    <row r="399" spans="1:4">
      <c r="A399" s="164" t="s">
        <v>1186</v>
      </c>
      <c r="B399" s="280" t="s">
        <v>1336</v>
      </c>
      <c r="C399" s="281">
        <v>2020</v>
      </c>
      <c r="D399" s="282">
        <v>3723</v>
      </c>
    </row>
    <row r="400" spans="1:4">
      <c r="A400" s="164" t="s">
        <v>1187</v>
      </c>
      <c r="B400" s="280" t="s">
        <v>1337</v>
      </c>
      <c r="C400" s="281">
        <v>2020</v>
      </c>
      <c r="D400" s="282">
        <v>570</v>
      </c>
    </row>
    <row r="401" spans="1:4">
      <c r="A401" s="164" t="s">
        <v>1188</v>
      </c>
      <c r="B401" s="280" t="s">
        <v>624</v>
      </c>
      <c r="C401" s="281">
        <v>2021</v>
      </c>
      <c r="D401" s="282">
        <v>884</v>
      </c>
    </row>
    <row r="402" spans="1:4">
      <c r="A402" s="164" t="s">
        <v>1189</v>
      </c>
      <c r="B402" s="280" t="s">
        <v>697</v>
      </c>
      <c r="C402" s="281">
        <v>2021</v>
      </c>
      <c r="D402" s="282">
        <v>2688</v>
      </c>
    </row>
    <row r="403" spans="1:4">
      <c r="A403" s="164" t="s">
        <v>1190</v>
      </c>
      <c r="B403" s="280" t="s">
        <v>1338</v>
      </c>
      <c r="C403" s="281">
        <v>2021</v>
      </c>
      <c r="D403" s="282">
        <v>2838.18</v>
      </c>
    </row>
    <row r="404" spans="1:4">
      <c r="A404" s="164" t="s">
        <v>1191</v>
      </c>
      <c r="B404" s="280" t="s">
        <v>697</v>
      </c>
      <c r="C404" s="281">
        <v>2021</v>
      </c>
      <c r="D404" s="282">
        <v>2639</v>
      </c>
    </row>
    <row r="405" spans="1:4">
      <c r="A405" s="164" t="s">
        <v>1192</v>
      </c>
      <c r="B405" s="280" t="s">
        <v>698</v>
      </c>
      <c r="C405" s="281">
        <v>2021</v>
      </c>
      <c r="D405" s="282">
        <v>984</v>
      </c>
    </row>
    <row r="406" spans="1:4">
      <c r="A406" s="164" t="s">
        <v>1193</v>
      </c>
      <c r="B406" s="280" t="s">
        <v>698</v>
      </c>
      <c r="C406" s="281">
        <v>2021</v>
      </c>
      <c r="D406" s="282">
        <v>1476</v>
      </c>
    </row>
    <row r="407" spans="1:4">
      <c r="A407" s="164" t="s">
        <v>1194</v>
      </c>
      <c r="B407" s="280" t="s">
        <v>699</v>
      </c>
      <c r="C407" s="281">
        <v>2022</v>
      </c>
      <c r="D407" s="282">
        <v>897.9</v>
      </c>
    </row>
    <row r="408" spans="1:4">
      <c r="A408" s="164" t="s">
        <v>1195</v>
      </c>
      <c r="B408" s="280" t="s">
        <v>697</v>
      </c>
      <c r="C408" s="281">
        <v>2022</v>
      </c>
      <c r="D408" s="282">
        <v>3550</v>
      </c>
    </row>
    <row r="409" spans="1:4">
      <c r="A409" s="164" t="s">
        <v>1196</v>
      </c>
      <c r="B409" s="280" t="s">
        <v>1336</v>
      </c>
      <c r="C409" s="281">
        <v>2022</v>
      </c>
      <c r="D409" s="282">
        <v>3547.32</v>
      </c>
    </row>
    <row r="410" spans="1:4">
      <c r="A410" s="164" t="s">
        <v>1197</v>
      </c>
      <c r="B410" s="280" t="s">
        <v>1327</v>
      </c>
      <c r="C410" s="281">
        <v>2023</v>
      </c>
      <c r="D410" s="282">
        <v>7257</v>
      </c>
    </row>
    <row r="411" spans="1:4">
      <c r="A411" s="620" t="s">
        <v>198</v>
      </c>
      <c r="B411" s="620"/>
      <c r="C411" s="621"/>
      <c r="D411" s="283">
        <f>SUM(D374:D410)</f>
        <v>80175.11</v>
      </c>
    </row>
    <row r="412" spans="1:4">
      <c r="A412" s="602" t="s">
        <v>634</v>
      </c>
      <c r="B412" s="603"/>
      <c r="C412" s="603"/>
      <c r="D412" s="604"/>
    </row>
    <row r="413" spans="1:4">
      <c r="A413" s="164" t="s">
        <v>661</v>
      </c>
      <c r="B413" s="280" t="s">
        <v>1328</v>
      </c>
      <c r="C413" s="281">
        <v>2019</v>
      </c>
      <c r="D413" s="282">
        <v>4149</v>
      </c>
    </row>
    <row r="414" spans="1:4">
      <c r="A414" s="164" t="s">
        <v>663</v>
      </c>
      <c r="B414" s="280" t="s">
        <v>700</v>
      </c>
      <c r="C414" s="281">
        <v>2019</v>
      </c>
      <c r="D414" s="282">
        <v>2499</v>
      </c>
    </row>
    <row r="415" spans="1:4">
      <c r="A415" s="164" t="s">
        <v>665</v>
      </c>
      <c r="B415" s="280" t="s">
        <v>1332</v>
      </c>
      <c r="C415" s="281">
        <v>2020</v>
      </c>
      <c r="D415" s="282">
        <v>3750</v>
      </c>
    </row>
    <row r="416" spans="1:4">
      <c r="A416" s="164" t="s">
        <v>667</v>
      </c>
      <c r="B416" s="280" t="s">
        <v>700</v>
      </c>
      <c r="C416" s="281">
        <v>2020</v>
      </c>
      <c r="D416" s="282">
        <v>4600</v>
      </c>
    </row>
    <row r="417" spans="1:4">
      <c r="A417" s="164" t="s">
        <v>669</v>
      </c>
      <c r="B417" s="280" t="s">
        <v>700</v>
      </c>
      <c r="C417" s="281">
        <v>2020</v>
      </c>
      <c r="D417" s="282">
        <v>4600</v>
      </c>
    </row>
    <row r="418" spans="1:4">
      <c r="A418" s="164" t="s">
        <v>671</v>
      </c>
      <c r="B418" s="280" t="s">
        <v>1339</v>
      </c>
      <c r="C418" s="281">
        <v>2020</v>
      </c>
      <c r="D418" s="282">
        <v>205434.6</v>
      </c>
    </row>
    <row r="419" spans="1:4">
      <c r="A419" s="164" t="s">
        <v>672</v>
      </c>
      <c r="B419" s="280" t="s">
        <v>700</v>
      </c>
      <c r="C419" s="281">
        <v>2021</v>
      </c>
      <c r="D419" s="282">
        <v>2649</v>
      </c>
    </row>
    <row r="420" spans="1:4">
      <c r="A420" s="164" t="s">
        <v>673</v>
      </c>
      <c r="B420" s="280" t="s">
        <v>700</v>
      </c>
      <c r="C420" s="281">
        <v>2021</v>
      </c>
      <c r="D420" s="282">
        <v>2649</v>
      </c>
    </row>
    <row r="421" spans="1:4">
      <c r="A421" s="164" t="s">
        <v>674</v>
      </c>
      <c r="B421" s="280" t="s">
        <v>700</v>
      </c>
      <c r="C421" s="281">
        <v>2021</v>
      </c>
      <c r="D421" s="282">
        <v>3148</v>
      </c>
    </row>
    <row r="422" spans="1:4">
      <c r="A422" s="164" t="s">
        <v>675</v>
      </c>
      <c r="B422" s="280" t="s">
        <v>700</v>
      </c>
      <c r="C422" s="281">
        <v>2021</v>
      </c>
      <c r="D422" s="282">
        <v>2585</v>
      </c>
    </row>
    <row r="423" spans="1:4">
      <c r="A423" s="164" t="s">
        <v>676</v>
      </c>
      <c r="B423" s="280" t="s">
        <v>700</v>
      </c>
      <c r="C423" s="281">
        <v>2021</v>
      </c>
      <c r="D423" s="282">
        <v>2585</v>
      </c>
    </row>
    <row r="424" spans="1:4">
      <c r="A424" s="164" t="s">
        <v>677</v>
      </c>
      <c r="B424" s="280" t="s">
        <v>700</v>
      </c>
      <c r="C424" s="281">
        <v>2022</v>
      </c>
      <c r="D424" s="282">
        <v>3600</v>
      </c>
    </row>
    <row r="425" spans="1:4">
      <c r="A425" s="164" t="s">
        <v>678</v>
      </c>
      <c r="B425" s="280" t="s">
        <v>1331</v>
      </c>
      <c r="C425" s="281">
        <v>2020</v>
      </c>
      <c r="D425" s="282">
        <v>2999.99</v>
      </c>
    </row>
    <row r="426" spans="1:4">
      <c r="A426" s="623" t="s">
        <v>198</v>
      </c>
      <c r="B426" s="623"/>
      <c r="C426" s="624"/>
      <c r="D426" s="283">
        <f>SUM(D413:D425)</f>
        <v>245248.59</v>
      </c>
    </row>
    <row r="427" spans="1:4">
      <c r="A427" s="587" t="s">
        <v>1340</v>
      </c>
      <c r="B427" s="588"/>
      <c r="C427" s="588"/>
      <c r="D427" s="589"/>
    </row>
    <row r="428" spans="1:4">
      <c r="A428" s="600" t="s">
        <v>660</v>
      </c>
      <c r="B428" s="600"/>
      <c r="C428" s="600"/>
      <c r="D428" s="600"/>
    </row>
    <row r="429" spans="1:4">
      <c r="A429" s="284">
        <v>1</v>
      </c>
      <c r="B429" s="285" t="s">
        <v>1342</v>
      </c>
      <c r="C429" s="10">
        <v>2018</v>
      </c>
      <c r="D429" s="286">
        <v>2399.1999999999998</v>
      </c>
    </row>
    <row r="430" spans="1:4">
      <c r="A430" s="284">
        <v>2</v>
      </c>
      <c r="B430" s="285" t="s">
        <v>1343</v>
      </c>
      <c r="C430" s="10">
        <v>2018</v>
      </c>
      <c r="D430" s="286">
        <v>2541.5</v>
      </c>
    </row>
    <row r="431" spans="1:4">
      <c r="A431" s="284">
        <v>3</v>
      </c>
      <c r="B431" s="285" t="s">
        <v>1344</v>
      </c>
      <c r="C431" s="281">
        <v>2019</v>
      </c>
      <c r="D431" s="282">
        <v>1198</v>
      </c>
    </row>
    <row r="432" spans="1:4">
      <c r="A432" s="284">
        <v>4</v>
      </c>
      <c r="B432" s="285" t="s">
        <v>1345</v>
      </c>
      <c r="C432" s="10">
        <v>2019</v>
      </c>
      <c r="D432" s="286">
        <v>7715.45</v>
      </c>
    </row>
    <row r="433" spans="1:4">
      <c r="A433" s="284">
        <v>5</v>
      </c>
      <c r="B433" s="285" t="s">
        <v>1346</v>
      </c>
      <c r="C433" s="10">
        <v>2022</v>
      </c>
      <c r="D433" s="286">
        <v>3496</v>
      </c>
    </row>
    <row r="434" spans="1:4">
      <c r="A434" s="623" t="s">
        <v>198</v>
      </c>
      <c r="B434" s="623"/>
      <c r="C434" s="624"/>
      <c r="D434" s="260">
        <f>SUM(D429:D433)</f>
        <v>17350.150000000001</v>
      </c>
    </row>
    <row r="435" spans="1:4">
      <c r="A435" s="602" t="s">
        <v>634</v>
      </c>
      <c r="B435" s="603"/>
      <c r="C435" s="603"/>
      <c r="D435" s="604"/>
    </row>
    <row r="436" spans="1:4">
      <c r="A436" s="10">
        <v>1</v>
      </c>
      <c r="B436" s="287" t="s">
        <v>1347</v>
      </c>
      <c r="C436" s="288">
        <v>2019</v>
      </c>
      <c r="D436" s="289">
        <v>2149</v>
      </c>
    </row>
    <row r="437" spans="1:4">
      <c r="A437" s="10">
        <v>2</v>
      </c>
      <c r="B437" s="285" t="s">
        <v>1348</v>
      </c>
      <c r="C437" s="10">
        <v>2020</v>
      </c>
      <c r="D437" s="286">
        <v>3049</v>
      </c>
    </row>
    <row r="438" spans="1:4">
      <c r="A438" s="10">
        <v>3</v>
      </c>
      <c r="B438" s="285" t="s">
        <v>1348</v>
      </c>
      <c r="C438" s="10">
        <v>2020</v>
      </c>
      <c r="D438" s="286">
        <v>3049</v>
      </c>
    </row>
    <row r="439" spans="1:4">
      <c r="A439" s="10">
        <v>4</v>
      </c>
      <c r="B439" s="285" t="s">
        <v>1348</v>
      </c>
      <c r="C439" s="10">
        <v>2020</v>
      </c>
      <c r="D439" s="286">
        <v>3049</v>
      </c>
    </row>
    <row r="440" spans="1:4">
      <c r="A440" s="10">
        <v>5</v>
      </c>
      <c r="B440" s="285" t="s">
        <v>1349</v>
      </c>
      <c r="C440" s="10">
        <v>2020</v>
      </c>
      <c r="D440" s="286">
        <v>979</v>
      </c>
    </row>
    <row r="441" spans="1:4">
      <c r="A441" s="10">
        <v>6</v>
      </c>
      <c r="B441" s="290" t="s">
        <v>1350</v>
      </c>
      <c r="C441" s="291">
        <v>2020</v>
      </c>
      <c r="D441" s="292">
        <v>15744</v>
      </c>
    </row>
    <row r="442" spans="1:4">
      <c r="A442" s="10">
        <v>7</v>
      </c>
      <c r="B442" s="287" t="s">
        <v>1351</v>
      </c>
      <c r="C442" s="10">
        <v>2022</v>
      </c>
      <c r="D442" s="286">
        <v>2889</v>
      </c>
    </row>
    <row r="443" spans="1:4">
      <c r="A443" s="10">
        <v>8</v>
      </c>
      <c r="B443" s="287" t="s">
        <v>1352</v>
      </c>
      <c r="C443" s="10">
        <v>2022</v>
      </c>
      <c r="D443" s="282">
        <v>4199</v>
      </c>
    </row>
    <row r="444" spans="1:4">
      <c r="A444" s="10">
        <v>9</v>
      </c>
      <c r="B444" s="287" t="s">
        <v>1353</v>
      </c>
      <c r="C444" s="10">
        <v>2022</v>
      </c>
      <c r="D444" s="282">
        <v>3199</v>
      </c>
    </row>
    <row r="445" spans="1:4">
      <c r="A445" s="10">
        <v>10</v>
      </c>
      <c r="B445" s="287" t="s">
        <v>1354</v>
      </c>
      <c r="C445" s="10"/>
      <c r="D445" s="282">
        <v>849</v>
      </c>
    </row>
    <row r="446" spans="1:4">
      <c r="A446" s="10">
        <v>11</v>
      </c>
      <c r="B446" s="287" t="s">
        <v>1355</v>
      </c>
      <c r="C446" s="10">
        <v>2023</v>
      </c>
      <c r="D446" s="282">
        <v>1350</v>
      </c>
    </row>
    <row r="447" spans="1:4">
      <c r="A447" s="605" t="s">
        <v>198</v>
      </c>
      <c r="B447" s="605"/>
      <c r="C447" s="605"/>
      <c r="D447" s="270">
        <f>SUM(D436:D446)</f>
        <v>40505</v>
      </c>
    </row>
    <row r="448" spans="1:4">
      <c r="A448" s="587" t="s">
        <v>299</v>
      </c>
      <c r="B448" s="588"/>
      <c r="C448" s="588"/>
      <c r="D448" s="589"/>
    </row>
    <row r="449" spans="1:4">
      <c r="A449" s="600" t="s">
        <v>660</v>
      </c>
      <c r="B449" s="600"/>
      <c r="C449" s="600"/>
      <c r="D449" s="600"/>
    </row>
    <row r="450" spans="1:4">
      <c r="A450" s="284">
        <v>1</v>
      </c>
      <c r="B450" s="285" t="s">
        <v>1389</v>
      </c>
      <c r="C450" s="10">
        <v>2018</v>
      </c>
      <c r="D450" s="286">
        <v>2999</v>
      </c>
    </row>
    <row r="451" spans="1:4">
      <c r="A451" s="284">
        <v>2</v>
      </c>
      <c r="B451" s="285" t="s">
        <v>1390</v>
      </c>
      <c r="C451" s="10">
        <v>2018</v>
      </c>
      <c r="D451" s="286">
        <v>7715</v>
      </c>
    </row>
    <row r="452" spans="1:4">
      <c r="A452" s="284">
        <v>3</v>
      </c>
      <c r="B452" s="285" t="s">
        <v>1391</v>
      </c>
      <c r="C452" s="281">
        <v>2018</v>
      </c>
      <c r="D452" s="282">
        <v>1390</v>
      </c>
    </row>
    <row r="453" spans="1:4">
      <c r="A453" s="284">
        <v>4</v>
      </c>
      <c r="B453" s="285" t="s">
        <v>1392</v>
      </c>
      <c r="C453" s="10">
        <v>2019</v>
      </c>
      <c r="D453" s="286">
        <v>1906.5</v>
      </c>
    </row>
    <row r="454" spans="1:4">
      <c r="A454" s="284">
        <v>5</v>
      </c>
      <c r="B454" s="280" t="s">
        <v>1393</v>
      </c>
      <c r="C454" s="281">
        <v>2019</v>
      </c>
      <c r="D454" s="282">
        <v>2182.86</v>
      </c>
    </row>
    <row r="455" spans="1:4">
      <c r="A455" s="284">
        <v>6</v>
      </c>
      <c r="B455" s="285" t="s">
        <v>1394</v>
      </c>
      <c r="C455" s="10">
        <v>2019</v>
      </c>
      <c r="D455" s="286">
        <v>4387.41</v>
      </c>
    </row>
    <row r="456" spans="1:4">
      <c r="A456" s="284">
        <v>7</v>
      </c>
      <c r="B456" s="285" t="s">
        <v>1395</v>
      </c>
      <c r="C456" s="10">
        <v>2019</v>
      </c>
      <c r="D456" s="286">
        <v>3341.91</v>
      </c>
    </row>
    <row r="457" spans="1:4">
      <c r="A457" s="284">
        <v>8</v>
      </c>
      <c r="B457" s="285" t="s">
        <v>1396</v>
      </c>
      <c r="C457" s="10">
        <v>2019</v>
      </c>
      <c r="D457" s="286">
        <v>3218.91</v>
      </c>
    </row>
    <row r="458" spans="1:4">
      <c r="A458" s="284">
        <v>9</v>
      </c>
      <c r="B458" s="285" t="s">
        <v>1396</v>
      </c>
      <c r="C458" s="10">
        <v>2019</v>
      </c>
      <c r="D458" s="286">
        <v>3218.91</v>
      </c>
    </row>
    <row r="459" spans="1:4">
      <c r="A459" s="284">
        <v>10</v>
      </c>
      <c r="B459" s="285" t="s">
        <v>1397</v>
      </c>
      <c r="C459" s="10">
        <v>2019</v>
      </c>
      <c r="D459" s="286">
        <v>1599</v>
      </c>
    </row>
    <row r="460" spans="1:4">
      <c r="A460" s="284">
        <v>11</v>
      </c>
      <c r="B460" s="285" t="s">
        <v>1398</v>
      </c>
      <c r="C460" s="10">
        <v>2019</v>
      </c>
      <c r="D460" s="286">
        <v>1879</v>
      </c>
    </row>
    <row r="461" spans="1:4">
      <c r="A461" s="284">
        <v>12</v>
      </c>
      <c r="B461" s="285" t="s">
        <v>1399</v>
      </c>
      <c r="C461" s="10">
        <v>2020</v>
      </c>
      <c r="D461" s="286">
        <v>2399</v>
      </c>
    </row>
    <row r="462" spans="1:4">
      <c r="A462" s="284">
        <v>13</v>
      </c>
      <c r="B462" s="285" t="s">
        <v>1392</v>
      </c>
      <c r="C462" s="10">
        <v>2020</v>
      </c>
      <c r="D462" s="286">
        <v>2066.4</v>
      </c>
    </row>
    <row r="463" spans="1:4">
      <c r="A463" s="284">
        <v>14</v>
      </c>
      <c r="B463" s="285" t="s">
        <v>1392</v>
      </c>
      <c r="C463" s="10">
        <v>2020</v>
      </c>
      <c r="D463" s="286">
        <v>2066.4</v>
      </c>
    </row>
    <row r="464" spans="1:4">
      <c r="A464" s="284">
        <v>15</v>
      </c>
      <c r="B464" s="285" t="s">
        <v>1400</v>
      </c>
      <c r="C464" s="10">
        <v>2020</v>
      </c>
      <c r="D464" s="286">
        <v>2199.9</v>
      </c>
    </row>
    <row r="465" spans="1:4">
      <c r="A465" s="284">
        <v>16</v>
      </c>
      <c r="B465" s="285" t="s">
        <v>1401</v>
      </c>
      <c r="C465" s="10">
        <v>2021</v>
      </c>
      <c r="D465" s="286">
        <v>1168.5</v>
      </c>
    </row>
    <row r="466" spans="1:4">
      <c r="A466" s="284">
        <v>17</v>
      </c>
      <c r="B466" s="285" t="s">
        <v>1401</v>
      </c>
      <c r="C466" s="10">
        <v>2021</v>
      </c>
      <c r="D466" s="286">
        <v>1168.5</v>
      </c>
    </row>
    <row r="467" spans="1:4">
      <c r="A467" s="284">
        <v>18</v>
      </c>
      <c r="B467" s="285" t="s">
        <v>1401</v>
      </c>
      <c r="C467" s="10">
        <v>2021</v>
      </c>
      <c r="D467" s="286">
        <v>1168.5</v>
      </c>
    </row>
    <row r="468" spans="1:4">
      <c r="A468" s="284">
        <v>19</v>
      </c>
      <c r="B468" s="285" t="s">
        <v>1402</v>
      </c>
      <c r="C468" s="10">
        <v>2021</v>
      </c>
      <c r="D468" s="286">
        <v>2899</v>
      </c>
    </row>
    <row r="469" spans="1:4">
      <c r="A469" s="284">
        <v>20</v>
      </c>
      <c r="B469" s="285" t="s">
        <v>1403</v>
      </c>
      <c r="C469" s="10">
        <v>2021</v>
      </c>
      <c r="D469" s="286">
        <v>2299</v>
      </c>
    </row>
    <row r="470" spans="1:4">
      <c r="A470" s="284">
        <v>21</v>
      </c>
      <c r="B470" s="285" t="s">
        <v>1404</v>
      </c>
      <c r="C470" s="10">
        <v>2021</v>
      </c>
      <c r="D470" s="286">
        <v>6790</v>
      </c>
    </row>
    <row r="471" spans="1:4">
      <c r="A471" s="284">
        <v>22</v>
      </c>
      <c r="B471" s="285" t="s">
        <v>1405</v>
      </c>
      <c r="C471" s="10">
        <v>2021</v>
      </c>
      <c r="D471" s="286">
        <v>850</v>
      </c>
    </row>
    <row r="472" spans="1:4">
      <c r="A472" s="284">
        <v>23</v>
      </c>
      <c r="B472" s="285" t="s">
        <v>1405</v>
      </c>
      <c r="C472" s="10">
        <v>2021</v>
      </c>
      <c r="D472" s="286">
        <v>850</v>
      </c>
    </row>
    <row r="473" spans="1:4">
      <c r="A473" s="284">
        <v>24</v>
      </c>
      <c r="B473" s="285" t="s">
        <v>1405</v>
      </c>
      <c r="C473" s="10">
        <v>2021</v>
      </c>
      <c r="D473" s="286">
        <v>850</v>
      </c>
    </row>
    <row r="474" spans="1:4">
      <c r="A474" s="284">
        <v>25</v>
      </c>
      <c r="B474" s="285" t="s">
        <v>1406</v>
      </c>
      <c r="C474" s="10">
        <v>2021</v>
      </c>
      <c r="D474" s="286">
        <v>1722</v>
      </c>
    </row>
    <row r="475" spans="1:4">
      <c r="A475" s="284">
        <v>26</v>
      </c>
      <c r="B475" s="285" t="s">
        <v>1407</v>
      </c>
      <c r="C475" s="10">
        <v>2021</v>
      </c>
      <c r="D475" s="286">
        <v>2499</v>
      </c>
    </row>
    <row r="476" spans="1:4">
      <c r="A476" s="284">
        <v>27</v>
      </c>
      <c r="B476" s="285" t="s">
        <v>1408</v>
      </c>
      <c r="C476" s="10">
        <v>2021</v>
      </c>
      <c r="D476" s="286">
        <v>2599</v>
      </c>
    </row>
    <row r="477" spans="1:4">
      <c r="A477" s="284">
        <v>28</v>
      </c>
      <c r="B477" s="285" t="s">
        <v>1409</v>
      </c>
      <c r="C477" s="10">
        <v>2021</v>
      </c>
      <c r="D477" s="286">
        <v>599</v>
      </c>
    </row>
    <row r="478" spans="1:4">
      <c r="A478" s="284">
        <v>29</v>
      </c>
      <c r="B478" s="285" t="s">
        <v>1410</v>
      </c>
      <c r="C478" s="10">
        <v>2021</v>
      </c>
      <c r="D478" s="286">
        <v>700</v>
      </c>
    </row>
    <row r="479" spans="1:4">
      <c r="A479" s="284">
        <v>30</v>
      </c>
      <c r="B479" s="285" t="s">
        <v>1411</v>
      </c>
      <c r="C479" s="10">
        <v>2021</v>
      </c>
      <c r="D479" s="286">
        <v>2137.6</v>
      </c>
    </row>
    <row r="480" spans="1:4">
      <c r="A480" s="284">
        <v>31</v>
      </c>
      <c r="B480" s="285" t="s">
        <v>1412</v>
      </c>
      <c r="C480" s="10">
        <v>2021</v>
      </c>
      <c r="D480" s="286">
        <v>1992.6</v>
      </c>
    </row>
    <row r="481" spans="1:4">
      <c r="A481" s="284">
        <v>32</v>
      </c>
      <c r="B481" s="285" t="s">
        <v>1413</v>
      </c>
      <c r="C481" s="10">
        <v>2021</v>
      </c>
      <c r="D481" s="286">
        <v>2698.98</v>
      </c>
    </row>
    <row r="482" spans="1:4">
      <c r="A482" s="284">
        <v>33</v>
      </c>
      <c r="B482" s="285" t="s">
        <v>1414</v>
      </c>
      <c r="C482" s="10">
        <v>2021</v>
      </c>
      <c r="D482" s="286">
        <v>799.99</v>
      </c>
    </row>
    <row r="483" spans="1:4">
      <c r="A483" s="284">
        <v>34</v>
      </c>
      <c r="B483" s="280" t="s">
        <v>1415</v>
      </c>
      <c r="C483" s="281">
        <v>2021</v>
      </c>
      <c r="D483" s="282">
        <v>1300</v>
      </c>
    </row>
    <row r="484" spans="1:4">
      <c r="A484" s="284">
        <v>35</v>
      </c>
      <c r="B484" s="280" t="s">
        <v>1416</v>
      </c>
      <c r="C484" s="281">
        <v>2021</v>
      </c>
      <c r="D484" s="282">
        <v>2000</v>
      </c>
    </row>
    <row r="485" spans="1:4">
      <c r="A485" s="284">
        <v>36</v>
      </c>
      <c r="B485" s="285" t="s">
        <v>1405</v>
      </c>
      <c r="C485" s="10">
        <v>2022</v>
      </c>
      <c r="D485" s="286">
        <v>764</v>
      </c>
    </row>
    <row r="486" spans="1:4">
      <c r="A486" s="284">
        <v>37</v>
      </c>
      <c r="B486" s="280" t="s">
        <v>1417</v>
      </c>
      <c r="C486" s="281">
        <v>2022</v>
      </c>
      <c r="D486" s="282">
        <v>3350</v>
      </c>
    </row>
    <row r="487" spans="1:4">
      <c r="A487" s="284">
        <v>38</v>
      </c>
      <c r="B487" s="280" t="s">
        <v>1418</v>
      </c>
      <c r="C487" s="281">
        <v>2022</v>
      </c>
      <c r="D487" s="282">
        <v>5400.1</v>
      </c>
    </row>
    <row r="488" spans="1:4">
      <c r="A488" s="284">
        <v>39</v>
      </c>
      <c r="B488" s="280" t="s">
        <v>1418</v>
      </c>
      <c r="C488" s="281">
        <v>2022</v>
      </c>
      <c r="D488" s="282">
        <v>5400.1</v>
      </c>
    </row>
    <row r="489" spans="1:4">
      <c r="A489" s="284">
        <v>40</v>
      </c>
      <c r="B489" s="280" t="s">
        <v>1419</v>
      </c>
      <c r="C489" s="281">
        <v>2022</v>
      </c>
      <c r="D489" s="282">
        <v>1107</v>
      </c>
    </row>
    <row r="490" spans="1:4">
      <c r="A490" s="284">
        <v>41</v>
      </c>
      <c r="B490" s="280" t="s">
        <v>1419</v>
      </c>
      <c r="C490" s="281">
        <v>2022</v>
      </c>
      <c r="D490" s="282">
        <v>1107</v>
      </c>
    </row>
    <row r="491" spans="1:4">
      <c r="A491" s="284">
        <v>42</v>
      </c>
      <c r="B491" s="280" t="s">
        <v>1420</v>
      </c>
      <c r="C491" s="281">
        <v>2022</v>
      </c>
      <c r="D491" s="282">
        <v>3013.5</v>
      </c>
    </row>
    <row r="492" spans="1:4">
      <c r="A492" s="284">
        <v>43</v>
      </c>
      <c r="B492" s="280" t="s">
        <v>1421</v>
      </c>
      <c r="C492" s="281">
        <v>2022</v>
      </c>
      <c r="D492" s="282">
        <v>3960.6</v>
      </c>
    </row>
    <row r="493" spans="1:4">
      <c r="A493" s="284">
        <v>44</v>
      </c>
      <c r="B493" s="280" t="s">
        <v>1422</v>
      </c>
      <c r="C493" s="281">
        <v>2022</v>
      </c>
      <c r="D493" s="282">
        <v>699</v>
      </c>
    </row>
    <row r="494" spans="1:4">
      <c r="A494" s="284">
        <v>45</v>
      </c>
      <c r="B494" s="285" t="s">
        <v>1405</v>
      </c>
      <c r="C494" s="281">
        <v>2022</v>
      </c>
      <c r="D494" s="282">
        <v>755</v>
      </c>
    </row>
    <row r="495" spans="1:4">
      <c r="A495" s="284">
        <v>46</v>
      </c>
      <c r="B495" s="280" t="s">
        <v>1423</v>
      </c>
      <c r="C495" s="281">
        <v>2023</v>
      </c>
      <c r="D495" s="282">
        <v>6150</v>
      </c>
    </row>
    <row r="496" spans="1:4">
      <c r="A496" s="284">
        <v>47</v>
      </c>
      <c r="B496" s="280" t="s">
        <v>1418</v>
      </c>
      <c r="C496" s="281">
        <v>2023</v>
      </c>
      <c r="D496" s="282">
        <v>5690</v>
      </c>
    </row>
    <row r="497" spans="1:4">
      <c r="A497" s="284">
        <v>48</v>
      </c>
      <c r="B497" s="280" t="s">
        <v>1424</v>
      </c>
      <c r="C497" s="281">
        <v>2023</v>
      </c>
      <c r="D497" s="282">
        <v>3999.9</v>
      </c>
    </row>
    <row r="498" spans="1:4">
      <c r="A498" s="605" t="s">
        <v>198</v>
      </c>
      <c r="B498" s="605"/>
      <c r="C498" s="605"/>
      <c r="D498" s="260">
        <f>SUM(D450:D497)</f>
        <v>121058.07000000004</v>
      </c>
    </row>
    <row r="499" spans="1:4">
      <c r="A499" s="602" t="s">
        <v>1425</v>
      </c>
      <c r="B499" s="603"/>
      <c r="C499" s="603"/>
      <c r="D499" s="604"/>
    </row>
    <row r="500" spans="1:4">
      <c r="A500" s="10">
        <v>1</v>
      </c>
      <c r="B500" s="285" t="s">
        <v>1426</v>
      </c>
      <c r="C500" s="10">
        <v>2020</v>
      </c>
      <c r="D500" s="286">
        <v>3148.8</v>
      </c>
    </row>
    <row r="501" spans="1:4">
      <c r="A501" s="10">
        <v>2</v>
      </c>
      <c r="B501" s="285" t="s">
        <v>1426</v>
      </c>
      <c r="C501" s="10">
        <v>2020</v>
      </c>
      <c r="D501" s="286">
        <v>3148.8</v>
      </c>
    </row>
    <row r="502" spans="1:4">
      <c r="A502" s="10">
        <v>3</v>
      </c>
      <c r="B502" s="285" t="s">
        <v>1427</v>
      </c>
      <c r="C502" s="10">
        <v>2020</v>
      </c>
      <c r="D502" s="286">
        <v>2730</v>
      </c>
    </row>
    <row r="503" spans="1:4">
      <c r="A503" s="10">
        <v>4</v>
      </c>
      <c r="B503" s="285" t="s">
        <v>1427</v>
      </c>
      <c r="C503" s="10">
        <v>2020</v>
      </c>
      <c r="D503" s="286">
        <v>2730</v>
      </c>
    </row>
    <row r="504" spans="1:4">
      <c r="A504" s="10">
        <v>5</v>
      </c>
      <c r="B504" s="285" t="s">
        <v>1427</v>
      </c>
      <c r="C504" s="10">
        <v>2020</v>
      </c>
      <c r="D504" s="286">
        <v>2730</v>
      </c>
    </row>
    <row r="505" spans="1:4">
      <c r="A505" s="605" t="s">
        <v>198</v>
      </c>
      <c r="B505" s="605"/>
      <c r="C505" s="605"/>
      <c r="D505" s="260">
        <f>SUM(D500:D504)</f>
        <v>14487.6</v>
      </c>
    </row>
    <row r="506" spans="1:4">
      <c r="A506" s="602" t="s">
        <v>634</v>
      </c>
      <c r="B506" s="603"/>
      <c r="C506" s="603"/>
      <c r="D506" s="604"/>
    </row>
    <row r="507" spans="1:4">
      <c r="A507" s="10">
        <v>1</v>
      </c>
      <c r="B507" s="303" t="s">
        <v>1428</v>
      </c>
      <c r="C507" s="72">
        <v>2018</v>
      </c>
      <c r="D507" s="304">
        <v>2189</v>
      </c>
    </row>
    <row r="508" spans="1:4">
      <c r="A508" s="10">
        <v>2</v>
      </c>
      <c r="B508" s="305" t="s">
        <v>1429</v>
      </c>
      <c r="C508" s="306">
        <v>2018</v>
      </c>
      <c r="D508" s="307">
        <v>8750</v>
      </c>
    </row>
    <row r="509" spans="1:4">
      <c r="A509" s="10">
        <v>3</v>
      </c>
      <c r="B509" s="305" t="s">
        <v>1429</v>
      </c>
      <c r="C509" s="306">
        <v>2018</v>
      </c>
      <c r="D509" s="289">
        <v>8750</v>
      </c>
    </row>
    <row r="510" spans="1:4">
      <c r="A510" s="10">
        <v>4</v>
      </c>
      <c r="B510" s="285" t="s">
        <v>1347</v>
      </c>
      <c r="C510" s="10">
        <v>2018</v>
      </c>
      <c r="D510" s="282">
        <v>4298</v>
      </c>
    </row>
    <row r="511" spans="1:4">
      <c r="A511" s="10">
        <v>5</v>
      </c>
      <c r="B511" s="285" t="s">
        <v>1430</v>
      </c>
      <c r="C511" s="10">
        <v>2018</v>
      </c>
      <c r="D511" s="286">
        <v>825</v>
      </c>
    </row>
    <row r="512" spans="1:4">
      <c r="A512" s="10">
        <v>6</v>
      </c>
      <c r="B512" s="285" t="s">
        <v>1431</v>
      </c>
      <c r="C512" s="10">
        <v>2018</v>
      </c>
      <c r="D512" s="286">
        <v>439</v>
      </c>
    </row>
    <row r="513" spans="1:4">
      <c r="A513" s="10">
        <v>7</v>
      </c>
      <c r="B513" s="285" t="s">
        <v>1432</v>
      </c>
      <c r="C513" s="10">
        <v>2018</v>
      </c>
      <c r="D513" s="282">
        <v>1608.86</v>
      </c>
    </row>
    <row r="514" spans="1:4">
      <c r="A514" s="10">
        <v>8</v>
      </c>
      <c r="B514" s="290" t="s">
        <v>1433</v>
      </c>
      <c r="C514" s="291">
        <v>2019</v>
      </c>
      <c r="D514" s="308">
        <v>3199</v>
      </c>
    </row>
    <row r="515" spans="1:4">
      <c r="A515" s="10">
        <v>9</v>
      </c>
      <c r="B515" s="285" t="s">
        <v>1434</v>
      </c>
      <c r="C515" s="10">
        <v>2019</v>
      </c>
      <c r="D515" s="286">
        <v>3000</v>
      </c>
    </row>
    <row r="516" spans="1:4">
      <c r="A516" s="10">
        <v>10</v>
      </c>
      <c r="B516" s="290" t="s">
        <v>1435</v>
      </c>
      <c r="C516" s="291">
        <v>2019</v>
      </c>
      <c r="D516" s="308">
        <v>3099.99</v>
      </c>
    </row>
    <row r="517" spans="1:4">
      <c r="A517" s="10">
        <v>11</v>
      </c>
      <c r="B517" s="285" t="s">
        <v>1436</v>
      </c>
      <c r="C517" s="10">
        <v>2020</v>
      </c>
      <c r="D517" s="286">
        <v>665</v>
      </c>
    </row>
    <row r="518" spans="1:4">
      <c r="A518" s="10">
        <v>12</v>
      </c>
      <c r="B518" s="285" t="s">
        <v>1436</v>
      </c>
      <c r="C518" s="10">
        <v>2020</v>
      </c>
      <c r="D518" s="286">
        <v>665</v>
      </c>
    </row>
    <row r="519" spans="1:4">
      <c r="A519" s="10">
        <v>13</v>
      </c>
      <c r="B519" s="285" t="s">
        <v>1437</v>
      </c>
      <c r="C519" s="10">
        <v>2020</v>
      </c>
      <c r="D519" s="286">
        <v>706.35</v>
      </c>
    </row>
    <row r="520" spans="1:4">
      <c r="A520" s="10">
        <v>14</v>
      </c>
      <c r="B520" s="285" t="s">
        <v>1438</v>
      </c>
      <c r="C520" s="10">
        <v>2021</v>
      </c>
      <c r="D520" s="282">
        <v>2470</v>
      </c>
    </row>
    <row r="521" spans="1:4">
      <c r="A521" s="10">
        <v>15</v>
      </c>
      <c r="B521" s="285" t="s">
        <v>1439</v>
      </c>
      <c r="C521" s="10">
        <v>2021</v>
      </c>
      <c r="D521" s="282">
        <v>4199</v>
      </c>
    </row>
    <row r="522" spans="1:4">
      <c r="A522" s="10">
        <v>16</v>
      </c>
      <c r="B522" s="285" t="s">
        <v>1440</v>
      </c>
      <c r="C522" s="10">
        <v>2021</v>
      </c>
      <c r="D522" s="282">
        <v>3460.34</v>
      </c>
    </row>
    <row r="523" spans="1:4">
      <c r="A523" s="10">
        <v>17</v>
      </c>
      <c r="B523" s="285" t="s">
        <v>1441</v>
      </c>
      <c r="C523" s="10">
        <v>2021</v>
      </c>
      <c r="D523" s="282">
        <v>2832.2</v>
      </c>
    </row>
    <row r="524" spans="1:4">
      <c r="A524" s="10">
        <v>18</v>
      </c>
      <c r="B524" s="285" t="s">
        <v>1442</v>
      </c>
      <c r="C524" s="10">
        <v>2021</v>
      </c>
      <c r="D524" s="282">
        <v>1393.36</v>
      </c>
    </row>
    <row r="525" spans="1:4">
      <c r="A525" s="10">
        <v>19</v>
      </c>
      <c r="B525" s="285" t="s">
        <v>1443</v>
      </c>
      <c r="C525" s="10">
        <v>2021</v>
      </c>
      <c r="D525" s="282">
        <v>1891.02</v>
      </c>
    </row>
    <row r="526" spans="1:4">
      <c r="A526" s="10">
        <v>20</v>
      </c>
      <c r="B526" s="285" t="s">
        <v>1443</v>
      </c>
      <c r="C526" s="10">
        <v>2021</v>
      </c>
      <c r="D526" s="282">
        <v>1891.02</v>
      </c>
    </row>
    <row r="527" spans="1:4">
      <c r="A527" s="10">
        <v>21</v>
      </c>
      <c r="B527" s="285" t="s">
        <v>1444</v>
      </c>
      <c r="C527" s="10">
        <v>2021</v>
      </c>
      <c r="D527" s="282">
        <v>995.23</v>
      </c>
    </row>
    <row r="528" spans="1:4">
      <c r="A528" s="10">
        <v>22</v>
      </c>
      <c r="B528" s="285" t="s">
        <v>1445</v>
      </c>
      <c r="C528" s="10">
        <v>2021</v>
      </c>
      <c r="D528" s="282">
        <v>1999</v>
      </c>
    </row>
    <row r="529" spans="1:4">
      <c r="A529" s="10">
        <v>23</v>
      </c>
      <c r="B529" s="285" t="s">
        <v>1446</v>
      </c>
      <c r="C529" s="10">
        <v>2021</v>
      </c>
      <c r="D529" s="286">
        <v>799</v>
      </c>
    </row>
    <row r="530" spans="1:4">
      <c r="A530" s="10">
        <v>24</v>
      </c>
      <c r="B530" s="285" t="s">
        <v>1446</v>
      </c>
      <c r="C530" s="10">
        <v>2021</v>
      </c>
      <c r="D530" s="286">
        <v>799</v>
      </c>
    </row>
    <row r="531" spans="1:4">
      <c r="A531" s="10">
        <v>25</v>
      </c>
      <c r="B531" s="285" t="s">
        <v>1446</v>
      </c>
      <c r="C531" s="10">
        <v>2021</v>
      </c>
      <c r="D531" s="286">
        <v>799</v>
      </c>
    </row>
    <row r="532" spans="1:4">
      <c r="A532" s="10">
        <v>26</v>
      </c>
      <c r="B532" s="285" t="s">
        <v>1446</v>
      </c>
      <c r="C532" s="10">
        <v>2022</v>
      </c>
      <c r="D532" s="286">
        <v>799</v>
      </c>
    </row>
    <row r="533" spans="1:4">
      <c r="A533" s="284">
        <v>27</v>
      </c>
      <c r="B533" s="285" t="s">
        <v>1446</v>
      </c>
      <c r="C533" s="10">
        <v>2022</v>
      </c>
      <c r="D533" s="286">
        <v>799</v>
      </c>
    </row>
    <row r="534" spans="1:4">
      <c r="A534" s="10">
        <v>28</v>
      </c>
      <c r="B534" s="285" t="s">
        <v>1447</v>
      </c>
      <c r="C534" s="10">
        <v>2022</v>
      </c>
      <c r="D534" s="282">
        <v>992.35</v>
      </c>
    </row>
    <row r="535" spans="1:4">
      <c r="A535" s="10">
        <v>29</v>
      </c>
      <c r="B535" s="285" t="s">
        <v>1447</v>
      </c>
      <c r="C535" s="10">
        <v>2022</v>
      </c>
      <c r="D535" s="282">
        <v>992.35</v>
      </c>
    </row>
    <row r="536" spans="1:4">
      <c r="A536" s="10">
        <v>30</v>
      </c>
      <c r="B536" s="285" t="s">
        <v>1448</v>
      </c>
      <c r="C536" s="10">
        <v>2022</v>
      </c>
      <c r="D536" s="282">
        <v>1899.9</v>
      </c>
    </row>
    <row r="537" spans="1:4">
      <c r="A537" s="10">
        <v>31</v>
      </c>
      <c r="B537" s="285" t="s">
        <v>1449</v>
      </c>
      <c r="C537" s="10">
        <v>2022</v>
      </c>
      <c r="D537" s="282">
        <v>2397.25</v>
      </c>
    </row>
    <row r="538" spans="1:4">
      <c r="A538" s="10">
        <v>32</v>
      </c>
      <c r="B538" s="285" t="s">
        <v>1449</v>
      </c>
      <c r="C538" s="10">
        <v>2022</v>
      </c>
      <c r="D538" s="282">
        <v>2397.25</v>
      </c>
    </row>
    <row r="539" spans="1:4">
      <c r="A539" s="10">
        <v>33</v>
      </c>
      <c r="B539" s="285" t="s">
        <v>1449</v>
      </c>
      <c r="C539" s="10">
        <v>2022</v>
      </c>
      <c r="D539" s="282">
        <v>2397.25</v>
      </c>
    </row>
    <row r="540" spans="1:4">
      <c r="A540" s="10">
        <v>34</v>
      </c>
      <c r="B540" s="285" t="s">
        <v>1449</v>
      </c>
      <c r="C540" s="10">
        <v>2022</v>
      </c>
      <c r="D540" s="282">
        <v>2397.25</v>
      </c>
    </row>
    <row r="541" spans="1:4">
      <c r="A541" s="284">
        <v>35</v>
      </c>
      <c r="B541" s="285" t="s">
        <v>1450</v>
      </c>
      <c r="C541" s="10">
        <v>2022</v>
      </c>
      <c r="D541" s="282">
        <v>1194</v>
      </c>
    </row>
    <row r="542" spans="1:4">
      <c r="A542" s="284">
        <v>36</v>
      </c>
      <c r="B542" s="285" t="s">
        <v>1451</v>
      </c>
      <c r="C542" s="10">
        <v>2022</v>
      </c>
      <c r="D542" s="282">
        <v>857.02</v>
      </c>
    </row>
    <row r="543" spans="1:4">
      <c r="A543" s="284">
        <v>37</v>
      </c>
      <c r="B543" s="285" t="s">
        <v>1451</v>
      </c>
      <c r="C543" s="10">
        <v>2022</v>
      </c>
      <c r="D543" s="282">
        <v>857.02</v>
      </c>
    </row>
    <row r="544" spans="1:4">
      <c r="A544" s="284">
        <v>38</v>
      </c>
      <c r="B544" s="285" t="s">
        <v>1451</v>
      </c>
      <c r="C544" s="10">
        <v>2022</v>
      </c>
      <c r="D544" s="282">
        <v>857.02</v>
      </c>
    </row>
    <row r="545" spans="1:4">
      <c r="A545" s="284">
        <v>39</v>
      </c>
      <c r="B545" s="285" t="s">
        <v>1452</v>
      </c>
      <c r="C545" s="10">
        <v>2022</v>
      </c>
      <c r="D545" s="282">
        <v>789</v>
      </c>
    </row>
    <row r="546" spans="1:4">
      <c r="A546" s="284">
        <v>40</v>
      </c>
      <c r="B546" s="285" t="s">
        <v>1452</v>
      </c>
      <c r="C546" s="10">
        <v>2022</v>
      </c>
      <c r="D546" s="282">
        <v>829</v>
      </c>
    </row>
    <row r="547" spans="1:4">
      <c r="A547" s="284">
        <v>41</v>
      </c>
      <c r="B547" s="285" t="s">
        <v>1452</v>
      </c>
      <c r="C547" s="10">
        <v>2022</v>
      </c>
      <c r="D547" s="282">
        <v>829</v>
      </c>
    </row>
    <row r="548" spans="1:4">
      <c r="A548" s="284">
        <v>42</v>
      </c>
      <c r="B548" s="285" t="s">
        <v>1452</v>
      </c>
      <c r="C548" s="10">
        <v>2022</v>
      </c>
      <c r="D548" s="282">
        <v>829</v>
      </c>
    </row>
    <row r="549" spans="1:4">
      <c r="A549" s="284">
        <v>43</v>
      </c>
      <c r="B549" s="285" t="s">
        <v>1452</v>
      </c>
      <c r="C549" s="10">
        <v>2022</v>
      </c>
      <c r="D549" s="282">
        <v>829</v>
      </c>
    </row>
    <row r="550" spans="1:4">
      <c r="A550" s="284">
        <v>44</v>
      </c>
      <c r="B550" s="285" t="s">
        <v>1453</v>
      </c>
      <c r="C550" s="10">
        <v>2022</v>
      </c>
      <c r="D550" s="282">
        <v>3449</v>
      </c>
    </row>
    <row r="551" spans="1:4">
      <c r="A551" s="284">
        <v>45</v>
      </c>
      <c r="B551" s="285" t="s">
        <v>1454</v>
      </c>
      <c r="C551" s="10">
        <v>2022</v>
      </c>
      <c r="D551" s="282">
        <v>2419</v>
      </c>
    </row>
    <row r="552" spans="1:4">
      <c r="A552" s="284">
        <v>46</v>
      </c>
      <c r="B552" s="285" t="s">
        <v>1454</v>
      </c>
      <c r="C552" s="10">
        <v>2022</v>
      </c>
      <c r="D552" s="282">
        <v>2419</v>
      </c>
    </row>
    <row r="553" spans="1:4">
      <c r="A553" s="284">
        <v>47</v>
      </c>
      <c r="B553" s="285" t="s">
        <v>1454</v>
      </c>
      <c r="C553" s="10">
        <v>2022</v>
      </c>
      <c r="D553" s="282">
        <v>2419</v>
      </c>
    </row>
    <row r="554" spans="1:4">
      <c r="A554" s="284">
        <v>48</v>
      </c>
      <c r="B554" s="285" t="s">
        <v>1454</v>
      </c>
      <c r="C554" s="10">
        <v>2022</v>
      </c>
      <c r="D554" s="282">
        <v>2419</v>
      </c>
    </row>
    <row r="555" spans="1:4">
      <c r="A555" s="10">
        <v>49</v>
      </c>
      <c r="B555" s="285" t="s">
        <v>1454</v>
      </c>
      <c r="C555" s="10">
        <v>2022</v>
      </c>
      <c r="D555" s="282">
        <v>2419</v>
      </c>
    </row>
    <row r="556" spans="1:4">
      <c r="A556" s="10">
        <v>50</v>
      </c>
      <c r="B556" s="285" t="s">
        <v>1455</v>
      </c>
      <c r="C556" s="10">
        <v>2022</v>
      </c>
      <c r="D556" s="282">
        <v>3049</v>
      </c>
    </row>
    <row r="557" spans="1:4">
      <c r="A557" s="10">
        <v>51</v>
      </c>
      <c r="B557" s="285" t="s">
        <v>1456</v>
      </c>
      <c r="C557" s="10">
        <v>2023</v>
      </c>
      <c r="D557" s="282">
        <v>999</v>
      </c>
    </row>
    <row r="558" spans="1:4">
      <c r="A558" s="605" t="s">
        <v>198</v>
      </c>
      <c r="B558" s="605"/>
      <c r="C558" s="605"/>
      <c r="D558" s="260">
        <f>SUM(D507:D557)</f>
        <v>104257.03</v>
      </c>
    </row>
    <row r="559" spans="1:4">
      <c r="A559" s="587" t="s">
        <v>1462</v>
      </c>
      <c r="B559" s="588"/>
      <c r="C559" s="588"/>
      <c r="D559" s="589"/>
    </row>
    <row r="560" spans="1:4">
      <c r="A560" s="600" t="s">
        <v>660</v>
      </c>
      <c r="B560" s="600"/>
      <c r="C560" s="600"/>
      <c r="D560" s="600"/>
    </row>
    <row r="561" spans="1:4">
      <c r="A561" s="164" t="s">
        <v>661</v>
      </c>
      <c r="B561" s="164" t="s">
        <v>1467</v>
      </c>
      <c r="C561" s="164">
        <v>2021</v>
      </c>
      <c r="D561" s="199">
        <v>701.1</v>
      </c>
    </row>
    <row r="562" spans="1:4">
      <c r="A562" s="164" t="s">
        <v>663</v>
      </c>
      <c r="B562" s="164" t="s">
        <v>1468</v>
      </c>
      <c r="C562" s="164">
        <v>2021</v>
      </c>
      <c r="D562" s="199">
        <v>465</v>
      </c>
    </row>
    <row r="563" spans="1:4">
      <c r="A563" s="164" t="s">
        <v>665</v>
      </c>
      <c r="B563" s="164" t="s">
        <v>1469</v>
      </c>
      <c r="C563" s="164">
        <v>2022</v>
      </c>
      <c r="D563" s="199">
        <v>890</v>
      </c>
    </row>
    <row r="564" spans="1:4">
      <c r="A564" s="605" t="s">
        <v>198</v>
      </c>
      <c r="B564" s="605"/>
      <c r="C564" s="605"/>
      <c r="D564" s="313">
        <f>SUM(D561:D563)</f>
        <v>2056.1</v>
      </c>
    </row>
    <row r="565" spans="1:4">
      <c r="A565" s="587" t="s">
        <v>1463</v>
      </c>
      <c r="B565" s="588"/>
      <c r="C565" s="588"/>
      <c r="D565" s="589"/>
    </row>
    <row r="566" spans="1:4">
      <c r="A566" s="600" t="s">
        <v>660</v>
      </c>
      <c r="B566" s="600"/>
      <c r="C566" s="600"/>
      <c r="D566" s="600"/>
    </row>
    <row r="567" spans="1:4">
      <c r="A567" s="312" t="s">
        <v>661</v>
      </c>
      <c r="B567" s="314" t="s">
        <v>1500</v>
      </c>
      <c r="C567" s="314">
        <v>2021</v>
      </c>
      <c r="D567" s="488">
        <v>2594.4299999999998</v>
      </c>
    </row>
    <row r="568" spans="1:4">
      <c r="A568" s="312" t="s">
        <v>663</v>
      </c>
      <c r="B568" s="314" t="s">
        <v>1501</v>
      </c>
      <c r="C568" s="314">
        <v>2020</v>
      </c>
      <c r="D568" s="488">
        <v>4500</v>
      </c>
    </row>
    <row r="569" spans="1:4">
      <c r="A569" s="312" t="s">
        <v>665</v>
      </c>
      <c r="B569" s="314" t="s">
        <v>1500</v>
      </c>
      <c r="C569" s="314">
        <v>2020</v>
      </c>
      <c r="D569" s="488">
        <v>2847.82</v>
      </c>
    </row>
    <row r="570" spans="1:4">
      <c r="A570" s="312" t="s">
        <v>667</v>
      </c>
      <c r="B570" s="314" t="s">
        <v>1501</v>
      </c>
      <c r="C570" s="314">
        <v>2019</v>
      </c>
      <c r="D570" s="488">
        <v>4250</v>
      </c>
    </row>
    <row r="571" spans="1:4">
      <c r="A571" s="605" t="s">
        <v>198</v>
      </c>
      <c r="B571" s="605"/>
      <c r="C571" s="605"/>
      <c r="D571" s="313">
        <f>SUM(D567:D570)</f>
        <v>14192.25</v>
      </c>
    </row>
    <row r="572" spans="1:4">
      <c r="A572" s="602" t="s">
        <v>634</v>
      </c>
      <c r="B572" s="603"/>
      <c r="C572" s="603"/>
      <c r="D572" s="604"/>
    </row>
    <row r="573" spans="1:4">
      <c r="A573" s="312">
        <v>1</v>
      </c>
      <c r="B573" s="314" t="s">
        <v>1502</v>
      </c>
      <c r="C573" s="314">
        <v>2020</v>
      </c>
      <c r="D573" s="488">
        <v>4065.04</v>
      </c>
    </row>
    <row r="574" spans="1:4">
      <c r="A574" s="605" t="s">
        <v>198</v>
      </c>
      <c r="B574" s="605"/>
      <c r="C574" s="605"/>
      <c r="D574" s="313">
        <f>SUM(D573)</f>
        <v>4065.04</v>
      </c>
    </row>
    <row r="575" spans="1:4">
      <c r="A575" s="587" t="s">
        <v>1516</v>
      </c>
      <c r="B575" s="588"/>
      <c r="C575" s="588"/>
      <c r="D575" s="589"/>
    </row>
    <row r="576" spans="1:4">
      <c r="A576" s="600" t="s">
        <v>660</v>
      </c>
      <c r="B576" s="600"/>
      <c r="C576" s="600"/>
      <c r="D576" s="600"/>
    </row>
    <row r="577" spans="1:4">
      <c r="A577" t="s">
        <v>661</v>
      </c>
      <c r="B577" s="285" t="s">
        <v>1517</v>
      </c>
      <c r="C577" s="10">
        <v>2017</v>
      </c>
      <c r="D577" s="320">
        <v>676.5</v>
      </c>
    </row>
    <row r="578" spans="1:4">
      <c r="A578" t="s">
        <v>663</v>
      </c>
      <c r="B578" s="285" t="s">
        <v>1518</v>
      </c>
      <c r="C578" s="10">
        <v>2017</v>
      </c>
      <c r="D578" s="320">
        <v>1009.83</v>
      </c>
    </row>
    <row r="579" spans="1:4">
      <c r="A579" t="s">
        <v>665</v>
      </c>
      <c r="B579" s="285" t="s">
        <v>1519</v>
      </c>
      <c r="C579" s="10">
        <v>2017</v>
      </c>
      <c r="D579" s="286">
        <v>700</v>
      </c>
    </row>
    <row r="580" spans="1:4">
      <c r="A580" t="s">
        <v>667</v>
      </c>
      <c r="B580" s="285" t="s">
        <v>1520</v>
      </c>
      <c r="C580" s="10">
        <v>2017</v>
      </c>
      <c r="D580" s="286">
        <v>230</v>
      </c>
    </row>
    <row r="581" spans="1:4">
      <c r="A581" t="s">
        <v>669</v>
      </c>
      <c r="B581" s="285" t="s">
        <v>1519</v>
      </c>
      <c r="C581" s="10">
        <v>2017</v>
      </c>
      <c r="D581" s="286">
        <v>700</v>
      </c>
    </row>
    <row r="582" spans="1:4">
      <c r="A582" t="s">
        <v>671</v>
      </c>
      <c r="B582" s="285" t="s">
        <v>1521</v>
      </c>
      <c r="C582" s="10">
        <v>2018</v>
      </c>
      <c r="D582" s="320">
        <v>370</v>
      </c>
    </row>
    <row r="583" spans="1:4">
      <c r="A583" t="s">
        <v>672</v>
      </c>
      <c r="B583" s="285" t="s">
        <v>1522</v>
      </c>
      <c r="C583" s="10">
        <v>2018</v>
      </c>
      <c r="D583" s="320">
        <v>2000</v>
      </c>
    </row>
    <row r="584" spans="1:4">
      <c r="A584" t="s">
        <v>673</v>
      </c>
      <c r="B584" s="285" t="s">
        <v>1523</v>
      </c>
      <c r="C584" s="10">
        <v>2018</v>
      </c>
      <c r="D584" s="320">
        <v>860</v>
      </c>
    </row>
    <row r="585" spans="1:4">
      <c r="A585" t="s">
        <v>674</v>
      </c>
      <c r="B585" s="285" t="s">
        <v>1524</v>
      </c>
      <c r="C585" s="10">
        <v>2018</v>
      </c>
      <c r="D585" s="320">
        <v>600</v>
      </c>
    </row>
    <row r="586" spans="1:4">
      <c r="A586" t="s">
        <v>675</v>
      </c>
      <c r="B586" s="285" t="s">
        <v>1525</v>
      </c>
      <c r="C586" s="10">
        <v>2018</v>
      </c>
      <c r="D586" s="320">
        <v>1395</v>
      </c>
    </row>
    <row r="587" spans="1:4">
      <c r="A587" t="s">
        <v>676</v>
      </c>
      <c r="B587" s="285" t="s">
        <v>1525</v>
      </c>
      <c r="C587" s="10">
        <v>2018</v>
      </c>
      <c r="D587" s="320">
        <v>275</v>
      </c>
    </row>
    <row r="588" spans="1:4">
      <c r="A588" t="s">
        <v>677</v>
      </c>
      <c r="B588" s="285" t="s">
        <v>1526</v>
      </c>
      <c r="C588" s="10">
        <v>2018</v>
      </c>
      <c r="D588" s="286">
        <v>739</v>
      </c>
    </row>
    <row r="589" spans="1:4">
      <c r="A589" t="s">
        <v>678</v>
      </c>
      <c r="B589" s="285" t="s">
        <v>1527</v>
      </c>
      <c r="C589" s="10">
        <v>2019</v>
      </c>
      <c r="D589" s="320">
        <v>482.37</v>
      </c>
    </row>
    <row r="590" spans="1:4">
      <c r="A590" t="s">
        <v>679</v>
      </c>
      <c r="B590" s="285" t="s">
        <v>697</v>
      </c>
      <c r="C590" s="10">
        <v>2019</v>
      </c>
      <c r="D590" s="320">
        <v>2290</v>
      </c>
    </row>
    <row r="591" spans="1:4">
      <c r="A591" t="s">
        <v>680</v>
      </c>
      <c r="B591" s="285" t="s">
        <v>1519</v>
      </c>
      <c r="C591" s="10">
        <v>2019</v>
      </c>
      <c r="D591" s="320">
        <v>2100</v>
      </c>
    </row>
    <row r="592" spans="1:4">
      <c r="A592" t="s">
        <v>681</v>
      </c>
      <c r="B592" s="285" t="s">
        <v>1528</v>
      </c>
      <c r="C592" s="10">
        <v>2019</v>
      </c>
      <c r="D592" s="320">
        <v>19188</v>
      </c>
    </row>
    <row r="593" spans="1:4">
      <c r="A593" t="s">
        <v>682</v>
      </c>
      <c r="B593" s="285" t="s">
        <v>1529</v>
      </c>
      <c r="C593" s="10">
        <v>2019</v>
      </c>
      <c r="D593" s="286">
        <v>279</v>
      </c>
    </row>
    <row r="594" spans="1:4">
      <c r="A594" t="s">
        <v>684</v>
      </c>
      <c r="B594" s="285" t="s">
        <v>1530</v>
      </c>
      <c r="C594" s="10">
        <v>2019</v>
      </c>
      <c r="D594" s="320">
        <v>1437</v>
      </c>
    </row>
    <row r="595" spans="1:4">
      <c r="A595" t="s">
        <v>1180</v>
      </c>
      <c r="B595" s="285" t="s">
        <v>1531</v>
      </c>
      <c r="C595" s="10">
        <v>2019</v>
      </c>
      <c r="D595" s="320">
        <v>1316.99</v>
      </c>
    </row>
    <row r="596" spans="1:4">
      <c r="A596" t="s">
        <v>686</v>
      </c>
      <c r="B596" s="285" t="s">
        <v>1532</v>
      </c>
      <c r="C596" s="10">
        <v>2019</v>
      </c>
      <c r="D596" s="320">
        <v>8349.98</v>
      </c>
    </row>
    <row r="597" spans="1:4">
      <c r="A597" t="s">
        <v>1181</v>
      </c>
      <c r="B597" s="285" t="s">
        <v>1533</v>
      </c>
      <c r="C597" s="10">
        <v>2019</v>
      </c>
      <c r="D597" s="320">
        <v>2364.3000000000002</v>
      </c>
    </row>
    <row r="598" spans="1:4">
      <c r="A598" t="s">
        <v>1182</v>
      </c>
      <c r="B598" s="285" t="s">
        <v>1534</v>
      </c>
      <c r="C598" s="10">
        <v>2019</v>
      </c>
      <c r="D598" s="320">
        <v>11689.97</v>
      </c>
    </row>
    <row r="599" spans="1:4">
      <c r="A599" t="s">
        <v>1183</v>
      </c>
      <c r="B599" s="285" t="s">
        <v>1535</v>
      </c>
      <c r="C599" s="10">
        <v>2019</v>
      </c>
      <c r="D599" s="320">
        <v>3310.03</v>
      </c>
    </row>
    <row r="600" spans="1:4">
      <c r="A600" t="s">
        <v>1184</v>
      </c>
      <c r="B600" s="285" t="s">
        <v>1536</v>
      </c>
      <c r="C600" s="10">
        <v>2019</v>
      </c>
      <c r="D600" s="320">
        <v>513</v>
      </c>
    </row>
    <row r="601" spans="1:4">
      <c r="A601" t="s">
        <v>1185</v>
      </c>
      <c r="B601" s="285" t="s">
        <v>1537</v>
      </c>
      <c r="C601" s="10">
        <v>2019</v>
      </c>
      <c r="D601" s="320">
        <v>219</v>
      </c>
    </row>
    <row r="602" spans="1:4">
      <c r="A602" t="s">
        <v>1186</v>
      </c>
      <c r="B602" s="285" t="s">
        <v>1538</v>
      </c>
      <c r="C602" s="10">
        <v>2020</v>
      </c>
      <c r="D602" s="320">
        <v>1240</v>
      </c>
    </row>
    <row r="603" spans="1:4">
      <c r="A603" t="s">
        <v>1187</v>
      </c>
      <c r="B603" s="285" t="s">
        <v>1539</v>
      </c>
      <c r="C603" s="10">
        <v>2020</v>
      </c>
      <c r="D603" s="320">
        <v>2275.5</v>
      </c>
    </row>
    <row r="604" spans="1:4">
      <c r="A604" t="s">
        <v>1188</v>
      </c>
      <c r="B604" s="285" t="s">
        <v>1540</v>
      </c>
      <c r="C604" s="10">
        <v>2020</v>
      </c>
      <c r="D604" s="320">
        <v>2853.6</v>
      </c>
    </row>
    <row r="605" spans="1:4">
      <c r="A605" t="s">
        <v>1189</v>
      </c>
      <c r="B605" s="285" t="s">
        <v>697</v>
      </c>
      <c r="C605" s="10">
        <v>2020</v>
      </c>
      <c r="D605" s="320">
        <v>1625</v>
      </c>
    </row>
    <row r="606" spans="1:4">
      <c r="A606" t="s">
        <v>1190</v>
      </c>
      <c r="B606" s="285" t="s">
        <v>1527</v>
      </c>
      <c r="C606" s="10">
        <v>2020</v>
      </c>
      <c r="D606" s="320">
        <v>499</v>
      </c>
    </row>
    <row r="607" spans="1:4">
      <c r="A607" t="s">
        <v>1191</v>
      </c>
      <c r="B607" s="285" t="s">
        <v>1541</v>
      </c>
      <c r="C607" s="10">
        <v>2020</v>
      </c>
      <c r="D607" s="320">
        <v>369.81</v>
      </c>
    </row>
    <row r="608" spans="1:4">
      <c r="A608" t="s">
        <v>1192</v>
      </c>
      <c r="B608" s="285" t="s">
        <v>1542</v>
      </c>
      <c r="C608" s="10">
        <v>2020</v>
      </c>
      <c r="D608" s="320">
        <v>2292.0100000000002</v>
      </c>
    </row>
    <row r="609" spans="1:4">
      <c r="A609" t="s">
        <v>1193</v>
      </c>
      <c r="B609" s="285" t="s">
        <v>1543</v>
      </c>
      <c r="C609" s="10">
        <v>2020</v>
      </c>
      <c r="D609" s="320">
        <v>11160</v>
      </c>
    </row>
    <row r="610" spans="1:4">
      <c r="A610" t="s">
        <v>1194</v>
      </c>
      <c r="B610" s="285" t="s">
        <v>1544</v>
      </c>
      <c r="C610" s="10">
        <v>2020</v>
      </c>
      <c r="D610" s="320">
        <v>8263</v>
      </c>
    </row>
    <row r="611" spans="1:4">
      <c r="A611" t="s">
        <v>1195</v>
      </c>
      <c r="B611" s="285" t="s">
        <v>1545</v>
      </c>
      <c r="C611" s="10">
        <v>2020</v>
      </c>
      <c r="D611" s="320">
        <v>1789.99</v>
      </c>
    </row>
    <row r="612" spans="1:4">
      <c r="A612" t="s">
        <v>1196</v>
      </c>
      <c r="B612" s="285" t="s">
        <v>1546</v>
      </c>
      <c r="C612" s="10">
        <v>2020</v>
      </c>
      <c r="D612" s="320">
        <v>1249</v>
      </c>
    </row>
    <row r="613" spans="1:4">
      <c r="A613" t="s">
        <v>1197</v>
      </c>
      <c r="B613" s="285" t="s">
        <v>699</v>
      </c>
      <c r="C613" s="10">
        <v>2021</v>
      </c>
      <c r="D613" s="320">
        <v>243</v>
      </c>
    </row>
    <row r="614" spans="1:4">
      <c r="A614" t="s">
        <v>1198</v>
      </c>
      <c r="B614" s="285" t="s">
        <v>1547</v>
      </c>
      <c r="C614" s="10">
        <v>2021</v>
      </c>
      <c r="D614" s="320">
        <v>525.46</v>
      </c>
    </row>
    <row r="615" spans="1:4">
      <c r="A615" t="s">
        <v>1199</v>
      </c>
      <c r="B615" s="285" t="s">
        <v>1548</v>
      </c>
      <c r="C615" s="10">
        <v>2021</v>
      </c>
      <c r="D615" s="320">
        <v>1648.78</v>
      </c>
    </row>
    <row r="616" spans="1:4">
      <c r="A616" t="s">
        <v>1200</v>
      </c>
      <c r="B616" s="285" t="s">
        <v>701</v>
      </c>
      <c r="C616" s="10">
        <v>2022</v>
      </c>
      <c r="D616" s="320">
        <v>3490</v>
      </c>
    </row>
    <row r="617" spans="1:4">
      <c r="A617" t="s">
        <v>1201</v>
      </c>
      <c r="B617" s="285" t="s">
        <v>1549</v>
      </c>
      <c r="C617" s="10">
        <v>2022</v>
      </c>
      <c r="D617" s="320">
        <v>2282.5500000000002</v>
      </c>
    </row>
    <row r="618" spans="1:4">
      <c r="A618" t="s">
        <v>1202</v>
      </c>
      <c r="B618" s="285" t="s">
        <v>1550</v>
      </c>
      <c r="C618" s="10">
        <v>2022</v>
      </c>
      <c r="D618" s="320">
        <v>4500</v>
      </c>
    </row>
    <row r="619" spans="1:4">
      <c r="A619" t="s">
        <v>1203</v>
      </c>
      <c r="B619" s="285" t="s">
        <v>698</v>
      </c>
      <c r="C619" s="10">
        <v>2022</v>
      </c>
      <c r="D619" s="320">
        <v>799</v>
      </c>
    </row>
    <row r="620" spans="1:4">
      <c r="A620" t="s">
        <v>1204</v>
      </c>
      <c r="B620" s="285" t="s">
        <v>697</v>
      </c>
      <c r="C620" s="10">
        <v>2022</v>
      </c>
      <c r="D620" s="320">
        <v>3230</v>
      </c>
    </row>
    <row r="621" spans="1:4">
      <c r="A621" t="s">
        <v>1205</v>
      </c>
      <c r="B621" s="285" t="s">
        <v>698</v>
      </c>
      <c r="C621" s="10">
        <v>2022</v>
      </c>
      <c r="D621" s="320">
        <v>709</v>
      </c>
    </row>
    <row r="622" spans="1:4">
      <c r="A622" t="s">
        <v>1206</v>
      </c>
      <c r="B622" s="285" t="s">
        <v>698</v>
      </c>
      <c r="C622" s="10">
        <v>2022</v>
      </c>
      <c r="D622" s="320">
        <v>8228.7000000000007</v>
      </c>
    </row>
    <row r="623" spans="1:4">
      <c r="A623" t="s">
        <v>1207</v>
      </c>
      <c r="B623" s="285" t="s">
        <v>698</v>
      </c>
      <c r="C623" s="10">
        <v>2022</v>
      </c>
      <c r="D623" s="320">
        <v>2699</v>
      </c>
    </row>
    <row r="624" spans="1:4">
      <c r="A624" s="605" t="s">
        <v>198</v>
      </c>
      <c r="B624" s="605"/>
      <c r="C624" s="605"/>
      <c r="D624" s="329">
        <f>SUM(D577:D623)</f>
        <v>125067.37000000001</v>
      </c>
    </row>
    <row r="625" spans="1:4">
      <c r="A625" s="602" t="s">
        <v>634</v>
      </c>
      <c r="B625" s="603"/>
      <c r="C625" s="603"/>
      <c r="D625" s="604"/>
    </row>
    <row r="626" spans="1:4">
      <c r="A626" t="s">
        <v>661</v>
      </c>
      <c r="B626" s="285" t="s">
        <v>1551</v>
      </c>
      <c r="C626" s="10">
        <v>2017</v>
      </c>
      <c r="D626" s="320">
        <v>600</v>
      </c>
    </row>
    <row r="627" spans="1:4">
      <c r="A627" t="s">
        <v>663</v>
      </c>
      <c r="B627" s="285" t="s">
        <v>1519</v>
      </c>
      <c r="C627" s="10">
        <v>2017</v>
      </c>
      <c r="D627" s="320">
        <v>2520</v>
      </c>
    </row>
    <row r="628" spans="1:4">
      <c r="A628" t="s">
        <v>665</v>
      </c>
      <c r="B628" s="285" t="s">
        <v>700</v>
      </c>
      <c r="C628" s="10">
        <v>2017</v>
      </c>
      <c r="D628" s="320">
        <v>1524.2</v>
      </c>
    </row>
    <row r="629" spans="1:4">
      <c r="A629" t="s">
        <v>667</v>
      </c>
      <c r="B629" s="285" t="s">
        <v>1552</v>
      </c>
      <c r="C629" s="10">
        <v>2017</v>
      </c>
      <c r="D629" s="320">
        <v>542</v>
      </c>
    </row>
    <row r="630" spans="1:4">
      <c r="A630" t="s">
        <v>669</v>
      </c>
      <c r="B630" s="285" t="s">
        <v>700</v>
      </c>
      <c r="C630" s="10">
        <v>2018</v>
      </c>
      <c r="D630" s="320">
        <v>1948.99</v>
      </c>
    </row>
    <row r="631" spans="1:4">
      <c r="A631" t="s">
        <v>671</v>
      </c>
      <c r="B631" s="285" t="s">
        <v>1553</v>
      </c>
      <c r="C631" s="10">
        <v>2018</v>
      </c>
      <c r="D631" s="320">
        <v>2219.98</v>
      </c>
    </row>
    <row r="632" spans="1:4">
      <c r="A632" t="s">
        <v>672</v>
      </c>
      <c r="B632" s="285" t="s">
        <v>1554</v>
      </c>
      <c r="C632" s="10">
        <v>2018</v>
      </c>
      <c r="D632" s="320">
        <v>378</v>
      </c>
    </row>
    <row r="633" spans="1:4">
      <c r="A633" t="s">
        <v>673</v>
      </c>
      <c r="B633" s="285" t="s">
        <v>1553</v>
      </c>
      <c r="C633" s="10">
        <v>2018</v>
      </c>
      <c r="D633" s="320">
        <v>380</v>
      </c>
    </row>
    <row r="634" spans="1:4">
      <c r="A634" t="s">
        <v>674</v>
      </c>
      <c r="B634" s="285" t="s">
        <v>1555</v>
      </c>
      <c r="C634" s="10">
        <v>2018</v>
      </c>
      <c r="D634" s="320">
        <v>1515</v>
      </c>
    </row>
    <row r="635" spans="1:4">
      <c r="A635" t="s">
        <v>675</v>
      </c>
      <c r="B635" s="285" t="s">
        <v>1556</v>
      </c>
      <c r="C635" s="10">
        <v>2018</v>
      </c>
      <c r="D635" s="320">
        <v>9000.01</v>
      </c>
    </row>
    <row r="636" spans="1:4">
      <c r="A636" t="s">
        <v>676</v>
      </c>
      <c r="B636" s="285" t="s">
        <v>1557</v>
      </c>
      <c r="C636" s="10">
        <v>2018</v>
      </c>
      <c r="D636" s="320">
        <v>2340</v>
      </c>
    </row>
    <row r="637" spans="1:4">
      <c r="A637" t="s">
        <v>677</v>
      </c>
      <c r="B637" s="285" t="s">
        <v>1558</v>
      </c>
      <c r="C637" s="10">
        <v>2018</v>
      </c>
      <c r="D637" s="320">
        <v>1650</v>
      </c>
    </row>
    <row r="638" spans="1:4">
      <c r="A638" t="s">
        <v>678</v>
      </c>
      <c r="B638" s="285" t="s">
        <v>1559</v>
      </c>
      <c r="C638" s="10">
        <v>2018</v>
      </c>
      <c r="D638" s="320">
        <v>2659.96</v>
      </c>
    </row>
    <row r="639" spans="1:4">
      <c r="A639" t="s">
        <v>679</v>
      </c>
      <c r="B639" s="285" t="s">
        <v>1560</v>
      </c>
      <c r="C639" s="10">
        <v>2019</v>
      </c>
      <c r="D639" s="320">
        <v>2900</v>
      </c>
    </row>
    <row r="640" spans="1:4">
      <c r="A640" t="s">
        <v>680</v>
      </c>
      <c r="B640" s="285" t="s">
        <v>1561</v>
      </c>
      <c r="C640" s="10">
        <v>2019</v>
      </c>
      <c r="D640" s="320">
        <v>2967.89</v>
      </c>
    </row>
    <row r="641" spans="1:4">
      <c r="A641" t="s">
        <v>681</v>
      </c>
      <c r="B641" s="285" t="s">
        <v>1562</v>
      </c>
      <c r="C641" s="10">
        <v>2019</v>
      </c>
      <c r="D641" s="320">
        <v>2527.65</v>
      </c>
    </row>
    <row r="642" spans="1:4">
      <c r="A642" t="s">
        <v>682</v>
      </c>
      <c r="B642" s="285" t="s">
        <v>1563</v>
      </c>
      <c r="C642" s="10">
        <v>2019</v>
      </c>
      <c r="D642" s="320">
        <v>1499</v>
      </c>
    </row>
    <row r="643" spans="1:4">
      <c r="A643" t="s">
        <v>684</v>
      </c>
      <c r="B643" s="285" t="s">
        <v>1563</v>
      </c>
      <c r="C643" s="10">
        <v>2019</v>
      </c>
      <c r="D643" s="320">
        <v>3899</v>
      </c>
    </row>
    <row r="644" spans="1:4">
      <c r="A644" t="s">
        <v>1180</v>
      </c>
      <c r="B644" s="285" t="s">
        <v>1564</v>
      </c>
      <c r="C644" s="10">
        <v>2019</v>
      </c>
      <c r="D644" s="320">
        <v>3398</v>
      </c>
    </row>
    <row r="645" spans="1:4">
      <c r="A645" t="s">
        <v>686</v>
      </c>
      <c r="B645" s="285" t="s">
        <v>1565</v>
      </c>
      <c r="C645" s="10">
        <v>2019</v>
      </c>
      <c r="D645" s="320">
        <v>3450</v>
      </c>
    </row>
    <row r="646" spans="1:4">
      <c r="A646" t="s">
        <v>1181</v>
      </c>
      <c r="B646" s="285" t="s">
        <v>1566</v>
      </c>
      <c r="C646" s="10">
        <v>2019</v>
      </c>
      <c r="D646" s="320">
        <v>178.05</v>
      </c>
    </row>
    <row r="647" spans="1:4">
      <c r="A647" t="s">
        <v>1182</v>
      </c>
      <c r="B647" s="285" t="s">
        <v>1567</v>
      </c>
      <c r="C647" s="10">
        <v>2019</v>
      </c>
      <c r="D647" s="320">
        <v>2920</v>
      </c>
    </row>
    <row r="648" spans="1:4">
      <c r="A648" t="s">
        <v>1183</v>
      </c>
      <c r="B648" s="285" t="s">
        <v>1568</v>
      </c>
      <c r="C648" s="10">
        <v>2019</v>
      </c>
      <c r="D648" s="320">
        <v>1350</v>
      </c>
    </row>
    <row r="649" spans="1:4">
      <c r="A649" t="s">
        <v>1184</v>
      </c>
      <c r="B649" s="285" t="s">
        <v>1569</v>
      </c>
      <c r="C649" s="10">
        <v>2019</v>
      </c>
      <c r="D649" s="320">
        <v>2115</v>
      </c>
    </row>
    <row r="650" spans="1:4">
      <c r="A650" t="s">
        <v>1185</v>
      </c>
      <c r="B650" s="285" t="s">
        <v>1570</v>
      </c>
      <c r="C650" s="10">
        <v>2019</v>
      </c>
      <c r="D650" s="320">
        <v>999</v>
      </c>
    </row>
    <row r="651" spans="1:4">
      <c r="A651" t="s">
        <v>1186</v>
      </c>
      <c r="B651" s="285" t="s">
        <v>1571</v>
      </c>
      <c r="C651" s="10">
        <v>2019</v>
      </c>
      <c r="D651" s="320">
        <v>3342</v>
      </c>
    </row>
    <row r="652" spans="1:4">
      <c r="A652" t="s">
        <v>1187</v>
      </c>
      <c r="B652" s="285" t="s">
        <v>1572</v>
      </c>
      <c r="C652" s="10">
        <v>2019</v>
      </c>
      <c r="D652" s="320">
        <v>7214.48</v>
      </c>
    </row>
    <row r="653" spans="1:4">
      <c r="A653" t="s">
        <v>1188</v>
      </c>
      <c r="B653" s="285" t="s">
        <v>1573</v>
      </c>
      <c r="C653" s="10">
        <v>2019</v>
      </c>
      <c r="D653" s="320">
        <v>1539.26</v>
      </c>
    </row>
    <row r="654" spans="1:4">
      <c r="A654" t="s">
        <v>1189</v>
      </c>
      <c r="B654" s="285" t="s">
        <v>1574</v>
      </c>
      <c r="C654" s="10">
        <v>2019</v>
      </c>
      <c r="D654" s="320">
        <v>2506.2600000000002</v>
      </c>
    </row>
    <row r="655" spans="1:4">
      <c r="A655" t="s">
        <v>1190</v>
      </c>
      <c r="B655" s="285" t="s">
        <v>1570</v>
      </c>
      <c r="C655" s="10">
        <v>2019</v>
      </c>
      <c r="D655" s="320">
        <v>3099</v>
      </c>
    </row>
    <row r="656" spans="1:4">
      <c r="A656" t="s">
        <v>1191</v>
      </c>
      <c r="B656" s="285" t="s">
        <v>1570</v>
      </c>
      <c r="C656" s="10">
        <v>2019</v>
      </c>
      <c r="D656" s="320">
        <v>2850</v>
      </c>
    </row>
    <row r="657" spans="1:4">
      <c r="A657" t="s">
        <v>1192</v>
      </c>
      <c r="B657" s="285" t="s">
        <v>1570</v>
      </c>
      <c r="C657" s="10">
        <v>2019</v>
      </c>
      <c r="D657" s="320">
        <v>810</v>
      </c>
    </row>
    <row r="658" spans="1:4">
      <c r="A658" t="s">
        <v>1193</v>
      </c>
      <c r="B658" s="285" t="s">
        <v>1575</v>
      </c>
      <c r="C658" s="10">
        <v>2020</v>
      </c>
      <c r="D658" s="320">
        <v>450</v>
      </c>
    </row>
    <row r="659" spans="1:4">
      <c r="A659" t="s">
        <v>1194</v>
      </c>
      <c r="B659" s="285" t="s">
        <v>1570</v>
      </c>
      <c r="C659" s="10">
        <v>2020</v>
      </c>
      <c r="D659" s="320">
        <v>1114</v>
      </c>
    </row>
    <row r="660" spans="1:4">
      <c r="A660" t="s">
        <v>1195</v>
      </c>
      <c r="B660" s="285" t="s">
        <v>1570</v>
      </c>
      <c r="C660" s="10">
        <v>2020</v>
      </c>
      <c r="D660" s="320">
        <v>1149</v>
      </c>
    </row>
    <row r="661" spans="1:4">
      <c r="A661" t="s">
        <v>1196</v>
      </c>
      <c r="B661" s="285" t="s">
        <v>1576</v>
      </c>
      <c r="C661" s="10">
        <v>2020</v>
      </c>
      <c r="D661" s="320">
        <v>1950</v>
      </c>
    </row>
    <row r="662" spans="1:4">
      <c r="A662" t="s">
        <v>1197</v>
      </c>
      <c r="B662" s="285" t="s">
        <v>1577</v>
      </c>
      <c r="C662" s="10">
        <v>2020</v>
      </c>
      <c r="D662" s="320">
        <v>16380</v>
      </c>
    </row>
    <row r="663" spans="1:4">
      <c r="A663" t="s">
        <v>1198</v>
      </c>
      <c r="B663" s="285" t="s">
        <v>1578</v>
      </c>
      <c r="C663" s="10">
        <v>2020</v>
      </c>
      <c r="D663" s="320">
        <v>15744</v>
      </c>
    </row>
    <row r="664" spans="1:4">
      <c r="A664" t="s">
        <v>1199</v>
      </c>
      <c r="B664" s="285" t="s">
        <v>1579</v>
      </c>
      <c r="C664" s="10">
        <v>2020</v>
      </c>
      <c r="D664" s="320">
        <v>549.99</v>
      </c>
    </row>
    <row r="665" spans="1:4">
      <c r="A665" t="s">
        <v>1200</v>
      </c>
      <c r="B665" s="285" t="s">
        <v>1580</v>
      </c>
      <c r="C665" s="10">
        <v>2020</v>
      </c>
      <c r="D665" s="320">
        <v>900</v>
      </c>
    </row>
    <row r="666" spans="1:4">
      <c r="A666" t="s">
        <v>1201</v>
      </c>
      <c r="B666" s="285" t="s">
        <v>1581</v>
      </c>
      <c r="C666" s="10">
        <v>2020</v>
      </c>
      <c r="D666" s="320">
        <v>2449.3000000000002</v>
      </c>
    </row>
    <row r="667" spans="1:4">
      <c r="A667" t="s">
        <v>1202</v>
      </c>
      <c r="B667" s="285" t="s">
        <v>1582</v>
      </c>
      <c r="C667" s="10">
        <v>2020</v>
      </c>
      <c r="D667" s="320">
        <v>7516</v>
      </c>
    </row>
    <row r="668" spans="1:4">
      <c r="A668" t="s">
        <v>1203</v>
      </c>
      <c r="B668" s="285" t="s">
        <v>1583</v>
      </c>
      <c r="C668" s="10">
        <v>2020</v>
      </c>
      <c r="D668" s="320">
        <v>3710</v>
      </c>
    </row>
    <row r="669" spans="1:4">
      <c r="A669" t="s">
        <v>1204</v>
      </c>
      <c r="B669" s="285" t="s">
        <v>624</v>
      </c>
      <c r="C669" s="10">
        <v>2020</v>
      </c>
      <c r="D669" s="320">
        <v>499</v>
      </c>
    </row>
    <row r="670" spans="1:4">
      <c r="A670" t="s">
        <v>1205</v>
      </c>
      <c r="B670" s="285" t="s">
        <v>1584</v>
      </c>
      <c r="C670" s="10">
        <v>2020</v>
      </c>
      <c r="D670" s="320">
        <v>3758</v>
      </c>
    </row>
    <row r="671" spans="1:4">
      <c r="A671" t="s">
        <v>1206</v>
      </c>
      <c r="B671" s="285" t="s">
        <v>1585</v>
      </c>
      <c r="C671" s="10">
        <v>2020</v>
      </c>
      <c r="D671" s="320">
        <v>550</v>
      </c>
    </row>
    <row r="672" spans="1:4">
      <c r="A672" t="s">
        <v>1207</v>
      </c>
      <c r="B672" s="285" t="s">
        <v>1586</v>
      </c>
      <c r="C672" s="10">
        <v>2020</v>
      </c>
      <c r="D672" s="320">
        <v>3781.09</v>
      </c>
    </row>
    <row r="673" spans="1:4">
      <c r="A673" t="s">
        <v>1208</v>
      </c>
      <c r="B673" s="285" t="s">
        <v>700</v>
      </c>
      <c r="C673" s="10">
        <v>2021</v>
      </c>
      <c r="D673" s="320">
        <v>1849</v>
      </c>
    </row>
    <row r="674" spans="1:4">
      <c r="A674" t="s">
        <v>1209</v>
      </c>
      <c r="B674" s="285" t="s">
        <v>700</v>
      </c>
      <c r="C674" s="10">
        <v>2021</v>
      </c>
      <c r="D674" s="320">
        <v>2584</v>
      </c>
    </row>
    <row r="675" spans="1:4">
      <c r="A675" t="s">
        <v>1210</v>
      </c>
      <c r="B675" s="285" t="s">
        <v>700</v>
      </c>
      <c r="C675" s="10">
        <v>2021</v>
      </c>
      <c r="D675" s="320">
        <v>1599</v>
      </c>
    </row>
    <row r="676" spans="1:4">
      <c r="A676" t="s">
        <v>1211</v>
      </c>
      <c r="B676" s="285" t="s">
        <v>700</v>
      </c>
      <c r="C676" s="10">
        <v>2021</v>
      </c>
      <c r="D676" s="320">
        <v>599</v>
      </c>
    </row>
    <row r="677" spans="1:4">
      <c r="A677" t="s">
        <v>1212</v>
      </c>
      <c r="B677" s="285" t="s">
        <v>1587</v>
      </c>
      <c r="C677" s="10">
        <v>2021</v>
      </c>
      <c r="D677" s="320">
        <v>3198</v>
      </c>
    </row>
    <row r="678" spans="1:4">
      <c r="A678" t="s">
        <v>1249</v>
      </c>
      <c r="B678" s="285" t="s">
        <v>700</v>
      </c>
      <c r="C678" s="10">
        <v>2021</v>
      </c>
      <c r="D678" s="320">
        <v>1599</v>
      </c>
    </row>
    <row r="679" spans="1:4">
      <c r="A679" t="s">
        <v>1251</v>
      </c>
      <c r="B679" s="285" t="s">
        <v>1588</v>
      </c>
      <c r="C679" s="10">
        <v>2021</v>
      </c>
      <c r="D679" s="320">
        <v>990</v>
      </c>
    </row>
    <row r="680" spans="1:4">
      <c r="A680" t="s">
        <v>1304</v>
      </c>
      <c r="B680" s="285" t="s">
        <v>1540</v>
      </c>
      <c r="C680" s="10">
        <v>2021</v>
      </c>
      <c r="D680" s="320">
        <v>500</v>
      </c>
    </row>
    <row r="681" spans="1:4">
      <c r="A681" t="s">
        <v>1305</v>
      </c>
      <c r="B681" s="285" t="s">
        <v>1589</v>
      </c>
      <c r="C681" s="10">
        <v>2022</v>
      </c>
      <c r="D681" s="320">
        <v>4197</v>
      </c>
    </row>
    <row r="682" spans="1:4">
      <c r="A682" t="s">
        <v>1306</v>
      </c>
      <c r="B682" s="285" t="s">
        <v>1590</v>
      </c>
      <c r="C682" s="10">
        <v>2022</v>
      </c>
      <c r="D682" s="320">
        <v>2698</v>
      </c>
    </row>
    <row r="683" spans="1:4">
      <c r="A683" t="s">
        <v>1307</v>
      </c>
      <c r="B683" s="285" t="s">
        <v>1591</v>
      </c>
      <c r="C683" s="10">
        <v>2022</v>
      </c>
      <c r="D683" s="320">
        <v>2000</v>
      </c>
    </row>
    <row r="684" spans="1:4">
      <c r="A684" t="s">
        <v>1308</v>
      </c>
      <c r="B684" s="285" t="s">
        <v>1591</v>
      </c>
      <c r="C684" s="10">
        <v>2022</v>
      </c>
      <c r="D684" s="320">
        <v>1649</v>
      </c>
    </row>
    <row r="685" spans="1:4">
      <c r="A685" t="s">
        <v>1309</v>
      </c>
      <c r="B685" s="285" t="s">
        <v>1592</v>
      </c>
      <c r="C685" s="10">
        <v>2022</v>
      </c>
      <c r="D685" s="320">
        <v>3297</v>
      </c>
    </row>
    <row r="686" spans="1:4">
      <c r="A686" t="s">
        <v>1310</v>
      </c>
      <c r="B686" s="285" t="s">
        <v>1593</v>
      </c>
      <c r="C686" s="10">
        <v>2022</v>
      </c>
      <c r="D686" s="320">
        <v>5700</v>
      </c>
    </row>
    <row r="687" spans="1:4">
      <c r="A687" s="605" t="s">
        <v>198</v>
      </c>
      <c r="B687" s="605"/>
      <c r="C687" s="605"/>
      <c r="D687" s="329">
        <f>SUM(D626:D686)</f>
        <v>169802.11000000002</v>
      </c>
    </row>
    <row r="688" spans="1:4">
      <c r="A688" s="587" t="s">
        <v>1808</v>
      </c>
      <c r="B688" s="588"/>
      <c r="C688" s="588"/>
      <c r="D688" s="589"/>
    </row>
    <row r="689" spans="1:4">
      <c r="A689" s="600" t="s">
        <v>660</v>
      </c>
      <c r="B689" s="600"/>
      <c r="C689" s="600"/>
      <c r="D689" s="600"/>
    </row>
    <row r="690" spans="1:4">
      <c r="A690" t="s">
        <v>661</v>
      </c>
      <c r="B690" s="285" t="s">
        <v>1626</v>
      </c>
      <c r="C690" s="10">
        <v>2016</v>
      </c>
      <c r="D690" s="320">
        <v>950</v>
      </c>
    </row>
    <row r="691" spans="1:4">
      <c r="A691" t="s">
        <v>663</v>
      </c>
      <c r="B691" s="285" t="s">
        <v>1627</v>
      </c>
      <c r="C691" s="10">
        <v>2016</v>
      </c>
      <c r="D691" s="320">
        <v>1630</v>
      </c>
    </row>
    <row r="692" spans="1:4">
      <c r="A692" t="s">
        <v>665</v>
      </c>
      <c r="B692" s="285" t="s">
        <v>1628</v>
      </c>
      <c r="C692" s="10">
        <v>2016</v>
      </c>
      <c r="D692" s="320">
        <v>1195</v>
      </c>
    </row>
    <row r="693" spans="1:4">
      <c r="A693" t="s">
        <v>667</v>
      </c>
      <c r="B693" s="285" t="s">
        <v>1628</v>
      </c>
      <c r="C693" s="10">
        <v>2016</v>
      </c>
      <c r="D693" s="320">
        <v>1195</v>
      </c>
    </row>
    <row r="694" spans="1:4">
      <c r="A694" t="s">
        <v>669</v>
      </c>
      <c r="B694" s="285" t="s">
        <v>1628</v>
      </c>
      <c r="C694" s="10">
        <v>2016</v>
      </c>
      <c r="D694" s="320">
        <v>1195</v>
      </c>
    </row>
    <row r="695" spans="1:4">
      <c r="A695" t="s">
        <v>671</v>
      </c>
      <c r="B695" s="285" t="s">
        <v>1628</v>
      </c>
      <c r="C695" s="10">
        <v>2016</v>
      </c>
      <c r="D695" s="320">
        <v>1195</v>
      </c>
    </row>
    <row r="696" spans="1:4">
      <c r="A696" t="s">
        <v>672</v>
      </c>
      <c r="B696" s="285" t="s">
        <v>1628</v>
      </c>
      <c r="C696" s="10">
        <v>2016</v>
      </c>
      <c r="D696" s="320">
        <v>1195</v>
      </c>
    </row>
    <row r="697" spans="1:4">
      <c r="A697" t="s">
        <v>673</v>
      </c>
      <c r="B697" s="285" t="s">
        <v>1628</v>
      </c>
      <c r="C697" s="10">
        <v>2016</v>
      </c>
      <c r="D697" s="320">
        <v>1195</v>
      </c>
    </row>
    <row r="698" spans="1:4">
      <c r="A698" t="s">
        <v>674</v>
      </c>
      <c r="B698" s="285" t="s">
        <v>1628</v>
      </c>
      <c r="C698" s="10">
        <v>2016</v>
      </c>
      <c r="D698" s="320">
        <v>1195</v>
      </c>
    </row>
    <row r="699" spans="1:4">
      <c r="A699" t="s">
        <v>675</v>
      </c>
      <c r="B699" s="285" t="s">
        <v>1628</v>
      </c>
      <c r="C699" s="10">
        <v>2016</v>
      </c>
      <c r="D699" s="320">
        <v>1195</v>
      </c>
    </row>
    <row r="700" spans="1:4">
      <c r="A700" t="s">
        <v>676</v>
      </c>
      <c r="B700" s="285" t="s">
        <v>1628</v>
      </c>
      <c r="C700" s="10">
        <v>2016</v>
      </c>
      <c r="D700" s="320">
        <v>1195</v>
      </c>
    </row>
    <row r="701" spans="1:4">
      <c r="A701" t="s">
        <v>677</v>
      </c>
      <c r="B701" s="285" t="s">
        <v>1628</v>
      </c>
      <c r="C701" s="10">
        <v>2016</v>
      </c>
      <c r="D701" s="320">
        <v>1195</v>
      </c>
    </row>
    <row r="702" spans="1:4">
      <c r="A702" t="s">
        <v>678</v>
      </c>
      <c r="B702" s="285" t="s">
        <v>1628</v>
      </c>
      <c r="C702" s="10">
        <v>2016</v>
      </c>
      <c r="D702" s="320">
        <v>1195</v>
      </c>
    </row>
    <row r="703" spans="1:4">
      <c r="A703" t="s">
        <v>679</v>
      </c>
      <c r="B703" s="285" t="s">
        <v>1628</v>
      </c>
      <c r="C703" s="10">
        <v>2016</v>
      </c>
      <c r="D703" s="320">
        <v>1195</v>
      </c>
    </row>
    <row r="704" spans="1:4">
      <c r="A704" t="s">
        <v>680</v>
      </c>
      <c r="B704" s="285" t="s">
        <v>1628</v>
      </c>
      <c r="C704" s="10">
        <v>2016</v>
      </c>
      <c r="D704" s="320">
        <v>1195</v>
      </c>
    </row>
    <row r="705" spans="1:4">
      <c r="A705" t="s">
        <v>681</v>
      </c>
      <c r="B705" s="285" t="s">
        <v>1628</v>
      </c>
      <c r="C705" s="10">
        <v>2016</v>
      </c>
      <c r="D705" s="320">
        <v>1195</v>
      </c>
    </row>
    <row r="706" spans="1:4">
      <c r="A706" t="s">
        <v>682</v>
      </c>
      <c r="B706" s="285" t="s">
        <v>1628</v>
      </c>
      <c r="C706" s="10">
        <v>2016</v>
      </c>
      <c r="D706" s="320">
        <v>1195</v>
      </c>
    </row>
    <row r="707" spans="1:4">
      <c r="A707" t="s">
        <v>684</v>
      </c>
      <c r="B707" s="285" t="s">
        <v>1628</v>
      </c>
      <c r="C707" s="10">
        <v>2016</v>
      </c>
      <c r="D707" s="320">
        <v>1195</v>
      </c>
    </row>
    <row r="708" spans="1:4">
      <c r="A708" t="s">
        <v>1180</v>
      </c>
      <c r="B708" s="285" t="s">
        <v>1628</v>
      </c>
      <c r="C708" s="10">
        <v>2016</v>
      </c>
      <c r="D708" s="320">
        <v>1195</v>
      </c>
    </row>
    <row r="709" spans="1:4">
      <c r="A709" t="s">
        <v>686</v>
      </c>
      <c r="B709" s="285" t="s">
        <v>1629</v>
      </c>
      <c r="C709" s="10">
        <v>2018</v>
      </c>
      <c r="D709" s="286">
        <v>1890</v>
      </c>
    </row>
    <row r="710" spans="1:4">
      <c r="A710" t="s">
        <v>1181</v>
      </c>
      <c r="B710" s="285" t="s">
        <v>1630</v>
      </c>
      <c r="C710" s="10">
        <v>2018</v>
      </c>
      <c r="D710" s="286">
        <v>2514.12</v>
      </c>
    </row>
    <row r="711" spans="1:4">
      <c r="A711" t="s">
        <v>1182</v>
      </c>
      <c r="B711" s="285" t="s">
        <v>1631</v>
      </c>
      <c r="C711" s="10">
        <v>2018</v>
      </c>
      <c r="D711" s="286">
        <v>1042.67</v>
      </c>
    </row>
    <row r="712" spans="1:4">
      <c r="A712" t="s">
        <v>1183</v>
      </c>
      <c r="B712" s="285" t="s">
        <v>1631</v>
      </c>
      <c r="C712" s="10">
        <v>2018</v>
      </c>
      <c r="D712" s="286">
        <v>1042.67</v>
      </c>
    </row>
    <row r="713" spans="1:4">
      <c r="A713" t="s">
        <v>1184</v>
      </c>
      <c r="B713" s="285" t="s">
        <v>1631</v>
      </c>
      <c r="C713" s="10">
        <v>2018</v>
      </c>
      <c r="D713" s="286">
        <v>1042.67</v>
      </c>
    </row>
    <row r="714" spans="1:4">
      <c r="A714" t="s">
        <v>1185</v>
      </c>
      <c r="B714" s="285" t="s">
        <v>1631</v>
      </c>
      <c r="C714" s="10">
        <v>2018</v>
      </c>
      <c r="D714" s="286">
        <v>1042.67</v>
      </c>
    </row>
    <row r="715" spans="1:4">
      <c r="A715" t="s">
        <v>1186</v>
      </c>
      <c r="B715" s="285" t="s">
        <v>1631</v>
      </c>
      <c r="C715" s="10">
        <v>2018</v>
      </c>
      <c r="D715" s="286">
        <v>1042.67</v>
      </c>
    </row>
    <row r="716" spans="1:4">
      <c r="A716" t="s">
        <v>1187</v>
      </c>
      <c r="B716" s="285" t="s">
        <v>1631</v>
      </c>
      <c r="C716" s="10">
        <v>2018</v>
      </c>
      <c r="D716" s="286">
        <v>1042.67</v>
      </c>
    </row>
    <row r="717" spans="1:4">
      <c r="A717" t="s">
        <v>1188</v>
      </c>
      <c r="B717" s="285" t="s">
        <v>1631</v>
      </c>
      <c r="C717" s="10">
        <v>2018</v>
      </c>
      <c r="D717" s="286">
        <v>1042.67</v>
      </c>
    </row>
    <row r="718" spans="1:4">
      <c r="A718" t="s">
        <v>1189</v>
      </c>
      <c r="B718" s="285" t="s">
        <v>1631</v>
      </c>
      <c r="C718" s="10">
        <v>2018</v>
      </c>
      <c r="D718" s="286">
        <v>1042.67</v>
      </c>
    </row>
    <row r="719" spans="1:4">
      <c r="A719" t="s">
        <v>1190</v>
      </c>
      <c r="B719" s="285" t="s">
        <v>1631</v>
      </c>
      <c r="C719" s="10">
        <v>2018</v>
      </c>
      <c r="D719" s="286">
        <v>1042.67</v>
      </c>
    </row>
    <row r="720" spans="1:4">
      <c r="A720" t="s">
        <v>1191</v>
      </c>
      <c r="B720" s="285" t="s">
        <v>1631</v>
      </c>
      <c r="C720" s="10">
        <v>2018</v>
      </c>
      <c r="D720" s="286">
        <v>1042.67</v>
      </c>
    </row>
    <row r="721" spans="1:4">
      <c r="A721" t="s">
        <v>1192</v>
      </c>
      <c r="B721" s="285" t="s">
        <v>1631</v>
      </c>
      <c r="C721" s="10">
        <v>2018</v>
      </c>
      <c r="D721" s="286">
        <v>1042.67</v>
      </c>
    </row>
    <row r="722" spans="1:4">
      <c r="A722" t="s">
        <v>1193</v>
      </c>
      <c r="B722" s="285" t="s">
        <v>1631</v>
      </c>
      <c r="C722" s="10">
        <v>2018</v>
      </c>
      <c r="D722" s="286">
        <v>1042.67</v>
      </c>
    </row>
    <row r="723" spans="1:4">
      <c r="A723" t="s">
        <v>1194</v>
      </c>
      <c r="B723" s="285" t="s">
        <v>1631</v>
      </c>
      <c r="C723" s="10">
        <v>2018</v>
      </c>
      <c r="D723" s="286">
        <v>1042.67</v>
      </c>
    </row>
    <row r="724" spans="1:4">
      <c r="A724" t="s">
        <v>1195</v>
      </c>
      <c r="B724" s="285" t="s">
        <v>1631</v>
      </c>
      <c r="C724" s="10">
        <v>2018</v>
      </c>
      <c r="D724" s="286">
        <v>1042.67</v>
      </c>
    </row>
    <row r="725" spans="1:4">
      <c r="A725" t="s">
        <v>1196</v>
      </c>
      <c r="B725" s="285" t="s">
        <v>1631</v>
      </c>
      <c r="C725" s="10">
        <v>2018</v>
      </c>
      <c r="D725" s="286">
        <v>1042.6199999999999</v>
      </c>
    </row>
    <row r="726" spans="1:4">
      <c r="A726" t="s">
        <v>1197</v>
      </c>
      <c r="B726" s="285" t="s">
        <v>1564</v>
      </c>
      <c r="C726" s="10">
        <v>2019</v>
      </c>
      <c r="D726" s="286">
        <v>1864.64</v>
      </c>
    </row>
    <row r="727" spans="1:4">
      <c r="A727" t="s">
        <v>1198</v>
      </c>
      <c r="B727" s="285" t="s">
        <v>1632</v>
      </c>
      <c r="C727" s="10">
        <v>2019</v>
      </c>
      <c r="D727" s="286">
        <v>1960</v>
      </c>
    </row>
    <row r="728" spans="1:4">
      <c r="A728" t="s">
        <v>1199</v>
      </c>
      <c r="B728" s="285" t="s">
        <v>1632</v>
      </c>
      <c r="C728" s="10">
        <v>2019</v>
      </c>
      <c r="D728" s="286">
        <v>1960</v>
      </c>
    </row>
    <row r="729" spans="1:4">
      <c r="A729" t="s">
        <v>1200</v>
      </c>
      <c r="B729" s="285" t="s">
        <v>1633</v>
      </c>
      <c r="C729" s="10">
        <v>2019</v>
      </c>
      <c r="D729" s="286">
        <v>1069</v>
      </c>
    </row>
    <row r="730" spans="1:4">
      <c r="A730" t="s">
        <v>1201</v>
      </c>
      <c r="B730" s="285" t="s">
        <v>1633</v>
      </c>
      <c r="C730" s="10">
        <v>2019</v>
      </c>
      <c r="D730" s="286">
        <v>1069</v>
      </c>
    </row>
    <row r="731" spans="1:4">
      <c r="A731" t="s">
        <v>1202</v>
      </c>
      <c r="B731" s="285" t="s">
        <v>1633</v>
      </c>
      <c r="C731" s="10">
        <v>2019</v>
      </c>
      <c r="D731" s="286">
        <v>1069</v>
      </c>
    </row>
    <row r="732" spans="1:4">
      <c r="A732" t="s">
        <v>1203</v>
      </c>
      <c r="B732" s="285" t="s">
        <v>1633</v>
      </c>
      <c r="C732" s="10">
        <v>2019</v>
      </c>
      <c r="D732" s="286">
        <v>1069</v>
      </c>
    </row>
    <row r="733" spans="1:4">
      <c r="A733" t="s">
        <v>1204</v>
      </c>
      <c r="B733" s="285" t="s">
        <v>1633</v>
      </c>
      <c r="C733" s="10">
        <v>2019</v>
      </c>
      <c r="D733" s="286">
        <v>1069</v>
      </c>
    </row>
    <row r="734" spans="1:4">
      <c r="A734" t="s">
        <v>1205</v>
      </c>
      <c r="B734" s="285" t="s">
        <v>1633</v>
      </c>
      <c r="C734" s="10">
        <v>2019</v>
      </c>
      <c r="D734" s="286">
        <v>1069</v>
      </c>
    </row>
    <row r="735" spans="1:4">
      <c r="A735" t="s">
        <v>1206</v>
      </c>
      <c r="B735" s="285" t="s">
        <v>1633</v>
      </c>
      <c r="C735" s="10">
        <v>2019</v>
      </c>
      <c r="D735" s="286">
        <v>1069</v>
      </c>
    </row>
    <row r="736" spans="1:4">
      <c r="A736" t="s">
        <v>1207</v>
      </c>
      <c r="B736" s="285" t="s">
        <v>1633</v>
      </c>
      <c r="C736" s="10">
        <v>2019</v>
      </c>
      <c r="D736" s="286">
        <v>1069</v>
      </c>
    </row>
    <row r="737" spans="1:4">
      <c r="A737" t="s">
        <v>1208</v>
      </c>
      <c r="B737" s="285" t="s">
        <v>1633</v>
      </c>
      <c r="C737" s="10">
        <v>2019</v>
      </c>
      <c r="D737" s="286">
        <v>1069</v>
      </c>
    </row>
    <row r="738" spans="1:4">
      <c r="A738" t="s">
        <v>1209</v>
      </c>
      <c r="B738" s="285" t="s">
        <v>1633</v>
      </c>
      <c r="C738" s="10">
        <v>2019</v>
      </c>
      <c r="D738" s="286">
        <v>1069</v>
      </c>
    </row>
    <row r="739" spans="1:4">
      <c r="A739" t="s">
        <v>1210</v>
      </c>
      <c r="B739" s="285" t="s">
        <v>1634</v>
      </c>
      <c r="C739" s="10">
        <v>2019</v>
      </c>
      <c r="D739" s="286">
        <v>1360.89</v>
      </c>
    </row>
    <row r="740" spans="1:4">
      <c r="A740" t="s">
        <v>1211</v>
      </c>
      <c r="B740" s="285" t="s">
        <v>1634</v>
      </c>
      <c r="C740" s="10">
        <v>2019</v>
      </c>
      <c r="D740" s="286">
        <v>1360.89</v>
      </c>
    </row>
    <row r="741" spans="1:4">
      <c r="A741" t="s">
        <v>1212</v>
      </c>
      <c r="B741" s="285" t="s">
        <v>1634</v>
      </c>
      <c r="C741" s="10">
        <v>2019</v>
      </c>
      <c r="D741" s="286">
        <v>1360.89</v>
      </c>
    </row>
    <row r="742" spans="1:4">
      <c r="A742" t="s">
        <v>1249</v>
      </c>
      <c r="B742" s="285" t="s">
        <v>1634</v>
      </c>
      <c r="C742" s="10">
        <v>2019</v>
      </c>
      <c r="D742" s="286">
        <v>1360.89</v>
      </c>
    </row>
    <row r="743" spans="1:4">
      <c r="A743" t="s">
        <v>1251</v>
      </c>
      <c r="B743" s="285" t="s">
        <v>1634</v>
      </c>
      <c r="C743" s="10">
        <v>2019</v>
      </c>
      <c r="D743" s="286">
        <v>1360.89</v>
      </c>
    </row>
    <row r="744" spans="1:4">
      <c r="A744" t="s">
        <v>1304</v>
      </c>
      <c r="B744" s="285" t="s">
        <v>1634</v>
      </c>
      <c r="C744" s="10">
        <v>2019</v>
      </c>
      <c r="D744" s="286">
        <v>1360.89</v>
      </c>
    </row>
    <row r="745" spans="1:4">
      <c r="A745" t="s">
        <v>1305</v>
      </c>
      <c r="B745" s="285" t="s">
        <v>1634</v>
      </c>
      <c r="C745" s="10">
        <v>2019</v>
      </c>
      <c r="D745" s="286">
        <v>1360.89</v>
      </c>
    </row>
    <row r="746" spans="1:4">
      <c r="A746" t="s">
        <v>1306</v>
      </c>
      <c r="B746" s="285" t="s">
        <v>1633</v>
      </c>
      <c r="C746" s="10">
        <v>2019</v>
      </c>
      <c r="D746" s="286">
        <v>1205</v>
      </c>
    </row>
    <row r="747" spans="1:4">
      <c r="A747" t="s">
        <v>1307</v>
      </c>
      <c r="B747" s="285" t="s">
        <v>1633</v>
      </c>
      <c r="C747" s="10">
        <v>2019</v>
      </c>
      <c r="D747" s="286">
        <v>1205</v>
      </c>
    </row>
    <row r="748" spans="1:4">
      <c r="A748" t="s">
        <v>1308</v>
      </c>
      <c r="B748" s="285" t="s">
        <v>1633</v>
      </c>
      <c r="C748" s="10">
        <v>2019</v>
      </c>
      <c r="D748" s="286">
        <v>1205</v>
      </c>
    </row>
    <row r="749" spans="1:4">
      <c r="A749" t="s">
        <v>1309</v>
      </c>
      <c r="B749" s="285" t="s">
        <v>1633</v>
      </c>
      <c r="C749" s="10">
        <v>2019</v>
      </c>
      <c r="D749" s="286">
        <v>1205</v>
      </c>
    </row>
    <row r="750" spans="1:4">
      <c r="A750" t="s">
        <v>1310</v>
      </c>
      <c r="B750" s="285" t="s">
        <v>1633</v>
      </c>
      <c r="C750" s="10">
        <v>2019</v>
      </c>
      <c r="D750" s="286">
        <v>1205</v>
      </c>
    </row>
    <row r="751" spans="1:4">
      <c r="A751" t="s">
        <v>1311</v>
      </c>
      <c r="B751" s="285" t="s">
        <v>1633</v>
      </c>
      <c r="C751" s="10">
        <v>2019</v>
      </c>
      <c r="D751" s="286">
        <v>1205</v>
      </c>
    </row>
    <row r="752" spans="1:4">
      <c r="A752" t="s">
        <v>1252</v>
      </c>
      <c r="B752" s="285" t="s">
        <v>1633</v>
      </c>
      <c r="C752" s="10">
        <v>2019</v>
      </c>
      <c r="D752" s="286">
        <v>1205</v>
      </c>
    </row>
    <row r="753" spans="1:4">
      <c r="A753" t="s">
        <v>1254</v>
      </c>
      <c r="B753" s="285" t="s">
        <v>1633</v>
      </c>
      <c r="C753" s="10">
        <v>2019</v>
      </c>
      <c r="D753" s="286">
        <v>1205</v>
      </c>
    </row>
    <row r="754" spans="1:4">
      <c r="A754" t="s">
        <v>1255</v>
      </c>
      <c r="B754" s="285" t="s">
        <v>1633</v>
      </c>
      <c r="C754" s="10">
        <v>2019</v>
      </c>
      <c r="D754" s="286">
        <v>1205</v>
      </c>
    </row>
    <row r="755" spans="1:4">
      <c r="A755" t="s">
        <v>1256</v>
      </c>
      <c r="B755" s="285" t="s">
        <v>1633</v>
      </c>
      <c r="C755" s="10">
        <v>2019</v>
      </c>
      <c r="D755" s="286">
        <v>1205</v>
      </c>
    </row>
    <row r="756" spans="1:4">
      <c r="A756" t="s">
        <v>1257</v>
      </c>
      <c r="B756" s="285" t="s">
        <v>1633</v>
      </c>
      <c r="C756" s="10">
        <v>2019</v>
      </c>
      <c r="D756" s="286">
        <v>1205</v>
      </c>
    </row>
    <row r="757" spans="1:4">
      <c r="A757" t="s">
        <v>1258</v>
      </c>
      <c r="B757" s="285" t="s">
        <v>1633</v>
      </c>
      <c r="C757" s="10">
        <v>2019</v>
      </c>
      <c r="D757" s="286">
        <v>1205</v>
      </c>
    </row>
    <row r="758" spans="1:4">
      <c r="A758" t="s">
        <v>1259</v>
      </c>
      <c r="B758" s="285" t="s">
        <v>1635</v>
      </c>
      <c r="C758" s="10">
        <v>2020</v>
      </c>
      <c r="D758" s="320">
        <v>3198</v>
      </c>
    </row>
    <row r="759" spans="1:4">
      <c r="A759" t="s">
        <v>1260</v>
      </c>
      <c r="B759" s="285" t="s">
        <v>1635</v>
      </c>
      <c r="C759" s="10">
        <v>2020</v>
      </c>
      <c r="D759" s="320">
        <v>3198</v>
      </c>
    </row>
    <row r="760" spans="1:4">
      <c r="A760" t="s">
        <v>1261</v>
      </c>
      <c r="B760" s="285" t="s">
        <v>1635</v>
      </c>
      <c r="C760" s="10">
        <v>2020</v>
      </c>
      <c r="D760" s="320">
        <v>3198</v>
      </c>
    </row>
    <row r="761" spans="1:4">
      <c r="A761" t="s">
        <v>1262</v>
      </c>
      <c r="B761" s="285" t="s">
        <v>1635</v>
      </c>
      <c r="C761" s="10">
        <v>2020</v>
      </c>
      <c r="D761" s="320">
        <v>3198</v>
      </c>
    </row>
    <row r="762" spans="1:4">
      <c r="A762" t="s">
        <v>1263</v>
      </c>
      <c r="B762" s="285" t="s">
        <v>1635</v>
      </c>
      <c r="C762" s="10">
        <v>2020</v>
      </c>
      <c r="D762" s="320">
        <v>3198</v>
      </c>
    </row>
    <row r="763" spans="1:4">
      <c r="A763" t="s">
        <v>1264</v>
      </c>
      <c r="B763" s="285" t="s">
        <v>1636</v>
      </c>
      <c r="C763" s="10">
        <v>2020</v>
      </c>
      <c r="D763" s="320">
        <v>4365</v>
      </c>
    </row>
    <row r="764" spans="1:4">
      <c r="A764" t="s">
        <v>1697</v>
      </c>
      <c r="B764" s="285" t="s">
        <v>1637</v>
      </c>
      <c r="C764" s="10">
        <v>2020</v>
      </c>
      <c r="D764" s="320">
        <v>560</v>
      </c>
    </row>
    <row r="765" spans="1:4">
      <c r="A765" t="s">
        <v>1698</v>
      </c>
      <c r="B765" s="285" t="s">
        <v>1637</v>
      </c>
      <c r="C765" s="10">
        <v>2020</v>
      </c>
      <c r="D765" s="320">
        <v>560</v>
      </c>
    </row>
    <row r="766" spans="1:4">
      <c r="A766" t="s">
        <v>1699</v>
      </c>
      <c r="B766" s="285" t="s">
        <v>1637</v>
      </c>
      <c r="C766" s="10">
        <v>2020</v>
      </c>
      <c r="D766" s="320">
        <v>560</v>
      </c>
    </row>
    <row r="767" spans="1:4">
      <c r="A767" t="s">
        <v>1700</v>
      </c>
      <c r="B767" s="285" t="s">
        <v>1638</v>
      </c>
      <c r="C767" s="10">
        <v>2020</v>
      </c>
      <c r="D767" s="320">
        <v>3210</v>
      </c>
    </row>
    <row r="768" spans="1:4">
      <c r="A768" t="s">
        <v>1701</v>
      </c>
      <c r="B768" s="285" t="s">
        <v>1639</v>
      </c>
      <c r="C768" s="10">
        <v>2020</v>
      </c>
      <c r="D768" s="320">
        <v>2600</v>
      </c>
    </row>
    <row r="769" spans="1:4">
      <c r="A769" t="s">
        <v>1702</v>
      </c>
      <c r="B769" s="285" t="s">
        <v>1640</v>
      </c>
      <c r="C769" s="10">
        <v>2021</v>
      </c>
      <c r="D769" s="320">
        <v>2850</v>
      </c>
    </row>
    <row r="770" spans="1:4">
      <c r="A770" t="s">
        <v>1703</v>
      </c>
      <c r="B770" s="285" t="s">
        <v>1641</v>
      </c>
      <c r="C770" s="10">
        <v>2016</v>
      </c>
      <c r="D770" s="327">
        <v>1595</v>
      </c>
    </row>
    <row r="771" spans="1:4">
      <c r="A771" t="s">
        <v>1704</v>
      </c>
      <c r="B771" s="285" t="s">
        <v>1641</v>
      </c>
      <c r="C771" s="10">
        <v>2016</v>
      </c>
      <c r="D771" s="327">
        <v>1690.61</v>
      </c>
    </row>
    <row r="772" spans="1:4">
      <c r="A772" t="s">
        <v>1705</v>
      </c>
      <c r="B772" s="285" t="s">
        <v>1642</v>
      </c>
      <c r="C772" s="10">
        <v>2016</v>
      </c>
      <c r="D772" s="327">
        <v>1690</v>
      </c>
    </row>
    <row r="773" spans="1:4">
      <c r="A773" t="s">
        <v>1706</v>
      </c>
      <c r="B773" s="285" t="s">
        <v>1643</v>
      </c>
      <c r="C773" s="10">
        <v>2017</v>
      </c>
      <c r="D773" s="327">
        <v>1680.55</v>
      </c>
    </row>
    <row r="774" spans="1:4">
      <c r="A774" t="s">
        <v>1707</v>
      </c>
      <c r="B774" s="285" t="s">
        <v>1644</v>
      </c>
      <c r="C774" s="10">
        <v>2017</v>
      </c>
      <c r="D774" s="327">
        <v>1329.05</v>
      </c>
    </row>
    <row r="775" spans="1:4">
      <c r="A775" t="s">
        <v>1708</v>
      </c>
      <c r="B775" s="285" t="s">
        <v>1645</v>
      </c>
      <c r="C775" s="10">
        <v>2017</v>
      </c>
      <c r="D775" s="327">
        <v>1044.05</v>
      </c>
    </row>
    <row r="776" spans="1:4">
      <c r="A776" t="s">
        <v>1709</v>
      </c>
      <c r="B776" s="285" t="s">
        <v>1646</v>
      </c>
      <c r="C776" s="10">
        <v>2017</v>
      </c>
      <c r="D776" s="327">
        <v>559.54999999999995</v>
      </c>
    </row>
    <row r="777" spans="1:4">
      <c r="A777" t="s">
        <v>1710</v>
      </c>
      <c r="B777" s="285" t="s">
        <v>1647</v>
      </c>
      <c r="C777" s="10">
        <v>2017</v>
      </c>
      <c r="D777" s="320">
        <v>1071.95</v>
      </c>
    </row>
    <row r="778" spans="1:4">
      <c r="A778" t="s">
        <v>1711</v>
      </c>
      <c r="B778" s="323" t="s">
        <v>1649</v>
      </c>
      <c r="C778" s="324">
        <v>2017</v>
      </c>
      <c r="D778" s="328">
        <v>2702.26</v>
      </c>
    </row>
    <row r="779" spans="1:4">
      <c r="A779" t="s">
        <v>1712</v>
      </c>
      <c r="B779" s="285" t="s">
        <v>1651</v>
      </c>
      <c r="C779" s="10">
        <v>2018</v>
      </c>
      <c r="D779" s="286">
        <v>7872</v>
      </c>
    </row>
    <row r="780" spans="1:4">
      <c r="A780" t="s">
        <v>1713</v>
      </c>
      <c r="B780" s="285" t="s">
        <v>1652</v>
      </c>
      <c r="C780" s="10">
        <v>2018</v>
      </c>
      <c r="D780" s="286">
        <v>1860</v>
      </c>
    </row>
    <row r="781" spans="1:4">
      <c r="A781" t="s">
        <v>1714</v>
      </c>
      <c r="B781" s="285" t="s">
        <v>1653</v>
      </c>
      <c r="C781" s="10">
        <v>2018</v>
      </c>
      <c r="D781" s="286">
        <v>2438.1999999999998</v>
      </c>
    </row>
    <row r="782" spans="1:4">
      <c r="A782" t="s">
        <v>1715</v>
      </c>
      <c r="B782" s="285" t="s">
        <v>1654</v>
      </c>
      <c r="C782" s="10">
        <v>2018</v>
      </c>
      <c r="D782" s="286">
        <v>2022.97</v>
      </c>
    </row>
    <row r="783" spans="1:4">
      <c r="A783" t="s">
        <v>1716</v>
      </c>
      <c r="B783" s="285" t="s">
        <v>1655</v>
      </c>
      <c r="C783" s="10">
        <v>2018</v>
      </c>
      <c r="D783" s="286">
        <v>1890</v>
      </c>
    </row>
    <row r="784" spans="1:4">
      <c r="A784" t="s">
        <v>1717</v>
      </c>
      <c r="B784" s="285" t="s">
        <v>1656</v>
      </c>
      <c r="C784" s="10">
        <v>2018</v>
      </c>
      <c r="D784" s="286">
        <v>1300</v>
      </c>
    </row>
    <row r="785" spans="1:4">
      <c r="A785" t="s">
        <v>1718</v>
      </c>
      <c r="B785" s="285" t="s">
        <v>1657</v>
      </c>
      <c r="C785" s="10">
        <v>2018</v>
      </c>
      <c r="D785" s="286">
        <v>2900</v>
      </c>
    </row>
    <row r="786" spans="1:4">
      <c r="A786" t="s">
        <v>1719</v>
      </c>
      <c r="B786" s="285" t="s">
        <v>1658</v>
      </c>
      <c r="C786" s="10">
        <v>2018</v>
      </c>
      <c r="D786" s="286">
        <v>1550</v>
      </c>
    </row>
    <row r="787" spans="1:4">
      <c r="A787" t="s">
        <v>1720</v>
      </c>
      <c r="B787" s="285" t="s">
        <v>1659</v>
      </c>
      <c r="C787" s="10">
        <v>2018</v>
      </c>
      <c r="D787" s="286">
        <v>1550</v>
      </c>
    </row>
    <row r="788" spans="1:4">
      <c r="A788" t="s">
        <v>1721</v>
      </c>
      <c r="B788" s="285" t="s">
        <v>1660</v>
      </c>
      <c r="C788" s="10">
        <v>2019</v>
      </c>
      <c r="D788" s="286">
        <v>1048</v>
      </c>
    </row>
    <row r="789" spans="1:4">
      <c r="A789" t="s">
        <v>1722</v>
      </c>
      <c r="B789" s="285" t="s">
        <v>1660</v>
      </c>
      <c r="C789" s="10">
        <v>2019</v>
      </c>
      <c r="D789" s="286">
        <v>1048</v>
      </c>
    </row>
    <row r="790" spans="1:4">
      <c r="A790" t="s">
        <v>1723</v>
      </c>
      <c r="B790" s="285" t="s">
        <v>1661</v>
      </c>
      <c r="C790" s="10">
        <v>2019</v>
      </c>
      <c r="D790" s="320">
        <v>735</v>
      </c>
    </row>
    <row r="791" spans="1:4">
      <c r="A791" t="s">
        <v>1724</v>
      </c>
      <c r="B791" s="285" t="s">
        <v>1662</v>
      </c>
      <c r="C791" s="10">
        <v>2019</v>
      </c>
      <c r="D791" s="320">
        <v>650</v>
      </c>
    </row>
    <row r="792" spans="1:4">
      <c r="A792" t="s">
        <v>1725</v>
      </c>
      <c r="B792" s="285" t="s">
        <v>1652</v>
      </c>
      <c r="C792" s="10">
        <v>2020</v>
      </c>
      <c r="D792" s="320">
        <v>984</v>
      </c>
    </row>
    <row r="793" spans="1:4">
      <c r="A793" t="s">
        <v>1726</v>
      </c>
      <c r="B793" s="285" t="s">
        <v>1663</v>
      </c>
      <c r="C793" s="10">
        <v>2020</v>
      </c>
      <c r="D793" s="320">
        <v>1890</v>
      </c>
    </row>
    <row r="794" spans="1:4">
      <c r="A794" t="s">
        <v>1727</v>
      </c>
      <c r="B794" s="285" t="s">
        <v>1667</v>
      </c>
      <c r="C794" s="10">
        <v>2020</v>
      </c>
      <c r="D794" s="320">
        <v>2460</v>
      </c>
    </row>
    <row r="795" spans="1:4">
      <c r="A795" t="s">
        <v>1728</v>
      </c>
      <c r="B795" s="285" t="s">
        <v>1540</v>
      </c>
      <c r="C795" s="10">
        <v>2020</v>
      </c>
      <c r="D795" s="286">
        <v>2952</v>
      </c>
    </row>
    <row r="796" spans="1:4">
      <c r="A796" t="s">
        <v>1729</v>
      </c>
      <c r="B796" s="285" t="s">
        <v>1668</v>
      </c>
      <c r="C796" s="10">
        <v>2020</v>
      </c>
      <c r="D796" s="286">
        <v>6150</v>
      </c>
    </row>
    <row r="797" spans="1:4">
      <c r="A797" t="s">
        <v>1730</v>
      </c>
      <c r="B797" s="285" t="s">
        <v>1669</v>
      </c>
      <c r="C797" s="10">
        <v>2020</v>
      </c>
      <c r="D797" s="286">
        <v>345</v>
      </c>
    </row>
    <row r="798" spans="1:4">
      <c r="A798" t="s">
        <v>1731</v>
      </c>
      <c r="B798" s="285" t="s">
        <v>1670</v>
      </c>
      <c r="C798" s="10">
        <v>2020</v>
      </c>
      <c r="D798" s="286">
        <v>984</v>
      </c>
    </row>
    <row r="799" spans="1:4">
      <c r="A799" t="s">
        <v>1732</v>
      </c>
      <c r="B799" s="285" t="s">
        <v>1671</v>
      </c>
      <c r="C799" s="10">
        <v>2020</v>
      </c>
      <c r="D799" s="286">
        <v>745</v>
      </c>
    </row>
    <row r="800" spans="1:4">
      <c r="A800" t="s">
        <v>1733</v>
      </c>
      <c r="B800" s="285" t="s">
        <v>1672</v>
      </c>
      <c r="C800" s="10">
        <v>2020</v>
      </c>
      <c r="D800" s="286">
        <v>367.5</v>
      </c>
    </row>
    <row r="801" spans="1:4">
      <c r="A801" t="s">
        <v>1734</v>
      </c>
      <c r="B801" s="285" t="s">
        <v>1673</v>
      </c>
      <c r="C801" s="10">
        <v>2020</v>
      </c>
      <c r="D801" s="286">
        <v>410</v>
      </c>
    </row>
    <row r="802" spans="1:4">
      <c r="A802" t="s">
        <v>1735</v>
      </c>
      <c r="B802" s="280" t="s">
        <v>1674</v>
      </c>
      <c r="C802" s="281">
        <v>2020</v>
      </c>
      <c r="D802" s="282">
        <v>2688.78</v>
      </c>
    </row>
    <row r="803" spans="1:4" ht="25">
      <c r="A803" t="s">
        <v>1736</v>
      </c>
      <c r="B803" s="325" t="s">
        <v>1675</v>
      </c>
      <c r="C803" s="10">
        <v>2020</v>
      </c>
      <c r="D803" s="320">
        <v>473.55</v>
      </c>
    </row>
    <row r="804" spans="1:4">
      <c r="A804" t="s">
        <v>1737</v>
      </c>
      <c r="B804" s="285" t="s">
        <v>1676</v>
      </c>
      <c r="C804" s="10">
        <v>2020</v>
      </c>
      <c r="D804" s="320">
        <v>3927</v>
      </c>
    </row>
    <row r="805" spans="1:4">
      <c r="A805" t="s">
        <v>1738</v>
      </c>
      <c r="B805" s="285" t="s">
        <v>1676</v>
      </c>
      <c r="C805" s="10">
        <v>2020</v>
      </c>
      <c r="D805" s="320">
        <v>3927</v>
      </c>
    </row>
    <row r="806" spans="1:4">
      <c r="A806" t="s">
        <v>1739</v>
      </c>
      <c r="B806" s="285" t="s">
        <v>1564</v>
      </c>
      <c r="C806" s="10">
        <v>2020</v>
      </c>
      <c r="D806" s="320">
        <v>450</v>
      </c>
    </row>
    <row r="807" spans="1:4">
      <c r="A807" t="s">
        <v>1740</v>
      </c>
      <c r="B807" s="285" t="s">
        <v>1680</v>
      </c>
      <c r="C807" s="10">
        <v>2021</v>
      </c>
      <c r="D807" s="286">
        <v>1650</v>
      </c>
    </row>
    <row r="808" spans="1:4">
      <c r="A808" t="s">
        <v>1741</v>
      </c>
      <c r="B808" s="285" t="s">
        <v>1680</v>
      </c>
      <c r="C808" s="10">
        <v>2021</v>
      </c>
      <c r="D808" s="286">
        <v>1650</v>
      </c>
    </row>
    <row r="809" spans="1:4">
      <c r="A809" t="s">
        <v>1742</v>
      </c>
      <c r="B809" s="285" t="s">
        <v>1564</v>
      </c>
      <c r="C809" s="10">
        <v>2020</v>
      </c>
      <c r="D809" s="286">
        <v>850</v>
      </c>
    </row>
    <row r="810" spans="1:4">
      <c r="A810" t="s">
        <v>1743</v>
      </c>
      <c r="B810" s="285" t="s">
        <v>1564</v>
      </c>
      <c r="C810" s="10">
        <v>2020</v>
      </c>
      <c r="D810" s="286">
        <v>850</v>
      </c>
    </row>
    <row r="811" spans="1:4">
      <c r="A811" t="s">
        <v>1744</v>
      </c>
      <c r="B811" s="285" t="s">
        <v>1564</v>
      </c>
      <c r="C811" s="10">
        <v>2020</v>
      </c>
      <c r="D811" s="286">
        <v>600</v>
      </c>
    </row>
    <row r="812" spans="1:4">
      <c r="A812" t="s">
        <v>1745</v>
      </c>
      <c r="B812" s="285" t="s">
        <v>1564</v>
      </c>
      <c r="C812" s="10">
        <v>2020</v>
      </c>
      <c r="D812" s="286">
        <v>600</v>
      </c>
    </row>
    <row r="813" spans="1:4">
      <c r="A813" t="s">
        <v>1746</v>
      </c>
      <c r="B813" s="285" t="s">
        <v>1564</v>
      </c>
      <c r="C813" s="10">
        <v>2020</v>
      </c>
      <c r="D813" s="286">
        <v>600</v>
      </c>
    </row>
    <row r="814" spans="1:4">
      <c r="A814" t="s">
        <v>1747</v>
      </c>
      <c r="B814" s="285" t="s">
        <v>1564</v>
      </c>
      <c r="C814" s="10">
        <v>2020</v>
      </c>
      <c r="D814" s="286">
        <v>600</v>
      </c>
    </row>
    <row r="815" spans="1:4">
      <c r="A815" t="s">
        <v>1748</v>
      </c>
      <c r="B815" s="285" t="s">
        <v>1681</v>
      </c>
      <c r="C815" s="10">
        <v>2020</v>
      </c>
      <c r="D815" s="286">
        <v>500</v>
      </c>
    </row>
    <row r="816" spans="1:4">
      <c r="A816" t="s">
        <v>1749</v>
      </c>
      <c r="B816" s="285" t="s">
        <v>1681</v>
      </c>
      <c r="C816" s="10">
        <v>2020</v>
      </c>
      <c r="D816" s="286">
        <v>500</v>
      </c>
    </row>
    <row r="817" spans="1:4">
      <c r="A817" t="s">
        <v>1750</v>
      </c>
      <c r="B817" s="285" t="s">
        <v>1682</v>
      </c>
      <c r="C817" s="10">
        <v>2020</v>
      </c>
      <c r="D817" s="286">
        <v>390</v>
      </c>
    </row>
    <row r="818" spans="1:4">
      <c r="A818" t="s">
        <v>1751</v>
      </c>
      <c r="B818" s="285" t="s">
        <v>1682</v>
      </c>
      <c r="C818" s="10">
        <v>2020</v>
      </c>
      <c r="D818" s="286">
        <v>390</v>
      </c>
    </row>
    <row r="819" spans="1:4">
      <c r="A819" t="s">
        <v>1752</v>
      </c>
      <c r="B819" s="285" t="s">
        <v>1682</v>
      </c>
      <c r="C819" s="10">
        <v>2020</v>
      </c>
      <c r="D819" s="286">
        <v>390</v>
      </c>
    </row>
    <row r="820" spans="1:4">
      <c r="A820" t="s">
        <v>1753</v>
      </c>
      <c r="B820" s="285" t="s">
        <v>1682</v>
      </c>
      <c r="C820" s="10">
        <v>2020</v>
      </c>
      <c r="D820" s="286">
        <v>390</v>
      </c>
    </row>
    <row r="821" spans="1:4">
      <c r="A821" t="s">
        <v>1754</v>
      </c>
      <c r="B821" s="285" t="s">
        <v>1683</v>
      </c>
      <c r="C821" s="10">
        <v>2020</v>
      </c>
      <c r="D821" s="286">
        <v>1040</v>
      </c>
    </row>
    <row r="822" spans="1:4">
      <c r="A822" t="s">
        <v>1755</v>
      </c>
      <c r="B822" s="164" t="s">
        <v>1684</v>
      </c>
      <c r="C822" s="326">
        <v>2022</v>
      </c>
      <c r="D822" s="199">
        <v>6300</v>
      </c>
    </row>
    <row r="823" spans="1:4">
      <c r="A823" t="s">
        <v>1756</v>
      </c>
      <c r="B823" s="164" t="s">
        <v>1686</v>
      </c>
      <c r="C823" s="326">
        <v>2022</v>
      </c>
      <c r="D823" s="199">
        <v>890</v>
      </c>
    </row>
    <row r="824" spans="1:4">
      <c r="A824" t="s">
        <v>1757</v>
      </c>
      <c r="B824" s="164" t="s">
        <v>1687</v>
      </c>
      <c r="C824" s="326">
        <v>2023</v>
      </c>
      <c r="D824" s="199">
        <v>2050</v>
      </c>
    </row>
    <row r="825" spans="1:4">
      <c r="A825" t="s">
        <v>1758</v>
      </c>
      <c r="B825" s="164" t="s">
        <v>1688</v>
      </c>
      <c r="C825" s="326">
        <v>2023</v>
      </c>
      <c r="D825" s="199">
        <v>3300</v>
      </c>
    </row>
    <row r="826" spans="1:4">
      <c r="A826" t="s">
        <v>1759</v>
      </c>
      <c r="B826" s="164" t="s">
        <v>1689</v>
      </c>
      <c r="C826" s="326">
        <v>2023</v>
      </c>
      <c r="D826" s="199">
        <v>3951</v>
      </c>
    </row>
    <row r="827" spans="1:4">
      <c r="A827" t="s">
        <v>1760</v>
      </c>
      <c r="B827" s="164" t="s">
        <v>1689</v>
      </c>
      <c r="C827" s="326">
        <v>2023</v>
      </c>
      <c r="D827" s="199">
        <v>3951</v>
      </c>
    </row>
    <row r="828" spans="1:4">
      <c r="A828" t="s">
        <v>1761</v>
      </c>
      <c r="B828" s="164" t="s">
        <v>1689</v>
      </c>
      <c r="C828" s="326">
        <v>2023</v>
      </c>
      <c r="D828" s="199">
        <v>3951</v>
      </c>
    </row>
    <row r="829" spans="1:4">
      <c r="A829" t="s">
        <v>1762</v>
      </c>
      <c r="B829" s="164" t="s">
        <v>1689</v>
      </c>
      <c r="C829" s="326">
        <v>2023</v>
      </c>
      <c r="D829" s="199">
        <v>3951</v>
      </c>
    </row>
    <row r="830" spans="1:4">
      <c r="A830" t="s">
        <v>1763</v>
      </c>
      <c r="B830" s="164" t="s">
        <v>1689</v>
      </c>
      <c r="C830" s="326">
        <v>2023</v>
      </c>
      <c r="D830" s="199">
        <v>3951</v>
      </c>
    </row>
    <row r="831" spans="1:4">
      <c r="A831" t="s">
        <v>1764</v>
      </c>
      <c r="B831" s="164" t="s">
        <v>1689</v>
      </c>
      <c r="C831" s="326">
        <v>2023</v>
      </c>
      <c r="D831" s="199">
        <v>3951</v>
      </c>
    </row>
    <row r="832" spans="1:4">
      <c r="A832" t="s">
        <v>1765</v>
      </c>
      <c r="B832" s="164" t="s">
        <v>1689</v>
      </c>
      <c r="C832" s="326">
        <v>2023</v>
      </c>
      <c r="D832" s="199">
        <v>3951</v>
      </c>
    </row>
    <row r="833" spans="1:4">
      <c r="A833" t="s">
        <v>1766</v>
      </c>
      <c r="B833" s="164" t="s">
        <v>1689</v>
      </c>
      <c r="C833" s="326">
        <v>2023</v>
      </c>
      <c r="D833" s="199">
        <v>3951</v>
      </c>
    </row>
    <row r="834" spans="1:4">
      <c r="A834" t="s">
        <v>1767</v>
      </c>
      <c r="B834" s="164" t="s">
        <v>1689</v>
      </c>
      <c r="C834" s="326">
        <v>2023</v>
      </c>
      <c r="D834" s="199">
        <v>3951</v>
      </c>
    </row>
    <row r="835" spans="1:4">
      <c r="A835" t="s">
        <v>1768</v>
      </c>
      <c r="B835" s="164" t="s">
        <v>1689</v>
      </c>
      <c r="C835" s="326">
        <v>2023</v>
      </c>
      <c r="D835" s="199">
        <v>3951</v>
      </c>
    </row>
    <row r="836" spans="1:4">
      <c r="A836" t="s">
        <v>1769</v>
      </c>
      <c r="B836" s="164" t="s">
        <v>1689</v>
      </c>
      <c r="C836" s="326">
        <v>2023</v>
      </c>
      <c r="D836" s="199">
        <v>3951</v>
      </c>
    </row>
    <row r="837" spans="1:4">
      <c r="A837" t="s">
        <v>1770</v>
      </c>
      <c r="B837" s="164" t="s">
        <v>1689</v>
      </c>
      <c r="C837" s="326">
        <v>2023</v>
      </c>
      <c r="D837" s="199">
        <v>3951</v>
      </c>
    </row>
    <row r="838" spans="1:4">
      <c r="A838" t="s">
        <v>1771</v>
      </c>
      <c r="B838" s="164" t="s">
        <v>1689</v>
      </c>
      <c r="C838" s="326">
        <v>2023</v>
      </c>
      <c r="D838" s="199">
        <v>3951</v>
      </c>
    </row>
    <row r="839" spans="1:4">
      <c r="A839" t="s">
        <v>1772</v>
      </c>
      <c r="B839" s="164" t="s">
        <v>1689</v>
      </c>
      <c r="C839" s="326">
        <v>2023</v>
      </c>
      <c r="D839" s="199">
        <v>3951</v>
      </c>
    </row>
    <row r="840" spans="1:4">
      <c r="A840" t="s">
        <v>1773</v>
      </c>
      <c r="B840" s="164" t="s">
        <v>1689</v>
      </c>
      <c r="C840" s="326">
        <v>2023</v>
      </c>
      <c r="D840" s="199">
        <v>3951</v>
      </c>
    </row>
    <row r="841" spans="1:4">
      <c r="A841" t="s">
        <v>1774</v>
      </c>
      <c r="B841" s="164" t="s">
        <v>1689</v>
      </c>
      <c r="C841" s="326">
        <v>2023</v>
      </c>
      <c r="D841" s="199">
        <v>3951</v>
      </c>
    </row>
    <row r="842" spans="1:4">
      <c r="A842" t="s">
        <v>1775</v>
      </c>
      <c r="B842" s="164" t="s">
        <v>1689</v>
      </c>
      <c r="C842" s="326">
        <v>2023</v>
      </c>
      <c r="D842" s="199">
        <v>3951</v>
      </c>
    </row>
    <row r="843" spans="1:4">
      <c r="A843" t="s">
        <v>1776</v>
      </c>
      <c r="B843" s="164" t="s">
        <v>1689</v>
      </c>
      <c r="C843" s="326">
        <v>2023</v>
      </c>
      <c r="D843" s="199">
        <v>3951</v>
      </c>
    </row>
    <row r="844" spans="1:4">
      <c r="A844" t="s">
        <v>1777</v>
      </c>
      <c r="B844" s="164" t="s">
        <v>1689</v>
      </c>
      <c r="C844" s="326">
        <v>2023</v>
      </c>
      <c r="D844" s="199">
        <v>3951</v>
      </c>
    </row>
    <row r="845" spans="1:4">
      <c r="A845" t="s">
        <v>1778</v>
      </c>
      <c r="B845" s="164" t="s">
        <v>1689</v>
      </c>
      <c r="C845" s="326">
        <v>2023</v>
      </c>
      <c r="D845" s="199">
        <v>3951</v>
      </c>
    </row>
    <row r="846" spans="1:4">
      <c r="A846" t="s">
        <v>1779</v>
      </c>
      <c r="B846" s="164" t="s">
        <v>699</v>
      </c>
      <c r="C846" s="326">
        <v>2023</v>
      </c>
      <c r="D846" s="199">
        <v>708</v>
      </c>
    </row>
    <row r="847" spans="1:4">
      <c r="A847" t="s">
        <v>1780</v>
      </c>
      <c r="B847" s="164" t="s">
        <v>699</v>
      </c>
      <c r="C847" s="326">
        <v>2023</v>
      </c>
      <c r="D847" s="199">
        <v>708</v>
      </c>
    </row>
    <row r="848" spans="1:4">
      <c r="A848" t="s">
        <v>1781</v>
      </c>
      <c r="B848" s="164" t="s">
        <v>699</v>
      </c>
      <c r="C848" s="326">
        <v>2023</v>
      </c>
      <c r="D848" s="199">
        <v>708</v>
      </c>
    </row>
    <row r="849" spans="1:4">
      <c r="A849" t="s">
        <v>1782</v>
      </c>
      <c r="B849" s="164" t="s">
        <v>699</v>
      </c>
      <c r="C849" s="326">
        <v>2023</v>
      </c>
      <c r="D849" s="199">
        <v>708</v>
      </c>
    </row>
    <row r="850" spans="1:4">
      <c r="A850" t="s">
        <v>1783</v>
      </c>
      <c r="B850" s="164" t="s">
        <v>699</v>
      </c>
      <c r="C850" s="326">
        <v>2023</v>
      </c>
      <c r="D850" s="199">
        <v>708</v>
      </c>
    </row>
    <row r="851" spans="1:4">
      <c r="A851" t="s">
        <v>1784</v>
      </c>
      <c r="B851" s="164" t="s">
        <v>699</v>
      </c>
      <c r="C851" s="326">
        <v>2023</v>
      </c>
      <c r="D851" s="199">
        <v>708</v>
      </c>
    </row>
    <row r="852" spans="1:4">
      <c r="A852" t="s">
        <v>1785</v>
      </c>
      <c r="B852" s="164" t="s">
        <v>699</v>
      </c>
      <c r="C852" s="326">
        <v>2023</v>
      </c>
      <c r="D852" s="199">
        <v>708</v>
      </c>
    </row>
    <row r="853" spans="1:4">
      <c r="A853" t="s">
        <v>1786</v>
      </c>
      <c r="B853" s="164" t="s">
        <v>699</v>
      </c>
      <c r="C853" s="326">
        <v>2023</v>
      </c>
      <c r="D853" s="199">
        <v>708</v>
      </c>
    </row>
    <row r="854" spans="1:4">
      <c r="A854" t="s">
        <v>1787</v>
      </c>
      <c r="B854" s="164" t="s">
        <v>699</v>
      </c>
      <c r="C854" s="326">
        <v>2023</v>
      </c>
      <c r="D854" s="199">
        <v>708</v>
      </c>
    </row>
    <row r="855" spans="1:4">
      <c r="A855" t="s">
        <v>1788</v>
      </c>
      <c r="B855" s="164" t="s">
        <v>699</v>
      </c>
      <c r="C855" s="326">
        <v>2023</v>
      </c>
      <c r="D855" s="199">
        <v>708</v>
      </c>
    </row>
    <row r="856" spans="1:4">
      <c r="A856" t="s">
        <v>1789</v>
      </c>
      <c r="B856" s="164" t="s">
        <v>699</v>
      </c>
      <c r="C856" s="326">
        <v>2023</v>
      </c>
      <c r="D856" s="199">
        <v>708</v>
      </c>
    </row>
    <row r="857" spans="1:4">
      <c r="A857" t="s">
        <v>1790</v>
      </c>
      <c r="B857" s="164" t="s">
        <v>699</v>
      </c>
      <c r="C857" s="326">
        <v>2023</v>
      </c>
      <c r="D857" s="199">
        <v>708</v>
      </c>
    </row>
    <row r="858" spans="1:4">
      <c r="A858" t="s">
        <v>1791</v>
      </c>
      <c r="B858" s="164" t="s">
        <v>699</v>
      </c>
      <c r="C858" s="326">
        <v>2023</v>
      </c>
      <c r="D858" s="199">
        <v>708</v>
      </c>
    </row>
    <row r="859" spans="1:4">
      <c r="A859" t="s">
        <v>1792</v>
      </c>
      <c r="B859" s="164" t="s">
        <v>699</v>
      </c>
      <c r="C859" s="326">
        <v>2023</v>
      </c>
      <c r="D859" s="199">
        <v>708</v>
      </c>
    </row>
    <row r="860" spans="1:4">
      <c r="A860" t="s">
        <v>1793</v>
      </c>
      <c r="B860" s="164" t="s">
        <v>699</v>
      </c>
      <c r="C860" s="326">
        <v>2023</v>
      </c>
      <c r="D860" s="199">
        <v>708</v>
      </c>
    </row>
    <row r="861" spans="1:4">
      <c r="A861" t="s">
        <v>1794</v>
      </c>
      <c r="B861" s="164" t="s">
        <v>699</v>
      </c>
      <c r="C861" s="326">
        <v>2023</v>
      </c>
      <c r="D861" s="199">
        <v>708</v>
      </c>
    </row>
    <row r="862" spans="1:4">
      <c r="A862" t="s">
        <v>1795</v>
      </c>
      <c r="B862" s="164" t="s">
        <v>699</v>
      </c>
      <c r="C862" s="326">
        <v>2023</v>
      </c>
      <c r="D862" s="199">
        <v>708</v>
      </c>
    </row>
    <row r="863" spans="1:4">
      <c r="A863" t="s">
        <v>1796</v>
      </c>
      <c r="B863" s="164" t="s">
        <v>699</v>
      </c>
      <c r="C863" s="326">
        <v>2023</v>
      </c>
      <c r="D863" s="199">
        <v>708</v>
      </c>
    </row>
    <row r="864" spans="1:4">
      <c r="A864" t="s">
        <v>1797</v>
      </c>
      <c r="B864" s="164" t="s">
        <v>699</v>
      </c>
      <c r="C864" s="326">
        <v>2023</v>
      </c>
      <c r="D864" s="199">
        <v>708</v>
      </c>
    </row>
    <row r="865" spans="1:4">
      <c r="A865" t="s">
        <v>1798</v>
      </c>
      <c r="B865" s="164" t="s">
        <v>699</v>
      </c>
      <c r="C865" s="326">
        <v>2023</v>
      </c>
      <c r="D865" s="199">
        <v>708</v>
      </c>
    </row>
    <row r="866" spans="1:4">
      <c r="A866" t="s">
        <v>1799</v>
      </c>
      <c r="B866" s="164" t="s">
        <v>698</v>
      </c>
      <c r="C866" s="326">
        <v>2023</v>
      </c>
      <c r="D866" s="199">
        <v>4897</v>
      </c>
    </row>
    <row r="867" spans="1:4">
      <c r="A867" t="s">
        <v>1800</v>
      </c>
      <c r="B867" s="164" t="s">
        <v>1690</v>
      </c>
      <c r="C867" s="326">
        <v>2023</v>
      </c>
      <c r="D867" s="199">
        <v>8495.5</v>
      </c>
    </row>
    <row r="868" spans="1:4">
      <c r="A868" t="s">
        <v>1801</v>
      </c>
      <c r="B868" s="164" t="s">
        <v>1690</v>
      </c>
      <c r="C868" s="326">
        <v>2023</v>
      </c>
      <c r="D868" s="199">
        <v>8495.5</v>
      </c>
    </row>
    <row r="869" spans="1:4">
      <c r="A869" t="s">
        <v>1802</v>
      </c>
      <c r="B869" s="164" t="s">
        <v>1691</v>
      </c>
      <c r="C869" s="326">
        <v>2023</v>
      </c>
      <c r="D869" s="199">
        <v>13062.6</v>
      </c>
    </row>
    <row r="870" spans="1:4">
      <c r="A870" t="s">
        <v>1803</v>
      </c>
      <c r="B870" s="164" t="s">
        <v>1692</v>
      </c>
      <c r="C870" s="326">
        <v>2023</v>
      </c>
      <c r="D870" s="199">
        <v>1814.25</v>
      </c>
    </row>
    <row r="871" spans="1:4">
      <c r="A871" t="s">
        <v>1804</v>
      </c>
      <c r="B871" s="164" t="s">
        <v>1693</v>
      </c>
      <c r="C871" s="326">
        <v>2023</v>
      </c>
      <c r="D871" s="199">
        <v>9525</v>
      </c>
    </row>
    <row r="872" spans="1:4">
      <c r="A872" t="s">
        <v>1805</v>
      </c>
      <c r="B872" s="164" t="s">
        <v>1694</v>
      </c>
      <c r="C872" s="326">
        <v>2023</v>
      </c>
      <c r="D872" s="199">
        <v>6360</v>
      </c>
    </row>
    <row r="873" spans="1:4">
      <c r="A873" t="s">
        <v>1806</v>
      </c>
      <c r="B873" s="164" t="s">
        <v>1687</v>
      </c>
      <c r="C873" s="326">
        <v>2023</v>
      </c>
      <c r="D873" s="199">
        <v>2050</v>
      </c>
    </row>
    <row r="874" spans="1:4">
      <c r="A874" t="s">
        <v>1807</v>
      </c>
      <c r="B874" s="164" t="s">
        <v>1696</v>
      </c>
      <c r="C874" s="326">
        <v>2023</v>
      </c>
      <c r="D874" s="199">
        <v>6027.99</v>
      </c>
    </row>
    <row r="875" spans="1:4">
      <c r="A875" s="605" t="s">
        <v>198</v>
      </c>
      <c r="B875" s="605"/>
      <c r="C875" s="605"/>
      <c r="D875" s="329">
        <f>SUM(D690:D874)</f>
        <v>360523.85</v>
      </c>
    </row>
    <row r="876" spans="1:4">
      <c r="A876" s="602" t="s">
        <v>634</v>
      </c>
      <c r="B876" s="603"/>
      <c r="C876" s="603"/>
      <c r="D876" s="604"/>
    </row>
    <row r="877" spans="1:4">
      <c r="A877" t="s">
        <v>661</v>
      </c>
      <c r="B877" s="323" t="s">
        <v>1648</v>
      </c>
      <c r="C877" s="324">
        <v>2017</v>
      </c>
      <c r="D877" s="328">
        <v>2300</v>
      </c>
    </row>
    <row r="878" spans="1:4">
      <c r="A878" t="s">
        <v>663</v>
      </c>
      <c r="B878" s="323" t="s">
        <v>1650</v>
      </c>
      <c r="C878" s="324">
        <v>2018</v>
      </c>
      <c r="D878" s="328">
        <v>1300</v>
      </c>
    </row>
    <row r="879" spans="1:4">
      <c r="A879" t="s">
        <v>665</v>
      </c>
      <c r="B879" s="285" t="s">
        <v>1664</v>
      </c>
      <c r="C879" s="10">
        <v>2020</v>
      </c>
      <c r="D879" s="320">
        <v>2730</v>
      </c>
    </row>
    <row r="880" spans="1:4">
      <c r="A880" t="s">
        <v>667</v>
      </c>
      <c r="B880" s="285" t="s">
        <v>1664</v>
      </c>
      <c r="C880" s="10">
        <v>2020</v>
      </c>
      <c r="D880" s="320">
        <v>2730</v>
      </c>
    </row>
    <row r="881" spans="1:4">
      <c r="A881" t="s">
        <v>669</v>
      </c>
      <c r="B881" s="285" t="s">
        <v>1664</v>
      </c>
      <c r="C881" s="10">
        <v>2020</v>
      </c>
      <c r="D881" s="320">
        <v>2730</v>
      </c>
    </row>
    <row r="882" spans="1:4">
      <c r="A882" t="s">
        <v>671</v>
      </c>
      <c r="B882" s="285" t="s">
        <v>1664</v>
      </c>
      <c r="C882" s="10">
        <v>2020</v>
      </c>
      <c r="D882" s="320">
        <v>2730</v>
      </c>
    </row>
    <row r="883" spans="1:4">
      <c r="A883" t="s">
        <v>672</v>
      </c>
      <c r="B883" s="285" t="s">
        <v>1664</v>
      </c>
      <c r="C883" s="10">
        <v>2020</v>
      </c>
      <c r="D883" s="320">
        <v>2730</v>
      </c>
    </row>
    <row r="884" spans="1:4">
      <c r="A884" t="s">
        <v>673</v>
      </c>
      <c r="B884" s="285" t="s">
        <v>1665</v>
      </c>
      <c r="C884" s="10">
        <v>2020</v>
      </c>
      <c r="D884" s="320">
        <v>3148.8</v>
      </c>
    </row>
    <row r="885" spans="1:4">
      <c r="A885" t="s">
        <v>674</v>
      </c>
      <c r="B885" s="285" t="s">
        <v>1665</v>
      </c>
      <c r="C885" s="10">
        <v>2020</v>
      </c>
      <c r="D885" s="320">
        <v>3148.8</v>
      </c>
    </row>
    <row r="886" spans="1:4">
      <c r="A886" t="s">
        <v>675</v>
      </c>
      <c r="B886" s="285" t="s">
        <v>1665</v>
      </c>
      <c r="C886" s="10">
        <v>2020</v>
      </c>
      <c r="D886" s="320">
        <v>3148.8</v>
      </c>
    </row>
    <row r="887" spans="1:4">
      <c r="A887" t="s">
        <v>676</v>
      </c>
      <c r="B887" s="285" t="s">
        <v>1665</v>
      </c>
      <c r="C887" s="10">
        <v>2020</v>
      </c>
      <c r="D887" s="320">
        <v>3148.8</v>
      </c>
    </row>
    <row r="888" spans="1:4">
      <c r="A888" t="s">
        <v>677</v>
      </c>
      <c r="B888" s="285" t="s">
        <v>1665</v>
      </c>
      <c r="C888" s="10">
        <v>2020</v>
      </c>
      <c r="D888" s="320">
        <v>3148.8</v>
      </c>
    </row>
    <row r="889" spans="1:4">
      <c r="A889" t="s">
        <v>678</v>
      </c>
      <c r="B889" s="285" t="s">
        <v>1665</v>
      </c>
      <c r="C889" s="10">
        <v>2020</v>
      </c>
      <c r="D889" s="320">
        <v>3148.8</v>
      </c>
    </row>
    <row r="890" spans="1:4">
      <c r="A890" t="s">
        <v>679</v>
      </c>
      <c r="B890" s="285" t="s">
        <v>1666</v>
      </c>
      <c r="C890" s="10">
        <v>2020</v>
      </c>
      <c r="D890" s="320">
        <v>1750</v>
      </c>
    </row>
    <row r="891" spans="1:4">
      <c r="A891" t="s">
        <v>680</v>
      </c>
      <c r="B891" s="285" t="s">
        <v>1666</v>
      </c>
      <c r="C891" s="10">
        <v>2020</v>
      </c>
      <c r="D891" s="320">
        <v>1750</v>
      </c>
    </row>
    <row r="892" spans="1:4">
      <c r="A892" t="s">
        <v>681</v>
      </c>
      <c r="B892" s="285" t="s">
        <v>1666</v>
      </c>
      <c r="C892" s="10">
        <v>2020</v>
      </c>
      <c r="D892" s="320">
        <v>1750</v>
      </c>
    </row>
    <row r="893" spans="1:4">
      <c r="A893" t="s">
        <v>682</v>
      </c>
      <c r="B893" s="285" t="s">
        <v>1666</v>
      </c>
      <c r="C893" s="10">
        <v>2020</v>
      </c>
      <c r="D893" s="320">
        <v>1750</v>
      </c>
    </row>
    <row r="894" spans="1:4">
      <c r="A894" t="s">
        <v>684</v>
      </c>
      <c r="B894" s="285" t="s">
        <v>1666</v>
      </c>
      <c r="C894" s="10">
        <v>2020</v>
      </c>
      <c r="D894" s="320">
        <v>1750</v>
      </c>
    </row>
    <row r="895" spans="1:4">
      <c r="A895" t="s">
        <v>1180</v>
      </c>
      <c r="B895" s="285" t="s">
        <v>1666</v>
      </c>
      <c r="C895" s="10">
        <v>2020</v>
      </c>
      <c r="D895" s="320">
        <v>1750</v>
      </c>
    </row>
    <row r="896" spans="1:4">
      <c r="A896" t="s">
        <v>686</v>
      </c>
      <c r="B896" s="285" t="s">
        <v>1666</v>
      </c>
      <c r="C896" s="10">
        <v>2020</v>
      </c>
      <c r="D896" s="320">
        <v>1750</v>
      </c>
    </row>
    <row r="897" spans="1:4">
      <c r="A897" t="s">
        <v>1181</v>
      </c>
      <c r="B897" s="285" t="s">
        <v>1666</v>
      </c>
      <c r="C897" s="10">
        <v>2020</v>
      </c>
      <c r="D897" s="320">
        <v>1750</v>
      </c>
    </row>
    <row r="898" spans="1:4">
      <c r="A898" t="s">
        <v>1182</v>
      </c>
      <c r="B898" s="285" t="s">
        <v>1666</v>
      </c>
      <c r="C898" s="10">
        <v>2020</v>
      </c>
      <c r="D898" s="320">
        <v>1750</v>
      </c>
    </row>
    <row r="899" spans="1:4">
      <c r="A899" t="s">
        <v>1183</v>
      </c>
      <c r="B899" s="285" t="s">
        <v>1666</v>
      </c>
      <c r="C899" s="10">
        <v>2020</v>
      </c>
      <c r="D899" s="320">
        <v>1750</v>
      </c>
    </row>
    <row r="900" spans="1:4">
      <c r="A900" t="s">
        <v>1184</v>
      </c>
      <c r="B900" s="285" t="s">
        <v>1666</v>
      </c>
      <c r="C900" s="10">
        <v>2020</v>
      </c>
      <c r="D900" s="320">
        <v>1750</v>
      </c>
    </row>
    <row r="901" spans="1:4">
      <c r="A901" t="s">
        <v>1185</v>
      </c>
      <c r="B901" s="285" t="s">
        <v>1666</v>
      </c>
      <c r="C901" s="10">
        <v>2020</v>
      </c>
      <c r="D901" s="320">
        <v>1750</v>
      </c>
    </row>
    <row r="902" spans="1:4">
      <c r="A902" t="s">
        <v>1186</v>
      </c>
      <c r="B902" s="285" t="s">
        <v>1666</v>
      </c>
      <c r="C902" s="10">
        <v>2020</v>
      </c>
      <c r="D902" s="320">
        <v>1750</v>
      </c>
    </row>
    <row r="903" spans="1:4">
      <c r="A903" t="s">
        <v>1187</v>
      </c>
      <c r="B903" s="285" t="s">
        <v>1666</v>
      </c>
      <c r="C903" s="10">
        <v>2020</v>
      </c>
      <c r="D903" s="320">
        <v>1750</v>
      </c>
    </row>
    <row r="904" spans="1:4">
      <c r="A904" t="s">
        <v>1188</v>
      </c>
      <c r="B904" s="285" t="s">
        <v>1666</v>
      </c>
      <c r="C904" s="10">
        <v>2020</v>
      </c>
      <c r="D904" s="320">
        <v>1750</v>
      </c>
    </row>
    <row r="905" spans="1:4">
      <c r="A905" t="s">
        <v>1189</v>
      </c>
      <c r="B905" s="285" t="s">
        <v>1666</v>
      </c>
      <c r="C905" s="10">
        <v>2020</v>
      </c>
      <c r="D905" s="320">
        <v>1750</v>
      </c>
    </row>
    <row r="906" spans="1:4">
      <c r="A906" t="s">
        <v>1190</v>
      </c>
      <c r="B906" s="285" t="s">
        <v>1677</v>
      </c>
      <c r="C906" s="10">
        <v>2021</v>
      </c>
      <c r="D906" s="286">
        <v>3500</v>
      </c>
    </row>
    <row r="907" spans="1:4">
      <c r="A907" t="s">
        <v>1191</v>
      </c>
      <c r="B907" s="285" t="s">
        <v>1677</v>
      </c>
      <c r="C907" s="10">
        <v>2021</v>
      </c>
      <c r="D907" s="286">
        <v>3500</v>
      </c>
    </row>
    <row r="908" spans="1:4">
      <c r="A908" t="s">
        <v>1192</v>
      </c>
      <c r="B908" s="285" t="s">
        <v>1677</v>
      </c>
      <c r="C908" s="10">
        <v>2021</v>
      </c>
      <c r="D908" s="286">
        <v>3500</v>
      </c>
    </row>
    <row r="909" spans="1:4">
      <c r="A909" t="s">
        <v>1193</v>
      </c>
      <c r="B909" s="285" t="s">
        <v>1677</v>
      </c>
      <c r="C909" s="10">
        <v>2021</v>
      </c>
      <c r="D909" s="286">
        <v>3500</v>
      </c>
    </row>
    <row r="910" spans="1:4">
      <c r="A910" t="s">
        <v>1194</v>
      </c>
      <c r="B910" s="285" t="s">
        <v>1677</v>
      </c>
      <c r="C910" s="10">
        <v>2021</v>
      </c>
      <c r="D910" s="286">
        <v>3500</v>
      </c>
    </row>
    <row r="911" spans="1:4">
      <c r="A911" t="s">
        <v>1195</v>
      </c>
      <c r="B911" s="285" t="s">
        <v>1678</v>
      </c>
      <c r="C911" s="10">
        <v>2021</v>
      </c>
      <c r="D911" s="286">
        <v>4190.13</v>
      </c>
    </row>
    <row r="912" spans="1:4">
      <c r="A912" t="s">
        <v>1196</v>
      </c>
      <c r="B912" s="285" t="s">
        <v>1679</v>
      </c>
      <c r="C912" s="10">
        <v>2021</v>
      </c>
      <c r="D912" s="286">
        <v>2780</v>
      </c>
    </row>
    <row r="913" spans="1:4">
      <c r="A913" t="s">
        <v>1197</v>
      </c>
      <c r="B913" s="164" t="s">
        <v>1685</v>
      </c>
      <c r="C913" s="326">
        <v>2022</v>
      </c>
      <c r="D913" s="199">
        <v>2850</v>
      </c>
    </row>
    <row r="914" spans="1:4">
      <c r="A914" t="s">
        <v>1198</v>
      </c>
      <c r="B914" s="164" t="s">
        <v>700</v>
      </c>
      <c r="C914" s="326">
        <v>2023</v>
      </c>
      <c r="D914" s="199">
        <v>7472.25</v>
      </c>
    </row>
    <row r="915" spans="1:4">
      <c r="A915" t="s">
        <v>1199</v>
      </c>
      <c r="B915" s="164" t="s">
        <v>1695</v>
      </c>
      <c r="C915" s="326">
        <v>2023</v>
      </c>
      <c r="D915" s="199">
        <v>2650</v>
      </c>
    </row>
    <row r="916" spans="1:4">
      <c r="A916" s="605" t="s">
        <v>198</v>
      </c>
      <c r="B916" s="605"/>
      <c r="C916" s="605"/>
      <c r="D916" s="329">
        <f>SUM(D877:D915)</f>
        <v>101585.18000000001</v>
      </c>
    </row>
    <row r="918" spans="1:4">
      <c r="A918" s="587" t="s">
        <v>1466</v>
      </c>
      <c r="B918" s="588"/>
      <c r="C918" s="588"/>
      <c r="D918" s="589"/>
    </row>
    <row r="919" spans="1:4">
      <c r="A919" s="600" t="s">
        <v>660</v>
      </c>
      <c r="B919" s="600"/>
      <c r="C919" s="600"/>
      <c r="D919" s="600"/>
    </row>
    <row r="920" spans="1:4">
      <c r="A920" t="s">
        <v>661</v>
      </c>
      <c r="B920" s="330" t="s">
        <v>1809</v>
      </c>
      <c r="C920" s="331">
        <v>2019</v>
      </c>
      <c r="D920" s="489">
        <v>26875.5</v>
      </c>
    </row>
    <row r="921" spans="1:4">
      <c r="A921" t="s">
        <v>663</v>
      </c>
      <c r="B921" s="332" t="s">
        <v>1810</v>
      </c>
      <c r="C921" s="333">
        <v>2019</v>
      </c>
      <c r="D921" s="490">
        <v>47109</v>
      </c>
    </row>
    <row r="922" spans="1:4">
      <c r="A922" t="s">
        <v>665</v>
      </c>
      <c r="B922" s="164" t="s">
        <v>1811</v>
      </c>
      <c r="C922" s="326">
        <v>2020</v>
      </c>
      <c r="D922" s="199">
        <v>3500</v>
      </c>
    </row>
    <row r="923" spans="1:4">
      <c r="A923" t="s">
        <v>667</v>
      </c>
      <c r="B923" s="164" t="s">
        <v>1811</v>
      </c>
      <c r="C923" s="326">
        <v>2020</v>
      </c>
      <c r="D923" s="199">
        <v>3500</v>
      </c>
    </row>
    <row r="924" spans="1:4">
      <c r="A924" t="s">
        <v>669</v>
      </c>
      <c r="B924" s="164" t="s">
        <v>1811</v>
      </c>
      <c r="C924" s="326">
        <v>2020</v>
      </c>
      <c r="D924" s="199">
        <v>3500</v>
      </c>
    </row>
    <row r="925" spans="1:4">
      <c r="A925" t="s">
        <v>671</v>
      </c>
      <c r="B925" s="164" t="s">
        <v>1811</v>
      </c>
      <c r="C925" s="326">
        <v>2020</v>
      </c>
      <c r="D925" s="199">
        <v>3500</v>
      </c>
    </row>
    <row r="926" spans="1:4">
      <c r="A926" t="s">
        <v>672</v>
      </c>
      <c r="B926" s="164" t="s">
        <v>1811</v>
      </c>
      <c r="C926" s="326">
        <v>2020</v>
      </c>
      <c r="D926" s="199">
        <v>3500</v>
      </c>
    </row>
    <row r="927" spans="1:4">
      <c r="A927" t="s">
        <v>673</v>
      </c>
      <c r="B927" s="164" t="s">
        <v>1811</v>
      </c>
      <c r="C927" s="326">
        <v>2020</v>
      </c>
      <c r="D927" s="199">
        <v>3500</v>
      </c>
    </row>
    <row r="928" spans="1:4">
      <c r="A928" t="s">
        <v>674</v>
      </c>
      <c r="B928" s="164" t="s">
        <v>1811</v>
      </c>
      <c r="C928" s="326">
        <v>2020</v>
      </c>
      <c r="D928" s="199">
        <v>3500</v>
      </c>
    </row>
    <row r="929" spans="1:4">
      <c r="A929" t="s">
        <v>675</v>
      </c>
      <c r="B929" s="164" t="s">
        <v>1811</v>
      </c>
      <c r="C929" s="326">
        <v>2020</v>
      </c>
      <c r="D929" s="199">
        <v>3500</v>
      </c>
    </row>
    <row r="930" spans="1:4">
      <c r="A930" t="s">
        <v>676</v>
      </c>
      <c r="B930" s="164" t="s">
        <v>1811</v>
      </c>
      <c r="C930" s="326">
        <v>2020</v>
      </c>
      <c r="D930" s="199">
        <v>3800</v>
      </c>
    </row>
    <row r="931" spans="1:4">
      <c r="A931" t="s">
        <v>677</v>
      </c>
      <c r="B931" s="164" t="s">
        <v>1811</v>
      </c>
      <c r="C931" s="326">
        <v>2020</v>
      </c>
      <c r="D931" s="199">
        <v>3800</v>
      </c>
    </row>
    <row r="932" spans="1:4">
      <c r="A932" t="s">
        <v>678</v>
      </c>
      <c r="B932" s="164" t="s">
        <v>1811</v>
      </c>
      <c r="C932" s="326">
        <v>2020</v>
      </c>
      <c r="D932" s="199">
        <v>3800</v>
      </c>
    </row>
    <row r="933" spans="1:4">
      <c r="A933" t="s">
        <v>679</v>
      </c>
      <c r="B933" s="334" t="s">
        <v>1812</v>
      </c>
      <c r="C933" s="331">
        <v>2020</v>
      </c>
      <c r="D933" s="491">
        <v>7500</v>
      </c>
    </row>
    <row r="934" spans="1:4">
      <c r="A934" t="s">
        <v>680</v>
      </c>
      <c r="B934" s="334" t="s">
        <v>1813</v>
      </c>
      <c r="C934" s="331">
        <v>2020</v>
      </c>
      <c r="D934" s="491">
        <v>8999</v>
      </c>
    </row>
    <row r="935" spans="1:4">
      <c r="A935" t="s">
        <v>681</v>
      </c>
      <c r="B935" s="334" t="s">
        <v>1814</v>
      </c>
      <c r="C935" s="331">
        <v>2021</v>
      </c>
      <c r="D935" s="491">
        <v>7291.44</v>
      </c>
    </row>
    <row r="936" spans="1:4">
      <c r="A936" t="s">
        <v>682</v>
      </c>
      <c r="B936" s="334" t="s">
        <v>1815</v>
      </c>
      <c r="C936" s="331">
        <v>2021</v>
      </c>
      <c r="D936" s="491">
        <v>4059</v>
      </c>
    </row>
    <row r="937" spans="1:4">
      <c r="A937" t="s">
        <v>684</v>
      </c>
      <c r="B937" s="334" t="s">
        <v>1815</v>
      </c>
      <c r="C937" s="331">
        <v>2021</v>
      </c>
      <c r="D937" s="491">
        <v>4059</v>
      </c>
    </row>
    <row r="938" spans="1:4">
      <c r="A938" t="s">
        <v>1180</v>
      </c>
      <c r="B938" s="334" t="s">
        <v>1815</v>
      </c>
      <c r="C938" s="331">
        <v>2021</v>
      </c>
      <c r="D938" s="491">
        <v>9440</v>
      </c>
    </row>
    <row r="939" spans="1:4">
      <c r="A939" t="s">
        <v>686</v>
      </c>
      <c r="B939" s="334" t="s">
        <v>1815</v>
      </c>
      <c r="C939" s="331">
        <v>2021</v>
      </c>
      <c r="D939" s="491">
        <v>5007.99</v>
      </c>
    </row>
    <row r="940" spans="1:4">
      <c r="A940" t="s">
        <v>1181</v>
      </c>
      <c r="B940" s="334" t="s">
        <v>1815</v>
      </c>
      <c r="C940" s="331">
        <v>2021</v>
      </c>
      <c r="D940" s="491">
        <v>4969.2</v>
      </c>
    </row>
    <row r="941" spans="1:4">
      <c r="A941" t="s">
        <v>1182</v>
      </c>
      <c r="B941" s="334" t="s">
        <v>1815</v>
      </c>
      <c r="C941" s="331">
        <v>2021</v>
      </c>
      <c r="D941" s="491">
        <v>4969.2</v>
      </c>
    </row>
    <row r="942" spans="1:4">
      <c r="A942" t="s">
        <v>1183</v>
      </c>
      <c r="B942" s="334" t="s">
        <v>1815</v>
      </c>
      <c r="C942" s="331">
        <v>2021</v>
      </c>
      <c r="D942" s="491">
        <v>4969.2</v>
      </c>
    </row>
    <row r="943" spans="1:4">
      <c r="A943" t="s">
        <v>1184</v>
      </c>
      <c r="B943" s="334" t="s">
        <v>1815</v>
      </c>
      <c r="C943" s="331">
        <v>2021</v>
      </c>
      <c r="D943" s="491">
        <v>4675.2299999999996</v>
      </c>
    </row>
    <row r="944" spans="1:4">
      <c r="A944" t="s">
        <v>1185</v>
      </c>
      <c r="B944" s="334" t="s">
        <v>1815</v>
      </c>
      <c r="C944" s="331">
        <v>2021</v>
      </c>
      <c r="D944" s="491">
        <v>4675.2299999999996</v>
      </c>
    </row>
    <row r="945" spans="1:4">
      <c r="A945" t="s">
        <v>1186</v>
      </c>
      <c r="B945" s="334" t="s">
        <v>1815</v>
      </c>
      <c r="C945" s="331">
        <v>2021</v>
      </c>
      <c r="D945" s="491">
        <v>4675.2299999999996</v>
      </c>
    </row>
    <row r="946" spans="1:4">
      <c r="A946" t="s">
        <v>1187</v>
      </c>
      <c r="B946" s="481" t="s">
        <v>1815</v>
      </c>
      <c r="C946" s="482">
        <v>2021</v>
      </c>
      <c r="D946" s="492">
        <v>4675.2299999999996</v>
      </c>
    </row>
    <row r="947" spans="1:4">
      <c r="A947" s="30" t="s">
        <v>1188</v>
      </c>
      <c r="B947" s="334" t="s">
        <v>1815</v>
      </c>
      <c r="C947" s="331">
        <v>2021</v>
      </c>
      <c r="D947" s="491">
        <v>4675.2299999999996</v>
      </c>
    </row>
    <row r="948" spans="1:4">
      <c r="A948" s="30" t="s">
        <v>1189</v>
      </c>
      <c r="B948" s="483" t="s">
        <v>2031</v>
      </c>
      <c r="C948" s="484">
        <v>2020</v>
      </c>
      <c r="D948" s="493">
        <v>34390.800000000003</v>
      </c>
    </row>
    <row r="949" spans="1:4">
      <c r="A949" s="30" t="s">
        <v>1190</v>
      </c>
      <c r="B949" s="483" t="s">
        <v>2032</v>
      </c>
      <c r="C949" s="484">
        <v>2014</v>
      </c>
      <c r="D949" s="493">
        <v>37425</v>
      </c>
    </row>
    <row r="950" spans="1:4">
      <c r="A950" s="30" t="s">
        <v>1191</v>
      </c>
      <c r="B950" s="483" t="s">
        <v>2033</v>
      </c>
      <c r="C950" s="484">
        <v>2014</v>
      </c>
      <c r="D950" s="493">
        <v>10999</v>
      </c>
    </row>
    <row r="951" spans="1:4">
      <c r="A951" s="30" t="s">
        <v>1192</v>
      </c>
      <c r="B951" s="483" t="s">
        <v>2033</v>
      </c>
      <c r="C951" s="484">
        <v>2014</v>
      </c>
      <c r="D951" s="493">
        <v>10999</v>
      </c>
    </row>
    <row r="952" spans="1:4">
      <c r="A952" s="30" t="s">
        <v>1193</v>
      </c>
      <c r="B952" s="483" t="s">
        <v>2034</v>
      </c>
      <c r="C952" s="484">
        <v>2014</v>
      </c>
      <c r="D952" s="493">
        <v>19926</v>
      </c>
    </row>
    <row r="953" spans="1:4">
      <c r="A953" s="30" t="s">
        <v>1194</v>
      </c>
      <c r="B953" s="483" t="s">
        <v>2035</v>
      </c>
      <c r="C953" s="484">
        <v>2015</v>
      </c>
      <c r="D953" s="493">
        <v>12231.12</v>
      </c>
    </row>
    <row r="954" spans="1:4">
      <c r="A954" s="30" t="s">
        <v>1195</v>
      </c>
      <c r="B954" s="483" t="s">
        <v>2036</v>
      </c>
      <c r="C954" s="484">
        <v>2016</v>
      </c>
      <c r="D954" s="493">
        <v>52716.73</v>
      </c>
    </row>
    <row r="955" spans="1:4">
      <c r="A955" s="30" t="s">
        <v>1196</v>
      </c>
      <c r="B955" s="483" t="s">
        <v>2037</v>
      </c>
      <c r="C955" s="484">
        <v>2014</v>
      </c>
      <c r="D955" s="493">
        <v>13244.23</v>
      </c>
    </row>
    <row r="956" spans="1:4">
      <c r="A956" s="601" t="s">
        <v>198</v>
      </c>
      <c r="B956" s="601"/>
      <c r="C956" s="601"/>
      <c r="D956" s="329">
        <f>SUM(D920:D955)</f>
        <v>389956.56000000006</v>
      </c>
    </row>
  </sheetData>
  <mergeCells count="67">
    <mergeCell ref="A435:D435"/>
    <mergeCell ref="A447:C447"/>
    <mergeCell ref="A251:D251"/>
    <mergeCell ref="A427:D427"/>
    <mergeCell ref="A372:D372"/>
    <mergeCell ref="A411:C411"/>
    <mergeCell ref="A426:C426"/>
    <mergeCell ref="A412:D412"/>
    <mergeCell ref="A373:D373"/>
    <mergeCell ref="A371:C371"/>
    <mergeCell ref="A328:D328"/>
    <mergeCell ref="A327:C327"/>
    <mergeCell ref="A98:C98"/>
    <mergeCell ref="A4:D4"/>
    <mergeCell ref="A86:D86"/>
    <mergeCell ref="A99:D99"/>
    <mergeCell ref="A128:D128"/>
    <mergeCell ref="A85:C85"/>
    <mergeCell ref="A60:D60"/>
    <mergeCell ref="A5:D5"/>
    <mergeCell ref="A120:C120"/>
    <mergeCell ref="A100:D100"/>
    <mergeCell ref="A95:C95"/>
    <mergeCell ref="A96:D96"/>
    <mergeCell ref="A250:C250"/>
    <mergeCell ref="A245:D245"/>
    <mergeCell ref="A127:C127"/>
    <mergeCell ref="A121:D121"/>
    <mergeCell ref="A448:D448"/>
    <mergeCell ref="A244:C244"/>
    <mergeCell ref="A238:D238"/>
    <mergeCell ref="A237:C237"/>
    <mergeCell ref="A184:D184"/>
    <mergeCell ref="A183:D183"/>
    <mergeCell ref="A182:C182"/>
    <mergeCell ref="A174:D174"/>
    <mergeCell ref="A173:C173"/>
    <mergeCell ref="A129:D129"/>
    <mergeCell ref="A428:D428"/>
    <mergeCell ref="A434:C434"/>
    <mergeCell ref="A449:D449"/>
    <mergeCell ref="A498:C498"/>
    <mergeCell ref="A499:D499"/>
    <mergeCell ref="A505:C505"/>
    <mergeCell ref="A506:D506"/>
    <mergeCell ref="A558:C558"/>
    <mergeCell ref="A559:D559"/>
    <mergeCell ref="A564:C564"/>
    <mergeCell ref="A560:D560"/>
    <mergeCell ref="A565:D565"/>
    <mergeCell ref="A566:D566"/>
    <mergeCell ref="A572:D572"/>
    <mergeCell ref="A571:C571"/>
    <mergeCell ref="A574:C574"/>
    <mergeCell ref="A575:D575"/>
    <mergeCell ref="A576:D576"/>
    <mergeCell ref="A625:D625"/>
    <mergeCell ref="A624:C624"/>
    <mergeCell ref="A687:C687"/>
    <mergeCell ref="A688:D688"/>
    <mergeCell ref="A919:D919"/>
    <mergeCell ref="A956:C956"/>
    <mergeCell ref="A689:D689"/>
    <mergeCell ref="A876:D876"/>
    <mergeCell ref="A875:C875"/>
    <mergeCell ref="A916:C916"/>
    <mergeCell ref="A918:D918"/>
  </mergeCells>
  <phoneticPr fontId="52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B9FB6-43C1-461A-83FC-3B747F6F2F19}">
  <dimension ref="A2:J28"/>
  <sheetViews>
    <sheetView workbookViewId="0">
      <selection activeCell="D498" sqref="D498"/>
    </sheetView>
  </sheetViews>
  <sheetFormatPr defaultRowHeight="14.5"/>
  <cols>
    <col min="2" max="2" width="28.453125" customWidth="1"/>
    <col min="4" max="4" width="11.54296875" customWidth="1"/>
    <col min="5" max="5" width="12.453125" customWidth="1"/>
    <col min="6" max="6" width="15.54296875" customWidth="1"/>
    <col min="7" max="7" width="16.453125" customWidth="1"/>
    <col min="8" max="8" width="13.453125" customWidth="1"/>
    <col min="9" max="9" width="23.54296875" customWidth="1"/>
    <col min="10" max="10" width="14.453125" bestFit="1" customWidth="1"/>
  </cols>
  <sheetData>
    <row r="2" spans="1:10">
      <c r="B2" t="s">
        <v>519</v>
      </c>
    </row>
    <row r="3" spans="1:10" ht="114.75" customHeight="1">
      <c r="A3" s="81" t="s">
        <v>0</v>
      </c>
      <c r="B3" s="82" t="s">
        <v>490</v>
      </c>
      <c r="C3" s="83" t="s">
        <v>491</v>
      </c>
      <c r="D3" s="83" t="s">
        <v>492</v>
      </c>
      <c r="E3" s="83" t="s">
        <v>493</v>
      </c>
      <c r="F3" s="83" t="s">
        <v>494</v>
      </c>
      <c r="G3" s="83" t="s">
        <v>495</v>
      </c>
      <c r="H3" s="83" t="s">
        <v>496</v>
      </c>
      <c r="I3" s="83" t="s">
        <v>497</v>
      </c>
      <c r="J3" s="83" t="s">
        <v>498</v>
      </c>
    </row>
    <row r="4" spans="1:10" ht="26">
      <c r="A4" s="84">
        <v>1</v>
      </c>
      <c r="B4" s="85" t="s">
        <v>499</v>
      </c>
      <c r="C4" s="86"/>
      <c r="D4" s="87"/>
      <c r="E4" s="88">
        <v>2003</v>
      </c>
      <c r="F4" s="89"/>
      <c r="G4" s="89">
        <v>19000</v>
      </c>
      <c r="H4" s="89"/>
      <c r="I4" s="90" t="s">
        <v>159</v>
      </c>
      <c r="J4" s="90" t="s">
        <v>500</v>
      </c>
    </row>
    <row r="5" spans="1:10" ht="25">
      <c r="A5" s="91">
        <v>2</v>
      </c>
      <c r="B5" s="92" t="s">
        <v>501</v>
      </c>
      <c r="C5" s="93"/>
      <c r="D5" s="93"/>
      <c r="E5" s="94">
        <v>2003</v>
      </c>
      <c r="F5" s="95"/>
      <c r="G5" s="95">
        <v>16500</v>
      </c>
      <c r="H5" s="95"/>
      <c r="I5" s="96" t="s">
        <v>159</v>
      </c>
      <c r="J5" s="96" t="s">
        <v>500</v>
      </c>
    </row>
    <row r="6" spans="1:10" ht="25">
      <c r="A6" s="84">
        <v>3</v>
      </c>
      <c r="B6" s="97" t="s">
        <v>502</v>
      </c>
      <c r="C6" s="98"/>
      <c r="D6" s="99"/>
      <c r="E6" s="100">
        <v>2001</v>
      </c>
      <c r="F6" s="101"/>
      <c r="G6" s="101">
        <v>28000</v>
      </c>
      <c r="H6" s="101"/>
      <c r="I6" s="90" t="s">
        <v>159</v>
      </c>
      <c r="J6" s="102" t="s">
        <v>500</v>
      </c>
    </row>
    <row r="7" spans="1:10" ht="25">
      <c r="A7" s="91">
        <v>4</v>
      </c>
      <c r="B7" s="92" t="s">
        <v>503</v>
      </c>
      <c r="C7" s="103"/>
      <c r="D7" s="93"/>
      <c r="E7" s="104">
        <v>1998</v>
      </c>
      <c r="F7" s="95"/>
      <c r="G7" s="95">
        <v>4249.26</v>
      </c>
      <c r="H7" s="95"/>
      <c r="I7" s="96" t="s">
        <v>159</v>
      </c>
      <c r="J7" s="96" t="s">
        <v>500</v>
      </c>
    </row>
    <row r="8" spans="1:10" ht="25">
      <c r="A8" s="84">
        <v>5</v>
      </c>
      <c r="B8" s="92" t="s">
        <v>504</v>
      </c>
      <c r="C8" s="105"/>
      <c r="D8" s="105"/>
      <c r="E8" s="100">
        <v>2007</v>
      </c>
      <c r="F8" s="101"/>
      <c r="G8" s="101">
        <v>4684</v>
      </c>
      <c r="H8" s="101"/>
      <c r="I8" s="90" t="s">
        <v>159</v>
      </c>
      <c r="J8" s="102" t="s">
        <v>500</v>
      </c>
    </row>
    <row r="9" spans="1:10" ht="25">
      <c r="A9" s="91">
        <v>6</v>
      </c>
      <c r="B9" s="92" t="s">
        <v>505</v>
      </c>
      <c r="C9" s="106"/>
      <c r="D9" s="106"/>
      <c r="E9" s="100">
        <v>2007</v>
      </c>
      <c r="F9" s="101"/>
      <c r="G9" s="101">
        <v>3320</v>
      </c>
      <c r="H9" s="101"/>
      <c r="I9" s="96" t="s">
        <v>159</v>
      </c>
      <c r="J9" s="102" t="s">
        <v>500</v>
      </c>
    </row>
    <row r="10" spans="1:10" ht="25">
      <c r="A10" s="84">
        <v>7</v>
      </c>
      <c r="B10" s="92" t="s">
        <v>506</v>
      </c>
      <c r="C10" s="106"/>
      <c r="D10" s="106"/>
      <c r="E10" s="104">
        <v>2002</v>
      </c>
      <c r="F10" s="95"/>
      <c r="G10" s="95">
        <v>2278.8000000000002</v>
      </c>
      <c r="H10" s="95"/>
      <c r="I10" s="90" t="s">
        <v>159</v>
      </c>
      <c r="J10" s="96" t="s">
        <v>500</v>
      </c>
    </row>
    <row r="11" spans="1:10" ht="25">
      <c r="A11" s="91">
        <v>8</v>
      </c>
      <c r="B11" s="92" t="s">
        <v>507</v>
      </c>
      <c r="C11" s="106"/>
      <c r="D11" s="107"/>
      <c r="E11" s="100">
        <v>1999</v>
      </c>
      <c r="F11" s="101"/>
      <c r="G11" s="101">
        <v>1627</v>
      </c>
      <c r="H11" s="101"/>
      <c r="I11" s="96" t="s">
        <v>159</v>
      </c>
      <c r="J11" s="102" t="s">
        <v>500</v>
      </c>
    </row>
    <row r="12" spans="1:10" ht="25">
      <c r="A12" s="84">
        <v>9</v>
      </c>
      <c r="B12" s="92" t="s">
        <v>508</v>
      </c>
      <c r="C12" s="103"/>
      <c r="D12" s="107"/>
      <c r="E12" s="104">
        <v>2007</v>
      </c>
      <c r="F12" s="95"/>
      <c r="G12" s="95">
        <v>2713</v>
      </c>
      <c r="H12" s="95"/>
      <c r="I12" s="90" t="s">
        <v>159</v>
      </c>
      <c r="J12" s="96" t="s">
        <v>500</v>
      </c>
    </row>
    <row r="13" spans="1:10" ht="25">
      <c r="A13" s="91">
        <v>10</v>
      </c>
      <c r="B13" s="92" t="s">
        <v>509</v>
      </c>
      <c r="C13" s="103"/>
      <c r="D13" s="107"/>
      <c r="E13" s="104">
        <v>2004</v>
      </c>
      <c r="F13" s="95"/>
      <c r="G13" s="95">
        <v>3362</v>
      </c>
      <c r="H13" s="95"/>
      <c r="I13" s="96" t="s">
        <v>159</v>
      </c>
      <c r="J13" s="96" t="s">
        <v>500</v>
      </c>
    </row>
    <row r="14" spans="1:10" ht="25">
      <c r="A14" s="84">
        <v>11</v>
      </c>
      <c r="B14" s="92" t="s">
        <v>510</v>
      </c>
      <c r="C14" s="103"/>
      <c r="D14" s="107"/>
      <c r="E14" s="104">
        <v>2007</v>
      </c>
      <c r="F14" s="95"/>
      <c r="G14" s="95">
        <v>2319</v>
      </c>
      <c r="H14" s="95"/>
      <c r="I14" s="90" t="s">
        <v>159</v>
      </c>
      <c r="J14" s="96" t="s">
        <v>500</v>
      </c>
    </row>
    <row r="15" spans="1:10" ht="25">
      <c r="A15" s="91">
        <v>12</v>
      </c>
      <c r="B15" s="92" t="s">
        <v>511</v>
      </c>
      <c r="C15" s="103"/>
      <c r="D15" s="107"/>
      <c r="E15" s="104">
        <v>2012</v>
      </c>
      <c r="F15" s="95"/>
      <c r="G15" s="95">
        <v>1399</v>
      </c>
      <c r="H15" s="95"/>
      <c r="I15" s="96" t="s">
        <v>159</v>
      </c>
      <c r="J15" s="96" t="s">
        <v>500</v>
      </c>
    </row>
    <row r="16" spans="1:10" ht="25">
      <c r="A16" s="84">
        <v>13</v>
      </c>
      <c r="B16" s="92" t="s">
        <v>512</v>
      </c>
      <c r="C16" s="103"/>
      <c r="D16" s="107"/>
      <c r="E16" s="104">
        <v>2007</v>
      </c>
      <c r="F16" s="95"/>
      <c r="G16" s="95">
        <v>1749</v>
      </c>
      <c r="H16" s="95"/>
      <c r="I16" s="90" t="s">
        <v>159</v>
      </c>
      <c r="J16" s="96" t="s">
        <v>500</v>
      </c>
    </row>
    <row r="17" spans="1:10" ht="25">
      <c r="A17" s="91">
        <v>14</v>
      </c>
      <c r="B17" s="92" t="s">
        <v>513</v>
      </c>
      <c r="C17" s="103"/>
      <c r="D17" s="107"/>
      <c r="E17" s="104">
        <v>2007</v>
      </c>
      <c r="F17" s="95"/>
      <c r="G17" s="95">
        <v>3293</v>
      </c>
      <c r="H17" s="95"/>
      <c r="I17" s="96" t="s">
        <v>159</v>
      </c>
      <c r="J17" s="96" t="s">
        <v>500</v>
      </c>
    </row>
    <row r="18" spans="1:10" ht="25">
      <c r="A18" s="84">
        <v>15</v>
      </c>
      <c r="B18" s="92" t="s">
        <v>514</v>
      </c>
      <c r="C18" s="103"/>
      <c r="D18" s="107"/>
      <c r="E18" s="104">
        <v>2021</v>
      </c>
      <c r="F18" s="95"/>
      <c r="G18" s="95">
        <v>116235</v>
      </c>
      <c r="H18" s="95"/>
      <c r="I18" s="90" t="s">
        <v>159</v>
      </c>
      <c r="J18" s="96" t="s">
        <v>500</v>
      </c>
    </row>
    <row r="19" spans="1:10" ht="25">
      <c r="A19" s="91">
        <v>16</v>
      </c>
      <c r="B19" s="92" t="s">
        <v>515</v>
      </c>
      <c r="C19" s="103"/>
      <c r="D19" s="107"/>
      <c r="E19" s="104">
        <v>2015</v>
      </c>
      <c r="F19" s="95"/>
      <c r="G19" s="95">
        <v>23370</v>
      </c>
      <c r="H19" s="95"/>
      <c r="I19" s="96" t="s">
        <v>159</v>
      </c>
      <c r="J19" s="96" t="s">
        <v>500</v>
      </c>
    </row>
    <row r="20" spans="1:10" ht="37.5">
      <c r="A20" s="84">
        <v>17</v>
      </c>
      <c r="B20" s="92" t="s">
        <v>516</v>
      </c>
      <c r="C20" s="105" t="s">
        <v>517</v>
      </c>
      <c r="D20" s="107"/>
      <c r="E20" s="104">
        <v>2014</v>
      </c>
      <c r="F20" s="95"/>
      <c r="G20" s="95">
        <v>14145</v>
      </c>
      <c r="H20" s="95"/>
      <c r="I20" s="90" t="s">
        <v>159</v>
      </c>
      <c r="J20" s="96" t="s">
        <v>500</v>
      </c>
    </row>
    <row r="21" spans="1:10" ht="25">
      <c r="A21" s="91">
        <v>18</v>
      </c>
      <c r="B21" s="92" t="s">
        <v>518</v>
      </c>
      <c r="C21" s="105"/>
      <c r="D21" s="107"/>
      <c r="E21" s="104">
        <v>2022</v>
      </c>
      <c r="F21" s="95"/>
      <c r="G21" s="95">
        <v>27675</v>
      </c>
      <c r="H21" s="95"/>
      <c r="I21" s="96" t="s">
        <v>159</v>
      </c>
      <c r="J21" s="96" t="s">
        <v>500</v>
      </c>
    </row>
    <row r="22" spans="1:10">
      <c r="A22" s="84">
        <v>19</v>
      </c>
      <c r="B22" s="108"/>
      <c r="C22" s="109"/>
      <c r="D22" s="110"/>
      <c r="E22" s="109"/>
      <c r="F22" s="109"/>
      <c r="G22" s="111"/>
      <c r="H22" s="112"/>
      <c r="I22" s="113"/>
      <c r="J22" s="10"/>
    </row>
    <row r="23" spans="1:10">
      <c r="A23" s="91">
        <v>20</v>
      </c>
      <c r="B23" s="108"/>
      <c r="C23" s="109"/>
      <c r="D23" s="110"/>
      <c r="E23" s="109"/>
      <c r="F23" s="109"/>
      <c r="G23" s="111"/>
      <c r="H23" s="112"/>
      <c r="I23" s="113"/>
      <c r="J23" s="10"/>
    </row>
    <row r="24" spans="1:10">
      <c r="A24" s="84">
        <v>21</v>
      </c>
      <c r="B24" s="108"/>
      <c r="C24" s="109"/>
      <c r="D24" s="110"/>
      <c r="E24" s="114"/>
      <c r="F24" s="109"/>
      <c r="G24" s="111"/>
      <c r="H24" s="112"/>
      <c r="I24" s="113"/>
      <c r="J24" s="10"/>
    </row>
    <row r="25" spans="1:10">
      <c r="A25" s="91">
        <v>22</v>
      </c>
      <c r="B25" s="108"/>
      <c r="C25" s="109"/>
      <c r="D25" s="110"/>
      <c r="E25" s="114"/>
      <c r="F25" s="109"/>
      <c r="G25" s="111"/>
      <c r="H25" s="112"/>
      <c r="I25" s="113"/>
      <c r="J25" s="10"/>
    </row>
    <row r="26" spans="1:10">
      <c r="A26" s="84">
        <v>23</v>
      </c>
      <c r="B26" s="108"/>
      <c r="C26" s="109"/>
      <c r="D26" s="110"/>
      <c r="E26" s="109"/>
      <c r="F26" s="109"/>
      <c r="G26" s="111"/>
      <c r="H26" s="112"/>
      <c r="I26" s="113"/>
      <c r="J26" s="10"/>
    </row>
    <row r="27" spans="1:10">
      <c r="A27" s="91">
        <v>24</v>
      </c>
      <c r="B27" s="108"/>
      <c r="C27" s="109"/>
      <c r="D27" s="110"/>
      <c r="E27" s="109"/>
      <c r="F27" s="109"/>
      <c r="G27" s="111"/>
      <c r="H27" s="112"/>
      <c r="I27" s="113"/>
      <c r="J27" s="10"/>
    </row>
    <row r="28" spans="1:10">
      <c r="A28" s="640" t="s">
        <v>198</v>
      </c>
      <c r="B28" s="640"/>
      <c r="C28" s="640"/>
      <c r="D28" s="640"/>
      <c r="E28" s="640"/>
      <c r="F28" s="640"/>
      <c r="G28" s="115">
        <f>SUM(G4:G27)</f>
        <v>275919.06</v>
      </c>
      <c r="H28" s="116"/>
      <c r="I28" s="115"/>
      <c r="J28" s="115"/>
    </row>
  </sheetData>
  <mergeCells count="1">
    <mergeCell ref="A28:F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DB26D-1664-4D52-AB55-B7D70575D734}">
  <dimension ref="A2:C68"/>
  <sheetViews>
    <sheetView topLeftCell="A8" workbookViewId="0">
      <selection activeCell="D498" sqref="D498"/>
    </sheetView>
  </sheetViews>
  <sheetFormatPr defaultRowHeight="14.5"/>
  <cols>
    <col min="1" max="1" width="10.54296875" customWidth="1"/>
    <col min="2" max="2" width="48.54296875" customWidth="1"/>
    <col min="3" max="3" width="12.54296875" bestFit="1" customWidth="1"/>
  </cols>
  <sheetData>
    <row r="2" spans="1:3">
      <c r="A2" s="117" t="s">
        <v>523</v>
      </c>
      <c r="B2" s="36"/>
      <c r="C2" s="36">
        <v>2023</v>
      </c>
    </row>
    <row r="3" spans="1:3">
      <c r="A3" s="641" t="s">
        <v>524</v>
      </c>
      <c r="B3" s="641" t="s">
        <v>525</v>
      </c>
      <c r="C3" s="643" t="s">
        <v>526</v>
      </c>
    </row>
    <row r="4" spans="1:3">
      <c r="A4" s="642"/>
      <c r="B4" s="641"/>
      <c r="C4" s="643"/>
    </row>
    <row r="5" spans="1:3">
      <c r="A5" s="118">
        <v>1</v>
      </c>
      <c r="B5" s="119" t="s">
        <v>527</v>
      </c>
      <c r="C5" s="120">
        <v>1.1000000000000001</v>
      </c>
    </row>
    <row r="6" spans="1:3">
      <c r="A6" s="118">
        <f>1+A5</f>
        <v>2</v>
      </c>
      <c r="B6" s="119" t="s">
        <v>528</v>
      </c>
      <c r="C6" s="120">
        <v>1.88</v>
      </c>
    </row>
    <row r="7" spans="1:3">
      <c r="A7" s="118">
        <f t="shared" ref="A7:A41" si="0">1+A6</f>
        <v>3</v>
      </c>
      <c r="B7" s="121" t="s">
        <v>529</v>
      </c>
      <c r="C7" s="120">
        <v>3.3610000000000002</v>
      </c>
    </row>
    <row r="8" spans="1:3">
      <c r="A8" s="118">
        <f t="shared" si="0"/>
        <v>4</v>
      </c>
      <c r="B8" s="121" t="s">
        <v>530</v>
      </c>
      <c r="C8" s="120">
        <v>0.86699999999999999</v>
      </c>
    </row>
    <row r="9" spans="1:3">
      <c r="A9" s="118">
        <f t="shared" si="0"/>
        <v>5</v>
      </c>
      <c r="B9" s="119" t="s">
        <v>531</v>
      </c>
      <c r="C9" s="120">
        <v>7.101</v>
      </c>
    </row>
    <row r="10" spans="1:3">
      <c r="A10" s="118">
        <f t="shared" si="0"/>
        <v>6</v>
      </c>
      <c r="B10" s="119" t="s">
        <v>532</v>
      </c>
      <c r="C10" s="120">
        <v>10.744</v>
      </c>
    </row>
    <row r="11" spans="1:3">
      <c r="A11" s="118">
        <f t="shared" si="0"/>
        <v>7</v>
      </c>
      <c r="B11" s="119" t="s">
        <v>533</v>
      </c>
      <c r="C11" s="120">
        <v>10.234999999999999</v>
      </c>
    </row>
    <row r="12" spans="1:3">
      <c r="A12" s="118">
        <f t="shared" si="0"/>
        <v>8</v>
      </c>
      <c r="B12" s="119" t="s">
        <v>534</v>
      </c>
      <c r="C12" s="120">
        <v>7.5149999999999997</v>
      </c>
    </row>
    <row r="13" spans="1:3">
      <c r="A13" s="118">
        <f t="shared" si="0"/>
        <v>9</v>
      </c>
      <c r="B13" s="119" t="s">
        <v>535</v>
      </c>
      <c r="C13" s="120">
        <v>4.2140000000000004</v>
      </c>
    </row>
    <row r="14" spans="1:3">
      <c r="A14" s="118">
        <f t="shared" si="0"/>
        <v>10</v>
      </c>
      <c r="B14" s="121" t="s">
        <v>536</v>
      </c>
      <c r="C14" s="120">
        <v>9.7769999999999992</v>
      </c>
    </row>
    <row r="15" spans="1:3">
      <c r="A15" s="118">
        <f t="shared" si="0"/>
        <v>11</v>
      </c>
      <c r="B15" s="121" t="s">
        <v>537</v>
      </c>
      <c r="C15" s="120">
        <v>8.6760000000000002</v>
      </c>
    </row>
    <row r="16" spans="1:3">
      <c r="A16" s="118">
        <f t="shared" si="0"/>
        <v>12</v>
      </c>
      <c r="B16" s="121" t="s">
        <v>538</v>
      </c>
      <c r="C16" s="120">
        <v>4.0410000000000004</v>
      </c>
    </row>
    <row r="17" spans="1:3">
      <c r="A17" s="118">
        <f t="shared" si="0"/>
        <v>13</v>
      </c>
      <c r="B17" s="121" t="s">
        <v>539</v>
      </c>
      <c r="C17" s="120">
        <v>4.7830000000000004</v>
      </c>
    </row>
    <row r="18" spans="1:3">
      <c r="A18" s="118">
        <f t="shared" si="0"/>
        <v>14</v>
      </c>
      <c r="B18" s="121" t="s">
        <v>540</v>
      </c>
      <c r="C18" s="120">
        <v>7.98</v>
      </c>
    </row>
    <row r="19" spans="1:3">
      <c r="A19" s="118">
        <f t="shared" si="0"/>
        <v>15</v>
      </c>
      <c r="B19" s="119" t="s">
        <v>541</v>
      </c>
      <c r="C19" s="120">
        <v>5.6529999999999996</v>
      </c>
    </row>
    <row r="20" spans="1:3">
      <c r="A20" s="118">
        <f t="shared" si="0"/>
        <v>16</v>
      </c>
      <c r="B20" s="119" t="s">
        <v>542</v>
      </c>
      <c r="C20" s="120">
        <v>6.899</v>
      </c>
    </row>
    <row r="21" spans="1:3">
      <c r="A21" s="118">
        <f t="shared" si="0"/>
        <v>17</v>
      </c>
      <c r="B21" s="119" t="s">
        <v>543</v>
      </c>
      <c r="C21" s="120">
        <v>11.4</v>
      </c>
    </row>
    <row r="22" spans="1:3">
      <c r="A22" s="118">
        <f t="shared" si="0"/>
        <v>18</v>
      </c>
      <c r="B22" s="121" t="s">
        <v>544</v>
      </c>
      <c r="C22" s="120">
        <v>5.5709999999999997</v>
      </c>
    </row>
    <row r="23" spans="1:3">
      <c r="A23" s="118">
        <f t="shared" si="0"/>
        <v>19</v>
      </c>
      <c r="B23" s="121" t="s">
        <v>545</v>
      </c>
      <c r="C23" s="120">
        <v>10.457000000000001</v>
      </c>
    </row>
    <row r="24" spans="1:3">
      <c r="A24" s="118">
        <f t="shared" si="0"/>
        <v>20</v>
      </c>
      <c r="B24" s="121" t="s">
        <v>546</v>
      </c>
      <c r="C24" s="120">
        <v>5.36</v>
      </c>
    </row>
    <row r="25" spans="1:3">
      <c r="A25" s="118">
        <f t="shared" si="0"/>
        <v>21</v>
      </c>
      <c r="B25" s="119" t="s">
        <v>547</v>
      </c>
      <c r="C25" s="120">
        <v>17.835000000000001</v>
      </c>
    </row>
    <row r="26" spans="1:3">
      <c r="A26" s="118">
        <f t="shared" si="0"/>
        <v>22</v>
      </c>
      <c r="B26" s="119" t="s">
        <v>548</v>
      </c>
      <c r="C26" s="120">
        <v>14.975</v>
      </c>
    </row>
    <row r="27" spans="1:3">
      <c r="A27" s="118">
        <f t="shared" si="0"/>
        <v>23</v>
      </c>
      <c r="B27" s="119" t="s">
        <v>549</v>
      </c>
      <c r="C27" s="120">
        <v>8.4700000000000006</v>
      </c>
    </row>
    <row r="28" spans="1:3">
      <c r="A28" s="118">
        <f t="shared" si="0"/>
        <v>24</v>
      </c>
      <c r="B28" s="121" t="s">
        <v>550</v>
      </c>
      <c r="C28" s="120">
        <v>7.085</v>
      </c>
    </row>
    <row r="29" spans="1:3">
      <c r="A29" s="118">
        <f t="shared" si="0"/>
        <v>25</v>
      </c>
      <c r="B29" s="121" t="s">
        <v>551</v>
      </c>
      <c r="C29" s="120">
        <v>7.6150000000000002</v>
      </c>
    </row>
    <row r="30" spans="1:3">
      <c r="A30" s="118">
        <f t="shared" si="0"/>
        <v>26</v>
      </c>
      <c r="B30" s="121" t="s">
        <v>552</v>
      </c>
      <c r="C30" s="120">
        <v>8.65</v>
      </c>
    </row>
    <row r="31" spans="1:3">
      <c r="A31" s="118">
        <f t="shared" si="0"/>
        <v>27</v>
      </c>
      <c r="B31" s="121" t="s">
        <v>553</v>
      </c>
      <c r="C31" s="120">
        <v>11.14</v>
      </c>
    </row>
    <row r="32" spans="1:3">
      <c r="A32" s="118">
        <f t="shared" si="0"/>
        <v>28</v>
      </c>
      <c r="B32" s="121" t="s">
        <v>554</v>
      </c>
      <c r="C32" s="120">
        <v>5.89</v>
      </c>
    </row>
    <row r="33" spans="1:3">
      <c r="A33" s="118">
        <f t="shared" si="0"/>
        <v>29</v>
      </c>
      <c r="B33" s="121" t="s">
        <v>555</v>
      </c>
      <c r="C33" s="120">
        <v>7.7750000000000004</v>
      </c>
    </row>
    <row r="34" spans="1:3">
      <c r="A34" s="118">
        <f t="shared" si="0"/>
        <v>30</v>
      </c>
      <c r="B34" s="119" t="s">
        <v>556</v>
      </c>
      <c r="C34" s="120">
        <v>6.5060000000000002</v>
      </c>
    </row>
    <row r="35" spans="1:3">
      <c r="A35" s="118">
        <f t="shared" si="0"/>
        <v>31</v>
      </c>
      <c r="B35" s="121" t="s">
        <v>557</v>
      </c>
      <c r="C35" s="120">
        <v>7.01</v>
      </c>
    </row>
    <row r="36" spans="1:3">
      <c r="A36" s="118">
        <f t="shared" si="0"/>
        <v>32</v>
      </c>
      <c r="B36" s="119" t="s">
        <v>558</v>
      </c>
      <c r="C36" s="120">
        <v>5.1150000000000002</v>
      </c>
    </row>
    <row r="37" spans="1:3">
      <c r="A37" s="118">
        <f t="shared" si="0"/>
        <v>33</v>
      </c>
      <c r="B37" s="119" t="s">
        <v>559</v>
      </c>
      <c r="C37" s="120">
        <v>4.3650000000000002</v>
      </c>
    </row>
    <row r="38" spans="1:3">
      <c r="A38" s="118">
        <f t="shared" si="0"/>
        <v>34</v>
      </c>
      <c r="B38" s="119" t="s">
        <v>560</v>
      </c>
      <c r="C38" s="120">
        <v>2.786</v>
      </c>
    </row>
    <row r="39" spans="1:3">
      <c r="A39" s="118">
        <f t="shared" si="0"/>
        <v>35</v>
      </c>
      <c r="B39" s="119" t="s">
        <v>561</v>
      </c>
      <c r="C39" s="120">
        <v>1.9450000000000001</v>
      </c>
    </row>
    <row r="40" spans="1:3">
      <c r="A40" s="118">
        <f t="shared" si="0"/>
        <v>36</v>
      </c>
      <c r="B40" s="119" t="s">
        <v>562</v>
      </c>
      <c r="C40" s="120">
        <v>0.90900000000000003</v>
      </c>
    </row>
    <row r="41" spans="1:3">
      <c r="A41" s="118">
        <f t="shared" si="0"/>
        <v>37</v>
      </c>
      <c r="B41" s="119" t="s">
        <v>563</v>
      </c>
      <c r="C41" s="120">
        <v>0.83</v>
      </c>
    </row>
    <row r="42" spans="1:3">
      <c r="A42" s="118"/>
      <c r="B42" s="122" t="s">
        <v>564</v>
      </c>
      <c r="C42" s="123">
        <f>SUM(C5:C41)</f>
        <v>246.51500000000001</v>
      </c>
    </row>
    <row r="43" spans="1:3">
      <c r="A43" s="118"/>
      <c r="B43" s="122"/>
      <c r="C43" s="123"/>
    </row>
    <row r="44" spans="1:3">
      <c r="A44" s="118"/>
      <c r="B44" s="122"/>
      <c r="C44" s="123"/>
    </row>
    <row r="45" spans="1:3">
      <c r="A45" s="118"/>
      <c r="B45" s="122" t="s">
        <v>565</v>
      </c>
      <c r="C45" s="123"/>
    </row>
    <row r="46" spans="1:3">
      <c r="A46" s="124"/>
      <c r="B46" s="122"/>
      <c r="C46" s="123"/>
    </row>
    <row r="47" spans="1:3">
      <c r="A47" s="124"/>
      <c r="B47" s="122" t="s">
        <v>566</v>
      </c>
      <c r="C47" s="123">
        <v>0.90400000000000003</v>
      </c>
    </row>
    <row r="48" spans="1:3">
      <c r="A48" s="124"/>
      <c r="B48" s="125" t="s">
        <v>567</v>
      </c>
      <c r="C48" s="126">
        <v>0.90400000000000003</v>
      </c>
    </row>
    <row r="49" spans="1:3">
      <c r="A49" s="124"/>
      <c r="B49" s="122" t="s">
        <v>568</v>
      </c>
      <c r="C49" s="123">
        <f>C50+C51+C52+C53+C54+C55+C56</f>
        <v>4.7140000000000004</v>
      </c>
    </row>
    <row r="50" spans="1:3">
      <c r="A50" s="124"/>
      <c r="B50" s="121" t="s">
        <v>569</v>
      </c>
      <c r="C50" s="126">
        <v>1.19</v>
      </c>
    </row>
    <row r="51" spans="1:3">
      <c r="A51" s="124"/>
      <c r="B51" s="125" t="s">
        <v>570</v>
      </c>
      <c r="C51" s="126">
        <v>0.33</v>
      </c>
    </row>
    <row r="52" spans="1:3">
      <c r="A52" s="124"/>
      <c r="B52" s="121" t="s">
        <v>571</v>
      </c>
      <c r="C52" s="126">
        <v>0.4</v>
      </c>
    </row>
    <row r="53" spans="1:3">
      <c r="A53" s="124"/>
      <c r="B53" s="121" t="s">
        <v>572</v>
      </c>
      <c r="C53" s="126">
        <v>0.94</v>
      </c>
    </row>
    <row r="54" spans="1:3">
      <c r="A54" s="124"/>
      <c r="B54" s="121" t="s">
        <v>573</v>
      </c>
      <c r="C54" s="126">
        <v>0.23400000000000001</v>
      </c>
    </row>
    <row r="55" spans="1:3">
      <c r="A55" s="124"/>
      <c r="B55" s="125" t="s">
        <v>574</v>
      </c>
      <c r="C55" s="126">
        <v>0.62</v>
      </c>
    </row>
    <row r="56" spans="1:3">
      <c r="A56" s="124"/>
      <c r="B56" s="125" t="s">
        <v>575</v>
      </c>
      <c r="C56" s="126">
        <v>1</v>
      </c>
    </row>
    <row r="57" spans="1:3">
      <c r="A57" s="118"/>
      <c r="B57" s="122" t="s">
        <v>576</v>
      </c>
      <c r="C57" s="123">
        <f>C58+C59+C60+C61+C62+C63+C64+C65+C66</f>
        <v>9.2529999999999983</v>
      </c>
    </row>
    <row r="58" spans="1:3">
      <c r="A58" s="118"/>
      <c r="B58" s="121" t="s">
        <v>577</v>
      </c>
      <c r="C58" s="126">
        <v>1.3520000000000001</v>
      </c>
    </row>
    <row r="59" spans="1:3">
      <c r="A59" s="118"/>
      <c r="B59" s="125" t="s">
        <v>578</v>
      </c>
      <c r="C59" s="126">
        <v>1.302</v>
      </c>
    </row>
    <row r="60" spans="1:3">
      <c r="A60" s="118"/>
      <c r="B60" s="121" t="s">
        <v>579</v>
      </c>
      <c r="C60" s="126">
        <v>0.95</v>
      </c>
    </row>
    <row r="61" spans="1:3">
      <c r="A61" s="118"/>
      <c r="B61" s="121" t="s">
        <v>580</v>
      </c>
      <c r="C61" s="126">
        <v>1.5289999999999999</v>
      </c>
    </row>
    <row r="62" spans="1:3">
      <c r="A62" s="118"/>
      <c r="B62" s="121" t="s">
        <v>581</v>
      </c>
      <c r="C62" s="126">
        <v>1.05</v>
      </c>
    </row>
    <row r="63" spans="1:3">
      <c r="A63" s="118"/>
      <c r="B63" s="121" t="s">
        <v>582</v>
      </c>
      <c r="C63" s="126">
        <v>0.60299999999999998</v>
      </c>
    </row>
    <row r="64" spans="1:3">
      <c r="A64" s="118"/>
      <c r="B64" s="125" t="s">
        <v>583</v>
      </c>
      <c r="C64" s="126">
        <v>0.86199999999999999</v>
      </c>
    </row>
    <row r="65" spans="1:3">
      <c r="A65" s="127"/>
      <c r="B65" s="128" t="s">
        <v>584</v>
      </c>
      <c r="C65" s="129">
        <v>1.1100000000000001</v>
      </c>
    </row>
    <row r="66" spans="1:3">
      <c r="A66" s="130"/>
      <c r="B66" s="131" t="s">
        <v>585</v>
      </c>
      <c r="C66" s="132">
        <v>0.495</v>
      </c>
    </row>
    <row r="67" spans="1:3">
      <c r="A67" s="130"/>
      <c r="B67" s="133" t="s">
        <v>586</v>
      </c>
      <c r="C67" s="134">
        <f>C47+C49+C57</f>
        <v>14.870999999999999</v>
      </c>
    </row>
    <row r="68" spans="1:3">
      <c r="A68" s="130"/>
      <c r="B68" s="133" t="s">
        <v>587</v>
      </c>
      <c r="C68" s="134">
        <f>C42+C67</f>
        <v>261.38600000000002</v>
      </c>
    </row>
  </sheetData>
  <mergeCells count="3">
    <mergeCell ref="A3:A4"/>
    <mergeCell ref="B3:B4"/>
    <mergeCell ref="C3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82506-EBBD-40CE-AA0E-CE9B76C1814C}">
  <dimension ref="A2:R229"/>
  <sheetViews>
    <sheetView workbookViewId="0">
      <selection activeCell="D498" sqref="D498"/>
    </sheetView>
  </sheetViews>
  <sheetFormatPr defaultRowHeight="14.5"/>
  <cols>
    <col min="2" max="2" width="37.54296875" bestFit="1" customWidth="1"/>
    <col min="3" max="3" width="10.08984375" bestFit="1" customWidth="1"/>
    <col min="4" max="4" width="13.453125" customWidth="1"/>
    <col min="5" max="5" width="13" customWidth="1"/>
    <col min="6" max="6" width="18.90625" customWidth="1"/>
    <col min="7" max="7" width="14" customWidth="1"/>
    <col min="8" max="8" width="15.453125" customWidth="1"/>
    <col min="10" max="10" width="16.54296875" customWidth="1"/>
  </cols>
  <sheetData>
    <row r="2" spans="1:11" ht="15" thickBot="1">
      <c r="A2" s="312" t="s">
        <v>1074</v>
      </c>
      <c r="B2" s="312"/>
      <c r="C2" s="312"/>
      <c r="D2" s="312"/>
    </row>
    <row r="3" spans="1:11" ht="15" customHeight="1" thickBot="1">
      <c r="A3" s="367" t="s">
        <v>738</v>
      </c>
      <c r="B3" s="368" t="s">
        <v>739</v>
      </c>
      <c r="C3" s="644" t="s">
        <v>740</v>
      </c>
      <c r="D3" s="644" t="s">
        <v>741</v>
      </c>
      <c r="E3" s="644" t="s">
        <v>742</v>
      </c>
      <c r="F3" s="369" t="s">
        <v>743</v>
      </c>
      <c r="G3" s="644" t="s">
        <v>744</v>
      </c>
      <c r="H3" s="369" t="s">
        <v>745</v>
      </c>
      <c r="I3" s="369" t="s">
        <v>746</v>
      </c>
      <c r="J3" s="369" t="s">
        <v>747</v>
      </c>
      <c r="K3" s="644" t="s">
        <v>748</v>
      </c>
    </row>
    <row r="4" spans="1:11" ht="15" thickBot="1">
      <c r="A4" s="370" t="s">
        <v>749</v>
      </c>
      <c r="B4" s="371" t="s">
        <v>750</v>
      </c>
      <c r="C4" s="644"/>
      <c r="D4" s="644"/>
      <c r="E4" s="644"/>
      <c r="F4" s="372" t="s">
        <v>751</v>
      </c>
      <c r="G4" s="644"/>
      <c r="H4" s="372" t="s">
        <v>752</v>
      </c>
      <c r="I4" s="372" t="s">
        <v>753</v>
      </c>
      <c r="J4" s="372" t="s">
        <v>754</v>
      </c>
      <c r="K4" s="644"/>
    </row>
    <row r="5" spans="1:11" ht="15" customHeight="1" thickBot="1">
      <c r="A5" s="645">
        <v>1</v>
      </c>
      <c r="B5" s="373" t="s">
        <v>755</v>
      </c>
      <c r="C5" s="645" t="s">
        <v>756</v>
      </c>
      <c r="D5" s="646" t="s">
        <v>757</v>
      </c>
      <c r="E5" s="646" t="s">
        <v>758</v>
      </c>
      <c r="F5" s="373" t="s">
        <v>759</v>
      </c>
      <c r="G5" s="646" t="s">
        <v>760</v>
      </c>
      <c r="H5" s="645">
        <v>6</v>
      </c>
      <c r="I5" s="645">
        <v>30</v>
      </c>
      <c r="J5" s="374">
        <v>43952</v>
      </c>
      <c r="K5" s="645">
        <v>1973</v>
      </c>
    </row>
    <row r="6" spans="1:11" ht="15" thickBot="1">
      <c r="A6" s="645"/>
      <c r="B6" s="375" t="s">
        <v>761</v>
      </c>
      <c r="C6" s="645"/>
      <c r="D6" s="646"/>
      <c r="E6" s="646"/>
      <c r="F6" s="375" t="s">
        <v>762</v>
      </c>
      <c r="G6" s="646"/>
      <c r="H6" s="645"/>
      <c r="I6" s="645"/>
      <c r="J6" s="376" t="s">
        <v>763</v>
      </c>
      <c r="K6" s="645"/>
    </row>
    <row r="7" spans="1:11" ht="15" customHeight="1" thickBot="1">
      <c r="A7" s="645">
        <v>2</v>
      </c>
      <c r="B7" s="646" t="s">
        <v>1917</v>
      </c>
      <c r="C7" s="645" t="s">
        <v>764</v>
      </c>
      <c r="D7" s="646" t="s">
        <v>765</v>
      </c>
      <c r="E7" s="646" t="s">
        <v>766</v>
      </c>
      <c r="F7" s="373" t="s">
        <v>1911</v>
      </c>
      <c r="G7" s="646" t="s">
        <v>760</v>
      </c>
      <c r="H7" s="645">
        <v>5.7</v>
      </c>
      <c r="I7" s="645">
        <v>40</v>
      </c>
      <c r="J7" s="647">
        <v>43850</v>
      </c>
      <c r="K7" s="645">
        <v>2010</v>
      </c>
    </row>
    <row r="8" spans="1:11" ht="25.5" thickBot="1">
      <c r="A8" s="645"/>
      <c r="B8" s="646"/>
      <c r="C8" s="645"/>
      <c r="D8" s="646"/>
      <c r="E8" s="646"/>
      <c r="F8" s="375" t="s">
        <v>767</v>
      </c>
      <c r="G8" s="646"/>
      <c r="H8" s="645"/>
      <c r="I8" s="645"/>
      <c r="J8" s="647"/>
      <c r="K8" s="645"/>
    </row>
    <row r="9" spans="1:11" ht="25.5" customHeight="1" thickBot="1">
      <c r="A9" s="645">
        <v>3</v>
      </c>
      <c r="B9" s="373" t="s">
        <v>1918</v>
      </c>
      <c r="C9" s="645" t="s">
        <v>768</v>
      </c>
      <c r="D9" s="646" t="s">
        <v>769</v>
      </c>
      <c r="E9" s="646" t="s">
        <v>770</v>
      </c>
      <c r="F9" s="373" t="s">
        <v>771</v>
      </c>
      <c r="G9" s="646" t="s">
        <v>760</v>
      </c>
      <c r="H9" s="645">
        <v>6</v>
      </c>
      <c r="I9" s="645">
        <v>15</v>
      </c>
      <c r="J9" s="374">
        <v>43922</v>
      </c>
      <c r="K9" s="645">
        <v>1964</v>
      </c>
    </row>
    <row r="10" spans="1:11" ht="15" thickBot="1">
      <c r="A10" s="645"/>
      <c r="B10" s="375" t="s">
        <v>1919</v>
      </c>
      <c r="C10" s="645"/>
      <c r="D10" s="646"/>
      <c r="E10" s="646"/>
      <c r="F10" s="375" t="s">
        <v>772</v>
      </c>
      <c r="G10" s="646"/>
      <c r="H10" s="645"/>
      <c r="I10" s="645"/>
      <c r="J10" s="376">
        <v>75</v>
      </c>
      <c r="K10" s="645"/>
    </row>
    <row r="11" spans="1:11" ht="15" customHeight="1" thickBot="1">
      <c r="A11" s="645">
        <v>4</v>
      </c>
      <c r="B11" s="646" t="s">
        <v>1920</v>
      </c>
      <c r="C11" s="645" t="s">
        <v>773</v>
      </c>
      <c r="D11" s="646" t="s">
        <v>774</v>
      </c>
      <c r="E11" s="646" t="s">
        <v>775</v>
      </c>
      <c r="F11" s="373" t="s">
        <v>776</v>
      </c>
      <c r="G11" s="646" t="s">
        <v>760</v>
      </c>
      <c r="H11" s="645">
        <v>5.5</v>
      </c>
      <c r="I11" s="645">
        <v>10</v>
      </c>
      <c r="J11" s="374">
        <v>44105</v>
      </c>
      <c r="K11" s="645"/>
    </row>
    <row r="12" spans="1:11" ht="15" customHeight="1" thickBot="1">
      <c r="A12" s="645"/>
      <c r="B12" s="646"/>
      <c r="C12" s="645"/>
      <c r="D12" s="646"/>
      <c r="E12" s="646"/>
      <c r="F12" s="375">
        <v>8.4</v>
      </c>
      <c r="G12" s="646"/>
      <c r="H12" s="645"/>
      <c r="I12" s="645"/>
      <c r="J12" s="376">
        <v>78</v>
      </c>
      <c r="K12" s="645"/>
    </row>
    <row r="13" spans="1:11" ht="15" customHeight="1" thickBot="1">
      <c r="A13" s="645">
        <v>5</v>
      </c>
      <c r="B13" s="373" t="s">
        <v>1921</v>
      </c>
      <c r="C13" s="645" t="s">
        <v>777</v>
      </c>
      <c r="D13" s="646" t="s">
        <v>778</v>
      </c>
      <c r="E13" s="646" t="s">
        <v>775</v>
      </c>
      <c r="F13" s="373" t="s">
        <v>779</v>
      </c>
      <c r="G13" s="646" t="s">
        <v>760</v>
      </c>
      <c r="H13" s="645">
        <v>6.2</v>
      </c>
      <c r="I13" s="645">
        <v>10</v>
      </c>
      <c r="J13" s="374">
        <v>44044</v>
      </c>
      <c r="K13" s="645"/>
    </row>
    <row r="14" spans="1:11" ht="15" customHeight="1" thickBot="1">
      <c r="A14" s="645"/>
      <c r="B14" s="373" t="s">
        <v>1922</v>
      </c>
      <c r="C14" s="645"/>
      <c r="D14" s="646"/>
      <c r="E14" s="646"/>
      <c r="F14" s="373">
        <v>12.8</v>
      </c>
      <c r="G14" s="646"/>
      <c r="H14" s="645"/>
      <c r="I14" s="645"/>
      <c r="J14" s="377">
        <v>79</v>
      </c>
      <c r="K14" s="645"/>
    </row>
    <row r="15" spans="1:11" ht="15" customHeight="1" thickBot="1">
      <c r="A15" s="645"/>
      <c r="B15" s="375" t="s">
        <v>1923</v>
      </c>
      <c r="C15" s="645"/>
      <c r="D15" s="646"/>
      <c r="E15" s="646"/>
      <c r="F15" s="378"/>
      <c r="G15" s="646"/>
      <c r="H15" s="645"/>
      <c r="I15" s="645"/>
      <c r="J15" s="378"/>
      <c r="K15" s="645"/>
    </row>
    <row r="16" spans="1:11" ht="15" customHeight="1" thickBot="1">
      <c r="A16" s="645">
        <v>6</v>
      </c>
      <c r="B16" s="373" t="s">
        <v>1924</v>
      </c>
      <c r="C16" s="645" t="s">
        <v>780</v>
      </c>
      <c r="D16" s="646" t="s">
        <v>781</v>
      </c>
      <c r="E16" s="646" t="s">
        <v>782</v>
      </c>
      <c r="F16" s="373" t="s">
        <v>759</v>
      </c>
      <c r="G16" s="646" t="s">
        <v>760</v>
      </c>
      <c r="H16" s="645">
        <v>7.65</v>
      </c>
      <c r="I16" s="645">
        <v>15</v>
      </c>
      <c r="J16" s="374">
        <v>43983</v>
      </c>
      <c r="K16" s="645">
        <v>1962</v>
      </c>
    </row>
    <row r="17" spans="1:11" ht="15" customHeight="1" thickBot="1">
      <c r="A17" s="645"/>
      <c r="B17" s="373" t="s">
        <v>1925</v>
      </c>
      <c r="C17" s="645"/>
      <c r="D17" s="646"/>
      <c r="E17" s="646"/>
      <c r="F17" s="373" t="s">
        <v>783</v>
      </c>
      <c r="G17" s="646"/>
      <c r="H17" s="645"/>
      <c r="I17" s="645"/>
      <c r="J17" s="377" t="s">
        <v>784</v>
      </c>
      <c r="K17" s="645"/>
    </row>
    <row r="18" spans="1:11" ht="15" customHeight="1" thickBot="1">
      <c r="A18" s="645"/>
      <c r="B18" s="375" t="s">
        <v>1926</v>
      </c>
      <c r="C18" s="645"/>
      <c r="D18" s="646"/>
      <c r="E18" s="646"/>
      <c r="F18" s="378"/>
      <c r="G18" s="646"/>
      <c r="H18" s="645"/>
      <c r="I18" s="645"/>
      <c r="J18" s="378"/>
      <c r="K18" s="645"/>
    </row>
    <row r="19" spans="1:11" ht="15" customHeight="1" thickBot="1">
      <c r="A19" s="645">
        <v>7</v>
      </c>
      <c r="B19" s="373" t="s">
        <v>1927</v>
      </c>
      <c r="C19" s="645" t="s">
        <v>785</v>
      </c>
      <c r="D19" s="646" t="s">
        <v>786</v>
      </c>
      <c r="E19" s="646" t="s">
        <v>787</v>
      </c>
      <c r="F19" s="373" t="s">
        <v>759</v>
      </c>
      <c r="G19" s="646" t="s">
        <v>760</v>
      </c>
      <c r="H19" s="645">
        <v>7.5</v>
      </c>
      <c r="I19" s="645">
        <v>15</v>
      </c>
      <c r="J19" s="374">
        <v>43952</v>
      </c>
      <c r="K19" s="645">
        <v>1968</v>
      </c>
    </row>
    <row r="20" spans="1:11" ht="15" customHeight="1" thickBot="1">
      <c r="A20" s="645"/>
      <c r="B20" s="373" t="s">
        <v>1928</v>
      </c>
      <c r="C20" s="645"/>
      <c r="D20" s="646"/>
      <c r="E20" s="646"/>
      <c r="F20" s="373" t="s">
        <v>788</v>
      </c>
      <c r="G20" s="646"/>
      <c r="H20" s="645"/>
      <c r="I20" s="645"/>
      <c r="J20" s="377" t="s">
        <v>789</v>
      </c>
      <c r="K20" s="645"/>
    </row>
    <row r="21" spans="1:11" ht="15" customHeight="1" thickBot="1">
      <c r="A21" s="645"/>
      <c r="B21" s="375" t="s">
        <v>1929</v>
      </c>
      <c r="C21" s="645"/>
      <c r="D21" s="646"/>
      <c r="E21" s="646"/>
      <c r="F21" s="378"/>
      <c r="G21" s="646"/>
      <c r="H21" s="645"/>
      <c r="I21" s="645"/>
      <c r="J21" s="378"/>
      <c r="K21" s="645"/>
    </row>
    <row r="22" spans="1:11" ht="15" customHeight="1" thickBot="1">
      <c r="A22" s="645">
        <v>8</v>
      </c>
      <c r="B22" s="373" t="s">
        <v>1930</v>
      </c>
      <c r="C22" s="645" t="s">
        <v>790</v>
      </c>
      <c r="D22" s="646" t="s">
        <v>791</v>
      </c>
      <c r="E22" s="646" t="s">
        <v>792</v>
      </c>
      <c r="F22" s="373" t="s">
        <v>771</v>
      </c>
      <c r="G22" s="646" t="s">
        <v>760</v>
      </c>
      <c r="H22" s="645">
        <v>7</v>
      </c>
      <c r="I22" s="645">
        <v>15</v>
      </c>
      <c r="J22" s="374">
        <v>44105</v>
      </c>
      <c r="K22" s="645">
        <v>1967</v>
      </c>
    </row>
    <row r="23" spans="1:11" ht="15" customHeight="1" thickBot="1">
      <c r="A23" s="645"/>
      <c r="B23" s="373" t="s">
        <v>1931</v>
      </c>
      <c r="C23" s="645"/>
      <c r="D23" s="646"/>
      <c r="E23" s="646"/>
      <c r="F23" s="373" t="s">
        <v>793</v>
      </c>
      <c r="G23" s="646"/>
      <c r="H23" s="645"/>
      <c r="I23" s="645"/>
      <c r="J23" s="377">
        <v>64</v>
      </c>
      <c r="K23" s="645"/>
    </row>
    <row r="24" spans="1:11" ht="15" customHeight="1" thickBot="1">
      <c r="A24" s="645"/>
      <c r="B24" s="375" t="s">
        <v>1932</v>
      </c>
      <c r="C24" s="645"/>
      <c r="D24" s="646"/>
      <c r="E24" s="646"/>
      <c r="F24" s="378"/>
      <c r="G24" s="646"/>
      <c r="H24" s="645"/>
      <c r="I24" s="645"/>
      <c r="J24" s="378"/>
      <c r="K24" s="645"/>
    </row>
    <row r="25" spans="1:11" ht="25.5" customHeight="1" thickBot="1">
      <c r="A25" s="645">
        <v>9</v>
      </c>
      <c r="B25" s="373" t="s">
        <v>1933</v>
      </c>
      <c r="C25" s="645" t="s">
        <v>794</v>
      </c>
      <c r="D25" s="646" t="s">
        <v>786</v>
      </c>
      <c r="E25" s="646" t="s">
        <v>792</v>
      </c>
      <c r="F25" s="373" t="s">
        <v>795</v>
      </c>
      <c r="G25" s="646" t="s">
        <v>760</v>
      </c>
      <c r="H25" s="645">
        <v>6</v>
      </c>
      <c r="I25" s="645">
        <v>10</v>
      </c>
      <c r="J25" s="374">
        <v>43831</v>
      </c>
      <c r="K25" s="645">
        <v>1967</v>
      </c>
    </row>
    <row r="26" spans="1:11" ht="15" customHeight="1" thickBot="1">
      <c r="A26" s="645"/>
      <c r="B26" s="373" t="s">
        <v>1934</v>
      </c>
      <c r="C26" s="645"/>
      <c r="D26" s="646"/>
      <c r="E26" s="646"/>
      <c r="F26" s="373" t="s">
        <v>796</v>
      </c>
      <c r="G26" s="646"/>
      <c r="H26" s="645"/>
      <c r="I26" s="645"/>
      <c r="J26" s="377" t="s">
        <v>797</v>
      </c>
      <c r="K26" s="645"/>
    </row>
    <row r="27" spans="1:11" ht="15" customHeight="1" thickBot="1">
      <c r="A27" s="645"/>
      <c r="B27" s="375" t="s">
        <v>1935</v>
      </c>
      <c r="C27" s="645"/>
      <c r="D27" s="646"/>
      <c r="E27" s="646"/>
      <c r="F27" s="378"/>
      <c r="G27" s="646"/>
      <c r="H27" s="645"/>
      <c r="I27" s="645"/>
      <c r="J27" s="378"/>
      <c r="K27" s="645"/>
    </row>
    <row r="28" spans="1:11" ht="15" customHeight="1" thickBot="1">
      <c r="A28" s="645">
        <v>10</v>
      </c>
      <c r="B28" s="373" t="s">
        <v>1936</v>
      </c>
      <c r="C28" s="645" t="s">
        <v>798</v>
      </c>
      <c r="D28" s="646" t="s">
        <v>799</v>
      </c>
      <c r="E28" s="646" t="s">
        <v>800</v>
      </c>
      <c r="F28" s="373" t="s">
        <v>771</v>
      </c>
      <c r="G28" s="646" t="s">
        <v>760</v>
      </c>
      <c r="H28" s="645">
        <v>6</v>
      </c>
      <c r="I28" s="645">
        <v>10</v>
      </c>
      <c r="J28" s="374">
        <v>43922</v>
      </c>
      <c r="K28" s="645">
        <v>1962</v>
      </c>
    </row>
    <row r="29" spans="1:11" ht="27" customHeight="1" thickBot="1">
      <c r="A29" s="645"/>
      <c r="B29" s="375" t="s">
        <v>1937</v>
      </c>
      <c r="C29" s="645"/>
      <c r="D29" s="646"/>
      <c r="E29" s="646"/>
      <c r="F29" s="375" t="s">
        <v>783</v>
      </c>
      <c r="G29" s="646"/>
      <c r="H29" s="645"/>
      <c r="I29" s="645"/>
      <c r="J29" s="376" t="s">
        <v>801</v>
      </c>
      <c r="K29" s="645"/>
    </row>
    <row r="30" spans="1:11" ht="15" customHeight="1" thickBot="1">
      <c r="A30" s="645">
        <v>11</v>
      </c>
      <c r="B30" s="373" t="s">
        <v>1938</v>
      </c>
      <c r="C30" s="645" t="s">
        <v>802</v>
      </c>
      <c r="D30" s="646" t="s">
        <v>786</v>
      </c>
      <c r="E30" s="373" t="s">
        <v>803</v>
      </c>
      <c r="F30" s="373" t="s">
        <v>1911</v>
      </c>
      <c r="G30" s="646" t="s">
        <v>760</v>
      </c>
      <c r="H30" s="645">
        <v>5</v>
      </c>
      <c r="I30" s="645">
        <v>40</v>
      </c>
      <c r="J30" s="645"/>
      <c r="K30" s="645">
        <v>2009</v>
      </c>
    </row>
    <row r="31" spans="1:11" ht="15" customHeight="1" thickBot="1">
      <c r="A31" s="645"/>
      <c r="B31" s="373" t="s">
        <v>1939</v>
      </c>
      <c r="C31" s="645"/>
      <c r="D31" s="646"/>
      <c r="E31" s="373" t="s">
        <v>804</v>
      </c>
      <c r="F31" s="373" t="s">
        <v>805</v>
      </c>
      <c r="G31" s="646"/>
      <c r="H31" s="645"/>
      <c r="I31" s="645"/>
      <c r="J31" s="645"/>
      <c r="K31" s="645"/>
    </row>
    <row r="32" spans="1:11" ht="15" customHeight="1" thickBot="1">
      <c r="A32" s="645"/>
      <c r="B32" s="375" t="s">
        <v>1940</v>
      </c>
      <c r="C32" s="645"/>
      <c r="D32" s="646"/>
      <c r="E32" s="378"/>
      <c r="F32" s="378"/>
      <c r="G32" s="646"/>
      <c r="H32" s="645"/>
      <c r="I32" s="645"/>
      <c r="J32" s="645"/>
      <c r="K32" s="645"/>
    </row>
    <row r="33" spans="1:18" ht="15" customHeight="1" thickBot="1">
      <c r="A33" s="645">
        <v>12</v>
      </c>
      <c r="B33" s="373" t="s">
        <v>1941</v>
      </c>
      <c r="C33" s="645" t="s">
        <v>806</v>
      </c>
      <c r="D33" s="646" t="s">
        <v>807</v>
      </c>
      <c r="E33" s="646" t="s">
        <v>792</v>
      </c>
      <c r="F33" s="373" t="s">
        <v>759</v>
      </c>
      <c r="G33" s="646" t="s">
        <v>808</v>
      </c>
      <c r="H33" s="645">
        <v>6</v>
      </c>
      <c r="I33" s="645">
        <v>15</v>
      </c>
      <c r="J33" s="374">
        <v>43844</v>
      </c>
      <c r="K33" s="645">
        <v>1973</v>
      </c>
    </row>
    <row r="34" spans="1:18" ht="15" customHeight="1" thickBot="1">
      <c r="A34" s="645"/>
      <c r="B34" s="375" t="s">
        <v>1942</v>
      </c>
      <c r="C34" s="645"/>
      <c r="D34" s="646"/>
      <c r="E34" s="646"/>
      <c r="F34" s="375" t="s">
        <v>809</v>
      </c>
      <c r="G34" s="646"/>
      <c r="H34" s="645"/>
      <c r="I34" s="645"/>
      <c r="J34" s="376" t="s">
        <v>810</v>
      </c>
      <c r="K34" s="645"/>
    </row>
    <row r="35" spans="1:18" ht="15" customHeight="1" thickBot="1">
      <c r="A35" s="645">
        <v>13</v>
      </c>
      <c r="B35" s="373" t="s">
        <v>1943</v>
      </c>
      <c r="C35" s="645" t="s">
        <v>811</v>
      </c>
      <c r="D35" s="646" t="s">
        <v>812</v>
      </c>
      <c r="E35" s="646" t="s">
        <v>803</v>
      </c>
      <c r="F35" s="373" t="s">
        <v>1912</v>
      </c>
      <c r="G35" s="646" t="s">
        <v>760</v>
      </c>
      <c r="H35" s="645">
        <v>5.5</v>
      </c>
      <c r="I35" s="645">
        <v>20</v>
      </c>
      <c r="J35" s="645"/>
      <c r="K35" s="645">
        <v>2023</v>
      </c>
    </row>
    <row r="36" spans="1:18" ht="15" customHeight="1" thickBot="1">
      <c r="A36" s="645"/>
      <c r="B36" s="373" t="s">
        <v>1944</v>
      </c>
      <c r="C36" s="645"/>
      <c r="D36" s="646"/>
      <c r="E36" s="646"/>
      <c r="F36" s="373" t="s">
        <v>813</v>
      </c>
      <c r="G36" s="646"/>
      <c r="H36" s="645"/>
      <c r="I36" s="645"/>
      <c r="J36" s="645"/>
      <c r="K36" s="645"/>
    </row>
    <row r="37" spans="1:18" ht="15" customHeight="1" thickBot="1">
      <c r="A37" s="645"/>
      <c r="B37" s="375" t="s">
        <v>1945</v>
      </c>
      <c r="C37" s="645"/>
      <c r="D37" s="646"/>
      <c r="E37" s="646"/>
      <c r="F37" s="378"/>
      <c r="G37" s="646"/>
      <c r="H37" s="645"/>
      <c r="I37" s="645"/>
      <c r="J37" s="645"/>
      <c r="K37" s="645"/>
    </row>
    <row r="38" spans="1:18" ht="15" customHeight="1" thickBot="1">
      <c r="A38" s="645">
        <v>14</v>
      </c>
      <c r="B38" s="373" t="s">
        <v>1946</v>
      </c>
      <c r="C38" s="645" t="s">
        <v>814</v>
      </c>
      <c r="D38" s="646" t="s">
        <v>815</v>
      </c>
      <c r="E38" s="646" t="s">
        <v>803</v>
      </c>
      <c r="F38" s="373" t="s">
        <v>779</v>
      </c>
      <c r="G38" s="646" t="s">
        <v>760</v>
      </c>
      <c r="H38" s="645">
        <v>6.9</v>
      </c>
      <c r="I38" s="645">
        <v>15</v>
      </c>
      <c r="J38" s="374">
        <v>43831</v>
      </c>
      <c r="K38" s="645">
        <v>1910</v>
      </c>
    </row>
    <row r="39" spans="1:18" ht="15" customHeight="1" thickBot="1">
      <c r="A39" s="645"/>
      <c r="B39" s="373" t="s">
        <v>1947</v>
      </c>
      <c r="C39" s="645"/>
      <c r="D39" s="646"/>
      <c r="E39" s="646"/>
      <c r="F39" s="373">
        <v>8.1999999999999993</v>
      </c>
      <c r="G39" s="646"/>
      <c r="H39" s="645"/>
      <c r="I39" s="645"/>
      <c r="J39" s="377">
        <v>82</v>
      </c>
      <c r="K39" s="645"/>
    </row>
    <row r="40" spans="1:18" ht="15" customHeight="1" thickBot="1">
      <c r="A40" s="645"/>
      <c r="B40" s="375" t="s">
        <v>1948</v>
      </c>
      <c r="C40" s="645"/>
      <c r="D40" s="646"/>
      <c r="E40" s="646"/>
      <c r="F40" s="378"/>
      <c r="G40" s="646"/>
      <c r="H40" s="645"/>
      <c r="I40" s="645"/>
      <c r="J40" s="378"/>
      <c r="K40" s="645"/>
    </row>
    <row r="41" spans="1:18">
      <c r="A41" s="379"/>
      <c r="B41" s="380"/>
      <c r="C41" s="379"/>
      <c r="D41" s="380"/>
      <c r="E41" s="380"/>
      <c r="F41" s="381"/>
      <c r="G41" s="380"/>
      <c r="H41" s="379"/>
      <c r="I41" s="379"/>
      <c r="J41" s="381"/>
      <c r="K41" s="379"/>
    </row>
    <row r="42" spans="1:18">
      <c r="A42" s="379"/>
      <c r="B42" s="380"/>
      <c r="C42" s="379"/>
      <c r="D42" s="380"/>
      <c r="E42" s="380"/>
      <c r="F42" s="381"/>
      <c r="G42" s="380"/>
      <c r="H42" s="379"/>
      <c r="I42" s="379"/>
      <c r="J42" s="381"/>
      <c r="K42" s="379"/>
    </row>
    <row r="43" spans="1:18">
      <c r="A43" s="312"/>
      <c r="B43" s="312"/>
      <c r="C43" s="312"/>
      <c r="D43" s="312"/>
    </row>
    <row r="44" spans="1:18" ht="15" thickBot="1">
      <c r="A44" s="312" t="s">
        <v>1073</v>
      </c>
      <c r="B44" s="312"/>
      <c r="C44" s="312"/>
      <c r="D44" s="312"/>
    </row>
    <row r="45" spans="1:18" ht="15" customHeight="1" thickBot="1">
      <c r="A45" s="648" t="s">
        <v>524</v>
      </c>
      <c r="B45" s="648" t="s">
        <v>816</v>
      </c>
      <c r="C45" s="649" t="s">
        <v>750</v>
      </c>
      <c r="D45" s="648" t="s">
        <v>817</v>
      </c>
      <c r="E45" s="648" t="s">
        <v>818</v>
      </c>
      <c r="F45" s="382" t="s">
        <v>819</v>
      </c>
      <c r="G45" s="382" t="s">
        <v>820</v>
      </c>
      <c r="H45" s="648" t="s">
        <v>821</v>
      </c>
      <c r="I45" s="382" t="s">
        <v>822</v>
      </c>
      <c r="J45" s="650"/>
      <c r="K45" s="650"/>
      <c r="L45" s="650"/>
      <c r="M45" s="382" t="s">
        <v>823</v>
      </c>
      <c r="N45" s="648"/>
      <c r="O45" s="382" t="s">
        <v>824</v>
      </c>
      <c r="P45" s="382" t="s">
        <v>825</v>
      </c>
      <c r="Q45" s="645" t="s">
        <v>826</v>
      </c>
      <c r="R45" s="645" t="s">
        <v>827</v>
      </c>
    </row>
    <row r="46" spans="1:18" ht="15" thickBot="1">
      <c r="A46" s="648"/>
      <c r="B46" s="648"/>
      <c r="C46" s="649"/>
      <c r="D46" s="648"/>
      <c r="E46" s="648"/>
      <c r="F46" s="383" t="s">
        <v>828</v>
      </c>
      <c r="G46" s="383" t="s">
        <v>829</v>
      </c>
      <c r="H46" s="648"/>
      <c r="I46" s="383" t="s">
        <v>830</v>
      </c>
      <c r="J46" s="651" t="s">
        <v>831</v>
      </c>
      <c r="K46" s="651"/>
      <c r="L46" s="651"/>
      <c r="M46" s="383" t="s">
        <v>832</v>
      </c>
      <c r="N46" s="648"/>
      <c r="O46" s="383" t="s">
        <v>833</v>
      </c>
      <c r="P46" s="383" t="s">
        <v>834</v>
      </c>
      <c r="Q46" s="645"/>
      <c r="R46" s="645"/>
    </row>
    <row r="47" spans="1:18" ht="15" thickBot="1">
      <c r="A47" s="648"/>
      <c r="B47" s="648"/>
      <c r="C47" s="649"/>
      <c r="D47" s="648"/>
      <c r="E47" s="648"/>
      <c r="F47" s="384"/>
      <c r="G47" s="384"/>
      <c r="H47" s="648"/>
      <c r="I47" s="384"/>
      <c r="J47" s="652"/>
      <c r="K47" s="652"/>
      <c r="L47" s="652"/>
      <c r="M47" s="384"/>
      <c r="N47" s="648"/>
      <c r="O47" s="384"/>
      <c r="P47" s="384"/>
      <c r="Q47" s="645"/>
      <c r="R47" s="645"/>
    </row>
    <row r="48" spans="1:18" ht="15" thickBot="1">
      <c r="A48" s="653"/>
      <c r="B48" s="653"/>
      <c r="C48" s="653"/>
      <c r="D48" s="653"/>
      <c r="E48" s="653"/>
      <c r="F48" s="648" t="s">
        <v>835</v>
      </c>
      <c r="G48" s="648" t="s">
        <v>835</v>
      </c>
      <c r="H48" s="648" t="s">
        <v>836</v>
      </c>
      <c r="I48" s="648" t="s">
        <v>837</v>
      </c>
      <c r="J48" s="383" t="s">
        <v>838</v>
      </c>
      <c r="K48" s="383" t="s">
        <v>839</v>
      </c>
      <c r="L48" s="383" t="s">
        <v>840</v>
      </c>
      <c r="M48" s="648" t="s">
        <v>841</v>
      </c>
      <c r="N48" s="648" t="s">
        <v>842</v>
      </c>
      <c r="O48" s="383" t="s">
        <v>843</v>
      </c>
      <c r="P48" s="648"/>
      <c r="Q48" s="645"/>
      <c r="R48" s="645"/>
    </row>
    <row r="49" spans="1:18" ht="15" thickBot="1">
      <c r="A49" s="653"/>
      <c r="B49" s="653"/>
      <c r="C49" s="653"/>
      <c r="D49" s="653"/>
      <c r="E49" s="653"/>
      <c r="F49" s="648"/>
      <c r="G49" s="648"/>
      <c r="H49" s="648"/>
      <c r="I49" s="648"/>
      <c r="J49" s="385" t="s">
        <v>844</v>
      </c>
      <c r="K49" s="385" t="s">
        <v>845</v>
      </c>
      <c r="L49" s="385" t="s">
        <v>846</v>
      </c>
      <c r="M49" s="648"/>
      <c r="N49" s="648"/>
      <c r="O49" s="385" t="s">
        <v>847</v>
      </c>
      <c r="P49" s="648"/>
      <c r="Q49" s="645"/>
      <c r="R49" s="645"/>
    </row>
    <row r="50" spans="1:18" ht="15" thickBot="1">
      <c r="A50" s="386"/>
      <c r="B50" s="387"/>
      <c r="C50" s="387"/>
      <c r="D50" s="387"/>
      <c r="E50" s="387"/>
      <c r="F50" s="385"/>
      <c r="G50" s="385"/>
      <c r="H50" s="385"/>
      <c r="I50" s="385"/>
      <c r="J50" s="385" t="s">
        <v>836</v>
      </c>
      <c r="K50" s="385" t="s">
        <v>836</v>
      </c>
      <c r="L50" s="385" t="s">
        <v>836</v>
      </c>
      <c r="M50" s="385" t="s">
        <v>836</v>
      </c>
      <c r="N50" s="385" t="s">
        <v>836</v>
      </c>
      <c r="O50" s="385"/>
      <c r="P50" s="385"/>
      <c r="Q50" s="376"/>
      <c r="R50" s="376"/>
    </row>
    <row r="51" spans="1:18" ht="15" thickBot="1">
      <c r="A51" s="388">
        <v>1</v>
      </c>
      <c r="B51" s="389">
        <v>5316</v>
      </c>
      <c r="C51" s="387">
        <v>1005176</v>
      </c>
      <c r="D51" s="389">
        <v>5540</v>
      </c>
      <c r="E51" s="387" t="s">
        <v>566</v>
      </c>
      <c r="F51" s="389">
        <v>13</v>
      </c>
      <c r="G51" s="389">
        <v>1</v>
      </c>
      <c r="H51" s="387" t="s">
        <v>848</v>
      </c>
      <c r="I51" s="389">
        <v>13</v>
      </c>
      <c r="J51" s="387" t="s">
        <v>158</v>
      </c>
      <c r="K51" s="387"/>
      <c r="L51" s="387"/>
      <c r="M51" s="387"/>
      <c r="N51" s="387"/>
      <c r="O51" s="387"/>
      <c r="P51" s="387"/>
      <c r="Q51" s="375"/>
      <c r="R51" s="375"/>
    </row>
    <row r="52" spans="1:18" ht="15" thickBot="1">
      <c r="A52" s="388">
        <v>2</v>
      </c>
      <c r="B52" s="389">
        <v>5313</v>
      </c>
      <c r="C52" s="387" t="s">
        <v>849</v>
      </c>
      <c r="D52" s="389">
        <v>730</v>
      </c>
      <c r="E52" s="387" t="s">
        <v>568</v>
      </c>
      <c r="F52" s="389">
        <v>9</v>
      </c>
      <c r="G52" s="389">
        <v>1</v>
      </c>
      <c r="H52" s="389">
        <v>100</v>
      </c>
      <c r="I52" s="389">
        <v>9</v>
      </c>
      <c r="J52" s="387"/>
      <c r="K52" s="387"/>
      <c r="L52" s="387"/>
      <c r="M52" s="387" t="s">
        <v>158</v>
      </c>
      <c r="N52" s="387"/>
      <c r="O52" s="387"/>
      <c r="P52" s="387"/>
      <c r="Q52" s="375"/>
      <c r="R52" s="375"/>
    </row>
    <row r="53" spans="1:18" ht="15" thickBot="1">
      <c r="A53" s="388">
        <v>3</v>
      </c>
      <c r="B53" s="387"/>
      <c r="C53" s="387" t="s">
        <v>850</v>
      </c>
      <c r="D53" s="389">
        <v>850</v>
      </c>
      <c r="E53" s="387" t="s">
        <v>568</v>
      </c>
      <c r="F53" s="389">
        <v>8.4</v>
      </c>
      <c r="G53" s="389">
        <v>1</v>
      </c>
      <c r="H53" s="389">
        <v>100</v>
      </c>
      <c r="I53" s="389">
        <v>8.4</v>
      </c>
      <c r="J53" s="387"/>
      <c r="K53" s="387"/>
      <c r="L53" s="387"/>
      <c r="M53" s="387" t="s">
        <v>158</v>
      </c>
      <c r="N53" s="387"/>
      <c r="O53" s="387"/>
      <c r="P53" s="387"/>
      <c r="Q53" s="375"/>
      <c r="R53" s="375"/>
    </row>
    <row r="54" spans="1:18" ht="15" thickBot="1">
      <c r="A54" s="388">
        <v>4</v>
      </c>
      <c r="B54" s="389">
        <v>5316</v>
      </c>
      <c r="C54" s="387" t="s">
        <v>851</v>
      </c>
      <c r="D54" s="389">
        <v>9830</v>
      </c>
      <c r="E54" s="387" t="s">
        <v>568</v>
      </c>
      <c r="F54" s="389">
        <v>13</v>
      </c>
      <c r="G54" s="389">
        <v>0.6</v>
      </c>
      <c r="H54" s="389" t="s">
        <v>852</v>
      </c>
      <c r="I54" s="389">
        <v>7.8</v>
      </c>
      <c r="J54" s="387" t="s">
        <v>853</v>
      </c>
      <c r="K54" s="387"/>
      <c r="L54" s="387"/>
      <c r="M54" s="387"/>
      <c r="N54" s="387"/>
      <c r="O54" s="387"/>
      <c r="P54" s="387"/>
      <c r="Q54" s="375"/>
      <c r="R54" s="375"/>
    </row>
    <row r="55" spans="1:18" ht="15" thickBot="1">
      <c r="A55" s="388">
        <v>5</v>
      </c>
      <c r="B55" s="387"/>
      <c r="C55" s="387" t="s">
        <v>854</v>
      </c>
      <c r="D55" s="389">
        <v>10251</v>
      </c>
      <c r="E55" s="387" t="s">
        <v>568</v>
      </c>
      <c r="F55" s="389">
        <v>13</v>
      </c>
      <c r="G55" s="389">
        <v>0.6</v>
      </c>
      <c r="H55" s="389" t="s">
        <v>852</v>
      </c>
      <c r="I55" s="389">
        <v>7.8</v>
      </c>
      <c r="J55" s="387" t="s">
        <v>853</v>
      </c>
      <c r="K55" s="387" t="s">
        <v>853</v>
      </c>
      <c r="L55" s="387"/>
      <c r="M55" s="387"/>
      <c r="N55" s="387"/>
      <c r="O55" s="387"/>
      <c r="P55" s="387"/>
      <c r="Q55" s="375"/>
      <c r="R55" s="375"/>
    </row>
    <row r="56" spans="1:18" ht="15" thickBot="1">
      <c r="A56" s="388">
        <v>6</v>
      </c>
      <c r="B56" s="389">
        <v>6232</v>
      </c>
      <c r="C56" s="387" t="s">
        <v>855</v>
      </c>
      <c r="D56" s="389">
        <v>6805</v>
      </c>
      <c r="E56" s="387" t="s">
        <v>807</v>
      </c>
      <c r="F56" s="389">
        <v>15</v>
      </c>
      <c r="G56" s="389">
        <v>0.8</v>
      </c>
      <c r="H56" s="389">
        <v>80</v>
      </c>
      <c r="I56" s="389">
        <v>12</v>
      </c>
      <c r="J56" s="387"/>
      <c r="K56" s="387"/>
      <c r="L56" s="387"/>
      <c r="M56" s="387" t="s">
        <v>158</v>
      </c>
      <c r="N56" s="387"/>
      <c r="O56" s="387"/>
      <c r="P56" s="387"/>
      <c r="Q56" s="375"/>
      <c r="R56" s="375"/>
    </row>
    <row r="57" spans="1:18" ht="15" thickBot="1">
      <c r="A57" s="388">
        <v>7</v>
      </c>
      <c r="B57" s="387"/>
      <c r="C57" s="387" t="s">
        <v>856</v>
      </c>
      <c r="D57" s="389">
        <v>7037</v>
      </c>
      <c r="E57" s="387" t="s">
        <v>807</v>
      </c>
      <c r="F57" s="389">
        <v>13</v>
      </c>
      <c r="G57" s="389">
        <v>0.6</v>
      </c>
      <c r="H57" s="389">
        <v>60</v>
      </c>
      <c r="I57" s="389">
        <v>7.8</v>
      </c>
      <c r="J57" s="387"/>
      <c r="K57" s="387"/>
      <c r="L57" s="387"/>
      <c r="M57" s="387" t="s">
        <v>158</v>
      </c>
      <c r="N57" s="387"/>
      <c r="O57" s="387"/>
      <c r="P57" s="387"/>
      <c r="Q57" s="375"/>
      <c r="R57" s="375"/>
    </row>
    <row r="58" spans="1:18" ht="50.5" thickBot="1">
      <c r="A58" s="388">
        <v>8</v>
      </c>
      <c r="B58" s="387"/>
      <c r="C58" s="387" t="s">
        <v>857</v>
      </c>
      <c r="D58" s="389">
        <v>7774</v>
      </c>
      <c r="E58" s="387" t="s">
        <v>807</v>
      </c>
      <c r="F58" s="389">
        <v>16</v>
      </c>
      <c r="G58" s="389">
        <v>1.6</v>
      </c>
      <c r="H58" s="389">
        <v>160</v>
      </c>
      <c r="I58" s="389">
        <v>25.6</v>
      </c>
      <c r="J58" s="387"/>
      <c r="K58" s="387"/>
      <c r="L58" s="387"/>
      <c r="M58" s="387" t="s">
        <v>158</v>
      </c>
      <c r="N58" s="387"/>
      <c r="O58" s="389">
        <v>2</v>
      </c>
      <c r="P58" s="387"/>
      <c r="Q58" s="375" t="s">
        <v>858</v>
      </c>
      <c r="R58" s="375" t="s">
        <v>1913</v>
      </c>
    </row>
    <row r="59" spans="1:18" ht="15" thickBot="1">
      <c r="A59" s="388">
        <v>9</v>
      </c>
      <c r="B59" s="387"/>
      <c r="C59" s="387" t="s">
        <v>859</v>
      </c>
      <c r="D59" s="389">
        <v>8350</v>
      </c>
      <c r="E59" s="387" t="s">
        <v>807</v>
      </c>
      <c r="F59" s="389">
        <v>10</v>
      </c>
      <c r="G59" s="389">
        <v>0.8</v>
      </c>
      <c r="H59" s="389">
        <v>80</v>
      </c>
      <c r="I59" s="389">
        <v>8</v>
      </c>
      <c r="J59" s="387"/>
      <c r="K59" s="387"/>
      <c r="L59" s="387"/>
      <c r="M59" s="387" t="s">
        <v>158</v>
      </c>
      <c r="N59" s="387"/>
      <c r="O59" s="387"/>
      <c r="P59" s="387" t="s">
        <v>860</v>
      </c>
      <c r="Q59" s="375"/>
      <c r="R59" s="375"/>
    </row>
    <row r="60" spans="1:18" ht="15" thickBot="1">
      <c r="A60" s="388">
        <v>10</v>
      </c>
      <c r="B60" s="387"/>
      <c r="C60" s="387" t="s">
        <v>861</v>
      </c>
      <c r="D60" s="389">
        <v>9300</v>
      </c>
      <c r="E60" s="387" t="s">
        <v>807</v>
      </c>
      <c r="F60" s="389">
        <v>10</v>
      </c>
      <c r="G60" s="389">
        <v>0.6</v>
      </c>
      <c r="H60" s="389">
        <v>60</v>
      </c>
      <c r="I60" s="389">
        <v>6</v>
      </c>
      <c r="J60" s="387"/>
      <c r="K60" s="387"/>
      <c r="L60" s="387"/>
      <c r="M60" s="387" t="s">
        <v>158</v>
      </c>
      <c r="N60" s="387"/>
      <c r="O60" s="387"/>
      <c r="P60" s="387" t="s">
        <v>860</v>
      </c>
      <c r="Q60" s="375"/>
      <c r="R60" s="375"/>
    </row>
    <row r="61" spans="1:18" ht="15" thickBot="1">
      <c r="A61" s="388">
        <v>11</v>
      </c>
      <c r="B61" s="387"/>
      <c r="C61" s="387" t="s">
        <v>862</v>
      </c>
      <c r="D61" s="389">
        <v>10820</v>
      </c>
      <c r="E61" s="387" t="s">
        <v>807</v>
      </c>
      <c r="F61" s="389">
        <v>10</v>
      </c>
      <c r="G61" s="389">
        <v>0.6</v>
      </c>
      <c r="H61" s="389">
        <v>60</v>
      </c>
      <c r="I61" s="389">
        <v>6</v>
      </c>
      <c r="J61" s="387"/>
      <c r="K61" s="387"/>
      <c r="L61" s="387"/>
      <c r="M61" s="387" t="s">
        <v>158</v>
      </c>
      <c r="N61" s="387"/>
      <c r="O61" s="387"/>
      <c r="P61" s="387" t="s">
        <v>860</v>
      </c>
      <c r="Q61" s="375"/>
      <c r="R61" s="375"/>
    </row>
    <row r="62" spans="1:18" ht="15" thickBot="1">
      <c r="A62" s="388">
        <v>12</v>
      </c>
      <c r="B62" s="387"/>
      <c r="C62" s="387" t="s">
        <v>863</v>
      </c>
      <c r="D62" s="389">
        <v>12550</v>
      </c>
      <c r="E62" s="387" t="s">
        <v>807</v>
      </c>
      <c r="F62" s="389">
        <v>10</v>
      </c>
      <c r="G62" s="389">
        <v>0.6</v>
      </c>
      <c r="H62" s="389">
        <v>60</v>
      </c>
      <c r="I62" s="389">
        <v>6</v>
      </c>
      <c r="J62" s="387"/>
      <c r="K62" s="387"/>
      <c r="L62" s="387"/>
      <c r="M62" s="387" t="s">
        <v>158</v>
      </c>
      <c r="N62" s="387"/>
      <c r="O62" s="387"/>
      <c r="P62" s="387" t="s">
        <v>860</v>
      </c>
      <c r="Q62" s="375"/>
      <c r="R62" s="375"/>
    </row>
    <row r="63" spans="1:18" ht="15" thickBot="1">
      <c r="A63" s="388">
        <v>13</v>
      </c>
      <c r="B63" s="387"/>
      <c r="C63" s="387" t="s">
        <v>864</v>
      </c>
      <c r="D63" s="389">
        <v>13150</v>
      </c>
      <c r="E63" s="387" t="s">
        <v>807</v>
      </c>
      <c r="F63" s="389">
        <v>10</v>
      </c>
      <c r="G63" s="389">
        <v>0.6</v>
      </c>
      <c r="H63" s="389">
        <v>60</v>
      </c>
      <c r="I63" s="389">
        <v>6</v>
      </c>
      <c r="J63" s="387"/>
      <c r="K63" s="387"/>
      <c r="L63" s="387"/>
      <c r="M63" s="387" t="s">
        <v>158</v>
      </c>
      <c r="N63" s="387"/>
      <c r="O63" s="387"/>
      <c r="P63" s="387" t="s">
        <v>860</v>
      </c>
      <c r="Q63" s="375"/>
      <c r="R63" s="375"/>
    </row>
    <row r="64" spans="1:18" ht="15" thickBot="1">
      <c r="A64" s="388">
        <v>14</v>
      </c>
      <c r="B64" s="389">
        <v>5574</v>
      </c>
      <c r="C64" s="387" t="s">
        <v>865</v>
      </c>
      <c r="D64" s="389">
        <v>3030</v>
      </c>
      <c r="E64" s="387" t="s">
        <v>576</v>
      </c>
      <c r="F64" s="389">
        <v>9.6999999999999993</v>
      </c>
      <c r="G64" s="389">
        <v>1.5</v>
      </c>
      <c r="H64" s="387" t="s">
        <v>866</v>
      </c>
      <c r="I64" s="389">
        <v>14.55</v>
      </c>
      <c r="J64" s="387" t="s">
        <v>158</v>
      </c>
      <c r="K64" s="387" t="s">
        <v>158</v>
      </c>
      <c r="L64" s="387"/>
      <c r="M64" s="387"/>
      <c r="N64" s="387"/>
      <c r="O64" s="387"/>
      <c r="P64" s="387"/>
      <c r="Q64" s="375"/>
      <c r="R64" s="375"/>
    </row>
    <row r="65" spans="1:18" ht="15" thickBot="1">
      <c r="A65" s="388">
        <v>15</v>
      </c>
      <c r="B65" s="387"/>
      <c r="C65" s="387" t="s">
        <v>867</v>
      </c>
      <c r="D65" s="389">
        <v>3970</v>
      </c>
      <c r="E65" s="387" t="s">
        <v>576</v>
      </c>
      <c r="F65" s="389">
        <v>13.3</v>
      </c>
      <c r="G65" s="389">
        <v>0.8</v>
      </c>
      <c r="H65" s="389">
        <v>80</v>
      </c>
      <c r="I65" s="389">
        <v>10.64</v>
      </c>
      <c r="J65" s="387"/>
      <c r="K65" s="387"/>
      <c r="L65" s="387"/>
      <c r="M65" s="387" t="s">
        <v>158</v>
      </c>
      <c r="N65" s="387"/>
      <c r="O65" s="387"/>
      <c r="P65" s="387"/>
      <c r="Q65" s="375"/>
      <c r="R65" s="375"/>
    </row>
    <row r="66" spans="1:18" ht="15" thickBot="1">
      <c r="A66" s="388">
        <v>16</v>
      </c>
      <c r="B66" s="387"/>
      <c r="C66" s="387" t="s">
        <v>868</v>
      </c>
      <c r="D66" s="389">
        <v>4130</v>
      </c>
      <c r="E66" s="387" t="s">
        <v>576</v>
      </c>
      <c r="F66" s="389">
        <v>11.2</v>
      </c>
      <c r="G66" s="389">
        <v>2.5</v>
      </c>
      <c r="H66" s="387" t="s">
        <v>869</v>
      </c>
      <c r="I66" s="389">
        <v>28</v>
      </c>
      <c r="J66" s="387" t="s">
        <v>158</v>
      </c>
      <c r="K66" s="387" t="s">
        <v>158</v>
      </c>
      <c r="L66" s="387"/>
      <c r="M66" s="387"/>
      <c r="N66" s="387"/>
      <c r="O66" s="387"/>
      <c r="P66" s="387"/>
      <c r="Q66" s="375"/>
      <c r="R66" s="375"/>
    </row>
    <row r="67" spans="1:18" ht="15" thickBot="1">
      <c r="A67" s="388">
        <v>17</v>
      </c>
      <c r="B67" s="387"/>
      <c r="C67" s="387" t="s">
        <v>870</v>
      </c>
      <c r="D67" s="389">
        <v>5110</v>
      </c>
      <c r="E67" s="387" t="s">
        <v>576</v>
      </c>
      <c r="F67" s="389">
        <v>11</v>
      </c>
      <c r="G67" s="389">
        <v>0.6</v>
      </c>
      <c r="H67" s="387" t="s">
        <v>852</v>
      </c>
      <c r="I67" s="389">
        <v>6.6</v>
      </c>
      <c r="J67" s="387" t="s">
        <v>158</v>
      </c>
      <c r="K67" s="387" t="s">
        <v>158</v>
      </c>
      <c r="L67" s="387"/>
      <c r="M67" s="387"/>
      <c r="N67" s="387"/>
      <c r="O67" s="387"/>
      <c r="P67" s="387"/>
      <c r="Q67" s="375"/>
      <c r="R67" s="375"/>
    </row>
    <row r="68" spans="1:18" ht="15" thickBot="1">
      <c r="A68" s="388">
        <v>18</v>
      </c>
      <c r="B68" s="387"/>
      <c r="C68" s="387" t="s">
        <v>871</v>
      </c>
      <c r="D68" s="389">
        <v>5550</v>
      </c>
      <c r="E68" s="387" t="s">
        <v>576</v>
      </c>
      <c r="F68" s="389">
        <v>11.2</v>
      </c>
      <c r="G68" s="389">
        <v>0.5</v>
      </c>
      <c r="H68" s="387" t="s">
        <v>872</v>
      </c>
      <c r="I68" s="389">
        <v>5.6</v>
      </c>
      <c r="J68" s="387" t="s">
        <v>158</v>
      </c>
      <c r="K68" s="387"/>
      <c r="L68" s="387"/>
      <c r="M68" s="387"/>
      <c r="N68" s="387"/>
      <c r="O68" s="387"/>
      <c r="P68" s="387"/>
      <c r="Q68" s="375"/>
      <c r="R68" s="375"/>
    </row>
    <row r="69" spans="1:18" ht="15" thickBot="1">
      <c r="A69" s="388">
        <v>19</v>
      </c>
      <c r="B69" s="387"/>
      <c r="C69" s="387" t="s">
        <v>873</v>
      </c>
      <c r="D69" s="389">
        <v>6480</v>
      </c>
      <c r="E69" s="387" t="s">
        <v>576</v>
      </c>
      <c r="F69" s="389">
        <v>26</v>
      </c>
      <c r="G69" s="389">
        <v>3</v>
      </c>
      <c r="H69" s="389">
        <v>300</v>
      </c>
      <c r="I69" s="389">
        <v>78</v>
      </c>
      <c r="J69" s="387"/>
      <c r="K69" s="387"/>
      <c r="L69" s="387"/>
      <c r="M69" s="387" t="s">
        <v>158</v>
      </c>
      <c r="N69" s="387"/>
      <c r="O69" s="389">
        <v>2</v>
      </c>
      <c r="P69" s="387"/>
      <c r="Q69" s="375"/>
      <c r="R69" s="375"/>
    </row>
    <row r="70" spans="1:18" ht="15" thickBot="1">
      <c r="A70" s="388">
        <v>20</v>
      </c>
      <c r="B70" s="387"/>
      <c r="C70" s="387" t="s">
        <v>874</v>
      </c>
      <c r="D70" s="389">
        <v>7540</v>
      </c>
      <c r="E70" s="387" t="s">
        <v>576</v>
      </c>
      <c r="F70" s="389">
        <v>20</v>
      </c>
      <c r="G70" s="389">
        <v>1.5</v>
      </c>
      <c r="H70" s="389">
        <v>150</v>
      </c>
      <c r="I70" s="389">
        <v>30</v>
      </c>
      <c r="J70" s="387"/>
      <c r="K70" s="387"/>
      <c r="L70" s="387"/>
      <c r="M70" s="387" t="s">
        <v>158</v>
      </c>
      <c r="N70" s="387"/>
      <c r="O70" s="387"/>
      <c r="P70" s="387"/>
      <c r="Q70" s="375"/>
      <c r="R70" s="375"/>
    </row>
    <row r="71" spans="1:18" ht="15" thickBot="1">
      <c r="A71" s="388">
        <v>21</v>
      </c>
      <c r="B71" s="387"/>
      <c r="C71" s="387" t="s">
        <v>875</v>
      </c>
      <c r="D71" s="389">
        <v>8570</v>
      </c>
      <c r="E71" s="387" t="s">
        <v>576</v>
      </c>
      <c r="F71" s="389">
        <v>13</v>
      </c>
      <c r="G71" s="389">
        <v>1.5</v>
      </c>
      <c r="H71" s="387" t="s">
        <v>866</v>
      </c>
      <c r="I71" s="389">
        <v>19.5</v>
      </c>
      <c r="J71" s="387" t="s">
        <v>158</v>
      </c>
      <c r="K71" s="387"/>
      <c r="L71" s="387"/>
      <c r="M71" s="387"/>
      <c r="N71" s="387"/>
      <c r="O71" s="387"/>
      <c r="P71" s="387"/>
      <c r="Q71" s="375"/>
      <c r="R71" s="375"/>
    </row>
    <row r="72" spans="1:18" ht="15" thickBot="1">
      <c r="A72" s="388">
        <v>22</v>
      </c>
      <c r="B72" s="387"/>
      <c r="C72" s="387" t="s">
        <v>876</v>
      </c>
      <c r="D72" s="389">
        <v>10493</v>
      </c>
      <c r="E72" s="387" t="s">
        <v>568</v>
      </c>
      <c r="F72" s="389">
        <v>10.7</v>
      </c>
      <c r="G72" s="389">
        <v>1.5</v>
      </c>
      <c r="H72" s="387" t="s">
        <v>877</v>
      </c>
      <c r="I72" s="389">
        <v>16.05</v>
      </c>
      <c r="J72" s="387" t="s">
        <v>158</v>
      </c>
      <c r="K72" s="387" t="s">
        <v>158</v>
      </c>
      <c r="L72" s="387"/>
      <c r="M72" s="387"/>
      <c r="N72" s="387"/>
      <c r="O72" s="387"/>
      <c r="P72" s="387"/>
      <c r="Q72" s="375"/>
      <c r="R72" s="375"/>
    </row>
    <row r="73" spans="1:18" ht="15" thickBot="1">
      <c r="A73" s="388">
        <v>23</v>
      </c>
      <c r="B73" s="387"/>
      <c r="C73" s="387" t="s">
        <v>878</v>
      </c>
      <c r="D73" s="389">
        <v>10713</v>
      </c>
      <c r="E73" s="387" t="s">
        <v>568</v>
      </c>
      <c r="F73" s="389">
        <v>11</v>
      </c>
      <c r="G73" s="389">
        <v>1.5</v>
      </c>
      <c r="H73" s="387" t="s">
        <v>877</v>
      </c>
      <c r="I73" s="389">
        <v>16.5</v>
      </c>
      <c r="J73" s="387" t="s">
        <v>158</v>
      </c>
      <c r="K73" s="387" t="s">
        <v>158</v>
      </c>
      <c r="L73" s="387"/>
      <c r="M73" s="387"/>
      <c r="N73" s="387"/>
      <c r="O73" s="387"/>
      <c r="P73" s="387"/>
      <c r="Q73" s="375"/>
      <c r="R73" s="375"/>
    </row>
    <row r="74" spans="1:18" ht="15" thickBot="1">
      <c r="A74" s="388">
        <v>24</v>
      </c>
      <c r="B74" s="387"/>
      <c r="C74" s="387" t="s">
        <v>879</v>
      </c>
      <c r="D74" s="389">
        <v>12355</v>
      </c>
      <c r="E74" s="387" t="s">
        <v>568</v>
      </c>
      <c r="F74" s="389">
        <v>15</v>
      </c>
      <c r="G74" s="389">
        <v>1.6</v>
      </c>
      <c r="H74" s="387" t="s">
        <v>880</v>
      </c>
      <c r="I74" s="389">
        <v>24</v>
      </c>
      <c r="J74" s="387" t="s">
        <v>158</v>
      </c>
      <c r="K74" s="387" t="s">
        <v>158</v>
      </c>
      <c r="L74" s="387"/>
      <c r="M74" s="387"/>
      <c r="N74" s="387"/>
      <c r="O74" s="387"/>
      <c r="P74" s="387"/>
      <c r="Q74" s="375"/>
      <c r="R74" s="375"/>
    </row>
    <row r="75" spans="1:18" ht="15" thickBot="1">
      <c r="A75" s="388">
        <v>25</v>
      </c>
      <c r="B75" s="389">
        <v>5575</v>
      </c>
      <c r="C75" s="387" t="s">
        <v>881</v>
      </c>
      <c r="D75" s="389">
        <v>3500</v>
      </c>
      <c r="E75" s="387" t="s">
        <v>815</v>
      </c>
      <c r="F75" s="389">
        <v>9</v>
      </c>
      <c r="G75" s="389">
        <v>0.8</v>
      </c>
      <c r="H75" s="389">
        <v>80</v>
      </c>
      <c r="I75" s="389">
        <v>7.2</v>
      </c>
      <c r="J75" s="387"/>
      <c r="K75" s="387"/>
      <c r="L75" s="387"/>
      <c r="M75" s="387" t="s">
        <v>158</v>
      </c>
      <c r="N75" s="387"/>
      <c r="O75" s="387"/>
      <c r="P75" s="387" t="s">
        <v>860</v>
      </c>
      <c r="Q75" s="375"/>
      <c r="R75" s="375"/>
    </row>
    <row r="76" spans="1:18" ht="15" thickBot="1">
      <c r="A76" s="388">
        <v>26</v>
      </c>
      <c r="B76" s="387"/>
      <c r="C76" s="387" t="s">
        <v>882</v>
      </c>
      <c r="D76" s="389">
        <v>3800</v>
      </c>
      <c r="E76" s="387" t="s">
        <v>815</v>
      </c>
      <c r="F76" s="389">
        <v>9</v>
      </c>
      <c r="G76" s="389">
        <v>1</v>
      </c>
      <c r="H76" s="389">
        <v>100</v>
      </c>
      <c r="I76" s="389">
        <v>9</v>
      </c>
      <c r="J76" s="387"/>
      <c r="K76" s="387"/>
      <c r="L76" s="387"/>
      <c r="M76" s="387" t="s">
        <v>158</v>
      </c>
      <c r="N76" s="387"/>
      <c r="O76" s="387"/>
      <c r="P76" s="387" t="s">
        <v>860</v>
      </c>
      <c r="Q76" s="375"/>
      <c r="R76" s="375"/>
    </row>
    <row r="77" spans="1:18" ht="15" thickBot="1">
      <c r="A77" s="388">
        <v>27</v>
      </c>
      <c r="B77" s="387"/>
      <c r="C77" s="387" t="s">
        <v>883</v>
      </c>
      <c r="D77" s="389">
        <v>5335</v>
      </c>
      <c r="E77" s="387" t="s">
        <v>815</v>
      </c>
      <c r="F77" s="389">
        <v>9</v>
      </c>
      <c r="G77" s="389">
        <v>1</v>
      </c>
      <c r="H77" s="389">
        <v>100</v>
      </c>
      <c r="I77" s="389">
        <v>9</v>
      </c>
      <c r="J77" s="387"/>
      <c r="K77" s="387"/>
      <c r="L77" s="387"/>
      <c r="M77" s="387" t="s">
        <v>158</v>
      </c>
      <c r="N77" s="387"/>
      <c r="O77" s="387"/>
      <c r="P77" s="387" t="s">
        <v>860</v>
      </c>
      <c r="Q77" s="375"/>
      <c r="R77" s="375"/>
    </row>
    <row r="78" spans="1:18" ht="15" thickBot="1">
      <c r="A78" s="388">
        <v>28</v>
      </c>
      <c r="B78" s="387"/>
      <c r="C78" s="387" t="s">
        <v>884</v>
      </c>
      <c r="D78" s="389">
        <v>6460</v>
      </c>
      <c r="E78" s="387" t="s">
        <v>815</v>
      </c>
      <c r="F78" s="389">
        <v>9</v>
      </c>
      <c r="G78" s="389">
        <v>0.8</v>
      </c>
      <c r="H78" s="389">
        <v>80</v>
      </c>
      <c r="I78" s="389">
        <v>7.2</v>
      </c>
      <c r="J78" s="387"/>
      <c r="K78" s="387"/>
      <c r="L78" s="387"/>
      <c r="M78" s="387" t="s">
        <v>158</v>
      </c>
      <c r="N78" s="387"/>
      <c r="O78" s="387"/>
      <c r="P78" s="387" t="s">
        <v>860</v>
      </c>
      <c r="Q78" s="375"/>
      <c r="R78" s="375"/>
    </row>
    <row r="79" spans="1:18" ht="15" thickBot="1">
      <c r="A79" s="388">
        <v>29</v>
      </c>
      <c r="B79" s="387"/>
      <c r="C79" s="387" t="s">
        <v>885</v>
      </c>
      <c r="D79" s="389">
        <v>6660</v>
      </c>
      <c r="E79" s="387" t="s">
        <v>815</v>
      </c>
      <c r="F79" s="389">
        <v>9</v>
      </c>
      <c r="G79" s="389">
        <v>0.8</v>
      </c>
      <c r="H79" s="389">
        <v>80</v>
      </c>
      <c r="I79" s="389">
        <v>7.2</v>
      </c>
      <c r="J79" s="387"/>
      <c r="K79" s="387"/>
      <c r="L79" s="387"/>
      <c r="M79" s="387" t="s">
        <v>158</v>
      </c>
      <c r="N79" s="387"/>
      <c r="O79" s="387"/>
      <c r="P79" s="387" t="s">
        <v>860</v>
      </c>
      <c r="Q79" s="375"/>
      <c r="R79" s="375"/>
    </row>
    <row r="80" spans="1:18" ht="15" thickBot="1">
      <c r="A80" s="388">
        <v>30</v>
      </c>
      <c r="B80" s="387"/>
      <c r="C80" s="387" t="s">
        <v>886</v>
      </c>
      <c r="D80" s="389">
        <v>7260</v>
      </c>
      <c r="E80" s="387" t="s">
        <v>815</v>
      </c>
      <c r="F80" s="389">
        <v>8</v>
      </c>
      <c r="G80" s="389">
        <v>0.8</v>
      </c>
      <c r="H80" s="389">
        <v>80</v>
      </c>
      <c r="I80" s="389">
        <v>6.4</v>
      </c>
      <c r="J80" s="387"/>
      <c r="K80" s="387"/>
      <c r="L80" s="387"/>
      <c r="M80" s="387" t="s">
        <v>158</v>
      </c>
      <c r="N80" s="387"/>
      <c r="O80" s="387"/>
      <c r="P80" s="387" t="s">
        <v>860</v>
      </c>
      <c r="Q80" s="375"/>
      <c r="R80" s="375"/>
    </row>
    <row r="81" spans="1:18" ht="15" thickBot="1">
      <c r="A81" s="388">
        <v>31</v>
      </c>
      <c r="B81" s="387"/>
      <c r="C81" s="387" t="s">
        <v>887</v>
      </c>
      <c r="D81" s="389">
        <v>10785</v>
      </c>
      <c r="E81" s="387" t="s">
        <v>566</v>
      </c>
      <c r="F81" s="389">
        <v>18</v>
      </c>
      <c r="G81" s="389">
        <v>1.6</v>
      </c>
      <c r="H81" s="389">
        <v>160</v>
      </c>
      <c r="I81" s="389">
        <v>28.8</v>
      </c>
      <c r="J81" s="387"/>
      <c r="K81" s="387"/>
      <c r="L81" s="387"/>
      <c r="M81" s="387" t="s">
        <v>158</v>
      </c>
      <c r="N81" s="387"/>
      <c r="O81" s="389">
        <v>2</v>
      </c>
      <c r="P81" s="387" t="s">
        <v>860</v>
      </c>
      <c r="Q81" s="375"/>
      <c r="R81" s="375"/>
    </row>
    <row r="82" spans="1:18" ht="15" thickBot="1">
      <c r="A82" s="388">
        <v>32</v>
      </c>
      <c r="B82" s="387"/>
      <c r="C82" s="387" t="s">
        <v>888</v>
      </c>
      <c r="D82" s="389">
        <v>11645</v>
      </c>
      <c r="E82" s="387" t="s">
        <v>566</v>
      </c>
      <c r="F82" s="389">
        <v>30</v>
      </c>
      <c r="G82" s="389">
        <v>2.4</v>
      </c>
      <c r="H82" s="389">
        <v>240</v>
      </c>
      <c r="I82" s="389">
        <v>72</v>
      </c>
      <c r="J82" s="387"/>
      <c r="K82" s="387"/>
      <c r="L82" s="387"/>
      <c r="M82" s="387" t="s">
        <v>158</v>
      </c>
      <c r="N82" s="387"/>
      <c r="O82" s="389">
        <v>3</v>
      </c>
      <c r="P82" s="387"/>
      <c r="Q82" s="375"/>
      <c r="R82" s="375"/>
    </row>
    <row r="83" spans="1:18" ht="15" thickBot="1">
      <c r="A83" s="388">
        <v>33</v>
      </c>
      <c r="B83" s="387"/>
      <c r="C83" s="387" t="s">
        <v>889</v>
      </c>
      <c r="D83" s="389">
        <v>12235</v>
      </c>
      <c r="E83" s="387" t="s">
        <v>566</v>
      </c>
      <c r="F83" s="389">
        <v>10</v>
      </c>
      <c r="G83" s="389">
        <v>1</v>
      </c>
      <c r="H83" s="389">
        <v>100</v>
      </c>
      <c r="I83" s="389">
        <v>10</v>
      </c>
      <c r="J83" s="387"/>
      <c r="K83" s="387"/>
      <c r="L83" s="387"/>
      <c r="M83" s="387" t="s">
        <v>158</v>
      </c>
      <c r="N83" s="387"/>
      <c r="O83" s="387"/>
      <c r="P83" s="387"/>
      <c r="Q83" s="375"/>
      <c r="R83" s="375"/>
    </row>
    <row r="84" spans="1:18" ht="15" thickBot="1">
      <c r="A84" s="388">
        <v>34</v>
      </c>
      <c r="B84" s="387"/>
      <c r="C84" s="387" t="s">
        <v>890</v>
      </c>
      <c r="D84" s="389">
        <v>12766</v>
      </c>
      <c r="E84" s="387" t="s">
        <v>566</v>
      </c>
      <c r="F84" s="389">
        <v>9</v>
      </c>
      <c r="G84" s="389">
        <v>0.8</v>
      </c>
      <c r="H84" s="389">
        <v>80</v>
      </c>
      <c r="I84" s="389">
        <v>7.2</v>
      </c>
      <c r="J84" s="387"/>
      <c r="K84" s="387"/>
      <c r="L84" s="387"/>
      <c r="M84" s="387" t="s">
        <v>158</v>
      </c>
      <c r="N84" s="387"/>
      <c r="O84" s="387"/>
      <c r="P84" s="387"/>
      <c r="Q84" s="375"/>
      <c r="R84" s="375"/>
    </row>
    <row r="85" spans="1:18" ht="15" thickBot="1">
      <c r="A85" s="388">
        <v>35</v>
      </c>
      <c r="B85" s="389">
        <v>5576</v>
      </c>
      <c r="C85" s="387" t="s">
        <v>891</v>
      </c>
      <c r="D85" s="389">
        <v>590</v>
      </c>
      <c r="E85" s="387" t="s">
        <v>576</v>
      </c>
      <c r="F85" s="389">
        <v>9</v>
      </c>
      <c r="G85" s="389">
        <v>0.6</v>
      </c>
      <c r="H85" s="389">
        <v>60</v>
      </c>
      <c r="I85" s="389">
        <v>5.4</v>
      </c>
      <c r="J85" s="387"/>
      <c r="K85" s="387"/>
      <c r="L85" s="387"/>
      <c r="M85" s="387" t="s">
        <v>158</v>
      </c>
      <c r="N85" s="387"/>
      <c r="O85" s="387"/>
      <c r="P85" s="387"/>
      <c r="Q85" s="375"/>
      <c r="R85" s="375"/>
    </row>
    <row r="86" spans="1:18" ht="25.5" thickBot="1">
      <c r="A86" s="388">
        <v>36</v>
      </c>
      <c r="B86" s="387"/>
      <c r="C86" s="387" t="s">
        <v>892</v>
      </c>
      <c r="D86" s="389">
        <v>3670</v>
      </c>
      <c r="E86" s="387" t="s">
        <v>815</v>
      </c>
      <c r="F86" s="389">
        <v>20</v>
      </c>
      <c r="G86" s="389">
        <v>0.6</v>
      </c>
      <c r="H86" s="389">
        <v>60</v>
      </c>
      <c r="I86" s="389">
        <v>12</v>
      </c>
      <c r="J86" s="387"/>
      <c r="K86" s="387"/>
      <c r="L86" s="387" t="s">
        <v>158</v>
      </c>
      <c r="M86" s="387"/>
      <c r="N86" s="387"/>
      <c r="O86" s="389">
        <v>2</v>
      </c>
      <c r="P86" s="387"/>
      <c r="Q86" s="375"/>
      <c r="R86" s="375" t="s">
        <v>893</v>
      </c>
    </row>
    <row r="87" spans="1:18" ht="25.5" thickBot="1">
      <c r="A87" s="388">
        <v>37</v>
      </c>
      <c r="B87" s="387"/>
      <c r="C87" s="387" t="s">
        <v>894</v>
      </c>
      <c r="D87" s="389">
        <v>3680</v>
      </c>
      <c r="E87" s="387" t="s">
        <v>815</v>
      </c>
      <c r="F87" s="389">
        <v>15</v>
      </c>
      <c r="G87" s="389">
        <v>1.1000000000000001</v>
      </c>
      <c r="H87" s="387" t="s">
        <v>895</v>
      </c>
      <c r="I87" s="389">
        <v>16.5</v>
      </c>
      <c r="J87" s="387"/>
      <c r="K87" s="387"/>
      <c r="L87" s="387" t="s">
        <v>158</v>
      </c>
      <c r="M87" s="387"/>
      <c r="N87" s="387"/>
      <c r="O87" s="387"/>
      <c r="P87" s="387"/>
      <c r="Q87" s="375"/>
      <c r="R87" s="375" t="s">
        <v>893</v>
      </c>
    </row>
    <row r="88" spans="1:18" ht="25.5" thickBot="1">
      <c r="A88" s="388">
        <v>38</v>
      </c>
      <c r="B88" s="387"/>
      <c r="C88" s="387" t="s">
        <v>896</v>
      </c>
      <c r="D88" s="389">
        <v>3690</v>
      </c>
      <c r="E88" s="387" t="s">
        <v>815</v>
      </c>
      <c r="F88" s="389">
        <v>12</v>
      </c>
      <c r="G88" s="389">
        <v>2</v>
      </c>
      <c r="H88" s="389">
        <v>200</v>
      </c>
      <c r="I88" s="389">
        <v>24</v>
      </c>
      <c r="J88" s="387"/>
      <c r="K88" s="387"/>
      <c r="L88" s="387"/>
      <c r="M88" s="387" t="s">
        <v>158</v>
      </c>
      <c r="N88" s="387"/>
      <c r="O88" s="389">
        <v>2</v>
      </c>
      <c r="P88" s="387"/>
      <c r="Q88" s="375"/>
      <c r="R88" s="375" t="s">
        <v>893</v>
      </c>
    </row>
    <row r="89" spans="1:18" ht="15" thickBot="1">
      <c r="A89" s="388">
        <v>39</v>
      </c>
      <c r="B89" s="387"/>
      <c r="C89" s="387" t="s">
        <v>897</v>
      </c>
      <c r="D89" s="389">
        <v>4210</v>
      </c>
      <c r="E89" s="387" t="s">
        <v>815</v>
      </c>
      <c r="F89" s="389">
        <v>12</v>
      </c>
      <c r="G89" s="389">
        <v>0.6</v>
      </c>
      <c r="H89" s="389">
        <v>60</v>
      </c>
      <c r="I89" s="389">
        <v>7.2</v>
      </c>
      <c r="J89" s="387"/>
      <c r="K89" s="387"/>
      <c r="L89" s="387"/>
      <c r="M89" s="387" t="s">
        <v>158</v>
      </c>
      <c r="N89" s="387"/>
      <c r="O89" s="387"/>
      <c r="P89" s="387"/>
      <c r="Q89" s="375"/>
      <c r="R89" s="375"/>
    </row>
    <row r="90" spans="1:18" ht="15" thickBot="1">
      <c r="A90" s="388">
        <v>40</v>
      </c>
      <c r="B90" s="387"/>
      <c r="C90" s="387" t="s">
        <v>898</v>
      </c>
      <c r="D90" s="389">
        <v>4225</v>
      </c>
      <c r="E90" s="387" t="s">
        <v>815</v>
      </c>
      <c r="F90" s="389">
        <v>10</v>
      </c>
      <c r="G90" s="389">
        <v>0.6</v>
      </c>
      <c r="H90" s="389">
        <v>60</v>
      </c>
      <c r="I90" s="389">
        <v>6</v>
      </c>
      <c r="J90" s="387"/>
      <c r="K90" s="387"/>
      <c r="L90" s="387"/>
      <c r="M90" s="387" t="s">
        <v>158</v>
      </c>
      <c r="N90" s="387"/>
      <c r="O90" s="387"/>
      <c r="P90" s="387"/>
      <c r="Q90" s="375"/>
      <c r="R90" s="375"/>
    </row>
    <row r="91" spans="1:18" ht="15" thickBot="1">
      <c r="A91" s="388">
        <v>41</v>
      </c>
      <c r="B91" s="387"/>
      <c r="C91" s="387" t="s">
        <v>899</v>
      </c>
      <c r="D91" s="389">
        <v>5320</v>
      </c>
      <c r="E91" s="387" t="s">
        <v>815</v>
      </c>
      <c r="F91" s="389">
        <v>12</v>
      </c>
      <c r="G91" s="389">
        <v>0.8</v>
      </c>
      <c r="H91" s="389">
        <v>80</v>
      </c>
      <c r="I91" s="389">
        <v>9.6</v>
      </c>
      <c r="J91" s="387"/>
      <c r="K91" s="387"/>
      <c r="L91" s="387"/>
      <c r="M91" s="387" t="s">
        <v>158</v>
      </c>
      <c r="N91" s="387"/>
      <c r="O91" s="387"/>
      <c r="P91" s="387"/>
      <c r="Q91" s="375"/>
      <c r="R91" s="375"/>
    </row>
    <row r="92" spans="1:18" ht="15" thickBot="1">
      <c r="A92" s="388">
        <v>42</v>
      </c>
      <c r="B92" s="387"/>
      <c r="C92" s="387" t="s">
        <v>900</v>
      </c>
      <c r="D92" s="389">
        <v>6400</v>
      </c>
      <c r="E92" s="387" t="s">
        <v>815</v>
      </c>
      <c r="F92" s="389">
        <v>9</v>
      </c>
      <c r="G92" s="389">
        <v>1</v>
      </c>
      <c r="H92" s="389">
        <v>100</v>
      </c>
      <c r="I92" s="389">
        <v>9</v>
      </c>
      <c r="J92" s="387"/>
      <c r="K92" s="387"/>
      <c r="L92" s="387"/>
      <c r="M92" s="387" t="s">
        <v>158</v>
      </c>
      <c r="N92" s="387"/>
      <c r="O92" s="387"/>
      <c r="P92" s="387"/>
      <c r="Q92" s="375"/>
      <c r="R92" s="375"/>
    </row>
    <row r="93" spans="1:18" ht="15" thickBot="1">
      <c r="A93" s="388">
        <v>43</v>
      </c>
      <c r="B93" s="389">
        <v>5340</v>
      </c>
      <c r="C93" s="387" t="s">
        <v>901</v>
      </c>
      <c r="D93" s="389">
        <v>15679</v>
      </c>
      <c r="E93" s="387" t="s">
        <v>576</v>
      </c>
      <c r="F93" s="389">
        <v>4.9000000000000004</v>
      </c>
      <c r="G93" s="389">
        <v>1.2</v>
      </c>
      <c r="H93" s="387" t="s">
        <v>902</v>
      </c>
      <c r="I93" s="389">
        <v>5.88</v>
      </c>
      <c r="J93" s="387" t="s">
        <v>158</v>
      </c>
      <c r="K93" s="387" t="s">
        <v>158</v>
      </c>
      <c r="L93" s="387"/>
      <c r="M93" s="387"/>
      <c r="N93" s="387"/>
      <c r="O93" s="387"/>
      <c r="P93" s="387" t="s">
        <v>860</v>
      </c>
      <c r="Q93" s="375" t="s">
        <v>903</v>
      </c>
      <c r="R93" s="375"/>
    </row>
    <row r="94" spans="1:18" ht="15" thickBot="1">
      <c r="A94" s="388">
        <v>44</v>
      </c>
      <c r="B94" s="389">
        <v>5614</v>
      </c>
      <c r="C94" s="387" t="s">
        <v>904</v>
      </c>
      <c r="D94" s="389">
        <v>3198</v>
      </c>
      <c r="E94" s="387" t="s">
        <v>905</v>
      </c>
      <c r="F94" s="389">
        <v>18</v>
      </c>
      <c r="G94" s="389">
        <v>3</v>
      </c>
      <c r="H94" s="389">
        <v>300</v>
      </c>
      <c r="I94" s="389">
        <v>54</v>
      </c>
      <c r="J94" s="387"/>
      <c r="K94" s="387"/>
      <c r="L94" s="387"/>
      <c r="M94" s="387" t="s">
        <v>158</v>
      </c>
      <c r="N94" s="387"/>
      <c r="O94" s="389">
        <v>2</v>
      </c>
      <c r="P94" s="387"/>
      <c r="Q94" s="375"/>
      <c r="R94" s="375"/>
    </row>
    <row r="95" spans="1:18" ht="15" thickBot="1">
      <c r="A95" s="388">
        <v>45</v>
      </c>
      <c r="B95" s="387"/>
      <c r="C95" s="387" t="s">
        <v>906</v>
      </c>
      <c r="D95" s="389">
        <v>3423</v>
      </c>
      <c r="E95" s="387" t="s">
        <v>905</v>
      </c>
      <c r="F95" s="389">
        <v>30</v>
      </c>
      <c r="G95" s="389">
        <v>3.75</v>
      </c>
      <c r="H95" s="389">
        <v>375</v>
      </c>
      <c r="I95" s="389">
        <v>112.5</v>
      </c>
      <c r="J95" s="387"/>
      <c r="K95" s="387"/>
      <c r="L95" s="387"/>
      <c r="M95" s="387" t="s">
        <v>158</v>
      </c>
      <c r="N95" s="387"/>
      <c r="O95" s="389">
        <v>3</v>
      </c>
      <c r="P95" s="387"/>
      <c r="Q95" s="375"/>
      <c r="R95" s="375"/>
    </row>
    <row r="96" spans="1:18" ht="15" thickBot="1">
      <c r="A96" s="388">
        <v>46</v>
      </c>
      <c r="B96" s="387"/>
      <c r="C96" s="387" t="s">
        <v>907</v>
      </c>
      <c r="D96" s="389">
        <v>3795</v>
      </c>
      <c r="E96" s="387" t="s">
        <v>905</v>
      </c>
      <c r="F96" s="389">
        <v>20</v>
      </c>
      <c r="G96" s="389">
        <v>2</v>
      </c>
      <c r="H96" s="389">
        <v>200</v>
      </c>
      <c r="I96" s="389">
        <v>40</v>
      </c>
      <c r="J96" s="387"/>
      <c r="K96" s="387"/>
      <c r="L96" s="387"/>
      <c r="M96" s="387" t="s">
        <v>158</v>
      </c>
      <c r="N96" s="387"/>
      <c r="O96" s="389">
        <v>2</v>
      </c>
      <c r="P96" s="387"/>
      <c r="Q96" s="375"/>
      <c r="R96" s="375"/>
    </row>
    <row r="97" spans="1:18" ht="15" thickBot="1">
      <c r="A97" s="388">
        <v>47</v>
      </c>
      <c r="B97" s="387"/>
      <c r="C97" s="387" t="s">
        <v>908</v>
      </c>
      <c r="D97" s="389">
        <v>4979</v>
      </c>
      <c r="E97" s="387" t="s">
        <v>905</v>
      </c>
      <c r="F97" s="389">
        <v>8</v>
      </c>
      <c r="G97" s="389">
        <v>0.8</v>
      </c>
      <c r="H97" s="389">
        <v>80</v>
      </c>
      <c r="I97" s="389">
        <v>6.4</v>
      </c>
      <c r="J97" s="387"/>
      <c r="K97" s="387"/>
      <c r="L97" s="387"/>
      <c r="M97" s="387" t="s">
        <v>158</v>
      </c>
      <c r="N97" s="387"/>
      <c r="O97" s="387"/>
      <c r="P97" s="387"/>
      <c r="Q97" s="375"/>
      <c r="R97" s="375"/>
    </row>
    <row r="98" spans="1:18" ht="15" thickBot="1">
      <c r="A98" s="388">
        <v>48</v>
      </c>
      <c r="B98" s="387"/>
      <c r="C98" s="387" t="s">
        <v>909</v>
      </c>
      <c r="D98" s="389">
        <v>5283</v>
      </c>
      <c r="E98" s="387" t="s">
        <v>905</v>
      </c>
      <c r="F98" s="389">
        <v>9</v>
      </c>
      <c r="G98" s="389">
        <v>0.8</v>
      </c>
      <c r="H98" s="389">
        <v>80</v>
      </c>
      <c r="I98" s="389">
        <v>7.2</v>
      </c>
      <c r="J98" s="387"/>
      <c r="K98" s="387"/>
      <c r="L98" s="387"/>
      <c r="M98" s="387" t="s">
        <v>158</v>
      </c>
      <c r="N98" s="387"/>
      <c r="O98" s="387"/>
      <c r="P98" s="387"/>
      <c r="Q98" s="375"/>
      <c r="R98" s="375"/>
    </row>
    <row r="99" spans="1:18" ht="15" thickBot="1">
      <c r="A99" s="388">
        <v>49</v>
      </c>
      <c r="B99" s="387"/>
      <c r="C99" s="387" t="s">
        <v>910</v>
      </c>
      <c r="D99" s="389">
        <v>10700</v>
      </c>
      <c r="E99" s="387" t="s">
        <v>905</v>
      </c>
      <c r="F99" s="389">
        <v>8</v>
      </c>
      <c r="G99" s="389">
        <v>0.8</v>
      </c>
      <c r="H99" s="389">
        <v>80</v>
      </c>
      <c r="I99" s="389">
        <v>6.4</v>
      </c>
      <c r="J99" s="387"/>
      <c r="K99" s="387"/>
      <c r="L99" s="387"/>
      <c r="M99" s="387" t="s">
        <v>158</v>
      </c>
      <c r="N99" s="387"/>
      <c r="O99" s="387"/>
      <c r="P99" s="387"/>
      <c r="Q99" s="375"/>
      <c r="R99" s="375"/>
    </row>
    <row r="100" spans="1:18" ht="15" thickBot="1">
      <c r="A100" s="388">
        <v>50</v>
      </c>
      <c r="B100" s="389">
        <v>5577</v>
      </c>
      <c r="C100" s="387" t="s">
        <v>911</v>
      </c>
      <c r="D100" s="389">
        <v>12258</v>
      </c>
      <c r="E100" s="387" t="s">
        <v>905</v>
      </c>
      <c r="F100" s="389">
        <v>7.8</v>
      </c>
      <c r="G100" s="389">
        <v>0.8</v>
      </c>
      <c r="H100" s="389">
        <v>80</v>
      </c>
      <c r="I100" s="389">
        <v>6.24</v>
      </c>
      <c r="J100" s="387"/>
      <c r="K100" s="387"/>
      <c r="L100" s="387"/>
      <c r="M100" s="387" t="s">
        <v>158</v>
      </c>
      <c r="N100" s="387"/>
      <c r="O100" s="387"/>
      <c r="P100" s="387"/>
      <c r="Q100" s="375"/>
      <c r="R100" s="375"/>
    </row>
    <row r="101" spans="1:18" ht="15" thickBot="1">
      <c r="A101" s="388">
        <v>51</v>
      </c>
      <c r="B101" s="387"/>
      <c r="C101" s="387" t="s">
        <v>912</v>
      </c>
      <c r="D101" s="389">
        <v>12452</v>
      </c>
      <c r="E101" s="387" t="s">
        <v>905</v>
      </c>
      <c r="F101" s="389">
        <v>8</v>
      </c>
      <c r="G101" s="389">
        <v>0.6</v>
      </c>
      <c r="H101" s="389">
        <v>60</v>
      </c>
      <c r="I101" s="389">
        <v>4.8</v>
      </c>
      <c r="J101" s="387"/>
      <c r="K101" s="387"/>
      <c r="L101" s="387"/>
      <c r="M101" s="387" t="s">
        <v>158</v>
      </c>
      <c r="N101" s="387"/>
      <c r="O101" s="387"/>
      <c r="P101" s="387"/>
      <c r="Q101" s="375"/>
      <c r="R101" s="375"/>
    </row>
    <row r="102" spans="1:18" ht="15" thickBot="1">
      <c r="A102" s="388">
        <v>52</v>
      </c>
      <c r="B102" s="387"/>
      <c r="C102" s="387" t="s">
        <v>913</v>
      </c>
      <c r="D102" s="389">
        <v>12740</v>
      </c>
      <c r="E102" s="387" t="s">
        <v>905</v>
      </c>
      <c r="F102" s="389">
        <v>8.5</v>
      </c>
      <c r="G102" s="389">
        <v>0.6</v>
      </c>
      <c r="H102" s="389">
        <v>60</v>
      </c>
      <c r="I102" s="389">
        <v>5.0999999999999996</v>
      </c>
      <c r="J102" s="387"/>
      <c r="K102" s="387"/>
      <c r="L102" s="387"/>
      <c r="M102" s="387" t="s">
        <v>158</v>
      </c>
      <c r="N102" s="387"/>
      <c r="O102" s="387"/>
      <c r="P102" s="387" t="s">
        <v>860</v>
      </c>
      <c r="Q102" s="375"/>
      <c r="R102" s="375"/>
    </row>
    <row r="103" spans="1:18" ht="15" thickBot="1">
      <c r="A103" s="388">
        <v>53</v>
      </c>
      <c r="B103" s="387"/>
      <c r="C103" s="387" t="s">
        <v>914</v>
      </c>
      <c r="D103" s="389">
        <v>12976</v>
      </c>
      <c r="E103" s="387" t="s">
        <v>905</v>
      </c>
      <c r="F103" s="389">
        <v>8.3000000000000007</v>
      </c>
      <c r="G103" s="389">
        <v>0.6</v>
      </c>
      <c r="H103" s="389">
        <v>60</v>
      </c>
      <c r="I103" s="389">
        <v>4.9800000000000004</v>
      </c>
      <c r="J103" s="387"/>
      <c r="K103" s="387"/>
      <c r="L103" s="387"/>
      <c r="M103" s="387" t="s">
        <v>158</v>
      </c>
      <c r="N103" s="387"/>
      <c r="O103" s="387"/>
      <c r="P103" s="387" t="s">
        <v>860</v>
      </c>
      <c r="Q103" s="375"/>
      <c r="R103" s="375"/>
    </row>
    <row r="104" spans="1:18" ht="15" thickBot="1">
      <c r="A104" s="388">
        <v>54</v>
      </c>
      <c r="B104" s="387"/>
      <c r="C104" s="387" t="s">
        <v>915</v>
      </c>
      <c r="D104" s="389">
        <v>13352</v>
      </c>
      <c r="E104" s="387" t="s">
        <v>905</v>
      </c>
      <c r="F104" s="389">
        <v>6</v>
      </c>
      <c r="G104" s="389">
        <v>0.6</v>
      </c>
      <c r="H104" s="389">
        <v>60</v>
      </c>
      <c r="I104" s="389">
        <v>3.6</v>
      </c>
      <c r="J104" s="387"/>
      <c r="K104" s="387"/>
      <c r="L104" s="387"/>
      <c r="M104" s="387" t="s">
        <v>158</v>
      </c>
      <c r="N104" s="387"/>
      <c r="O104" s="387"/>
      <c r="P104" s="387" t="s">
        <v>860</v>
      </c>
      <c r="Q104" s="375"/>
      <c r="R104" s="375"/>
    </row>
    <row r="105" spans="1:18" ht="15" thickBot="1">
      <c r="A105" s="388">
        <v>55</v>
      </c>
      <c r="B105" s="387"/>
      <c r="C105" s="387" t="s">
        <v>916</v>
      </c>
      <c r="D105" s="389">
        <v>13557</v>
      </c>
      <c r="E105" s="387" t="s">
        <v>905</v>
      </c>
      <c r="F105" s="389">
        <v>9</v>
      </c>
      <c r="G105" s="389">
        <v>0.6</v>
      </c>
      <c r="H105" s="389">
        <v>60</v>
      </c>
      <c r="I105" s="389">
        <v>5.4</v>
      </c>
      <c r="J105" s="387"/>
      <c r="K105" s="387"/>
      <c r="L105" s="387"/>
      <c r="M105" s="387" t="s">
        <v>158</v>
      </c>
      <c r="N105" s="387"/>
      <c r="O105" s="387"/>
      <c r="P105" s="387" t="s">
        <v>860</v>
      </c>
      <c r="Q105" s="375"/>
      <c r="R105" s="375"/>
    </row>
    <row r="106" spans="1:18" ht="38" thickBot="1">
      <c r="A106" s="388">
        <v>56</v>
      </c>
      <c r="B106" s="387"/>
      <c r="C106" s="387" t="s">
        <v>917</v>
      </c>
      <c r="D106" s="389">
        <v>14676</v>
      </c>
      <c r="E106" s="387" t="s">
        <v>576</v>
      </c>
      <c r="F106" s="389">
        <v>6</v>
      </c>
      <c r="G106" s="389">
        <v>2.2000000000000002</v>
      </c>
      <c r="H106" s="387" t="s">
        <v>918</v>
      </c>
      <c r="I106" s="389">
        <v>13.2</v>
      </c>
      <c r="J106" s="387"/>
      <c r="K106" s="387"/>
      <c r="L106" s="387" t="s">
        <v>158</v>
      </c>
      <c r="M106" s="387"/>
      <c r="N106" s="387" t="s">
        <v>919</v>
      </c>
      <c r="O106" s="387"/>
      <c r="P106" s="387" t="s">
        <v>860</v>
      </c>
      <c r="Q106" s="375"/>
      <c r="R106" s="375" t="s">
        <v>920</v>
      </c>
    </row>
    <row r="107" spans="1:18" ht="15" thickBot="1">
      <c r="A107" s="388" t="s">
        <v>921</v>
      </c>
      <c r="B107" s="387"/>
      <c r="C107" s="387" t="s">
        <v>922</v>
      </c>
      <c r="D107" s="389">
        <v>15739</v>
      </c>
      <c r="E107" s="387" t="s">
        <v>576</v>
      </c>
      <c r="F107" s="389">
        <v>10.4</v>
      </c>
      <c r="G107" s="389">
        <v>1</v>
      </c>
      <c r="H107" s="389">
        <v>100</v>
      </c>
      <c r="I107" s="389">
        <v>10.4</v>
      </c>
      <c r="J107" s="387"/>
      <c r="K107" s="387"/>
      <c r="L107" s="387"/>
      <c r="M107" s="387" t="s">
        <v>158</v>
      </c>
      <c r="N107" s="387"/>
      <c r="O107" s="387"/>
      <c r="P107" s="387"/>
      <c r="Q107" s="375"/>
      <c r="R107" s="375"/>
    </row>
    <row r="108" spans="1:18" ht="15" thickBot="1">
      <c r="A108" s="388">
        <v>58</v>
      </c>
      <c r="B108" s="389">
        <v>5578</v>
      </c>
      <c r="C108" s="387" t="s">
        <v>923</v>
      </c>
      <c r="D108" s="389">
        <v>990</v>
      </c>
      <c r="E108" s="387" t="s">
        <v>905</v>
      </c>
      <c r="F108" s="389">
        <v>12.8</v>
      </c>
      <c r="G108" s="389">
        <v>0.8</v>
      </c>
      <c r="H108" s="389">
        <v>80</v>
      </c>
      <c r="I108" s="389">
        <v>10.24</v>
      </c>
      <c r="J108" s="387"/>
      <c r="K108" s="387"/>
      <c r="L108" s="387" t="s">
        <v>158</v>
      </c>
      <c r="M108" s="387" t="s">
        <v>158</v>
      </c>
      <c r="N108" s="387"/>
      <c r="O108" s="387"/>
      <c r="P108" s="387"/>
      <c r="Q108" s="375"/>
      <c r="R108" s="375"/>
    </row>
    <row r="109" spans="1:18" ht="15" thickBot="1">
      <c r="A109" s="388">
        <v>59</v>
      </c>
      <c r="B109" s="387"/>
      <c r="C109" s="387" t="s">
        <v>924</v>
      </c>
      <c r="D109" s="389">
        <v>1694</v>
      </c>
      <c r="E109" s="387" t="s">
        <v>905</v>
      </c>
      <c r="F109" s="389">
        <v>8.6999999999999993</v>
      </c>
      <c r="G109" s="389">
        <v>1</v>
      </c>
      <c r="H109" s="389">
        <v>80</v>
      </c>
      <c r="I109" s="389">
        <v>8.6999999999999993</v>
      </c>
      <c r="J109" s="387"/>
      <c r="K109" s="387"/>
      <c r="L109" s="387" t="s">
        <v>158</v>
      </c>
      <c r="M109" s="387" t="s">
        <v>158</v>
      </c>
      <c r="N109" s="387"/>
      <c r="O109" s="387"/>
      <c r="P109" s="387"/>
      <c r="Q109" s="375"/>
      <c r="R109" s="375"/>
    </row>
    <row r="110" spans="1:18" ht="15" thickBot="1">
      <c r="A110" s="388"/>
      <c r="B110" s="387"/>
      <c r="C110" s="387"/>
      <c r="D110" s="389" t="s">
        <v>925</v>
      </c>
      <c r="E110" s="387" t="s">
        <v>926</v>
      </c>
      <c r="F110" s="389">
        <v>10</v>
      </c>
      <c r="G110" s="389">
        <v>1</v>
      </c>
      <c r="H110" s="389">
        <v>100</v>
      </c>
      <c r="I110" s="389"/>
      <c r="J110" s="387"/>
      <c r="K110" s="387"/>
      <c r="L110" s="387"/>
      <c r="M110" s="387"/>
      <c r="N110" s="387"/>
      <c r="O110" s="387"/>
      <c r="P110" s="387"/>
      <c r="Q110" s="375">
        <v>2008</v>
      </c>
      <c r="R110" s="375"/>
    </row>
    <row r="111" spans="1:18" ht="25.5" thickBot="1">
      <c r="A111" s="388">
        <v>60</v>
      </c>
      <c r="B111" s="389">
        <v>5579</v>
      </c>
      <c r="C111" s="387" t="s">
        <v>927</v>
      </c>
      <c r="D111" s="389">
        <v>4600</v>
      </c>
      <c r="E111" s="387" t="s">
        <v>905</v>
      </c>
      <c r="F111" s="389">
        <v>30.5</v>
      </c>
      <c r="G111" s="389">
        <v>0.8</v>
      </c>
      <c r="H111" s="389">
        <v>80</v>
      </c>
      <c r="I111" s="389">
        <v>24.4</v>
      </c>
      <c r="J111" s="387"/>
      <c r="K111" s="387"/>
      <c r="L111" s="387"/>
      <c r="M111" s="387" t="s">
        <v>158</v>
      </c>
      <c r="N111" s="387"/>
      <c r="O111" s="387"/>
      <c r="P111" s="387"/>
      <c r="Q111" s="375"/>
      <c r="R111" s="375" t="s">
        <v>928</v>
      </c>
    </row>
    <row r="112" spans="1:18" ht="15" thickBot="1">
      <c r="A112" s="388">
        <v>61</v>
      </c>
      <c r="B112" s="389">
        <v>5580</v>
      </c>
      <c r="C112" s="387" t="s">
        <v>929</v>
      </c>
      <c r="D112" s="389">
        <v>4570</v>
      </c>
      <c r="E112" s="387" t="s">
        <v>905</v>
      </c>
      <c r="F112" s="389">
        <v>15.7</v>
      </c>
      <c r="G112" s="389">
        <v>1</v>
      </c>
      <c r="H112" s="389">
        <v>100</v>
      </c>
      <c r="I112" s="389">
        <v>15.7</v>
      </c>
      <c r="J112" s="387"/>
      <c r="K112" s="387"/>
      <c r="L112" s="387"/>
      <c r="M112" s="387" t="s">
        <v>158</v>
      </c>
      <c r="N112" s="387"/>
      <c r="O112" s="387"/>
      <c r="P112" s="387"/>
      <c r="Q112" s="375"/>
      <c r="R112" s="375"/>
    </row>
    <row r="113" spans="1:18" ht="15" thickBot="1">
      <c r="A113" s="388">
        <v>62</v>
      </c>
      <c r="B113" s="387"/>
      <c r="C113" s="387" t="s">
        <v>930</v>
      </c>
      <c r="D113" s="389">
        <v>5090</v>
      </c>
      <c r="E113" s="387" t="s">
        <v>905</v>
      </c>
      <c r="F113" s="389">
        <v>17.7</v>
      </c>
      <c r="G113" s="389">
        <v>0.6</v>
      </c>
      <c r="H113" s="389">
        <v>60</v>
      </c>
      <c r="I113" s="389">
        <v>10.62</v>
      </c>
      <c r="J113" s="387"/>
      <c r="K113" s="387"/>
      <c r="L113" s="387"/>
      <c r="M113" s="387" t="s">
        <v>158</v>
      </c>
      <c r="N113" s="387"/>
      <c r="O113" s="387"/>
      <c r="P113" s="387"/>
      <c r="Q113" s="375"/>
      <c r="R113" s="375"/>
    </row>
    <row r="114" spans="1:18" ht="15" thickBot="1">
      <c r="A114" s="388">
        <v>63</v>
      </c>
      <c r="B114" s="387"/>
      <c r="C114" s="387" t="s">
        <v>931</v>
      </c>
      <c r="D114" s="389">
        <v>7000</v>
      </c>
      <c r="E114" s="387" t="s">
        <v>576</v>
      </c>
      <c r="F114" s="389">
        <v>10</v>
      </c>
      <c r="G114" s="389">
        <v>0.8</v>
      </c>
      <c r="H114" s="389">
        <v>80</v>
      </c>
      <c r="I114" s="389">
        <v>8</v>
      </c>
      <c r="J114" s="387"/>
      <c r="K114" s="387"/>
      <c r="L114" s="387"/>
      <c r="M114" s="387" t="s">
        <v>158</v>
      </c>
      <c r="N114" s="387"/>
      <c r="O114" s="387"/>
      <c r="P114" s="387"/>
      <c r="Q114" s="375"/>
      <c r="R114" s="375"/>
    </row>
    <row r="115" spans="1:18" ht="25.5" thickBot="1">
      <c r="A115" s="388">
        <v>64</v>
      </c>
      <c r="B115" s="387"/>
      <c r="C115" s="387" t="s">
        <v>932</v>
      </c>
      <c r="D115" s="389">
        <v>8222</v>
      </c>
      <c r="E115" s="387" t="s">
        <v>576</v>
      </c>
      <c r="F115" s="389">
        <v>8.1999999999999993</v>
      </c>
      <c r="G115" s="389">
        <v>0.8</v>
      </c>
      <c r="H115" s="389">
        <v>80</v>
      </c>
      <c r="I115" s="389">
        <v>6.56</v>
      </c>
      <c r="J115" s="387"/>
      <c r="K115" s="387"/>
      <c r="L115" s="387"/>
      <c r="M115" s="387" t="s">
        <v>158</v>
      </c>
      <c r="N115" s="387"/>
      <c r="O115" s="387"/>
      <c r="P115" s="387"/>
      <c r="Q115" s="375"/>
      <c r="R115" s="375" t="s">
        <v>933</v>
      </c>
    </row>
    <row r="116" spans="1:18" ht="15" thickBot="1">
      <c r="A116" s="388">
        <v>65</v>
      </c>
      <c r="B116" s="387"/>
      <c r="C116" s="387" t="s">
        <v>934</v>
      </c>
      <c r="D116" s="389">
        <v>8602</v>
      </c>
      <c r="E116" s="387" t="s">
        <v>576</v>
      </c>
      <c r="F116" s="389">
        <v>11.7</v>
      </c>
      <c r="G116" s="389">
        <v>0.6</v>
      </c>
      <c r="H116" s="389">
        <v>60</v>
      </c>
      <c r="I116" s="389">
        <v>7.02</v>
      </c>
      <c r="J116" s="387"/>
      <c r="K116" s="387"/>
      <c r="L116" s="387"/>
      <c r="M116" s="387" t="s">
        <v>158</v>
      </c>
      <c r="N116" s="387"/>
      <c r="O116" s="387"/>
      <c r="P116" s="387"/>
      <c r="Q116" s="375"/>
      <c r="R116" s="375"/>
    </row>
    <row r="117" spans="1:18" ht="15" thickBot="1">
      <c r="A117" s="388">
        <v>66</v>
      </c>
      <c r="B117" s="389">
        <v>5334</v>
      </c>
      <c r="C117" s="387" t="s">
        <v>935</v>
      </c>
      <c r="D117" s="389">
        <v>2010</v>
      </c>
      <c r="E117" s="387" t="s">
        <v>576</v>
      </c>
      <c r="F117" s="389">
        <v>20.6</v>
      </c>
      <c r="G117" s="389">
        <v>2.5</v>
      </c>
      <c r="H117" s="389">
        <v>250</v>
      </c>
      <c r="I117" s="389">
        <v>51.5</v>
      </c>
      <c r="J117" s="387"/>
      <c r="K117" s="387"/>
      <c r="L117" s="387"/>
      <c r="M117" s="387" t="s">
        <v>158</v>
      </c>
      <c r="N117" s="387"/>
      <c r="O117" s="389">
        <v>2</v>
      </c>
      <c r="P117" s="387"/>
      <c r="Q117" s="375"/>
      <c r="R117" s="375"/>
    </row>
    <row r="118" spans="1:18" ht="15" thickBot="1">
      <c r="A118" s="388">
        <v>67</v>
      </c>
      <c r="B118" s="387"/>
      <c r="C118" s="387" t="s">
        <v>936</v>
      </c>
      <c r="D118" s="389">
        <v>2710</v>
      </c>
      <c r="E118" s="387" t="s">
        <v>576</v>
      </c>
      <c r="F118" s="389">
        <v>8.6</v>
      </c>
      <c r="G118" s="389">
        <v>1</v>
      </c>
      <c r="H118" s="387" t="s">
        <v>937</v>
      </c>
      <c r="I118" s="389">
        <v>8.6</v>
      </c>
      <c r="J118" s="387" t="s">
        <v>158</v>
      </c>
      <c r="K118" s="387" t="s">
        <v>158</v>
      </c>
      <c r="L118" s="387"/>
      <c r="M118" s="387"/>
      <c r="N118" s="387" t="s">
        <v>919</v>
      </c>
      <c r="O118" s="387"/>
      <c r="P118" s="387"/>
      <c r="Q118" s="375"/>
      <c r="R118" s="375"/>
    </row>
    <row r="119" spans="1:18" ht="15" thickBot="1">
      <c r="A119" s="388">
        <v>68</v>
      </c>
      <c r="B119" s="387"/>
      <c r="C119" s="387" t="s">
        <v>938</v>
      </c>
      <c r="D119" s="389">
        <v>5210</v>
      </c>
      <c r="E119" s="387" t="s">
        <v>576</v>
      </c>
      <c r="F119" s="389">
        <v>8.9</v>
      </c>
      <c r="G119" s="389">
        <v>0.6</v>
      </c>
      <c r="H119" s="389">
        <v>60</v>
      </c>
      <c r="I119" s="389">
        <v>5.34</v>
      </c>
      <c r="J119" s="387"/>
      <c r="K119" s="387"/>
      <c r="L119" s="387"/>
      <c r="M119" s="387" t="s">
        <v>158</v>
      </c>
      <c r="N119" s="387"/>
      <c r="O119" s="387"/>
      <c r="P119" s="387"/>
      <c r="Q119" s="375"/>
      <c r="R119" s="375"/>
    </row>
    <row r="120" spans="1:18" ht="15" thickBot="1">
      <c r="A120" s="388">
        <v>69</v>
      </c>
      <c r="B120" s="387"/>
      <c r="C120" s="387" t="s">
        <v>939</v>
      </c>
      <c r="D120" s="389">
        <v>5800</v>
      </c>
      <c r="E120" s="387" t="s">
        <v>576</v>
      </c>
      <c r="F120" s="389">
        <v>25.8</v>
      </c>
      <c r="G120" s="389">
        <v>2.4</v>
      </c>
      <c r="H120" s="389">
        <v>240</v>
      </c>
      <c r="I120" s="389">
        <v>61.92</v>
      </c>
      <c r="J120" s="387"/>
      <c r="K120" s="387"/>
      <c r="L120" s="387"/>
      <c r="M120" s="387" t="s">
        <v>158</v>
      </c>
      <c r="N120" s="387"/>
      <c r="O120" s="389">
        <v>3</v>
      </c>
      <c r="P120" s="387"/>
      <c r="Q120" s="375"/>
      <c r="R120" s="375"/>
    </row>
    <row r="121" spans="1:18" ht="15" thickBot="1">
      <c r="A121" s="388">
        <v>70</v>
      </c>
      <c r="B121" s="389">
        <v>5333</v>
      </c>
      <c r="C121" s="387" t="s">
        <v>940</v>
      </c>
      <c r="D121" s="389">
        <v>3195</v>
      </c>
      <c r="E121" s="387" t="s">
        <v>568</v>
      </c>
      <c r="F121" s="389">
        <v>12</v>
      </c>
      <c r="G121" s="389">
        <v>0.6</v>
      </c>
      <c r="H121" s="389">
        <v>60</v>
      </c>
      <c r="I121" s="389">
        <v>9.6</v>
      </c>
      <c r="J121" s="387"/>
      <c r="K121" s="387"/>
      <c r="L121" s="387"/>
      <c r="M121" s="387" t="s">
        <v>158</v>
      </c>
      <c r="N121" s="387"/>
      <c r="O121" s="387"/>
      <c r="P121" s="387" t="s">
        <v>860</v>
      </c>
      <c r="Q121" s="375"/>
      <c r="R121" s="375"/>
    </row>
    <row r="122" spans="1:18" ht="15" thickBot="1">
      <c r="A122" s="388">
        <v>71</v>
      </c>
      <c r="B122" s="387"/>
      <c r="C122" s="387" t="s">
        <v>941</v>
      </c>
      <c r="D122" s="389">
        <v>6202</v>
      </c>
      <c r="E122" s="387" t="s">
        <v>568</v>
      </c>
      <c r="F122" s="389">
        <v>8</v>
      </c>
      <c r="G122" s="389">
        <v>0.7</v>
      </c>
      <c r="H122" s="389">
        <v>70</v>
      </c>
      <c r="I122" s="389">
        <v>5.6</v>
      </c>
      <c r="J122" s="387"/>
      <c r="K122" s="387"/>
      <c r="L122" s="387"/>
      <c r="M122" s="387" t="s">
        <v>158</v>
      </c>
      <c r="N122" s="387"/>
      <c r="O122" s="387"/>
      <c r="P122" s="387"/>
      <c r="Q122" s="375"/>
      <c r="R122" s="375"/>
    </row>
    <row r="123" spans="1:18" ht="15" thickBot="1">
      <c r="A123" s="388">
        <v>72</v>
      </c>
      <c r="B123" s="387"/>
      <c r="C123" s="387" t="s">
        <v>942</v>
      </c>
      <c r="D123" s="389">
        <v>6473</v>
      </c>
      <c r="E123" s="387" t="s">
        <v>568</v>
      </c>
      <c r="F123" s="389">
        <v>7</v>
      </c>
      <c r="G123" s="389">
        <v>0.6</v>
      </c>
      <c r="H123" s="389">
        <v>60</v>
      </c>
      <c r="I123" s="389">
        <v>4.2</v>
      </c>
      <c r="J123" s="387"/>
      <c r="K123" s="387"/>
      <c r="L123" s="387"/>
      <c r="M123" s="387" t="s">
        <v>158</v>
      </c>
      <c r="N123" s="387"/>
      <c r="O123" s="387"/>
      <c r="P123" s="387"/>
      <c r="Q123" s="375" t="s">
        <v>322</v>
      </c>
      <c r="R123" s="375"/>
    </row>
    <row r="124" spans="1:18" ht="15" thickBot="1">
      <c r="A124" s="388">
        <v>73</v>
      </c>
      <c r="B124" s="387"/>
      <c r="C124" s="387" t="s">
        <v>943</v>
      </c>
      <c r="D124" s="389">
        <v>7017</v>
      </c>
      <c r="E124" s="387" t="s">
        <v>568</v>
      </c>
      <c r="F124" s="389">
        <v>32</v>
      </c>
      <c r="G124" s="389">
        <v>1.6</v>
      </c>
      <c r="H124" s="389">
        <v>160</v>
      </c>
      <c r="I124" s="389">
        <v>51.2</v>
      </c>
      <c r="J124" s="387"/>
      <c r="K124" s="387"/>
      <c r="L124" s="387"/>
      <c r="M124" s="387" t="s">
        <v>158</v>
      </c>
      <c r="N124" s="387"/>
      <c r="O124" s="389">
        <v>2</v>
      </c>
      <c r="P124" s="387"/>
      <c r="Q124" s="375"/>
      <c r="R124" s="375"/>
    </row>
    <row r="125" spans="1:18" ht="15" thickBot="1">
      <c r="A125" s="388">
        <v>74</v>
      </c>
      <c r="B125" s="387"/>
      <c r="C125" s="387" t="s">
        <v>944</v>
      </c>
      <c r="D125" s="389">
        <v>7266</v>
      </c>
      <c r="E125" s="387" t="s">
        <v>568</v>
      </c>
      <c r="F125" s="389">
        <v>11</v>
      </c>
      <c r="G125" s="389">
        <v>0.6</v>
      </c>
      <c r="H125" s="389">
        <v>60</v>
      </c>
      <c r="I125" s="389">
        <v>6.6</v>
      </c>
      <c r="J125" s="387"/>
      <c r="K125" s="387"/>
      <c r="L125" s="387"/>
      <c r="M125" s="387" t="s">
        <v>158</v>
      </c>
      <c r="N125" s="387"/>
      <c r="O125" s="387"/>
      <c r="P125" s="387"/>
      <c r="Q125" s="375"/>
      <c r="R125" s="375"/>
    </row>
    <row r="126" spans="1:18" ht="15" thickBot="1">
      <c r="A126" s="388">
        <v>75</v>
      </c>
      <c r="B126" s="387"/>
      <c r="C126" s="387" t="s">
        <v>945</v>
      </c>
      <c r="D126" s="389">
        <v>7991</v>
      </c>
      <c r="E126" s="387" t="s">
        <v>568</v>
      </c>
      <c r="F126" s="389">
        <v>12</v>
      </c>
      <c r="G126" s="389">
        <v>0.7</v>
      </c>
      <c r="H126" s="389">
        <v>70</v>
      </c>
      <c r="I126" s="389">
        <v>8.4</v>
      </c>
      <c r="J126" s="387"/>
      <c r="K126" s="387"/>
      <c r="L126" s="387"/>
      <c r="M126" s="387" t="s">
        <v>158</v>
      </c>
      <c r="N126" s="387"/>
      <c r="O126" s="387"/>
      <c r="P126" s="387"/>
      <c r="Q126" s="375"/>
      <c r="R126" s="375"/>
    </row>
    <row r="127" spans="1:18" ht="38" thickBot="1">
      <c r="A127" s="388">
        <v>76</v>
      </c>
      <c r="B127" s="387"/>
      <c r="C127" s="387" t="s">
        <v>946</v>
      </c>
      <c r="D127" s="389">
        <v>8058</v>
      </c>
      <c r="E127" s="387" t="s">
        <v>568</v>
      </c>
      <c r="F127" s="389">
        <v>43.7</v>
      </c>
      <c r="G127" s="389">
        <v>0.6</v>
      </c>
      <c r="H127" s="389">
        <v>60</v>
      </c>
      <c r="I127" s="389">
        <v>26.22</v>
      </c>
      <c r="J127" s="387"/>
      <c r="K127" s="387"/>
      <c r="L127" s="387"/>
      <c r="M127" s="387" t="s">
        <v>158</v>
      </c>
      <c r="N127" s="387"/>
      <c r="O127" s="387"/>
      <c r="P127" s="387"/>
      <c r="Q127" s="375"/>
      <c r="R127" s="375" t="s">
        <v>947</v>
      </c>
    </row>
    <row r="128" spans="1:18" ht="38" thickBot="1">
      <c r="A128" s="388">
        <v>77</v>
      </c>
      <c r="B128" s="389">
        <v>5581</v>
      </c>
      <c r="C128" s="387" t="s">
        <v>948</v>
      </c>
      <c r="D128" s="389">
        <v>7</v>
      </c>
      <c r="E128" s="387" t="s">
        <v>905</v>
      </c>
      <c r="F128" s="389">
        <v>35</v>
      </c>
      <c r="G128" s="389">
        <v>0.8</v>
      </c>
      <c r="H128" s="389">
        <v>80</v>
      </c>
      <c r="I128" s="389">
        <v>28</v>
      </c>
      <c r="J128" s="387"/>
      <c r="K128" s="387"/>
      <c r="L128" s="387"/>
      <c r="M128" s="387" t="s">
        <v>158</v>
      </c>
      <c r="N128" s="387"/>
      <c r="O128" s="387"/>
      <c r="P128" s="387"/>
      <c r="Q128" s="375"/>
      <c r="R128" s="375" t="s">
        <v>949</v>
      </c>
    </row>
    <row r="129" spans="1:18" ht="50.5" thickBot="1">
      <c r="A129" s="388">
        <v>78</v>
      </c>
      <c r="B129" s="387"/>
      <c r="C129" s="387" t="s">
        <v>950</v>
      </c>
      <c r="D129" s="389">
        <v>140</v>
      </c>
      <c r="E129" s="387" t="s">
        <v>905</v>
      </c>
      <c r="F129" s="389">
        <v>14</v>
      </c>
      <c r="G129" s="389">
        <v>0.8</v>
      </c>
      <c r="H129" s="389">
        <v>80</v>
      </c>
      <c r="I129" s="389">
        <v>11.2</v>
      </c>
      <c r="J129" s="387"/>
      <c r="K129" s="387"/>
      <c r="L129" s="387"/>
      <c r="M129" s="387" t="s">
        <v>158</v>
      </c>
      <c r="N129" s="387"/>
      <c r="O129" s="387"/>
      <c r="P129" s="387"/>
      <c r="Q129" s="375"/>
      <c r="R129" s="375" t="s">
        <v>951</v>
      </c>
    </row>
    <row r="130" spans="1:18" ht="15" thickBot="1">
      <c r="A130" s="388">
        <v>79</v>
      </c>
      <c r="B130" s="387"/>
      <c r="C130" s="387" t="s">
        <v>952</v>
      </c>
      <c r="D130" s="389">
        <v>1196</v>
      </c>
      <c r="E130" s="387" t="s">
        <v>905</v>
      </c>
      <c r="F130" s="389">
        <v>17</v>
      </c>
      <c r="G130" s="389">
        <v>0.8</v>
      </c>
      <c r="H130" s="389">
        <v>80</v>
      </c>
      <c r="I130" s="389">
        <v>13.6</v>
      </c>
      <c r="J130" s="387"/>
      <c r="K130" s="387"/>
      <c r="L130" s="387"/>
      <c r="M130" s="387" t="s">
        <v>158</v>
      </c>
      <c r="N130" s="387"/>
      <c r="O130" s="387"/>
      <c r="P130" s="387"/>
      <c r="Q130" s="375"/>
      <c r="R130" s="375"/>
    </row>
    <row r="131" spans="1:18" ht="15" thickBot="1">
      <c r="A131" s="388">
        <v>80</v>
      </c>
      <c r="B131" s="387"/>
      <c r="C131" s="387" t="s">
        <v>953</v>
      </c>
      <c r="D131" s="389">
        <v>1640</v>
      </c>
      <c r="E131" s="387" t="s">
        <v>905</v>
      </c>
      <c r="F131" s="389">
        <v>12.5</v>
      </c>
      <c r="G131" s="389">
        <v>0.8</v>
      </c>
      <c r="H131" s="389">
        <v>80</v>
      </c>
      <c r="I131" s="389">
        <v>10</v>
      </c>
      <c r="J131" s="387"/>
      <c r="K131" s="387"/>
      <c r="L131" s="387"/>
      <c r="M131" s="387" t="s">
        <v>158</v>
      </c>
      <c r="N131" s="387"/>
      <c r="O131" s="387"/>
      <c r="P131" s="387"/>
      <c r="Q131" s="375"/>
      <c r="R131" s="375"/>
    </row>
    <row r="132" spans="1:18" ht="15" thickBot="1">
      <c r="A132" s="388">
        <v>81</v>
      </c>
      <c r="B132" s="387"/>
      <c r="C132" s="387" t="s">
        <v>954</v>
      </c>
      <c r="D132" s="389">
        <v>2120</v>
      </c>
      <c r="E132" s="387" t="s">
        <v>905</v>
      </c>
      <c r="F132" s="389">
        <v>17.8</v>
      </c>
      <c r="G132" s="389">
        <v>0.8</v>
      </c>
      <c r="H132" s="389">
        <v>80</v>
      </c>
      <c r="I132" s="389">
        <v>14.24</v>
      </c>
      <c r="J132" s="387"/>
      <c r="K132" s="387"/>
      <c r="L132" s="387"/>
      <c r="M132" s="387" t="s">
        <v>158</v>
      </c>
      <c r="N132" s="387"/>
      <c r="O132" s="387"/>
      <c r="P132" s="387"/>
      <c r="Q132" s="375"/>
      <c r="R132" s="375"/>
    </row>
    <row r="133" spans="1:18" ht="15" thickBot="1">
      <c r="A133" s="388">
        <v>82</v>
      </c>
      <c r="B133" s="387"/>
      <c r="C133" s="387" t="s">
        <v>955</v>
      </c>
      <c r="D133" s="389">
        <v>2840</v>
      </c>
      <c r="E133" s="387" t="s">
        <v>905</v>
      </c>
      <c r="F133" s="389">
        <v>18.5</v>
      </c>
      <c r="G133" s="389">
        <v>0.6</v>
      </c>
      <c r="H133" s="389">
        <v>60</v>
      </c>
      <c r="I133" s="389">
        <v>11.1</v>
      </c>
      <c r="J133" s="387"/>
      <c r="K133" s="387"/>
      <c r="L133" s="387"/>
      <c r="M133" s="387" t="s">
        <v>158</v>
      </c>
      <c r="N133" s="387"/>
      <c r="O133" s="387"/>
      <c r="P133" s="387"/>
      <c r="Q133" s="375"/>
      <c r="R133" s="375"/>
    </row>
    <row r="134" spans="1:18" ht="15" thickBot="1">
      <c r="A134" s="388">
        <v>83</v>
      </c>
      <c r="B134" s="387"/>
      <c r="C134" s="387" t="s">
        <v>956</v>
      </c>
      <c r="D134" s="389">
        <v>3100</v>
      </c>
      <c r="E134" s="387" t="s">
        <v>905</v>
      </c>
      <c r="F134" s="389">
        <v>16</v>
      </c>
      <c r="G134" s="389">
        <v>0.8</v>
      </c>
      <c r="H134" s="389">
        <v>80</v>
      </c>
      <c r="I134" s="389">
        <v>12.8</v>
      </c>
      <c r="J134" s="387"/>
      <c r="K134" s="387"/>
      <c r="L134" s="387"/>
      <c r="M134" s="387" t="s">
        <v>158</v>
      </c>
      <c r="N134" s="387"/>
      <c r="O134" s="387"/>
      <c r="P134" s="387"/>
      <c r="Q134" s="375"/>
      <c r="R134" s="375"/>
    </row>
    <row r="135" spans="1:18" ht="15" thickBot="1">
      <c r="A135" s="388">
        <v>84</v>
      </c>
      <c r="B135" s="387"/>
      <c r="C135" s="387" t="s">
        <v>957</v>
      </c>
      <c r="D135" s="389">
        <v>9650</v>
      </c>
      <c r="E135" s="387" t="s">
        <v>905</v>
      </c>
      <c r="F135" s="389">
        <v>6.4</v>
      </c>
      <c r="G135" s="389">
        <v>0.8</v>
      </c>
      <c r="H135" s="387" t="s">
        <v>958</v>
      </c>
      <c r="I135" s="389">
        <v>5.12</v>
      </c>
      <c r="J135" s="387" t="s">
        <v>158</v>
      </c>
      <c r="K135" s="387" t="s">
        <v>158</v>
      </c>
      <c r="L135" s="387"/>
      <c r="M135" s="387"/>
      <c r="N135" s="387" t="s">
        <v>919</v>
      </c>
      <c r="O135" s="387"/>
      <c r="P135" s="387"/>
      <c r="Q135" s="375"/>
      <c r="R135" s="375"/>
    </row>
    <row r="136" spans="1:18" ht="15" thickBot="1">
      <c r="A136" s="388">
        <v>85</v>
      </c>
      <c r="B136" s="389">
        <v>5582</v>
      </c>
      <c r="C136" s="387" t="s">
        <v>959</v>
      </c>
      <c r="D136" s="389">
        <v>970</v>
      </c>
      <c r="E136" s="387" t="s">
        <v>568</v>
      </c>
      <c r="F136" s="389">
        <v>10.7</v>
      </c>
      <c r="G136" s="389">
        <v>0.6</v>
      </c>
      <c r="H136" s="389">
        <v>60</v>
      </c>
      <c r="I136" s="389">
        <v>6.42</v>
      </c>
      <c r="J136" s="387"/>
      <c r="K136" s="387"/>
      <c r="L136" s="387"/>
      <c r="M136" s="387" t="s">
        <v>158</v>
      </c>
      <c r="N136" s="387"/>
      <c r="O136" s="387"/>
      <c r="P136" s="387"/>
      <c r="Q136" s="375"/>
      <c r="R136" s="375"/>
    </row>
    <row r="137" spans="1:18" ht="15" thickBot="1">
      <c r="A137" s="388">
        <v>86</v>
      </c>
      <c r="B137" s="387"/>
      <c r="C137" s="387" t="s">
        <v>1914</v>
      </c>
      <c r="D137" s="389">
        <v>1517</v>
      </c>
      <c r="E137" s="387" t="s">
        <v>568</v>
      </c>
      <c r="F137" s="389">
        <v>14</v>
      </c>
      <c r="G137" s="389">
        <v>0.8</v>
      </c>
      <c r="H137" s="389">
        <v>80</v>
      </c>
      <c r="I137" s="389">
        <v>11.2</v>
      </c>
      <c r="J137" s="387"/>
      <c r="K137" s="387"/>
      <c r="L137" s="387"/>
      <c r="M137" s="387" t="s">
        <v>158</v>
      </c>
      <c r="N137" s="387"/>
      <c r="O137" s="387"/>
      <c r="P137" s="387"/>
      <c r="Q137" s="375"/>
      <c r="R137" s="375"/>
    </row>
    <row r="138" spans="1:18" ht="38" thickBot="1">
      <c r="A138" s="388">
        <v>87</v>
      </c>
      <c r="B138" s="387"/>
      <c r="C138" s="387" t="s">
        <v>1915</v>
      </c>
      <c r="D138" s="389">
        <v>2442</v>
      </c>
      <c r="E138" s="387" t="s">
        <v>568</v>
      </c>
      <c r="F138" s="389">
        <v>20</v>
      </c>
      <c r="G138" s="389">
        <v>0.8</v>
      </c>
      <c r="H138" s="389">
        <v>160</v>
      </c>
      <c r="I138" s="389">
        <v>16</v>
      </c>
      <c r="J138" s="387"/>
      <c r="K138" s="387"/>
      <c r="L138" s="387"/>
      <c r="M138" s="387" t="s">
        <v>158</v>
      </c>
      <c r="N138" s="387"/>
      <c r="O138" s="389">
        <v>2</v>
      </c>
      <c r="P138" s="387"/>
      <c r="Q138" s="375" t="s">
        <v>903</v>
      </c>
      <c r="R138" s="375" t="s">
        <v>960</v>
      </c>
    </row>
    <row r="139" spans="1:18" ht="15" thickBot="1">
      <c r="A139" s="388">
        <v>88</v>
      </c>
      <c r="B139" s="389">
        <v>5583</v>
      </c>
      <c r="C139" s="387" t="s">
        <v>961</v>
      </c>
      <c r="D139" s="389">
        <v>5</v>
      </c>
      <c r="E139" s="387" t="s">
        <v>568</v>
      </c>
      <c r="F139" s="389">
        <v>14</v>
      </c>
      <c r="G139" s="389">
        <v>0.6</v>
      </c>
      <c r="H139" s="389">
        <v>60</v>
      </c>
      <c r="I139" s="389">
        <v>8.4</v>
      </c>
      <c r="J139" s="387"/>
      <c r="K139" s="387"/>
      <c r="L139" s="387"/>
      <c r="M139" s="387" t="s">
        <v>158</v>
      </c>
      <c r="N139" s="387"/>
      <c r="O139" s="387"/>
      <c r="P139" s="387"/>
      <c r="Q139" s="375"/>
      <c r="R139" s="375"/>
    </row>
    <row r="140" spans="1:18" ht="15" thickBot="1">
      <c r="A140" s="388">
        <v>89</v>
      </c>
      <c r="B140" s="387"/>
      <c r="C140" s="387" t="s">
        <v>962</v>
      </c>
      <c r="D140" s="389">
        <v>1705</v>
      </c>
      <c r="E140" s="387" t="s">
        <v>568</v>
      </c>
      <c r="F140" s="389">
        <v>9.4</v>
      </c>
      <c r="G140" s="389">
        <v>0.8</v>
      </c>
      <c r="H140" s="389">
        <v>80</v>
      </c>
      <c r="I140" s="389">
        <v>7.52</v>
      </c>
      <c r="J140" s="387"/>
      <c r="K140" s="387"/>
      <c r="L140" s="387"/>
      <c r="M140" s="387" t="s">
        <v>158</v>
      </c>
      <c r="N140" s="387"/>
      <c r="O140" s="387"/>
      <c r="P140" s="387"/>
      <c r="Q140" s="375"/>
      <c r="R140" s="375"/>
    </row>
    <row r="141" spans="1:18" ht="15" thickBot="1">
      <c r="A141" s="388">
        <v>90</v>
      </c>
      <c r="B141" s="387"/>
      <c r="C141" s="387" t="s">
        <v>963</v>
      </c>
      <c r="D141" s="389">
        <v>3224</v>
      </c>
      <c r="E141" s="387" t="s">
        <v>568</v>
      </c>
      <c r="F141" s="389">
        <v>18.5</v>
      </c>
      <c r="G141" s="389">
        <v>0.8</v>
      </c>
      <c r="H141" s="389">
        <v>80</v>
      </c>
      <c r="I141" s="389">
        <v>14.8</v>
      </c>
      <c r="J141" s="387"/>
      <c r="K141" s="387"/>
      <c r="L141" s="387"/>
      <c r="M141" s="387" t="s">
        <v>158</v>
      </c>
      <c r="N141" s="387"/>
      <c r="O141" s="387"/>
      <c r="P141" s="387"/>
      <c r="Q141" s="375"/>
      <c r="R141" s="375"/>
    </row>
    <row r="142" spans="1:18" ht="15" thickBot="1">
      <c r="A142" s="388">
        <v>91</v>
      </c>
      <c r="B142" s="387"/>
      <c r="C142" s="387" t="s">
        <v>964</v>
      </c>
      <c r="D142" s="389">
        <v>5217</v>
      </c>
      <c r="E142" s="387" t="s">
        <v>568</v>
      </c>
      <c r="F142" s="389">
        <v>12.6</v>
      </c>
      <c r="G142" s="389">
        <v>1</v>
      </c>
      <c r="H142" s="389">
        <v>100</v>
      </c>
      <c r="I142" s="389">
        <v>12.6</v>
      </c>
      <c r="J142" s="387"/>
      <c r="K142" s="387"/>
      <c r="L142" s="387"/>
      <c r="M142" s="387" t="s">
        <v>158</v>
      </c>
      <c r="N142" s="387"/>
      <c r="O142" s="387"/>
      <c r="P142" s="387"/>
      <c r="Q142" s="375"/>
      <c r="R142" s="375"/>
    </row>
    <row r="143" spans="1:18" ht="15" thickBot="1">
      <c r="A143" s="388">
        <v>92</v>
      </c>
      <c r="B143" s="387"/>
      <c r="C143" s="387" t="s">
        <v>965</v>
      </c>
      <c r="D143" s="389">
        <v>5534</v>
      </c>
      <c r="E143" s="387" t="s">
        <v>568</v>
      </c>
      <c r="F143" s="389">
        <v>20</v>
      </c>
      <c r="G143" s="389">
        <v>2</v>
      </c>
      <c r="H143" s="389">
        <v>100</v>
      </c>
      <c r="I143" s="389">
        <v>40</v>
      </c>
      <c r="J143" s="387"/>
      <c r="K143" s="387"/>
      <c r="L143" s="387"/>
      <c r="M143" s="387" t="s">
        <v>158</v>
      </c>
      <c r="N143" s="387"/>
      <c r="O143" s="389">
        <v>2</v>
      </c>
      <c r="P143" s="387"/>
      <c r="Q143" s="375"/>
      <c r="R143" s="375"/>
    </row>
    <row r="144" spans="1:18" ht="15" thickBot="1">
      <c r="A144" s="388">
        <v>93</v>
      </c>
      <c r="B144" s="387"/>
      <c r="C144" s="387" t="s">
        <v>966</v>
      </c>
      <c r="D144" s="389">
        <v>7029</v>
      </c>
      <c r="E144" s="387" t="s">
        <v>568</v>
      </c>
      <c r="F144" s="389">
        <v>10</v>
      </c>
      <c r="G144" s="389">
        <v>0.8</v>
      </c>
      <c r="H144" s="389">
        <v>80</v>
      </c>
      <c r="I144" s="389">
        <v>8</v>
      </c>
      <c r="J144" s="387"/>
      <c r="K144" s="387"/>
      <c r="L144" s="387"/>
      <c r="M144" s="387" t="s">
        <v>158</v>
      </c>
      <c r="N144" s="387"/>
      <c r="O144" s="387"/>
      <c r="P144" s="387"/>
      <c r="Q144" s="375"/>
      <c r="R144" s="375"/>
    </row>
    <row r="145" spans="1:18" ht="15" thickBot="1">
      <c r="A145" s="388">
        <v>94</v>
      </c>
      <c r="B145" s="387"/>
      <c r="C145" s="387" t="s">
        <v>967</v>
      </c>
      <c r="D145" s="389">
        <v>7984</v>
      </c>
      <c r="E145" s="387" t="s">
        <v>568</v>
      </c>
      <c r="F145" s="389">
        <v>11</v>
      </c>
      <c r="G145" s="389">
        <v>0.8</v>
      </c>
      <c r="H145" s="389">
        <v>80</v>
      </c>
      <c r="I145" s="389">
        <v>8.8000000000000007</v>
      </c>
      <c r="J145" s="387"/>
      <c r="K145" s="387"/>
      <c r="L145" s="387"/>
      <c r="M145" s="387" t="s">
        <v>158</v>
      </c>
      <c r="N145" s="387"/>
      <c r="O145" s="387"/>
      <c r="P145" s="387"/>
      <c r="Q145" s="375"/>
      <c r="R145" s="375"/>
    </row>
    <row r="146" spans="1:18" ht="15" thickBot="1">
      <c r="A146" s="388">
        <v>95</v>
      </c>
      <c r="B146" s="387"/>
      <c r="C146" s="387" t="s">
        <v>968</v>
      </c>
      <c r="D146" s="389">
        <v>8354</v>
      </c>
      <c r="E146" s="387" t="s">
        <v>568</v>
      </c>
      <c r="F146" s="389">
        <v>10</v>
      </c>
      <c r="G146" s="389">
        <v>1</v>
      </c>
      <c r="H146" s="389">
        <v>100</v>
      </c>
      <c r="I146" s="389">
        <v>10</v>
      </c>
      <c r="J146" s="387"/>
      <c r="K146" s="387"/>
      <c r="L146" s="387"/>
      <c r="M146" s="387" t="s">
        <v>158</v>
      </c>
      <c r="N146" s="387"/>
      <c r="O146" s="387"/>
      <c r="P146" s="387"/>
      <c r="Q146" s="375"/>
      <c r="R146" s="375"/>
    </row>
    <row r="147" spans="1:18" ht="15" thickBot="1">
      <c r="A147" s="388">
        <v>96</v>
      </c>
      <c r="B147" s="387"/>
      <c r="C147" s="387" t="s">
        <v>969</v>
      </c>
      <c r="D147" s="389">
        <v>8554</v>
      </c>
      <c r="E147" s="387" t="s">
        <v>568</v>
      </c>
      <c r="F147" s="389">
        <v>10.5</v>
      </c>
      <c r="G147" s="389">
        <v>1.4</v>
      </c>
      <c r="H147" s="389">
        <v>140</v>
      </c>
      <c r="I147" s="389">
        <v>14.7</v>
      </c>
      <c r="J147" s="387"/>
      <c r="K147" s="387"/>
      <c r="L147" s="387"/>
      <c r="M147" s="387" t="s">
        <v>158</v>
      </c>
      <c r="N147" s="387"/>
      <c r="O147" s="387"/>
      <c r="P147" s="387"/>
      <c r="Q147" s="375"/>
      <c r="R147" s="375"/>
    </row>
    <row r="148" spans="1:18" ht="15" thickBot="1">
      <c r="A148" s="388">
        <v>97</v>
      </c>
      <c r="B148" s="387"/>
      <c r="C148" s="387" t="s">
        <v>970</v>
      </c>
      <c r="D148" s="389">
        <v>9256</v>
      </c>
      <c r="E148" s="387" t="s">
        <v>568</v>
      </c>
      <c r="F148" s="389">
        <v>11</v>
      </c>
      <c r="G148" s="389">
        <v>0.8</v>
      </c>
      <c r="H148" s="389">
        <v>80</v>
      </c>
      <c r="I148" s="389">
        <v>8.8000000000000007</v>
      </c>
      <c r="J148" s="387"/>
      <c r="K148" s="387"/>
      <c r="L148" s="387"/>
      <c r="M148" s="387" t="s">
        <v>158</v>
      </c>
      <c r="N148" s="387"/>
      <c r="O148" s="387"/>
      <c r="P148" s="387"/>
      <c r="Q148" s="375"/>
      <c r="R148" s="375"/>
    </row>
    <row r="149" spans="1:18" ht="15" thickBot="1">
      <c r="A149" s="388">
        <v>98</v>
      </c>
      <c r="B149" s="389">
        <v>5584</v>
      </c>
      <c r="C149" s="387" t="s">
        <v>971</v>
      </c>
      <c r="D149" s="389">
        <v>852</v>
      </c>
      <c r="E149" s="387" t="s">
        <v>568</v>
      </c>
      <c r="F149" s="389">
        <v>7.5</v>
      </c>
      <c r="G149" s="389">
        <v>0.6</v>
      </c>
      <c r="H149" s="389">
        <v>60</v>
      </c>
      <c r="I149" s="389">
        <v>4.5</v>
      </c>
      <c r="J149" s="387"/>
      <c r="K149" s="387"/>
      <c r="L149" s="387"/>
      <c r="M149" s="387" t="s">
        <v>158</v>
      </c>
      <c r="N149" s="387"/>
      <c r="O149" s="387"/>
      <c r="P149" s="387" t="s">
        <v>860</v>
      </c>
      <c r="Q149" s="375" t="s">
        <v>972</v>
      </c>
      <c r="R149" s="375"/>
    </row>
    <row r="150" spans="1:18" ht="15" thickBot="1">
      <c r="A150" s="388">
        <v>99</v>
      </c>
      <c r="B150" s="387"/>
      <c r="C150" s="387" t="s">
        <v>973</v>
      </c>
      <c r="D150" s="389">
        <v>3395</v>
      </c>
      <c r="E150" s="387" t="s">
        <v>566</v>
      </c>
      <c r="F150" s="389">
        <v>7</v>
      </c>
      <c r="G150" s="389">
        <v>0.6</v>
      </c>
      <c r="H150" s="389">
        <v>60</v>
      </c>
      <c r="I150" s="389">
        <v>4.2</v>
      </c>
      <c r="J150" s="387"/>
      <c r="K150" s="387"/>
      <c r="L150" s="387"/>
      <c r="M150" s="387" t="s">
        <v>158</v>
      </c>
      <c r="N150" s="387"/>
      <c r="O150" s="387"/>
      <c r="P150" s="387"/>
      <c r="Q150" s="375" t="s">
        <v>974</v>
      </c>
      <c r="R150" s="375"/>
    </row>
    <row r="151" spans="1:18" ht="38" thickBot="1">
      <c r="A151" s="388">
        <v>100</v>
      </c>
      <c r="B151" s="387"/>
      <c r="C151" s="387" t="s">
        <v>975</v>
      </c>
      <c r="D151" s="389">
        <v>3963</v>
      </c>
      <c r="E151" s="387" t="s">
        <v>566</v>
      </c>
      <c r="F151" s="389">
        <v>7</v>
      </c>
      <c r="G151" s="389">
        <v>0.9</v>
      </c>
      <c r="H151" s="387" t="s">
        <v>976</v>
      </c>
      <c r="I151" s="389">
        <v>6.3</v>
      </c>
      <c r="J151" s="387" t="s">
        <v>158</v>
      </c>
      <c r="K151" s="387"/>
      <c r="L151" s="387"/>
      <c r="M151" s="387" t="s">
        <v>158</v>
      </c>
      <c r="N151" s="387"/>
      <c r="O151" s="387"/>
      <c r="P151" s="387"/>
      <c r="Q151" s="375"/>
      <c r="R151" s="375" t="s">
        <v>977</v>
      </c>
    </row>
    <row r="152" spans="1:18" ht="38" thickBot="1">
      <c r="A152" s="388">
        <v>101</v>
      </c>
      <c r="B152" s="389">
        <v>5585</v>
      </c>
      <c r="C152" s="387" t="s">
        <v>978</v>
      </c>
      <c r="D152" s="389">
        <v>1220</v>
      </c>
      <c r="E152" s="387" t="s">
        <v>566</v>
      </c>
      <c r="F152" s="389">
        <v>11</v>
      </c>
      <c r="G152" s="389">
        <v>1</v>
      </c>
      <c r="H152" s="389">
        <v>100</v>
      </c>
      <c r="I152" s="389">
        <v>6.6</v>
      </c>
      <c r="J152" s="387"/>
      <c r="K152" s="387"/>
      <c r="L152" s="387"/>
      <c r="M152" s="387" t="s">
        <v>158</v>
      </c>
      <c r="N152" s="387"/>
      <c r="O152" s="387"/>
      <c r="P152" s="387"/>
      <c r="Q152" s="375" t="s">
        <v>979</v>
      </c>
      <c r="R152" s="375" t="s">
        <v>980</v>
      </c>
    </row>
    <row r="153" spans="1:18" ht="15" thickBot="1">
      <c r="A153" s="388">
        <v>102</v>
      </c>
      <c r="B153" s="387"/>
      <c r="C153" s="387" t="s">
        <v>981</v>
      </c>
      <c r="D153" s="389">
        <v>7157</v>
      </c>
      <c r="E153" s="387" t="s">
        <v>786</v>
      </c>
      <c r="F153" s="389">
        <v>10</v>
      </c>
      <c r="G153" s="389">
        <v>0.6</v>
      </c>
      <c r="H153" s="389">
        <v>60</v>
      </c>
      <c r="I153" s="389">
        <v>6</v>
      </c>
      <c r="J153" s="387"/>
      <c r="K153" s="387"/>
      <c r="L153" s="387"/>
      <c r="M153" s="387" t="s">
        <v>158</v>
      </c>
      <c r="N153" s="387"/>
      <c r="O153" s="387"/>
      <c r="P153" s="387"/>
      <c r="Q153" s="375"/>
      <c r="R153" s="375"/>
    </row>
    <row r="154" spans="1:18" ht="15" thickBot="1">
      <c r="A154" s="388">
        <v>103</v>
      </c>
      <c r="B154" s="387"/>
      <c r="C154" s="387" t="s">
        <v>982</v>
      </c>
      <c r="D154" s="389">
        <v>7286</v>
      </c>
      <c r="E154" s="387" t="s">
        <v>786</v>
      </c>
      <c r="F154" s="389">
        <v>10</v>
      </c>
      <c r="G154" s="389">
        <v>0.6</v>
      </c>
      <c r="H154" s="389">
        <v>60</v>
      </c>
      <c r="I154" s="389">
        <v>6</v>
      </c>
      <c r="J154" s="387"/>
      <c r="K154" s="387"/>
      <c r="L154" s="387"/>
      <c r="M154" s="387" t="s">
        <v>158</v>
      </c>
      <c r="N154" s="387"/>
      <c r="O154" s="387"/>
      <c r="P154" s="387"/>
      <c r="Q154" s="375"/>
      <c r="R154" s="375"/>
    </row>
    <row r="155" spans="1:18" ht="15" thickBot="1">
      <c r="A155" s="388">
        <v>104</v>
      </c>
      <c r="B155" s="387"/>
      <c r="C155" s="387" t="s">
        <v>983</v>
      </c>
      <c r="D155" s="389">
        <v>8045</v>
      </c>
      <c r="E155" s="387" t="s">
        <v>786</v>
      </c>
      <c r="F155" s="389">
        <v>20</v>
      </c>
      <c r="G155" s="389">
        <v>1.6</v>
      </c>
      <c r="H155" s="389">
        <v>160</v>
      </c>
      <c r="I155" s="389">
        <v>32</v>
      </c>
      <c r="J155" s="387"/>
      <c r="K155" s="387"/>
      <c r="L155" s="387"/>
      <c r="M155" s="387" t="s">
        <v>158</v>
      </c>
      <c r="N155" s="387" t="s">
        <v>984</v>
      </c>
      <c r="O155" s="389" t="s">
        <v>985</v>
      </c>
      <c r="P155" s="387"/>
      <c r="Q155" s="375"/>
      <c r="R155" s="375"/>
    </row>
    <row r="156" spans="1:18" ht="15" thickBot="1">
      <c r="A156" s="388">
        <v>105</v>
      </c>
      <c r="B156" s="387"/>
      <c r="C156" s="387" t="s">
        <v>986</v>
      </c>
      <c r="D156" s="389">
        <v>8150</v>
      </c>
      <c r="E156" s="387" t="s">
        <v>786</v>
      </c>
      <c r="F156" s="389">
        <v>10</v>
      </c>
      <c r="G156" s="389">
        <v>0.8</v>
      </c>
      <c r="H156" s="389">
        <v>80</v>
      </c>
      <c r="I156" s="389">
        <v>8</v>
      </c>
      <c r="J156" s="387"/>
      <c r="K156" s="387"/>
      <c r="L156" s="387"/>
      <c r="M156" s="387" t="s">
        <v>158</v>
      </c>
      <c r="N156" s="387"/>
      <c r="O156" s="387"/>
      <c r="P156" s="387"/>
      <c r="Q156" s="375"/>
      <c r="R156" s="375"/>
    </row>
    <row r="157" spans="1:18" ht="15" thickBot="1">
      <c r="A157" s="388">
        <v>106</v>
      </c>
      <c r="B157" s="387"/>
      <c r="C157" s="387" t="s">
        <v>987</v>
      </c>
      <c r="D157" s="389">
        <v>11250</v>
      </c>
      <c r="E157" s="387" t="s">
        <v>786</v>
      </c>
      <c r="F157" s="389">
        <v>11.5</v>
      </c>
      <c r="G157" s="389">
        <v>0.8</v>
      </c>
      <c r="H157" s="389">
        <v>80</v>
      </c>
      <c r="I157" s="389">
        <v>9.1999999999999993</v>
      </c>
      <c r="J157" s="387"/>
      <c r="K157" s="387"/>
      <c r="L157" s="387"/>
      <c r="M157" s="387" t="s">
        <v>158</v>
      </c>
      <c r="N157" s="387"/>
      <c r="O157" s="387"/>
      <c r="P157" s="387"/>
      <c r="Q157" s="375"/>
      <c r="R157" s="375"/>
    </row>
    <row r="158" spans="1:18" ht="15" thickBot="1">
      <c r="A158" s="388">
        <v>107</v>
      </c>
      <c r="B158" s="387"/>
      <c r="C158" s="387" t="s">
        <v>988</v>
      </c>
      <c r="D158" s="389">
        <v>12280</v>
      </c>
      <c r="E158" s="387" t="s">
        <v>807</v>
      </c>
      <c r="F158" s="389">
        <v>10</v>
      </c>
      <c r="G158" s="389">
        <v>0.8</v>
      </c>
      <c r="H158" s="389">
        <v>80</v>
      </c>
      <c r="I158" s="389">
        <v>8</v>
      </c>
      <c r="J158" s="387"/>
      <c r="K158" s="387"/>
      <c r="L158" s="387"/>
      <c r="M158" s="387" t="s">
        <v>158</v>
      </c>
      <c r="N158" s="387"/>
      <c r="O158" s="387"/>
      <c r="P158" s="387"/>
      <c r="Q158" s="375"/>
      <c r="R158" s="375"/>
    </row>
    <row r="159" spans="1:18" ht="15" thickBot="1">
      <c r="A159" s="388">
        <v>108</v>
      </c>
      <c r="B159" s="387"/>
      <c r="C159" s="387" t="s">
        <v>989</v>
      </c>
      <c r="D159" s="389">
        <v>13450</v>
      </c>
      <c r="E159" s="387" t="s">
        <v>807</v>
      </c>
      <c r="F159" s="389">
        <v>12</v>
      </c>
      <c r="G159" s="389">
        <v>1.4</v>
      </c>
      <c r="H159" s="387" t="s">
        <v>990</v>
      </c>
      <c r="I159" s="389">
        <v>16.8</v>
      </c>
      <c r="J159" s="387" t="s">
        <v>158</v>
      </c>
      <c r="K159" s="387"/>
      <c r="L159" s="387"/>
      <c r="M159" s="387" t="s">
        <v>158</v>
      </c>
      <c r="N159" s="387"/>
      <c r="O159" s="387"/>
      <c r="P159" s="387"/>
      <c r="Q159" s="375"/>
      <c r="R159" s="375"/>
    </row>
    <row r="160" spans="1:18" ht="15" thickBot="1">
      <c r="A160" s="388">
        <v>109</v>
      </c>
      <c r="B160" s="387"/>
      <c r="C160" s="387" t="s">
        <v>991</v>
      </c>
      <c r="D160" s="389">
        <v>13732</v>
      </c>
      <c r="E160" s="387" t="s">
        <v>807</v>
      </c>
      <c r="F160" s="389">
        <v>11.5</v>
      </c>
      <c r="G160" s="389">
        <v>0.8</v>
      </c>
      <c r="H160" s="389">
        <v>80</v>
      </c>
      <c r="I160" s="389">
        <v>9.1999999999999993</v>
      </c>
      <c r="J160" s="387"/>
      <c r="K160" s="387"/>
      <c r="L160" s="387"/>
      <c r="M160" s="387" t="s">
        <v>158</v>
      </c>
      <c r="N160" s="387"/>
      <c r="O160" s="387"/>
      <c r="P160" s="387"/>
      <c r="Q160" s="375" t="s">
        <v>992</v>
      </c>
      <c r="R160" s="375"/>
    </row>
    <row r="161" spans="1:18" ht="15" thickBot="1">
      <c r="A161" s="388">
        <v>110</v>
      </c>
      <c r="B161" s="387"/>
      <c r="C161" s="387" t="s">
        <v>993</v>
      </c>
      <c r="D161" s="389">
        <v>15570</v>
      </c>
      <c r="E161" s="387" t="s">
        <v>807</v>
      </c>
      <c r="F161" s="389">
        <v>11.5</v>
      </c>
      <c r="G161" s="389">
        <v>0.8</v>
      </c>
      <c r="H161" s="389">
        <v>80</v>
      </c>
      <c r="I161" s="389">
        <v>9.1999999999999993</v>
      </c>
      <c r="J161" s="387"/>
      <c r="K161" s="387"/>
      <c r="L161" s="387"/>
      <c r="M161" s="387" t="s">
        <v>158</v>
      </c>
      <c r="N161" s="387"/>
      <c r="O161" s="387"/>
      <c r="P161" s="387"/>
      <c r="Q161" s="375"/>
      <c r="R161" s="375"/>
    </row>
    <row r="162" spans="1:18" ht="15" thickBot="1">
      <c r="A162" s="388">
        <v>111</v>
      </c>
      <c r="B162" s="387"/>
      <c r="C162" s="387" t="s">
        <v>994</v>
      </c>
      <c r="D162" s="389">
        <v>16114</v>
      </c>
      <c r="E162" s="387" t="s">
        <v>807</v>
      </c>
      <c r="F162" s="389">
        <v>12</v>
      </c>
      <c r="G162" s="389">
        <v>0.8</v>
      </c>
      <c r="H162" s="389">
        <v>80</v>
      </c>
      <c r="I162" s="389">
        <v>9.6</v>
      </c>
      <c r="J162" s="387"/>
      <c r="K162" s="387"/>
      <c r="L162" s="387"/>
      <c r="M162" s="387" t="s">
        <v>158</v>
      </c>
      <c r="N162" s="387"/>
      <c r="O162" s="387"/>
      <c r="P162" s="387"/>
      <c r="Q162" s="375"/>
      <c r="R162" s="375"/>
    </row>
    <row r="163" spans="1:18" ht="15" thickBot="1">
      <c r="A163" s="388">
        <v>112</v>
      </c>
      <c r="B163" s="387"/>
      <c r="C163" s="387" t="s">
        <v>995</v>
      </c>
      <c r="D163" s="389">
        <v>16418</v>
      </c>
      <c r="E163" s="387" t="s">
        <v>807</v>
      </c>
      <c r="F163" s="389">
        <v>13</v>
      </c>
      <c r="G163" s="389">
        <v>0.8</v>
      </c>
      <c r="H163" s="389">
        <v>80</v>
      </c>
      <c r="I163" s="389">
        <v>10.4</v>
      </c>
      <c r="J163" s="387"/>
      <c r="K163" s="387"/>
      <c r="L163" s="387"/>
      <c r="M163" s="387" t="s">
        <v>158</v>
      </c>
      <c r="N163" s="387"/>
      <c r="O163" s="387"/>
      <c r="P163" s="387"/>
      <c r="Q163" s="375"/>
      <c r="R163" s="375"/>
    </row>
    <row r="164" spans="1:18" ht="15" thickBot="1">
      <c r="A164" s="388">
        <v>113</v>
      </c>
      <c r="B164" s="387"/>
      <c r="C164" s="387" t="s">
        <v>996</v>
      </c>
      <c r="D164" s="389">
        <v>17022</v>
      </c>
      <c r="E164" s="387" t="s">
        <v>807</v>
      </c>
      <c r="F164" s="389">
        <v>15</v>
      </c>
      <c r="G164" s="389">
        <v>1.2</v>
      </c>
      <c r="H164" s="389">
        <v>120</v>
      </c>
      <c r="I164" s="389">
        <v>18</v>
      </c>
      <c r="J164" s="387"/>
      <c r="K164" s="387"/>
      <c r="L164" s="387"/>
      <c r="M164" s="387" t="s">
        <v>158</v>
      </c>
      <c r="N164" s="387"/>
      <c r="O164" s="387"/>
      <c r="P164" s="387"/>
      <c r="Q164" s="375"/>
      <c r="R164" s="375"/>
    </row>
    <row r="165" spans="1:18" ht="15" thickBot="1">
      <c r="A165" s="388">
        <v>114</v>
      </c>
      <c r="B165" s="387"/>
      <c r="C165" s="387" t="s">
        <v>997</v>
      </c>
      <c r="D165" s="389">
        <v>17635</v>
      </c>
      <c r="E165" s="387" t="s">
        <v>807</v>
      </c>
      <c r="F165" s="389">
        <v>12</v>
      </c>
      <c r="G165" s="389">
        <v>0.6</v>
      </c>
      <c r="H165" s="389">
        <v>60</v>
      </c>
      <c r="I165" s="389">
        <v>7.2</v>
      </c>
      <c r="J165" s="387"/>
      <c r="K165" s="387"/>
      <c r="L165" s="387"/>
      <c r="M165" s="387" t="s">
        <v>158</v>
      </c>
      <c r="N165" s="387"/>
      <c r="O165" s="387"/>
      <c r="P165" s="387"/>
      <c r="Q165" s="375"/>
      <c r="R165" s="375"/>
    </row>
    <row r="166" spans="1:18" ht="15" thickBot="1">
      <c r="A166" s="388">
        <v>115</v>
      </c>
      <c r="B166" s="389">
        <v>5586</v>
      </c>
      <c r="C166" s="387" t="s">
        <v>998</v>
      </c>
      <c r="D166" s="389">
        <v>5700</v>
      </c>
      <c r="E166" s="387" t="s">
        <v>786</v>
      </c>
      <c r="F166" s="389">
        <v>10</v>
      </c>
      <c r="G166" s="389">
        <v>0.8</v>
      </c>
      <c r="H166" s="389">
        <v>80</v>
      </c>
      <c r="I166" s="389">
        <v>8</v>
      </c>
      <c r="J166" s="387"/>
      <c r="K166" s="387"/>
      <c r="L166" s="387"/>
      <c r="M166" s="387" t="s">
        <v>158</v>
      </c>
      <c r="N166" s="387"/>
      <c r="O166" s="387"/>
      <c r="P166" s="387"/>
      <c r="Q166" s="375"/>
      <c r="R166" s="375"/>
    </row>
    <row r="167" spans="1:18" ht="15" thickBot="1">
      <c r="A167" s="388">
        <v>116</v>
      </c>
      <c r="B167" s="387"/>
      <c r="C167" s="387" t="s">
        <v>999</v>
      </c>
      <c r="D167" s="389">
        <v>11650</v>
      </c>
      <c r="E167" s="387" t="s">
        <v>807</v>
      </c>
      <c r="F167" s="389">
        <v>6</v>
      </c>
      <c r="G167" s="389">
        <v>1</v>
      </c>
      <c r="H167" s="389">
        <v>100</v>
      </c>
      <c r="I167" s="389">
        <v>6</v>
      </c>
      <c r="J167" s="387"/>
      <c r="K167" s="387"/>
      <c r="L167" s="387"/>
      <c r="M167" s="387" t="s">
        <v>158</v>
      </c>
      <c r="N167" s="387"/>
      <c r="O167" s="387"/>
      <c r="P167" s="387" t="s">
        <v>860</v>
      </c>
      <c r="Q167" s="375"/>
      <c r="R167" s="375"/>
    </row>
    <row r="168" spans="1:18" ht="25.5" thickBot="1">
      <c r="A168" s="388">
        <v>117</v>
      </c>
      <c r="B168" s="387"/>
      <c r="C168" s="387" t="s">
        <v>1000</v>
      </c>
      <c r="D168" s="389">
        <v>11750</v>
      </c>
      <c r="E168" s="387" t="s">
        <v>807</v>
      </c>
      <c r="F168" s="389">
        <v>10</v>
      </c>
      <c r="G168" s="389">
        <v>0.8</v>
      </c>
      <c r="H168" s="389">
        <v>160</v>
      </c>
      <c r="I168" s="389">
        <v>8</v>
      </c>
      <c r="J168" s="387"/>
      <c r="K168" s="387"/>
      <c r="L168" s="387"/>
      <c r="M168" s="387" t="s">
        <v>158</v>
      </c>
      <c r="N168" s="390" t="s">
        <v>1001</v>
      </c>
      <c r="O168" s="387" t="s">
        <v>1002</v>
      </c>
      <c r="P168" s="387" t="s">
        <v>860</v>
      </c>
      <c r="Q168" s="375" t="s">
        <v>1003</v>
      </c>
      <c r="R168" s="375" t="s">
        <v>1916</v>
      </c>
    </row>
    <row r="169" spans="1:18" ht="25.5" thickBot="1">
      <c r="A169" s="388">
        <v>118</v>
      </c>
      <c r="B169" s="387"/>
      <c r="C169" s="387" t="s">
        <v>1004</v>
      </c>
      <c r="D169" s="389">
        <v>12750</v>
      </c>
      <c r="E169" s="387" t="s">
        <v>807</v>
      </c>
      <c r="F169" s="389">
        <v>6</v>
      </c>
      <c r="G169" s="389">
        <v>0.8</v>
      </c>
      <c r="H169" s="389">
        <v>80</v>
      </c>
      <c r="I169" s="389">
        <v>4.8</v>
      </c>
      <c r="J169" s="387"/>
      <c r="K169" s="387"/>
      <c r="L169" s="387"/>
      <c r="M169" s="387" t="s">
        <v>158</v>
      </c>
      <c r="N169" s="387"/>
      <c r="O169" s="387"/>
      <c r="P169" s="387" t="s">
        <v>860</v>
      </c>
      <c r="Q169" s="375"/>
      <c r="R169" s="375" t="s">
        <v>1916</v>
      </c>
    </row>
    <row r="170" spans="1:18" ht="38" thickBot="1">
      <c r="A170" s="388">
        <v>119</v>
      </c>
      <c r="B170" s="389">
        <v>5587</v>
      </c>
      <c r="C170" s="387" t="s">
        <v>1005</v>
      </c>
      <c r="D170" s="389">
        <v>186</v>
      </c>
      <c r="E170" s="387" t="s">
        <v>566</v>
      </c>
      <c r="F170" s="389">
        <v>13</v>
      </c>
      <c r="G170" s="389">
        <v>0.6</v>
      </c>
      <c r="H170" s="389">
        <v>60</v>
      </c>
      <c r="I170" s="389">
        <v>7.8</v>
      </c>
      <c r="J170" s="387"/>
      <c r="K170" s="387"/>
      <c r="L170" s="387"/>
      <c r="M170" s="387" t="s">
        <v>158</v>
      </c>
      <c r="N170" s="387"/>
      <c r="O170" s="387"/>
      <c r="P170" s="387"/>
      <c r="Q170" s="375"/>
      <c r="R170" s="375" t="s">
        <v>1006</v>
      </c>
    </row>
    <row r="171" spans="1:18" ht="15" thickBot="1">
      <c r="A171" s="388">
        <v>120</v>
      </c>
      <c r="B171" s="387"/>
      <c r="C171" s="387" t="s">
        <v>1007</v>
      </c>
      <c r="D171" s="389">
        <v>1400</v>
      </c>
      <c r="E171" s="387" t="s">
        <v>566</v>
      </c>
      <c r="F171" s="389">
        <v>9</v>
      </c>
      <c r="G171" s="389">
        <v>0.8</v>
      </c>
      <c r="H171" s="389">
        <v>80</v>
      </c>
      <c r="I171" s="389">
        <v>7.2</v>
      </c>
      <c r="J171" s="387"/>
      <c r="K171" s="387"/>
      <c r="L171" s="387"/>
      <c r="M171" s="387" t="s">
        <v>158</v>
      </c>
      <c r="N171" s="387"/>
      <c r="O171" s="387"/>
      <c r="P171" s="387"/>
      <c r="Q171" s="375"/>
      <c r="R171" s="375"/>
    </row>
    <row r="172" spans="1:18" ht="15" thickBot="1">
      <c r="A172" s="388">
        <v>121</v>
      </c>
      <c r="B172" s="387"/>
      <c r="C172" s="387" t="s">
        <v>1008</v>
      </c>
      <c r="D172" s="389">
        <v>3570</v>
      </c>
      <c r="E172" s="387" t="s">
        <v>566</v>
      </c>
      <c r="F172" s="389">
        <v>9</v>
      </c>
      <c r="G172" s="389">
        <v>0.6</v>
      </c>
      <c r="H172" s="389">
        <v>60</v>
      </c>
      <c r="I172" s="389">
        <v>5.4</v>
      </c>
      <c r="J172" s="387"/>
      <c r="K172" s="387"/>
      <c r="L172" s="387"/>
      <c r="M172" s="387" t="s">
        <v>158</v>
      </c>
      <c r="N172" s="387"/>
      <c r="O172" s="387"/>
      <c r="P172" s="387"/>
      <c r="Q172" s="375"/>
      <c r="R172" s="375"/>
    </row>
    <row r="173" spans="1:18" ht="15" thickBot="1">
      <c r="A173" s="388">
        <v>122</v>
      </c>
      <c r="B173" s="389">
        <v>5588</v>
      </c>
      <c r="C173" s="387" t="s">
        <v>1009</v>
      </c>
      <c r="D173" s="389">
        <v>10070</v>
      </c>
      <c r="E173" s="387" t="s">
        <v>786</v>
      </c>
      <c r="F173" s="389">
        <v>10</v>
      </c>
      <c r="G173" s="389">
        <v>0.8</v>
      </c>
      <c r="H173" s="389">
        <v>80</v>
      </c>
      <c r="I173" s="389">
        <v>8</v>
      </c>
      <c r="J173" s="387"/>
      <c r="K173" s="387"/>
      <c r="L173" s="387"/>
      <c r="M173" s="387" t="s">
        <v>158</v>
      </c>
      <c r="N173" s="387"/>
      <c r="O173" s="387"/>
      <c r="P173" s="387"/>
      <c r="Q173" s="375"/>
      <c r="R173" s="375"/>
    </row>
    <row r="174" spans="1:18" ht="15" thickBot="1">
      <c r="A174" s="388">
        <v>123</v>
      </c>
      <c r="B174" s="387"/>
      <c r="C174" s="387" t="s">
        <v>1010</v>
      </c>
      <c r="D174" s="389">
        <v>10400</v>
      </c>
      <c r="E174" s="387" t="s">
        <v>786</v>
      </c>
      <c r="F174" s="389">
        <v>10</v>
      </c>
      <c r="G174" s="389">
        <v>0.8</v>
      </c>
      <c r="H174" s="387" t="s">
        <v>1011</v>
      </c>
      <c r="I174" s="389">
        <v>8</v>
      </c>
      <c r="J174" s="387" t="s">
        <v>158</v>
      </c>
      <c r="K174" s="387"/>
      <c r="L174" s="387"/>
      <c r="M174" s="387"/>
      <c r="N174" s="387"/>
      <c r="O174" s="387"/>
      <c r="P174" s="387"/>
      <c r="Q174" s="375"/>
      <c r="R174" s="375"/>
    </row>
    <row r="175" spans="1:18" ht="15" thickBot="1">
      <c r="A175" s="388">
        <v>124</v>
      </c>
      <c r="B175" s="389">
        <v>5589</v>
      </c>
      <c r="C175" s="387" t="s">
        <v>1012</v>
      </c>
      <c r="D175" s="389">
        <v>2200</v>
      </c>
      <c r="E175" s="387" t="s">
        <v>807</v>
      </c>
      <c r="F175" s="389">
        <v>9</v>
      </c>
      <c r="G175" s="389">
        <v>1</v>
      </c>
      <c r="H175" s="389">
        <v>100</v>
      </c>
      <c r="I175" s="389">
        <v>9</v>
      </c>
      <c r="J175" s="387"/>
      <c r="K175" s="387"/>
      <c r="L175" s="387"/>
      <c r="M175" s="387" t="s">
        <v>158</v>
      </c>
      <c r="N175" s="387"/>
      <c r="O175" s="387"/>
      <c r="P175" s="387"/>
      <c r="Q175" s="375"/>
      <c r="R175" s="375"/>
    </row>
    <row r="176" spans="1:18" ht="15" thickBot="1">
      <c r="A176" s="388">
        <v>125</v>
      </c>
      <c r="B176" s="387"/>
      <c r="C176" s="387" t="s">
        <v>1013</v>
      </c>
      <c r="D176" s="389">
        <v>3840</v>
      </c>
      <c r="E176" s="387" t="s">
        <v>807</v>
      </c>
      <c r="F176" s="389">
        <v>10</v>
      </c>
      <c r="G176" s="389">
        <v>0.6</v>
      </c>
      <c r="H176" s="389">
        <v>60</v>
      </c>
      <c r="I176" s="389">
        <v>6</v>
      </c>
      <c r="J176" s="387"/>
      <c r="K176" s="387"/>
      <c r="L176" s="387"/>
      <c r="M176" s="387" t="s">
        <v>158</v>
      </c>
      <c r="N176" s="387"/>
      <c r="O176" s="387"/>
      <c r="P176" s="387"/>
      <c r="Q176" s="375"/>
      <c r="R176" s="375"/>
    </row>
    <row r="177" spans="1:18" ht="15" thickBot="1">
      <c r="A177" s="388">
        <v>126</v>
      </c>
      <c r="B177" s="387"/>
      <c r="C177" s="387" t="s">
        <v>1014</v>
      </c>
      <c r="D177" s="389">
        <v>4700</v>
      </c>
      <c r="E177" s="387" t="s">
        <v>786</v>
      </c>
      <c r="F177" s="389">
        <v>9</v>
      </c>
      <c r="G177" s="389">
        <v>0.8</v>
      </c>
      <c r="H177" s="389">
        <v>80</v>
      </c>
      <c r="I177" s="389">
        <v>7.2</v>
      </c>
      <c r="J177" s="387"/>
      <c r="K177" s="387"/>
      <c r="L177" s="387"/>
      <c r="M177" s="387" t="s">
        <v>158</v>
      </c>
      <c r="N177" s="387"/>
      <c r="O177" s="387"/>
      <c r="P177" s="387"/>
      <c r="Q177" s="375"/>
      <c r="R177" s="375"/>
    </row>
    <row r="178" spans="1:18" ht="15" thickBot="1">
      <c r="A178" s="388">
        <v>127</v>
      </c>
      <c r="B178" s="387"/>
      <c r="C178" s="387" t="s">
        <v>1015</v>
      </c>
      <c r="D178" s="389">
        <v>6040</v>
      </c>
      <c r="E178" s="387" t="s">
        <v>786</v>
      </c>
      <c r="F178" s="389">
        <v>10</v>
      </c>
      <c r="G178" s="389">
        <v>0.6</v>
      </c>
      <c r="H178" s="389">
        <v>60</v>
      </c>
      <c r="I178" s="389">
        <v>6</v>
      </c>
      <c r="J178" s="387"/>
      <c r="K178" s="387"/>
      <c r="L178" s="387"/>
      <c r="M178" s="387" t="s">
        <v>158</v>
      </c>
      <c r="N178" s="387"/>
      <c r="O178" s="387"/>
      <c r="P178" s="387"/>
      <c r="Q178" s="375"/>
      <c r="R178" s="375"/>
    </row>
    <row r="179" spans="1:18" ht="15" thickBot="1">
      <c r="A179" s="388">
        <v>128</v>
      </c>
      <c r="B179" s="387"/>
      <c r="C179" s="387" t="s">
        <v>1016</v>
      </c>
      <c r="D179" s="389">
        <v>6900</v>
      </c>
      <c r="E179" s="387" t="s">
        <v>786</v>
      </c>
      <c r="F179" s="389">
        <v>10</v>
      </c>
      <c r="G179" s="389">
        <v>0.8</v>
      </c>
      <c r="H179" s="389">
        <v>80</v>
      </c>
      <c r="I179" s="389">
        <v>8</v>
      </c>
      <c r="J179" s="387"/>
      <c r="K179" s="387"/>
      <c r="L179" s="387"/>
      <c r="M179" s="387" t="s">
        <v>158</v>
      </c>
      <c r="N179" s="387"/>
      <c r="O179" s="387"/>
      <c r="P179" s="387"/>
      <c r="Q179" s="375"/>
      <c r="R179" s="375"/>
    </row>
    <row r="180" spans="1:18" ht="15" thickBot="1">
      <c r="A180" s="388">
        <v>129</v>
      </c>
      <c r="B180" s="389">
        <v>5590</v>
      </c>
      <c r="C180" s="387" t="s">
        <v>1017</v>
      </c>
      <c r="D180" s="389">
        <v>4660</v>
      </c>
      <c r="E180" s="387" t="s">
        <v>807</v>
      </c>
      <c r="F180" s="389">
        <v>8</v>
      </c>
      <c r="G180" s="389">
        <v>0.8</v>
      </c>
      <c r="H180" s="389">
        <v>80</v>
      </c>
      <c r="I180" s="389">
        <v>6.4</v>
      </c>
      <c r="J180" s="387"/>
      <c r="K180" s="387"/>
      <c r="L180" s="387"/>
      <c r="M180" s="387" t="s">
        <v>158</v>
      </c>
      <c r="N180" s="387"/>
      <c r="O180" s="387"/>
      <c r="P180" s="387" t="s">
        <v>860</v>
      </c>
      <c r="Q180" s="375"/>
      <c r="R180" s="375"/>
    </row>
    <row r="181" spans="1:18" ht="25.5" thickBot="1">
      <c r="A181" s="388">
        <v>130</v>
      </c>
      <c r="B181" s="387"/>
      <c r="C181" s="387" t="s">
        <v>1018</v>
      </c>
      <c r="D181" s="389">
        <v>5600</v>
      </c>
      <c r="E181" s="387" t="s">
        <v>807</v>
      </c>
      <c r="F181" s="389">
        <v>7.5</v>
      </c>
      <c r="G181" s="389">
        <v>0.6</v>
      </c>
      <c r="H181" s="389">
        <v>60</v>
      </c>
      <c r="I181" s="389">
        <v>4.5</v>
      </c>
      <c r="J181" s="387"/>
      <c r="K181" s="387"/>
      <c r="L181" s="387"/>
      <c r="M181" s="387" t="s">
        <v>158</v>
      </c>
      <c r="N181" s="387"/>
      <c r="O181" s="387"/>
      <c r="P181" s="387" t="s">
        <v>860</v>
      </c>
      <c r="Q181" s="375" t="s">
        <v>903</v>
      </c>
      <c r="R181" s="375" t="s">
        <v>1019</v>
      </c>
    </row>
    <row r="182" spans="1:18" ht="15" thickBot="1">
      <c r="A182" s="388">
        <v>131</v>
      </c>
      <c r="B182" s="387"/>
      <c r="C182" s="387" t="s">
        <v>1020</v>
      </c>
      <c r="D182" s="389">
        <v>6155</v>
      </c>
      <c r="E182" s="387" t="s">
        <v>807</v>
      </c>
      <c r="F182" s="389">
        <v>5</v>
      </c>
      <c r="G182" s="389">
        <v>0.6</v>
      </c>
      <c r="H182" s="389">
        <v>60</v>
      </c>
      <c r="I182" s="389">
        <v>3</v>
      </c>
      <c r="J182" s="387"/>
      <c r="K182" s="387"/>
      <c r="L182" s="387"/>
      <c r="M182" s="387" t="s">
        <v>158</v>
      </c>
      <c r="N182" s="387"/>
      <c r="O182" s="387"/>
      <c r="P182" s="387" t="s">
        <v>860</v>
      </c>
      <c r="Q182" s="375"/>
      <c r="R182" s="375"/>
    </row>
    <row r="183" spans="1:18" ht="15" thickBot="1">
      <c r="A183" s="388">
        <v>132</v>
      </c>
      <c r="B183" s="387"/>
      <c r="C183" s="387" t="s">
        <v>1021</v>
      </c>
      <c r="D183" s="389">
        <v>6870</v>
      </c>
      <c r="E183" s="387" t="s">
        <v>807</v>
      </c>
      <c r="F183" s="389">
        <v>8</v>
      </c>
      <c r="G183" s="389">
        <v>0.8</v>
      </c>
      <c r="H183" s="389">
        <v>80</v>
      </c>
      <c r="I183" s="389">
        <v>6.4</v>
      </c>
      <c r="J183" s="387"/>
      <c r="K183" s="387"/>
      <c r="L183" s="387"/>
      <c r="M183" s="387" t="s">
        <v>158</v>
      </c>
      <c r="N183" s="387"/>
      <c r="O183" s="387"/>
      <c r="P183" s="387" t="s">
        <v>860</v>
      </c>
      <c r="Q183" s="375"/>
      <c r="R183" s="375"/>
    </row>
    <row r="184" spans="1:18" ht="25.5" thickBot="1">
      <c r="A184" s="388">
        <v>133</v>
      </c>
      <c r="B184" s="387"/>
      <c r="C184" s="387" t="s">
        <v>1022</v>
      </c>
      <c r="D184" s="389">
        <v>7875</v>
      </c>
      <c r="E184" s="387" t="s">
        <v>807</v>
      </c>
      <c r="F184" s="389">
        <v>8</v>
      </c>
      <c r="G184" s="389">
        <v>0.8</v>
      </c>
      <c r="H184" s="389">
        <v>80</v>
      </c>
      <c r="I184" s="389">
        <v>6.4</v>
      </c>
      <c r="J184" s="387"/>
      <c r="K184" s="387"/>
      <c r="L184" s="387"/>
      <c r="M184" s="387" t="s">
        <v>158</v>
      </c>
      <c r="N184" s="387"/>
      <c r="O184" s="387"/>
      <c r="P184" s="387" t="s">
        <v>860</v>
      </c>
      <c r="Q184" s="375" t="s">
        <v>1023</v>
      </c>
      <c r="R184" s="375" t="s">
        <v>1019</v>
      </c>
    </row>
    <row r="185" spans="1:18" ht="15" thickBot="1">
      <c r="A185" s="388">
        <v>134</v>
      </c>
      <c r="B185" s="387"/>
      <c r="C185" s="387" t="s">
        <v>1024</v>
      </c>
      <c r="D185" s="389">
        <v>9000</v>
      </c>
      <c r="E185" s="387" t="s">
        <v>807</v>
      </c>
      <c r="F185" s="389">
        <v>10</v>
      </c>
      <c r="G185" s="389">
        <v>0.8</v>
      </c>
      <c r="H185" s="389">
        <v>80</v>
      </c>
      <c r="I185" s="389">
        <v>8</v>
      </c>
      <c r="J185" s="387"/>
      <c r="K185" s="387"/>
      <c r="L185" s="387"/>
      <c r="M185" s="387" t="s">
        <v>158</v>
      </c>
      <c r="N185" s="387"/>
      <c r="O185" s="387"/>
      <c r="P185" s="387"/>
      <c r="Q185" s="375"/>
      <c r="R185" s="375"/>
    </row>
    <row r="186" spans="1:18" ht="15" thickBot="1">
      <c r="A186" s="388">
        <v>135</v>
      </c>
      <c r="B186" s="387"/>
      <c r="C186" s="387" t="s">
        <v>1025</v>
      </c>
      <c r="D186" s="389">
        <v>9150</v>
      </c>
      <c r="E186" s="387" t="s">
        <v>807</v>
      </c>
      <c r="F186" s="389">
        <v>11.5</v>
      </c>
      <c r="G186" s="389">
        <v>0.8</v>
      </c>
      <c r="H186" s="389">
        <v>80</v>
      </c>
      <c r="I186" s="389">
        <v>9.1999999999999993</v>
      </c>
      <c r="J186" s="387"/>
      <c r="K186" s="387"/>
      <c r="L186" s="387"/>
      <c r="M186" s="387" t="s">
        <v>158</v>
      </c>
      <c r="N186" s="387"/>
      <c r="O186" s="387"/>
      <c r="P186" s="387"/>
      <c r="Q186" s="375"/>
      <c r="R186" s="375"/>
    </row>
    <row r="187" spans="1:18" ht="15" thickBot="1">
      <c r="A187" s="388">
        <v>136</v>
      </c>
      <c r="B187" s="387"/>
      <c r="C187" s="387" t="s">
        <v>1026</v>
      </c>
      <c r="D187" s="389">
        <v>9500</v>
      </c>
      <c r="E187" s="387" t="s">
        <v>807</v>
      </c>
      <c r="F187" s="389">
        <v>10</v>
      </c>
      <c r="G187" s="389">
        <v>0.6</v>
      </c>
      <c r="H187" s="389">
        <v>60</v>
      </c>
      <c r="I187" s="389">
        <v>6</v>
      </c>
      <c r="J187" s="387"/>
      <c r="K187" s="387"/>
      <c r="L187" s="387"/>
      <c r="M187" s="387" t="s">
        <v>158</v>
      </c>
      <c r="N187" s="387"/>
      <c r="O187" s="387"/>
      <c r="P187" s="387"/>
      <c r="Q187" s="375"/>
      <c r="R187" s="375"/>
    </row>
    <row r="188" spans="1:18" ht="15" thickBot="1">
      <c r="A188" s="388">
        <v>137</v>
      </c>
      <c r="B188" s="387"/>
      <c r="C188" s="387" t="s">
        <v>1027</v>
      </c>
      <c r="D188" s="389">
        <v>9800</v>
      </c>
      <c r="E188" s="387" t="s">
        <v>807</v>
      </c>
      <c r="F188" s="389">
        <v>10</v>
      </c>
      <c r="G188" s="389">
        <v>0.8</v>
      </c>
      <c r="H188" s="389">
        <v>80</v>
      </c>
      <c r="I188" s="389">
        <v>8</v>
      </c>
      <c r="J188" s="387"/>
      <c r="K188" s="387"/>
      <c r="L188" s="387"/>
      <c r="M188" s="387" t="s">
        <v>158</v>
      </c>
      <c r="N188" s="387"/>
      <c r="O188" s="387"/>
      <c r="P188" s="387"/>
      <c r="Q188" s="375"/>
      <c r="R188" s="375"/>
    </row>
    <row r="189" spans="1:18" ht="15" thickBot="1">
      <c r="A189" s="388">
        <v>138</v>
      </c>
      <c r="B189" s="387"/>
      <c r="C189" s="387" t="s">
        <v>1028</v>
      </c>
      <c r="D189" s="389">
        <v>9950</v>
      </c>
      <c r="E189" s="387" t="s">
        <v>807</v>
      </c>
      <c r="F189" s="389">
        <v>10</v>
      </c>
      <c r="G189" s="389">
        <v>0.6</v>
      </c>
      <c r="H189" s="389">
        <v>60</v>
      </c>
      <c r="I189" s="389">
        <v>6</v>
      </c>
      <c r="J189" s="387"/>
      <c r="K189" s="387"/>
      <c r="L189" s="387"/>
      <c r="M189" s="387" t="s">
        <v>158</v>
      </c>
      <c r="N189" s="387"/>
      <c r="O189" s="387"/>
      <c r="P189" s="387"/>
      <c r="Q189" s="375"/>
      <c r="R189" s="375"/>
    </row>
    <row r="190" spans="1:18" ht="15" thickBot="1">
      <c r="A190" s="388">
        <v>139</v>
      </c>
      <c r="B190" s="387"/>
      <c r="C190" s="387" t="s">
        <v>1029</v>
      </c>
      <c r="D190" s="389">
        <v>11790</v>
      </c>
      <c r="E190" s="387" t="s">
        <v>807</v>
      </c>
      <c r="F190" s="389">
        <v>8</v>
      </c>
      <c r="G190" s="389">
        <v>0.8</v>
      </c>
      <c r="H190" s="389">
        <v>80</v>
      </c>
      <c r="I190" s="389">
        <v>6.4</v>
      </c>
      <c r="J190" s="387"/>
      <c r="K190" s="387"/>
      <c r="L190" s="387"/>
      <c r="M190" s="387" t="s">
        <v>158</v>
      </c>
      <c r="N190" s="387"/>
      <c r="O190" s="387"/>
      <c r="P190" s="387"/>
      <c r="Q190" s="375"/>
      <c r="R190" s="375"/>
    </row>
    <row r="191" spans="1:18" ht="25.5" thickBot="1">
      <c r="A191" s="388">
        <v>140</v>
      </c>
      <c r="B191" s="387"/>
      <c r="C191" s="387" t="s">
        <v>1030</v>
      </c>
      <c r="D191" s="389">
        <v>12850</v>
      </c>
      <c r="E191" s="387" t="s">
        <v>807</v>
      </c>
      <c r="F191" s="389">
        <v>32</v>
      </c>
      <c r="G191" s="389">
        <v>3</v>
      </c>
      <c r="H191" s="389">
        <v>600</v>
      </c>
      <c r="I191" s="389">
        <v>128</v>
      </c>
      <c r="J191" s="387"/>
      <c r="K191" s="387"/>
      <c r="L191" s="387"/>
      <c r="M191" s="387" t="s">
        <v>158</v>
      </c>
      <c r="N191" s="387" t="s">
        <v>1031</v>
      </c>
      <c r="O191" s="389" t="s">
        <v>1032</v>
      </c>
      <c r="P191" s="387"/>
      <c r="Q191" s="375">
        <v>1988</v>
      </c>
      <c r="R191" s="375" t="s">
        <v>1033</v>
      </c>
    </row>
    <row r="192" spans="1:18" ht="15" thickBot="1">
      <c r="A192" s="388">
        <v>141</v>
      </c>
      <c r="B192" s="389">
        <v>5591</v>
      </c>
      <c r="C192" s="387" t="s">
        <v>1034</v>
      </c>
      <c r="D192" s="389">
        <v>6240</v>
      </c>
      <c r="E192" s="387" t="s">
        <v>815</v>
      </c>
      <c r="F192" s="389">
        <v>15</v>
      </c>
      <c r="G192" s="389">
        <v>1</v>
      </c>
      <c r="H192" s="389">
        <v>100</v>
      </c>
      <c r="I192" s="389">
        <v>15</v>
      </c>
      <c r="J192" s="387"/>
      <c r="K192" s="387"/>
      <c r="L192" s="387"/>
      <c r="M192" s="387" t="s">
        <v>158</v>
      </c>
      <c r="N192" s="387"/>
      <c r="O192" s="387"/>
      <c r="P192" s="387"/>
      <c r="Q192" s="375"/>
      <c r="R192" s="375"/>
    </row>
    <row r="193" spans="1:18" ht="15" thickBot="1">
      <c r="A193" s="388">
        <v>142</v>
      </c>
      <c r="B193" s="387"/>
      <c r="C193" s="387" t="s">
        <v>1035</v>
      </c>
      <c r="D193" s="389">
        <v>6400</v>
      </c>
      <c r="E193" s="387" t="s">
        <v>815</v>
      </c>
      <c r="F193" s="389">
        <v>8</v>
      </c>
      <c r="G193" s="389">
        <v>0.8</v>
      </c>
      <c r="H193" s="389">
        <v>80</v>
      </c>
      <c r="I193" s="389">
        <v>6.4</v>
      </c>
      <c r="J193" s="387"/>
      <c r="K193" s="387"/>
      <c r="L193" s="387"/>
      <c r="M193" s="387" t="s">
        <v>158</v>
      </c>
      <c r="N193" s="387"/>
      <c r="O193" s="387"/>
      <c r="P193" s="387"/>
      <c r="Q193" s="375"/>
      <c r="R193" s="375"/>
    </row>
    <row r="194" spans="1:18" ht="15" thickBot="1">
      <c r="A194" s="388">
        <v>143</v>
      </c>
      <c r="B194" s="387"/>
      <c r="C194" s="387" t="s">
        <v>1036</v>
      </c>
      <c r="D194" s="389">
        <v>6915</v>
      </c>
      <c r="E194" s="387" t="s">
        <v>815</v>
      </c>
      <c r="F194" s="389">
        <v>8</v>
      </c>
      <c r="G194" s="389">
        <v>0.8</v>
      </c>
      <c r="H194" s="389">
        <v>80</v>
      </c>
      <c r="I194" s="389">
        <v>6.4</v>
      </c>
      <c r="J194" s="387"/>
      <c r="K194" s="387"/>
      <c r="L194" s="387"/>
      <c r="M194" s="387" t="s">
        <v>158</v>
      </c>
      <c r="N194" s="387"/>
      <c r="O194" s="387"/>
      <c r="P194" s="387"/>
      <c r="Q194" s="375"/>
      <c r="R194" s="375"/>
    </row>
    <row r="195" spans="1:18" ht="15" thickBot="1">
      <c r="A195" s="388">
        <v>144</v>
      </c>
      <c r="B195" s="387"/>
      <c r="C195" s="387" t="s">
        <v>1037</v>
      </c>
      <c r="D195" s="389">
        <v>7500</v>
      </c>
      <c r="E195" s="387" t="s">
        <v>815</v>
      </c>
      <c r="F195" s="389">
        <v>15</v>
      </c>
      <c r="G195" s="389">
        <v>1</v>
      </c>
      <c r="H195" s="389">
        <v>100</v>
      </c>
      <c r="I195" s="389">
        <v>15</v>
      </c>
      <c r="J195" s="387"/>
      <c r="K195" s="387"/>
      <c r="L195" s="387"/>
      <c r="M195" s="387" t="s">
        <v>158</v>
      </c>
      <c r="N195" s="387"/>
      <c r="O195" s="387"/>
      <c r="P195" s="387"/>
      <c r="Q195" s="375"/>
      <c r="R195" s="375"/>
    </row>
    <row r="196" spans="1:18" ht="15" thickBot="1">
      <c r="A196" s="388">
        <v>145</v>
      </c>
      <c r="B196" s="387"/>
      <c r="C196" s="387" t="s">
        <v>1038</v>
      </c>
      <c r="D196" s="389">
        <v>8892</v>
      </c>
      <c r="E196" s="387" t="s">
        <v>815</v>
      </c>
      <c r="F196" s="389">
        <v>8</v>
      </c>
      <c r="G196" s="389">
        <v>0.6</v>
      </c>
      <c r="H196" s="389">
        <v>60</v>
      </c>
      <c r="I196" s="389">
        <v>4.8</v>
      </c>
      <c r="J196" s="387"/>
      <c r="K196" s="387"/>
      <c r="L196" s="387"/>
      <c r="M196" s="387" t="s">
        <v>158</v>
      </c>
      <c r="N196" s="387"/>
      <c r="O196" s="387"/>
      <c r="P196" s="387"/>
      <c r="Q196" s="375"/>
      <c r="R196" s="375"/>
    </row>
    <row r="197" spans="1:18" ht="15" thickBot="1">
      <c r="A197" s="388">
        <v>146</v>
      </c>
      <c r="B197" s="387"/>
      <c r="C197" s="387" t="s">
        <v>1039</v>
      </c>
      <c r="D197" s="389">
        <v>9200</v>
      </c>
      <c r="E197" s="387" t="s">
        <v>815</v>
      </c>
      <c r="F197" s="389">
        <v>10</v>
      </c>
      <c r="G197" s="389">
        <v>0.8</v>
      </c>
      <c r="H197" s="389">
        <v>80</v>
      </c>
      <c r="I197" s="389">
        <v>8</v>
      </c>
      <c r="J197" s="387"/>
      <c r="K197" s="387"/>
      <c r="L197" s="387"/>
      <c r="M197" s="387" t="s">
        <v>158</v>
      </c>
      <c r="N197" s="387"/>
      <c r="O197" s="387"/>
      <c r="P197" s="387"/>
      <c r="Q197" s="375"/>
      <c r="R197" s="375"/>
    </row>
    <row r="198" spans="1:18" ht="15" thickBot="1">
      <c r="A198" s="388">
        <v>147</v>
      </c>
      <c r="B198" s="387"/>
      <c r="C198" s="387" t="s">
        <v>1040</v>
      </c>
      <c r="D198" s="389">
        <v>11370</v>
      </c>
      <c r="E198" s="387" t="s">
        <v>815</v>
      </c>
      <c r="F198" s="389">
        <v>9</v>
      </c>
      <c r="G198" s="389">
        <v>0.6</v>
      </c>
      <c r="H198" s="389">
        <v>60</v>
      </c>
      <c r="I198" s="389">
        <v>5.4</v>
      </c>
      <c r="J198" s="387"/>
      <c r="K198" s="387"/>
      <c r="L198" s="387"/>
      <c r="M198" s="387" t="s">
        <v>158</v>
      </c>
      <c r="N198" s="387"/>
      <c r="O198" s="387"/>
      <c r="P198" s="387"/>
      <c r="Q198" s="375"/>
      <c r="R198" s="375"/>
    </row>
    <row r="199" spans="1:18" ht="15" thickBot="1">
      <c r="A199" s="388">
        <v>148</v>
      </c>
      <c r="B199" s="387"/>
      <c r="C199" s="387" t="s">
        <v>1041</v>
      </c>
      <c r="D199" s="389">
        <v>12490</v>
      </c>
      <c r="E199" s="387" t="s">
        <v>815</v>
      </c>
      <c r="F199" s="389">
        <v>15</v>
      </c>
      <c r="G199" s="389">
        <v>0.6</v>
      </c>
      <c r="H199" s="389">
        <v>60</v>
      </c>
      <c r="I199" s="389">
        <v>9</v>
      </c>
      <c r="J199" s="387"/>
      <c r="K199" s="387"/>
      <c r="L199" s="387"/>
      <c r="M199" s="387" t="s">
        <v>158</v>
      </c>
      <c r="N199" s="387"/>
      <c r="O199" s="387"/>
      <c r="P199" s="387"/>
      <c r="Q199" s="375" t="s">
        <v>974</v>
      </c>
      <c r="R199" s="375"/>
    </row>
    <row r="200" spans="1:18" ht="15" thickBot="1">
      <c r="A200" s="388">
        <v>149</v>
      </c>
      <c r="B200" s="387"/>
      <c r="C200" s="387" t="s">
        <v>1042</v>
      </c>
      <c r="D200" s="389">
        <v>13083</v>
      </c>
      <c r="E200" s="387" t="s">
        <v>815</v>
      </c>
      <c r="F200" s="389">
        <v>10</v>
      </c>
      <c r="G200" s="389">
        <v>1</v>
      </c>
      <c r="H200" s="389">
        <v>100</v>
      </c>
      <c r="I200" s="389">
        <v>10</v>
      </c>
      <c r="J200" s="387"/>
      <c r="K200" s="387"/>
      <c r="L200" s="387"/>
      <c r="M200" s="387" t="s">
        <v>158</v>
      </c>
      <c r="N200" s="387"/>
      <c r="O200" s="387"/>
      <c r="P200" s="387"/>
      <c r="Q200" s="375"/>
      <c r="R200" s="375"/>
    </row>
    <row r="201" spans="1:18" ht="15" thickBot="1">
      <c r="A201" s="388">
        <v>150</v>
      </c>
      <c r="B201" s="387"/>
      <c r="C201" s="387" t="s">
        <v>1043</v>
      </c>
      <c r="D201" s="389">
        <v>13670</v>
      </c>
      <c r="E201" s="387" t="s">
        <v>815</v>
      </c>
      <c r="F201" s="389">
        <v>28</v>
      </c>
      <c r="G201" s="389">
        <v>2</v>
      </c>
      <c r="H201" s="389">
        <v>200</v>
      </c>
      <c r="I201" s="389">
        <v>56</v>
      </c>
      <c r="J201" s="387"/>
      <c r="K201" s="387"/>
      <c r="L201" s="387"/>
      <c r="M201" s="387" t="s">
        <v>158</v>
      </c>
      <c r="N201" s="387"/>
      <c r="O201" s="389">
        <v>2</v>
      </c>
      <c r="P201" s="387"/>
      <c r="Q201" s="375" t="s">
        <v>974</v>
      </c>
      <c r="R201" s="375"/>
    </row>
    <row r="202" spans="1:18" ht="15" thickBot="1">
      <c r="A202" s="388">
        <v>151</v>
      </c>
      <c r="B202" s="387"/>
      <c r="C202" s="387" t="s">
        <v>1044</v>
      </c>
      <c r="D202" s="389">
        <v>13948</v>
      </c>
      <c r="E202" s="387" t="s">
        <v>815</v>
      </c>
      <c r="F202" s="389">
        <v>18</v>
      </c>
      <c r="G202" s="389">
        <v>1</v>
      </c>
      <c r="H202" s="389">
        <v>100</v>
      </c>
      <c r="I202" s="389">
        <v>18</v>
      </c>
      <c r="J202" s="387"/>
      <c r="K202" s="387"/>
      <c r="L202" s="387"/>
      <c r="M202" s="387" t="s">
        <v>158</v>
      </c>
      <c r="N202" s="387"/>
      <c r="O202" s="389">
        <v>2</v>
      </c>
      <c r="P202" s="387"/>
      <c r="Q202" s="375"/>
      <c r="R202" s="375"/>
    </row>
    <row r="203" spans="1:18" ht="15" thickBot="1">
      <c r="A203" s="388">
        <v>152</v>
      </c>
      <c r="B203" s="389">
        <v>5592</v>
      </c>
      <c r="C203" s="387" t="s">
        <v>1045</v>
      </c>
      <c r="D203" s="389">
        <v>2285</v>
      </c>
      <c r="E203" s="387" t="s">
        <v>566</v>
      </c>
      <c r="F203" s="389">
        <v>12</v>
      </c>
      <c r="G203" s="389">
        <v>1</v>
      </c>
      <c r="H203" s="389">
        <v>100</v>
      </c>
      <c r="I203" s="389">
        <v>12</v>
      </c>
      <c r="J203" s="387"/>
      <c r="K203" s="387"/>
      <c r="L203" s="387"/>
      <c r="M203" s="387" t="s">
        <v>158</v>
      </c>
      <c r="N203" s="387"/>
      <c r="O203" s="389">
        <v>2</v>
      </c>
      <c r="P203" s="387"/>
      <c r="Q203" s="375"/>
      <c r="R203" s="375"/>
    </row>
    <row r="204" spans="1:18" ht="15" thickBot="1">
      <c r="A204" s="388">
        <v>153</v>
      </c>
      <c r="B204" s="387"/>
      <c r="C204" s="387" t="s">
        <v>1046</v>
      </c>
      <c r="D204" s="389">
        <v>4570</v>
      </c>
      <c r="E204" s="387" t="s">
        <v>566</v>
      </c>
      <c r="F204" s="389">
        <v>6</v>
      </c>
      <c r="G204" s="389">
        <v>8</v>
      </c>
      <c r="H204" s="389">
        <v>80</v>
      </c>
      <c r="I204" s="389">
        <v>48</v>
      </c>
      <c r="J204" s="387"/>
      <c r="K204" s="387"/>
      <c r="L204" s="387"/>
      <c r="M204" s="387" t="s">
        <v>158</v>
      </c>
      <c r="N204" s="387"/>
      <c r="O204" s="387"/>
      <c r="P204" s="387"/>
      <c r="Q204" s="375"/>
      <c r="R204" s="375"/>
    </row>
    <row r="205" spans="1:18" ht="15" thickBot="1">
      <c r="A205" s="388">
        <v>154</v>
      </c>
      <c r="B205" s="389">
        <v>5593</v>
      </c>
      <c r="C205" s="387" t="s">
        <v>1047</v>
      </c>
      <c r="D205" s="389">
        <v>1440</v>
      </c>
      <c r="E205" s="387" t="s">
        <v>815</v>
      </c>
      <c r="F205" s="389">
        <v>10</v>
      </c>
      <c r="G205" s="389">
        <v>0.6</v>
      </c>
      <c r="H205" s="389">
        <v>60</v>
      </c>
      <c r="I205" s="389">
        <v>6</v>
      </c>
      <c r="J205" s="387"/>
      <c r="K205" s="387"/>
      <c r="L205" s="387"/>
      <c r="M205" s="387" t="s">
        <v>158</v>
      </c>
      <c r="N205" s="387"/>
      <c r="O205" s="387"/>
      <c r="P205" s="387"/>
      <c r="Q205" s="375"/>
      <c r="R205" s="375"/>
    </row>
    <row r="206" spans="1:18" ht="15" thickBot="1">
      <c r="A206" s="388">
        <v>155</v>
      </c>
      <c r="B206" s="387"/>
      <c r="C206" s="387" t="s">
        <v>1048</v>
      </c>
      <c r="D206" s="389">
        <v>2000</v>
      </c>
      <c r="E206" s="387" t="s">
        <v>815</v>
      </c>
      <c r="F206" s="389">
        <v>11</v>
      </c>
      <c r="G206" s="389">
        <v>1</v>
      </c>
      <c r="H206" s="389">
        <v>100</v>
      </c>
      <c r="I206" s="389">
        <v>11</v>
      </c>
      <c r="J206" s="387"/>
      <c r="K206" s="387"/>
      <c r="L206" s="387"/>
      <c r="M206" s="387" t="s">
        <v>158</v>
      </c>
      <c r="N206" s="387" t="s">
        <v>1031</v>
      </c>
      <c r="O206" s="387"/>
      <c r="P206" s="387"/>
      <c r="Q206" s="375"/>
      <c r="R206" s="375"/>
    </row>
    <row r="207" spans="1:18" ht="15" thickBot="1">
      <c r="A207" s="388">
        <v>156</v>
      </c>
      <c r="B207" s="387"/>
      <c r="C207" s="387" t="s">
        <v>1049</v>
      </c>
      <c r="D207" s="389">
        <v>2900</v>
      </c>
      <c r="E207" s="387" t="s">
        <v>815</v>
      </c>
      <c r="F207" s="389">
        <v>11</v>
      </c>
      <c r="G207" s="389">
        <v>0.8</v>
      </c>
      <c r="H207" s="389">
        <v>80</v>
      </c>
      <c r="I207" s="389">
        <v>8.8000000000000007</v>
      </c>
      <c r="J207" s="387"/>
      <c r="K207" s="387"/>
      <c r="L207" s="387"/>
      <c r="M207" s="387" t="s">
        <v>158</v>
      </c>
      <c r="N207" s="387" t="s">
        <v>1031</v>
      </c>
      <c r="O207" s="387"/>
      <c r="P207" s="387"/>
      <c r="Q207" s="375"/>
      <c r="R207" s="375"/>
    </row>
    <row r="208" spans="1:18" ht="15" thickBot="1">
      <c r="A208" s="388">
        <v>157</v>
      </c>
      <c r="B208" s="387"/>
      <c r="C208" s="387" t="s">
        <v>1050</v>
      </c>
      <c r="D208" s="389">
        <v>3690</v>
      </c>
      <c r="E208" s="387" t="s">
        <v>815</v>
      </c>
      <c r="F208" s="389">
        <v>12</v>
      </c>
      <c r="G208" s="389">
        <v>0.8</v>
      </c>
      <c r="H208" s="389">
        <v>80</v>
      </c>
      <c r="I208" s="389">
        <v>9.6</v>
      </c>
      <c r="J208" s="387"/>
      <c r="K208" s="387"/>
      <c r="L208" s="387"/>
      <c r="M208" s="387" t="s">
        <v>158</v>
      </c>
      <c r="N208" s="387"/>
      <c r="O208" s="387"/>
      <c r="P208" s="387"/>
      <c r="Q208" s="375"/>
      <c r="R208" s="375"/>
    </row>
    <row r="209" spans="1:18" ht="15" thickBot="1">
      <c r="A209" s="388">
        <v>158</v>
      </c>
      <c r="B209" s="387"/>
      <c r="C209" s="387" t="s">
        <v>1051</v>
      </c>
      <c r="D209" s="389">
        <v>3900</v>
      </c>
      <c r="E209" s="387" t="s">
        <v>815</v>
      </c>
      <c r="F209" s="389">
        <v>12</v>
      </c>
      <c r="G209" s="389">
        <v>0.8</v>
      </c>
      <c r="H209" s="389">
        <v>80</v>
      </c>
      <c r="I209" s="389">
        <v>9.6</v>
      </c>
      <c r="J209" s="387"/>
      <c r="K209" s="387"/>
      <c r="L209" s="387"/>
      <c r="M209" s="387" t="s">
        <v>158</v>
      </c>
      <c r="N209" s="387" t="s">
        <v>1031</v>
      </c>
      <c r="O209" s="387"/>
      <c r="P209" s="387"/>
      <c r="Q209" s="375"/>
      <c r="R209" s="375"/>
    </row>
    <row r="210" spans="1:18" ht="25.5" thickBot="1">
      <c r="A210" s="388">
        <v>159</v>
      </c>
      <c r="B210" s="387"/>
      <c r="C210" s="387" t="s">
        <v>1052</v>
      </c>
      <c r="D210" s="389">
        <v>5415</v>
      </c>
      <c r="E210" s="387" t="s">
        <v>815</v>
      </c>
      <c r="F210" s="389">
        <v>12</v>
      </c>
      <c r="G210" s="389">
        <v>0.8</v>
      </c>
      <c r="H210" s="389">
        <v>80</v>
      </c>
      <c r="I210" s="389">
        <v>9.6</v>
      </c>
      <c r="J210" s="387"/>
      <c r="K210" s="387"/>
      <c r="L210" s="387"/>
      <c r="M210" s="387" t="s">
        <v>158</v>
      </c>
      <c r="N210" s="387"/>
      <c r="O210" s="387"/>
      <c r="P210" s="387"/>
      <c r="Q210" s="375"/>
      <c r="R210" s="375" t="s">
        <v>1053</v>
      </c>
    </row>
    <row r="211" spans="1:18" ht="15" thickBot="1">
      <c r="A211" s="388">
        <v>160</v>
      </c>
      <c r="B211" s="387"/>
      <c r="C211" s="387" t="s">
        <v>1054</v>
      </c>
      <c r="D211" s="389">
        <v>5665</v>
      </c>
      <c r="E211" s="387" t="s">
        <v>815</v>
      </c>
      <c r="F211" s="389">
        <v>36</v>
      </c>
      <c r="G211" s="389">
        <v>2.4</v>
      </c>
      <c r="H211" s="389">
        <v>240</v>
      </c>
      <c r="I211" s="389">
        <v>86.4</v>
      </c>
      <c r="J211" s="387"/>
      <c r="K211" s="387"/>
      <c r="L211" s="387"/>
      <c r="M211" s="387" t="s">
        <v>158</v>
      </c>
      <c r="N211" s="387"/>
      <c r="O211" s="389">
        <v>3</v>
      </c>
      <c r="P211" s="387"/>
      <c r="Q211" s="375"/>
      <c r="R211" s="375"/>
    </row>
    <row r="212" spans="1:18" ht="15" thickBot="1">
      <c r="A212" s="388">
        <v>161</v>
      </c>
      <c r="B212" s="387"/>
      <c r="C212" s="387" t="s">
        <v>1055</v>
      </c>
      <c r="D212" s="389">
        <v>5815</v>
      </c>
      <c r="E212" s="387" t="s">
        <v>815</v>
      </c>
      <c r="F212" s="389">
        <v>12</v>
      </c>
      <c r="G212" s="389">
        <v>1</v>
      </c>
      <c r="H212" s="389">
        <v>100</v>
      </c>
      <c r="I212" s="389">
        <v>12</v>
      </c>
      <c r="J212" s="387"/>
      <c r="K212" s="387"/>
      <c r="L212" s="387"/>
      <c r="M212" s="387" t="s">
        <v>158</v>
      </c>
      <c r="N212" s="387"/>
      <c r="O212" s="387"/>
      <c r="P212" s="387"/>
      <c r="Q212" s="375"/>
      <c r="R212" s="375"/>
    </row>
    <row r="213" spans="1:18" ht="15" thickBot="1">
      <c r="A213" s="388">
        <v>162</v>
      </c>
      <c r="B213" s="387"/>
      <c r="C213" s="387" t="s">
        <v>1056</v>
      </c>
      <c r="D213" s="389">
        <v>7070</v>
      </c>
      <c r="E213" s="387" t="s">
        <v>815</v>
      </c>
      <c r="F213" s="389">
        <v>14</v>
      </c>
      <c r="G213" s="389">
        <v>0.8</v>
      </c>
      <c r="H213" s="389">
        <v>80</v>
      </c>
      <c r="I213" s="389">
        <v>11.2</v>
      </c>
      <c r="J213" s="387"/>
      <c r="K213" s="387"/>
      <c r="L213" s="387"/>
      <c r="M213" s="387" t="s">
        <v>158</v>
      </c>
      <c r="N213" s="387"/>
      <c r="O213" s="387"/>
      <c r="P213" s="387"/>
      <c r="Q213" s="375"/>
      <c r="R213" s="375"/>
    </row>
    <row r="214" spans="1:18" ht="15" thickBot="1">
      <c r="A214" s="388">
        <v>163</v>
      </c>
      <c r="B214" s="389">
        <v>5595</v>
      </c>
      <c r="C214" s="387" t="s">
        <v>1057</v>
      </c>
      <c r="D214" s="389">
        <v>1200</v>
      </c>
      <c r="E214" s="387" t="s">
        <v>815</v>
      </c>
      <c r="F214" s="389">
        <v>8</v>
      </c>
      <c r="G214" s="389">
        <v>0.8</v>
      </c>
      <c r="H214" s="389">
        <v>80</v>
      </c>
      <c r="I214" s="389">
        <v>6.4</v>
      </c>
      <c r="J214" s="387"/>
      <c r="K214" s="387"/>
      <c r="L214" s="387"/>
      <c r="M214" s="387" t="s">
        <v>158</v>
      </c>
      <c r="N214" s="387"/>
      <c r="O214" s="387"/>
      <c r="P214" s="387" t="s">
        <v>860</v>
      </c>
      <c r="Q214" s="375"/>
      <c r="R214" s="375"/>
    </row>
    <row r="215" spans="1:18" ht="15" thickBot="1">
      <c r="A215" s="388">
        <v>164</v>
      </c>
      <c r="B215" s="389">
        <v>5594</v>
      </c>
      <c r="C215" s="387" t="s">
        <v>1058</v>
      </c>
      <c r="D215" s="389">
        <v>1833</v>
      </c>
      <c r="E215" s="387" t="s">
        <v>576</v>
      </c>
      <c r="F215" s="389">
        <v>8.9</v>
      </c>
      <c r="G215" s="389">
        <v>1</v>
      </c>
      <c r="H215" s="389">
        <v>100</v>
      </c>
      <c r="I215" s="389">
        <v>8.9</v>
      </c>
      <c r="J215" s="387"/>
      <c r="K215" s="387"/>
      <c r="L215" s="387"/>
      <c r="M215" s="387" t="s">
        <v>158</v>
      </c>
      <c r="N215" s="387"/>
      <c r="O215" s="387"/>
      <c r="P215" s="387"/>
      <c r="Q215" s="375"/>
      <c r="R215" s="375"/>
    </row>
    <row r="216" spans="1:18" ht="15" thickBot="1">
      <c r="A216" s="388">
        <v>165</v>
      </c>
      <c r="B216" s="387"/>
      <c r="C216" s="387" t="s">
        <v>1059</v>
      </c>
      <c r="D216" s="389">
        <v>2955</v>
      </c>
      <c r="E216" s="387" t="s">
        <v>576</v>
      </c>
      <c r="F216" s="389">
        <v>9.5</v>
      </c>
      <c r="G216" s="389">
        <v>0.8</v>
      </c>
      <c r="H216" s="389">
        <v>80</v>
      </c>
      <c r="I216" s="389">
        <v>7.6</v>
      </c>
      <c r="J216" s="387"/>
      <c r="K216" s="387"/>
      <c r="L216" s="387"/>
      <c r="M216" s="387" t="s">
        <v>158</v>
      </c>
      <c r="N216" s="387"/>
      <c r="O216" s="387"/>
      <c r="P216" s="387"/>
      <c r="Q216" s="375"/>
      <c r="R216" s="375"/>
    </row>
    <row r="217" spans="1:18" ht="15" thickBot="1">
      <c r="A217" s="388">
        <v>166</v>
      </c>
      <c r="B217" s="387"/>
      <c r="C217" s="385">
        <v>1005341</v>
      </c>
      <c r="D217" s="389">
        <v>6089</v>
      </c>
      <c r="E217" s="387" t="s">
        <v>576</v>
      </c>
      <c r="F217" s="389">
        <v>35</v>
      </c>
      <c r="G217" s="389">
        <v>0.8</v>
      </c>
      <c r="H217" s="389">
        <v>80</v>
      </c>
      <c r="I217" s="389">
        <v>28</v>
      </c>
      <c r="J217" s="387"/>
      <c r="K217" s="387"/>
      <c r="L217" s="387"/>
      <c r="M217" s="387" t="s">
        <v>158</v>
      </c>
      <c r="N217" s="387"/>
      <c r="O217" s="387"/>
      <c r="P217" s="387"/>
      <c r="Q217" s="375"/>
      <c r="R217" s="375"/>
    </row>
    <row r="218" spans="1:18" ht="15" thickBot="1">
      <c r="A218" s="388">
        <v>167</v>
      </c>
      <c r="B218" s="387"/>
      <c r="C218" s="385">
        <v>1005342</v>
      </c>
      <c r="D218" s="389">
        <v>6621</v>
      </c>
      <c r="E218" s="387" t="s">
        <v>576</v>
      </c>
      <c r="F218" s="389">
        <v>8.3000000000000007</v>
      </c>
      <c r="G218" s="389">
        <v>0.6</v>
      </c>
      <c r="H218" s="389">
        <v>60</v>
      </c>
      <c r="I218" s="389">
        <v>4.9800000000000004</v>
      </c>
      <c r="J218" s="387"/>
      <c r="K218" s="387"/>
      <c r="L218" s="387"/>
      <c r="M218" s="387" t="s">
        <v>158</v>
      </c>
      <c r="N218" s="387"/>
      <c r="O218" s="387"/>
      <c r="P218" s="387"/>
      <c r="Q218" s="375"/>
      <c r="R218" s="375"/>
    </row>
    <row r="219" spans="1:18" ht="15" thickBot="1">
      <c r="A219" s="388">
        <v>168</v>
      </c>
      <c r="B219" s="389">
        <v>5596</v>
      </c>
      <c r="C219" s="385">
        <v>1005343</v>
      </c>
      <c r="D219" s="389">
        <v>2600</v>
      </c>
      <c r="E219" s="387" t="s">
        <v>566</v>
      </c>
      <c r="F219" s="389">
        <v>7</v>
      </c>
      <c r="G219" s="389">
        <v>0.6</v>
      </c>
      <c r="H219" s="389">
        <v>60</v>
      </c>
      <c r="I219" s="389">
        <v>4.2</v>
      </c>
      <c r="J219" s="387"/>
      <c r="K219" s="387"/>
      <c r="L219" s="387"/>
      <c r="M219" s="387" t="s">
        <v>158</v>
      </c>
      <c r="N219" s="387"/>
      <c r="O219" s="387"/>
      <c r="P219" s="387"/>
      <c r="Q219" s="375"/>
      <c r="R219" s="375"/>
    </row>
    <row r="220" spans="1:18" ht="15" thickBot="1">
      <c r="A220" s="388">
        <v>169</v>
      </c>
      <c r="B220" s="387"/>
      <c r="C220" s="385">
        <v>1005344</v>
      </c>
      <c r="D220" s="389">
        <v>4350</v>
      </c>
      <c r="E220" s="387" t="s">
        <v>566</v>
      </c>
      <c r="F220" s="389">
        <v>9</v>
      </c>
      <c r="G220" s="389">
        <v>1</v>
      </c>
      <c r="H220" s="387" t="s">
        <v>1060</v>
      </c>
      <c r="I220" s="389">
        <v>9</v>
      </c>
      <c r="J220" s="387"/>
      <c r="K220" s="387" t="s">
        <v>158</v>
      </c>
      <c r="L220" s="387"/>
      <c r="M220" s="387"/>
      <c r="N220" s="387"/>
      <c r="O220" s="387"/>
      <c r="P220" s="387"/>
      <c r="Q220" s="375"/>
      <c r="R220" s="375"/>
    </row>
    <row r="221" spans="1:18" ht="15" thickBot="1">
      <c r="A221" s="388">
        <v>170</v>
      </c>
      <c r="B221" s="387"/>
      <c r="C221" s="385" t="s">
        <v>1061</v>
      </c>
      <c r="D221" s="389">
        <v>4750</v>
      </c>
      <c r="E221" s="387" t="s">
        <v>566</v>
      </c>
      <c r="F221" s="389">
        <v>36</v>
      </c>
      <c r="G221" s="389">
        <v>1.5</v>
      </c>
      <c r="H221" s="389">
        <v>150</v>
      </c>
      <c r="I221" s="389">
        <v>54</v>
      </c>
      <c r="J221" s="387"/>
      <c r="K221" s="387"/>
      <c r="L221" s="387"/>
      <c r="M221" s="387" t="s">
        <v>158</v>
      </c>
      <c r="N221" s="387"/>
      <c r="O221" s="389">
        <v>3</v>
      </c>
      <c r="P221" s="387"/>
      <c r="Q221" s="375" t="s">
        <v>1062</v>
      </c>
      <c r="R221" s="375"/>
    </row>
    <row r="222" spans="1:18" ht="15" thickBot="1">
      <c r="A222" s="388">
        <v>170</v>
      </c>
      <c r="B222" s="389">
        <v>5598</v>
      </c>
      <c r="C222" s="387" t="s">
        <v>1063</v>
      </c>
      <c r="D222" s="389">
        <v>5</v>
      </c>
      <c r="E222" s="387" t="s">
        <v>566</v>
      </c>
      <c r="F222" s="389">
        <v>15.5</v>
      </c>
      <c r="G222" s="389">
        <v>0.6</v>
      </c>
      <c r="H222" s="389">
        <v>60</v>
      </c>
      <c r="I222" s="389">
        <v>9.3000000000000007</v>
      </c>
      <c r="J222" s="387"/>
      <c r="K222" s="387"/>
      <c r="L222" s="387"/>
      <c r="M222" s="387" t="s">
        <v>158</v>
      </c>
      <c r="N222" s="387"/>
      <c r="O222" s="387"/>
      <c r="P222" s="387"/>
      <c r="Q222" s="375"/>
      <c r="R222" s="375"/>
    </row>
    <row r="223" spans="1:18" ht="15" thickBot="1">
      <c r="A223" s="388">
        <v>170</v>
      </c>
      <c r="B223" s="387"/>
      <c r="C223" s="387" t="s">
        <v>1064</v>
      </c>
      <c r="D223" s="389">
        <v>1065</v>
      </c>
      <c r="E223" s="387" t="s">
        <v>566</v>
      </c>
      <c r="F223" s="389">
        <v>10</v>
      </c>
      <c r="G223" s="389">
        <v>0.6</v>
      </c>
      <c r="H223" s="389">
        <v>60</v>
      </c>
      <c r="I223" s="389">
        <v>6</v>
      </c>
      <c r="J223" s="387"/>
      <c r="K223" s="387"/>
      <c r="L223" s="387"/>
      <c r="M223" s="387" t="s">
        <v>158</v>
      </c>
      <c r="N223" s="387"/>
      <c r="O223" s="387"/>
      <c r="P223" s="387"/>
      <c r="Q223" s="375"/>
      <c r="R223" s="375"/>
    </row>
    <row r="224" spans="1:18" ht="15" thickBot="1">
      <c r="A224" s="388">
        <v>170</v>
      </c>
      <c r="B224" s="387"/>
      <c r="C224" s="387" t="s">
        <v>1065</v>
      </c>
      <c r="D224" s="389">
        <v>1640</v>
      </c>
      <c r="E224" s="387" t="s">
        <v>566</v>
      </c>
      <c r="F224" s="389">
        <v>10</v>
      </c>
      <c r="G224" s="389">
        <v>0.6</v>
      </c>
      <c r="H224" s="389">
        <v>60</v>
      </c>
      <c r="I224" s="389">
        <v>6</v>
      </c>
      <c r="J224" s="387"/>
      <c r="K224" s="387"/>
      <c r="L224" s="387"/>
      <c r="M224" s="387" t="s">
        <v>158</v>
      </c>
      <c r="N224" s="387"/>
      <c r="O224" s="387"/>
      <c r="P224" s="387"/>
      <c r="Q224" s="375"/>
      <c r="R224" s="375"/>
    </row>
    <row r="225" spans="1:18" ht="15" thickBot="1">
      <c r="A225" s="388">
        <v>170</v>
      </c>
      <c r="B225" s="387"/>
      <c r="C225" s="387" t="s">
        <v>1066</v>
      </c>
      <c r="D225" s="389">
        <v>2300</v>
      </c>
      <c r="E225" s="387" t="s">
        <v>566</v>
      </c>
      <c r="F225" s="389">
        <v>20</v>
      </c>
      <c r="G225" s="389">
        <v>0.6</v>
      </c>
      <c r="H225" s="389">
        <v>120</v>
      </c>
      <c r="I225" s="389">
        <v>12</v>
      </c>
      <c r="J225" s="387"/>
      <c r="K225" s="387"/>
      <c r="L225" s="387"/>
      <c r="M225" s="387" t="s">
        <v>158</v>
      </c>
      <c r="N225" s="387"/>
      <c r="O225" s="389">
        <v>2</v>
      </c>
      <c r="P225" s="387"/>
      <c r="Q225" s="375"/>
      <c r="R225" s="375"/>
    </row>
    <row r="226" spans="1:18" ht="15" thickBot="1">
      <c r="A226" s="388">
        <v>170</v>
      </c>
      <c r="B226" s="387"/>
      <c r="C226" s="387" t="s">
        <v>1067</v>
      </c>
      <c r="D226" s="389">
        <v>2455</v>
      </c>
      <c r="E226" s="387" t="s">
        <v>566</v>
      </c>
      <c r="F226" s="389">
        <v>10</v>
      </c>
      <c r="G226" s="389">
        <v>0.8</v>
      </c>
      <c r="H226" s="389">
        <v>80</v>
      </c>
      <c r="I226" s="389">
        <v>8</v>
      </c>
      <c r="J226" s="387"/>
      <c r="K226" s="387"/>
      <c r="L226" s="387"/>
      <c r="M226" s="387" t="s">
        <v>158</v>
      </c>
      <c r="N226" s="387"/>
      <c r="O226" s="387"/>
      <c r="P226" s="387"/>
      <c r="Q226" s="375"/>
      <c r="R226" s="375"/>
    </row>
    <row r="227" spans="1:18" ht="25.5" thickBot="1">
      <c r="A227" s="388">
        <v>170</v>
      </c>
      <c r="B227" s="387"/>
      <c r="C227" s="387" t="s">
        <v>1068</v>
      </c>
      <c r="D227" s="389">
        <v>3660</v>
      </c>
      <c r="E227" s="387" t="s">
        <v>815</v>
      </c>
      <c r="F227" s="389">
        <v>26</v>
      </c>
      <c r="G227" s="389">
        <v>0.8</v>
      </c>
      <c r="H227" s="389">
        <v>160</v>
      </c>
      <c r="I227" s="389">
        <v>15.6</v>
      </c>
      <c r="J227" s="387"/>
      <c r="K227" s="387"/>
      <c r="L227" s="387"/>
      <c r="M227" s="387" t="s">
        <v>158</v>
      </c>
      <c r="N227" s="387"/>
      <c r="O227" s="389" t="s">
        <v>1069</v>
      </c>
      <c r="P227" s="387"/>
      <c r="Q227" s="375" t="s">
        <v>1070</v>
      </c>
      <c r="R227" s="375" t="s">
        <v>1071</v>
      </c>
    </row>
    <row r="228" spans="1:18" ht="15" thickBot="1">
      <c r="A228" s="388">
        <v>170</v>
      </c>
      <c r="B228" s="389">
        <v>5599</v>
      </c>
      <c r="C228" s="387" t="s">
        <v>1072</v>
      </c>
      <c r="D228" s="389">
        <v>13886</v>
      </c>
      <c r="E228" s="387" t="s">
        <v>815</v>
      </c>
      <c r="F228" s="389">
        <v>10</v>
      </c>
      <c r="G228" s="389">
        <v>0.8</v>
      </c>
      <c r="H228" s="389">
        <v>80</v>
      </c>
      <c r="I228" s="389">
        <v>8</v>
      </c>
      <c r="J228" s="387"/>
      <c r="K228" s="387"/>
      <c r="L228" s="387"/>
      <c r="M228" s="387" t="s">
        <v>158</v>
      </c>
      <c r="N228" s="387"/>
      <c r="O228" s="387"/>
      <c r="P228" s="387"/>
      <c r="Q228" s="375"/>
      <c r="R228" s="375"/>
    </row>
    <row r="229" spans="1:18" ht="15" thickBot="1">
      <c r="A229" s="386"/>
      <c r="B229" s="387"/>
      <c r="C229" s="387"/>
      <c r="D229" s="387"/>
      <c r="E229" s="387"/>
      <c r="F229" s="387"/>
      <c r="G229" s="387"/>
      <c r="H229" s="387"/>
      <c r="I229" s="389">
        <v>0</v>
      </c>
      <c r="J229" s="387"/>
      <c r="K229" s="387"/>
      <c r="L229" s="387"/>
      <c r="M229" s="387"/>
      <c r="N229" s="387"/>
      <c r="O229" s="387"/>
      <c r="P229" s="387"/>
      <c r="Q229" s="375"/>
      <c r="R229" s="375"/>
    </row>
  </sheetData>
  <mergeCells count="147">
    <mergeCell ref="N45:N47"/>
    <mergeCell ref="Q45:Q47"/>
    <mergeCell ref="R45:R47"/>
    <mergeCell ref="J46:L46"/>
    <mergeCell ref="J47:L47"/>
    <mergeCell ref="A48:A49"/>
    <mergeCell ref="B48:B49"/>
    <mergeCell ref="C48:C49"/>
    <mergeCell ref="D48:D49"/>
    <mergeCell ref="E48:E49"/>
    <mergeCell ref="P48:P49"/>
    <mergeCell ref="Q48:Q49"/>
    <mergeCell ref="R48:R49"/>
    <mergeCell ref="F48:F49"/>
    <mergeCell ref="G48:G49"/>
    <mergeCell ref="H48:H49"/>
    <mergeCell ref="I48:I49"/>
    <mergeCell ref="M48:M49"/>
    <mergeCell ref="N48:N49"/>
    <mergeCell ref="K38:K40"/>
    <mergeCell ref="A45:A47"/>
    <mergeCell ref="B45:B47"/>
    <mergeCell ref="C45:C47"/>
    <mergeCell ref="D45:D47"/>
    <mergeCell ref="E45:E47"/>
    <mergeCell ref="H45:H47"/>
    <mergeCell ref="J45:L45"/>
    <mergeCell ref="I35:I37"/>
    <mergeCell ref="J35:J37"/>
    <mergeCell ref="K35:K37"/>
    <mergeCell ref="A38:A40"/>
    <mergeCell ref="C38:C40"/>
    <mergeCell ref="D38:D40"/>
    <mergeCell ref="E38:E40"/>
    <mergeCell ref="G38:G40"/>
    <mergeCell ref="H38:H40"/>
    <mergeCell ref="I38:I40"/>
    <mergeCell ref="A35:A37"/>
    <mergeCell ref="C35:C37"/>
    <mergeCell ref="D35:D37"/>
    <mergeCell ref="E35:E37"/>
    <mergeCell ref="G35:G37"/>
    <mergeCell ref="H35:H37"/>
    <mergeCell ref="J30:J32"/>
    <mergeCell ref="K30:K32"/>
    <mergeCell ref="A33:A34"/>
    <mergeCell ref="C33:C34"/>
    <mergeCell ref="D33:D34"/>
    <mergeCell ref="E33:E34"/>
    <mergeCell ref="G33:G34"/>
    <mergeCell ref="H33:H34"/>
    <mergeCell ref="I33:I34"/>
    <mergeCell ref="K33:K34"/>
    <mergeCell ref="A30:A32"/>
    <mergeCell ref="C30:C32"/>
    <mergeCell ref="D30:D32"/>
    <mergeCell ref="G30:G32"/>
    <mergeCell ref="H30:H32"/>
    <mergeCell ref="I30:I32"/>
    <mergeCell ref="I25:I27"/>
    <mergeCell ref="K25:K27"/>
    <mergeCell ref="A28:A29"/>
    <mergeCell ref="C28:C29"/>
    <mergeCell ref="D28:D29"/>
    <mergeCell ref="E28:E29"/>
    <mergeCell ref="G28:G29"/>
    <mergeCell ref="H28:H29"/>
    <mergeCell ref="I28:I29"/>
    <mergeCell ref="K28:K29"/>
    <mergeCell ref="A25:A27"/>
    <mergeCell ref="C25:C27"/>
    <mergeCell ref="D25:D27"/>
    <mergeCell ref="E25:E27"/>
    <mergeCell ref="G25:G27"/>
    <mergeCell ref="H25:H27"/>
    <mergeCell ref="I19:I21"/>
    <mergeCell ref="K19:K21"/>
    <mergeCell ref="A22:A24"/>
    <mergeCell ref="C22:C24"/>
    <mergeCell ref="D22:D24"/>
    <mergeCell ref="E22:E24"/>
    <mergeCell ref="G22:G24"/>
    <mergeCell ref="H22:H24"/>
    <mergeCell ref="I22:I24"/>
    <mergeCell ref="K22:K24"/>
    <mergeCell ref="A19:A21"/>
    <mergeCell ref="C19:C21"/>
    <mergeCell ref="D19:D21"/>
    <mergeCell ref="E19:E21"/>
    <mergeCell ref="G19:G21"/>
    <mergeCell ref="H19:H21"/>
    <mergeCell ref="I13:I15"/>
    <mergeCell ref="K13:K15"/>
    <mergeCell ref="A16:A18"/>
    <mergeCell ref="C16:C18"/>
    <mergeCell ref="D16:D18"/>
    <mergeCell ref="E16:E18"/>
    <mergeCell ref="G16:G18"/>
    <mergeCell ref="H16:H18"/>
    <mergeCell ref="I16:I18"/>
    <mergeCell ref="K16:K18"/>
    <mergeCell ref="A13:A15"/>
    <mergeCell ref="C13:C15"/>
    <mergeCell ref="D13:D15"/>
    <mergeCell ref="E13:E15"/>
    <mergeCell ref="G13:G15"/>
    <mergeCell ref="H13:H15"/>
    <mergeCell ref="A11:A12"/>
    <mergeCell ref="B11:B12"/>
    <mergeCell ref="C11:C12"/>
    <mergeCell ref="D11:D12"/>
    <mergeCell ref="E11:E12"/>
    <mergeCell ref="G11:G12"/>
    <mergeCell ref="H11:H12"/>
    <mergeCell ref="I11:I12"/>
    <mergeCell ref="K11:K12"/>
    <mergeCell ref="K7:K8"/>
    <mergeCell ref="A9:A10"/>
    <mergeCell ref="C9:C10"/>
    <mergeCell ref="D9:D10"/>
    <mergeCell ref="E9:E10"/>
    <mergeCell ref="G9:G10"/>
    <mergeCell ref="H9:H10"/>
    <mergeCell ref="I9:I10"/>
    <mergeCell ref="K9:K10"/>
    <mergeCell ref="A7:A8"/>
    <mergeCell ref="B7:B8"/>
    <mergeCell ref="C7:C8"/>
    <mergeCell ref="D7:D8"/>
    <mergeCell ref="E7:E8"/>
    <mergeCell ref="G7:G8"/>
    <mergeCell ref="H7:H8"/>
    <mergeCell ref="I7:I8"/>
    <mergeCell ref="J7:J8"/>
    <mergeCell ref="C3:C4"/>
    <mergeCell ref="D3:D4"/>
    <mergeCell ref="E3:E4"/>
    <mergeCell ref="G3:G4"/>
    <mergeCell ref="K3:K4"/>
    <mergeCell ref="A5:A6"/>
    <mergeCell ref="C5:C6"/>
    <mergeCell ref="D5:D6"/>
    <mergeCell ref="E5:E6"/>
    <mergeCell ref="G5:G6"/>
    <mergeCell ref="H5:H6"/>
    <mergeCell ref="I5:I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Informacje Podstawowe</vt:lpstr>
      <vt:lpstr>Srodki Trwale Razem</vt:lpstr>
      <vt:lpstr>Budynki</vt:lpstr>
      <vt:lpstr>Gr 3 - 8</vt:lpstr>
      <vt:lpstr>Wyposazenie Inne</vt:lpstr>
      <vt:lpstr>Elektronika</vt:lpstr>
      <vt:lpstr>Maszyny Powiat</vt:lpstr>
      <vt:lpstr>Wykaz dróg</vt:lpstr>
      <vt:lpstr>Mosty i przepusty</vt:lpstr>
      <vt:lpstr>Pojazdy</vt:lpstr>
      <vt:lpstr>Lokalizacje</vt:lpstr>
      <vt:lpstr>Wykaz nieruchomości użytkowanyc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Bojko</dc:creator>
  <cp:lastModifiedBy>Agnieszka Kotowicz</cp:lastModifiedBy>
  <dcterms:created xsi:type="dcterms:W3CDTF">2015-06-05T18:19:34Z</dcterms:created>
  <dcterms:modified xsi:type="dcterms:W3CDTF">2023-12-04T08:37:51Z</dcterms:modified>
</cp:coreProperties>
</file>