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Wazne\PRZETARGI\2024\Żywienie (3-2024)\Ogłoszony\"/>
    </mc:Choice>
  </mc:AlternateContent>
  <xr:revisionPtr revIDLastSave="0" documentId="13_ncr:1_{C198ECE8-FFE7-4066-8DA6-4EFC57DC076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rkusz1" sheetId="1" r:id="rId1"/>
    <sheet name="Arkusz2" sheetId="2" r:id="rId2"/>
    <sheet name="Arkusz4 (2)" sheetId="6" r:id="rId3"/>
  </sheets>
  <definedNames>
    <definedName name="_xlnm.Print_Area" localSheetId="0">Arkusz1!$A$1:$H$72</definedName>
    <definedName name="_xlnm.Print_Area" localSheetId="1">Arkusz2!$A$1:$M$67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33" i="1"/>
  <c r="F23" i="1"/>
  <c r="F13" i="1"/>
  <c r="D46" i="2"/>
  <c r="D44" i="2"/>
  <c r="D42" i="2"/>
  <c r="D40" i="2"/>
  <c r="D38" i="2"/>
  <c r="D35" i="2"/>
  <c r="D33" i="2"/>
  <c r="D31" i="2"/>
  <c r="D29" i="2"/>
  <c r="D27" i="2"/>
  <c r="D24" i="2"/>
  <c r="D22" i="2"/>
  <c r="D20" i="2"/>
  <c r="D18" i="2"/>
  <c r="D16" i="2"/>
  <c r="D37" i="2" l="1"/>
  <c r="D26" i="2"/>
  <c r="G22" i="6"/>
  <c r="C22" i="6"/>
  <c r="D18" i="6"/>
  <c r="D25" i="6" s="1"/>
  <c r="H16" i="6"/>
  <c r="D16" i="6"/>
  <c r="H10" i="6"/>
  <c r="D10" i="6"/>
  <c r="D48" i="2" l="1"/>
  <c r="H22" i="6"/>
  <c r="D22" i="6"/>
  <c r="D26" i="6" l="1"/>
</calcChain>
</file>

<file path=xl/sharedStrings.xml><?xml version="1.0" encoding="utf-8"?>
<sst xmlns="http://schemas.openxmlformats.org/spreadsheetml/2006/main" count="222" uniqueCount="107">
  <si>
    <t>cena jednostkowa netto</t>
  </si>
  <si>
    <t>wartość netto</t>
  </si>
  <si>
    <t>1.</t>
  </si>
  <si>
    <t>2.</t>
  </si>
  <si>
    <t>3.</t>
  </si>
  <si>
    <t>RAZEM</t>
  </si>
  <si>
    <t>Zapotrzebowanie na środki finansowe</t>
  </si>
  <si>
    <t>netto</t>
  </si>
  <si>
    <t>VAT</t>
  </si>
  <si>
    <t>Brutto</t>
  </si>
  <si>
    <t>Ogółem brutto</t>
  </si>
  <si>
    <t>Ogółem netto</t>
  </si>
  <si>
    <t>Ogółem VAT</t>
  </si>
  <si>
    <t>4.</t>
  </si>
  <si>
    <t>szacunkowa ilość posiłków ( w szt) na potrzeby wyliczenia wartości zamówienia</t>
  </si>
  <si>
    <t>razem</t>
  </si>
  <si>
    <t>Oddziały  przedszkolne SP Lubenia</t>
  </si>
  <si>
    <t>Oddział przedszkolny SP Straszydle</t>
  </si>
  <si>
    <t>Oddział  przedszkolny SP Straszydle</t>
  </si>
  <si>
    <t xml:space="preserve">Szczegółwe wyliczenia zawiera tabela </t>
  </si>
  <si>
    <t>5.</t>
  </si>
  <si>
    <t>Oddział przedszkolny SP Siedliska</t>
  </si>
  <si>
    <t>Oddział przedszkolny SP Lubenia</t>
  </si>
  <si>
    <t>Oddział  przedszkolny SP Siedliska</t>
  </si>
  <si>
    <t xml:space="preserve">Szkoły Gminy Lubenia </t>
  </si>
  <si>
    <t xml:space="preserve">Razem </t>
  </si>
  <si>
    <t>Szkoły Gminy Lubenia dożywiane przez GOPS</t>
  </si>
  <si>
    <t>x</t>
  </si>
  <si>
    <t>Świadczenie usług w zakresie żywienia w oddziałach przedszkolnych SP Lubenia, SP Siedliska i SP Straszydle oraz dożywiania uczniów ze szkół Gminy Lubenia</t>
  </si>
  <si>
    <t xml:space="preserve"> SZACOWNIA WARTOŚCI ZAMÓWIENIA,                                                                                                                                                                                                           zgodnie z art. . 32 ustawy Prawo Zamówień Publicznych (Dz. U. z 2010 Nr 113 poz. 759 z późn. zm.)</t>
  </si>
  <si>
    <t>SP LUBENIA</t>
  </si>
  <si>
    <t>SP SIEDLISKA</t>
  </si>
  <si>
    <t>SP STRASZYDLE</t>
  </si>
  <si>
    <t>Liczba dni pracy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</si>
  <si>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</si>
  <si>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</si>
  <si>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</si>
  <si>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</si>
  <si>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</si>
  <si>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</si>
  <si>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</si>
  <si>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</si>
  <si>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</si>
  <si>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</si>
  <si>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</si>
  <si>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</si>
  <si>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Łącznie</t>
  </si>
  <si>
    <t>posiłków</t>
  </si>
  <si>
    <t xml:space="preserve">posiłków w okresie świadczenia przedmiotu umowy    </t>
  </si>
  <si>
    <t>W okresie wakacyjnym oddziały przedszkolne pracują  na zasadzie dyżuru tzn. dzieci ze wszystkich oddziałów są dowożone do jednego oddziału, który w danym miesiącu pełni dyżur.</t>
  </si>
  <si>
    <t>Harmonogram dyżurów wakacynych oddziałów przedszkolnych</t>
  </si>
  <si>
    <t>Pakiet 4                                 (drugie danie)</t>
  </si>
  <si>
    <t>Pakiet 5                                 (podwieczorek)</t>
  </si>
  <si>
    <t>Pakiet 3                                (zupa)</t>
  </si>
  <si>
    <t>Pakiet 1                                   (I śniadanie)</t>
  </si>
  <si>
    <t>Pakiet 2                                     (II śniadanie)</t>
  </si>
  <si>
    <t>L.p.</t>
  </si>
  <si>
    <t>oddział przedszkolny</t>
  </si>
  <si>
    <t>1</t>
  </si>
  <si>
    <t>2</t>
  </si>
  <si>
    <t>3</t>
  </si>
  <si>
    <t>okres</t>
  </si>
  <si>
    <t>Pakiet 1 ( I śniadanie ) wg wymagań SWZ</t>
  </si>
  <si>
    <t>Pakiet 2 (  II śniadanie ) wg wymagań SWZ</t>
  </si>
  <si>
    <t>Pakiet 3 (zupa) wg wymagań SWZ</t>
  </si>
  <si>
    <t>Pakiet 4 (drugie danie) wg wymagań SWZ</t>
  </si>
  <si>
    <t>Pakiet 5 ( podwieczorek) wg wymagań SWZ</t>
  </si>
  <si>
    <t>Pakiet 2 - posiłki (  obiad- gorący posiłek wg wymagań SWZ) dla uczniów SP Straszydle</t>
  </si>
  <si>
    <t>Pakiet 3 - posiłki ( obiad- gorący posiłek wg wymagań SWZ) dla uczniów SP w Siedliskach</t>
  </si>
  <si>
    <t xml:space="preserve">Pakiet 1 - posiłki ( obiad- gorący posiłek wg wymagań SWZ) dla uczniów SP Lubenia </t>
  </si>
  <si>
    <t>Miesiąc 2024</t>
  </si>
  <si>
    <t>Pakiet43 - posiłki ( obiad- gorący posiłek wg wymagań SWZ) dla uczniów SP w Sołonce</t>
  </si>
  <si>
    <t>2024/2025 (12 m-cy)</t>
  </si>
  <si>
    <t>Miesiąc 2025</t>
  </si>
  <si>
    <t>W oparciu o dostępne dane w zakresie ilości wydanych posiłków przyjmuje się że średnio w miesiącu zostaną wydane posiłki dla 115  dzieci SP Lubenia, 38 dzieci SP Straszydle i 50 dzieci SP Siedliska</t>
  </si>
  <si>
    <t xml:space="preserve">115 dzieci x 207 dni nauki szkolnej = 23 805 posiłków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</si>
  <si>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dzieci x 207 dni nauki szkolnej = 6 210 posiłków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</si>
  <si>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 dzieci x 207 dni nauki szkolnej = 10 350  posiłków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</si>
  <si>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 dzieci x 207 dni nauki szkolnej = 5 175 posiłków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</si>
  <si>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38 dzieci x 207 dni nauki szkolnej = 7 866 posiłków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</si>
  <si>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 dzieci x 207 dni nauki szkolnej = 1 035  posiłków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</si>
  <si>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dzieci x 207 dni nauki szkolnej = 621 posiłków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</si>
  <si>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lipiec 2025</t>
  </si>
  <si>
    <t>sierpień 2025</t>
  </si>
  <si>
    <t>Dożywianie uczniów szkół terenu Gminy Lubenia (01.09.2024-30.06.2025)</t>
  </si>
  <si>
    <t xml:space="preserve">Usługa będzie świadczona  w okresie 01.09.2024-30.06.2025  w tym: </t>
  </si>
  <si>
    <t>2024/2025 (10 m-cy)</t>
  </si>
  <si>
    <t>Posiłki wraz dostarczeniem na miejsce wg pakietów dla szkół Gminy Lubenia (01.09.2024-30.06.2025)</t>
  </si>
  <si>
    <t>2024/2025</t>
  </si>
  <si>
    <t>SZACOWNIE WARTOŚCI ZAMÓWIENIA,   zgodnie z rozdziałem V  ustawy Prawo Zamówień Publicznych z dnia 11 września 2019 r.  (Dz. U. z 2023  poz. 1605 z późn.zm.)</t>
  </si>
  <si>
    <t>W oparciu o dostępne dane w zakresie ilości wydanych posiłków przyjmuje się że średnio w miesiącu zostaną wydane posiłki dla 32 dzieci</t>
  </si>
  <si>
    <t xml:space="preserve">32 dzieci x 1 posiłek ( obiad - gorący posilek ) x 207  dni nauki  szkolnej = 6 624 posiłków ( 01.09.2024-30.06.2025 ) </t>
  </si>
  <si>
    <t xml:space="preserve">Usługa będzie świadczona  w okresie 01.09.2024-22.08.2025  w tym: </t>
  </si>
  <si>
    <t>Posiłki wg pakietów dla odziału przedszkolnego SP Lubenia (01.09.2024-22.08.2025)</t>
  </si>
  <si>
    <t>Posiłki wg pakietów dla odziału przedszkolnego SP Straszydle (01.09.2024-22.08.2025)</t>
  </si>
  <si>
    <t>Posiłki wg pakietów dla odziału przedszkolnego SP Siedliska (01.09.2024-22.08.2025)</t>
  </si>
  <si>
    <t>rok szkolny bez wakacji</t>
  </si>
  <si>
    <t>rok szkolny z wakacjami</t>
  </si>
  <si>
    <t>Żywienie w oddziałach  przedszkolnych  Gminy Lubenia  (01.09.2024-22.08.2025)</t>
  </si>
  <si>
    <t xml:space="preserve">20 dzieci x 38 dni nauki szkolnej = 760 posiłków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</si>
  <si>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 dzieci x 38 dni nauki szkolnej = 190 posiłków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</si>
  <si>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 dzieci x 38 dni nauki szkolnej = 380  posiłków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</si>
  <si>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 dzieci x 38 dni nauki szkolnej = 76 posiłków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</si>
  <si>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Lubenia 24.01.2024</t>
  </si>
  <si>
    <t>miejscowość i data</t>
  </si>
  <si>
    <t>pieczęć Wykonawcy</t>
  </si>
  <si>
    <t>podpis i pieczęć Wykonawcy /osoby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</si>
</sst>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z_ł_-;\-* #,##0.00\ _z_ł_-;_-* &quot;-&quot;??\ _z_ł_-;_-@_-"/>
    <numFmt numFmtId="166" formatCode="#,##0_ ;\-#,##0\ "/>
    <numFmt numFmtId="167" formatCode="#,##0.00_ ;\-#,##0.00\ "/>
  </numFmts>
  <fonts count="12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Tahoma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Tahoma"/>
      <family val="2"/>
      <charset val="238"/>
    </font>
    <font>
      <b/>
      <sz val="10"/>
      <name val="Arial"/>
      <charset val="238"/>
    </font>
    <font>
      <b/>
      <sz val="12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/>
    <xf numFmtId="0" fontId="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0" fillId="0" borderId="0" xfId="0" applyNumberFormat="1"/>
    <xf numFmtId="165" fontId="2" fillId="0" borderId="18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vertical="center"/>
    </xf>
    <xf numFmtId="165" fontId="2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0" fillId="0" borderId="21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1"/>
  <sheetViews>
    <sheetView view="pageBreakPreview" topLeftCell="A27" zoomScale="88" zoomScaleNormal="88" zoomScaleSheetLayoutView="88" workbookViewId="0">
      <selection activeCell="F43" sqref="F43"/>
    </sheetView>
  </sheetViews>
  <sheetFormatPr defaultColWidth="9.140625" defaultRowHeight="12.75" x14ac:dyDescent="0.2"/>
  <cols>
    <col min="1" max="1" width="3.7109375" style="12" customWidth="1"/>
    <col min="2" max="2" width="3.42578125" style="12" customWidth="1"/>
    <col min="3" max="3" width="18.28515625" style="12" customWidth="1"/>
    <col min="4" max="4" width="12" style="12" customWidth="1"/>
    <col min="5" max="5" width="20.5703125" style="12" customWidth="1"/>
    <col min="6" max="6" width="21.42578125" style="12" customWidth="1"/>
    <col min="7" max="7" width="16.5703125" style="12" customWidth="1"/>
    <col min="8" max="8" width="20.140625" style="12" customWidth="1"/>
    <col min="9" max="16384" width="9.140625" style="12"/>
  </cols>
  <sheetData>
    <row r="1" spans="2:8" ht="9.75" customHeight="1" x14ac:dyDescent="0.2"/>
    <row r="2" spans="2:8" x14ac:dyDescent="0.2">
      <c r="C2" s="12" t="s">
        <v>103</v>
      </c>
    </row>
    <row r="3" spans="2:8" ht="46.5" customHeight="1" x14ac:dyDescent="0.2">
      <c r="B3" s="45" t="s">
        <v>89</v>
      </c>
      <c r="C3" s="45"/>
      <c r="D3" s="45"/>
      <c r="E3" s="45"/>
      <c r="F3" s="45"/>
      <c r="G3" s="45"/>
      <c r="H3" s="45"/>
    </row>
    <row r="4" spans="2:8" ht="48.75" customHeight="1" x14ac:dyDescent="0.2">
      <c r="B4" s="44" t="s">
        <v>28</v>
      </c>
      <c r="C4" s="44"/>
      <c r="D4" s="44"/>
      <c r="E4" s="44"/>
      <c r="F4" s="44"/>
      <c r="G4" s="44"/>
      <c r="H4" s="44"/>
    </row>
    <row r="5" spans="2:8" ht="26.25" customHeight="1" thickBot="1" x14ac:dyDescent="0.25">
      <c r="B5" s="39" t="s">
        <v>92</v>
      </c>
      <c r="C5" s="39"/>
      <c r="D5" s="39"/>
      <c r="E5" s="39"/>
      <c r="F5" s="39"/>
      <c r="G5" s="39"/>
      <c r="H5" s="39"/>
    </row>
    <row r="6" spans="2:8" ht="26.25" customHeight="1" thickBot="1" x14ac:dyDescent="0.25">
      <c r="B6" s="47" t="s">
        <v>22</v>
      </c>
      <c r="C6" s="48"/>
      <c r="D6" s="48"/>
      <c r="E6" s="49"/>
      <c r="F6" s="50" t="s">
        <v>72</v>
      </c>
      <c r="G6" s="50"/>
      <c r="H6" s="51"/>
    </row>
    <row r="7" spans="2:8" ht="54.6" customHeight="1" thickBot="1" x14ac:dyDescent="0.25">
      <c r="B7" s="52" t="s">
        <v>93</v>
      </c>
      <c r="C7" s="53"/>
      <c r="D7" s="53"/>
      <c r="E7" s="54"/>
      <c r="F7" s="5" t="s">
        <v>14</v>
      </c>
      <c r="G7" s="8" t="s">
        <v>0</v>
      </c>
      <c r="H7" s="8" t="s">
        <v>1</v>
      </c>
    </row>
    <row r="8" spans="2:8" ht="36.75" customHeight="1" x14ac:dyDescent="0.2">
      <c r="B8" s="13" t="s">
        <v>2</v>
      </c>
      <c r="C8" s="55" t="s">
        <v>62</v>
      </c>
      <c r="D8" s="56"/>
      <c r="E8" s="57"/>
      <c r="F8" s="18">
        <v>24565</v>
      </c>
      <c r="G8" s="22"/>
      <c r="H8" s="2"/>
    </row>
    <row r="9" spans="2:8" ht="36.75" customHeight="1" x14ac:dyDescent="0.2">
      <c r="B9" s="13" t="s">
        <v>3</v>
      </c>
      <c r="C9" s="55" t="s">
        <v>63</v>
      </c>
      <c r="D9" s="56"/>
      <c r="E9" s="57"/>
      <c r="F9" s="18">
        <v>24565</v>
      </c>
      <c r="G9" s="22"/>
      <c r="H9" s="2"/>
    </row>
    <row r="10" spans="2:8" ht="36.75" customHeight="1" x14ac:dyDescent="0.2">
      <c r="B10" s="13" t="s">
        <v>4</v>
      </c>
      <c r="C10" s="55" t="s">
        <v>64</v>
      </c>
      <c r="D10" s="56"/>
      <c r="E10" s="57"/>
      <c r="F10" s="18">
        <v>24565</v>
      </c>
      <c r="G10" s="22"/>
      <c r="H10" s="2"/>
    </row>
    <row r="11" spans="2:8" ht="36.75" customHeight="1" x14ac:dyDescent="0.2">
      <c r="B11" s="13" t="s">
        <v>13</v>
      </c>
      <c r="C11" s="55" t="s">
        <v>65</v>
      </c>
      <c r="D11" s="56"/>
      <c r="E11" s="57"/>
      <c r="F11" s="18">
        <v>24565</v>
      </c>
      <c r="G11" s="22"/>
      <c r="H11" s="2"/>
    </row>
    <row r="12" spans="2:8" ht="33.75" customHeight="1" x14ac:dyDescent="0.2">
      <c r="B12" s="13" t="s">
        <v>20</v>
      </c>
      <c r="C12" s="67" t="s">
        <v>66</v>
      </c>
      <c r="D12" s="68"/>
      <c r="E12" s="69"/>
      <c r="F12" s="18">
        <v>6400</v>
      </c>
      <c r="G12" s="22"/>
      <c r="H12" s="2"/>
    </row>
    <row r="13" spans="2:8" ht="26.25" customHeight="1" x14ac:dyDescent="0.2">
      <c r="B13" s="61" t="s">
        <v>5</v>
      </c>
      <c r="C13" s="61"/>
      <c r="D13" s="61"/>
      <c r="E13" s="61"/>
      <c r="F13" s="19">
        <f>SUM(F8:F12)</f>
        <v>104660</v>
      </c>
      <c r="G13" s="3"/>
      <c r="H13" s="4"/>
    </row>
    <row r="14" spans="2:8" ht="26.25" customHeight="1" x14ac:dyDescent="0.2">
      <c r="B14" s="9"/>
      <c r="C14" s="9"/>
      <c r="D14" s="9"/>
      <c r="E14" s="9"/>
      <c r="F14" s="21"/>
      <c r="G14" s="20"/>
      <c r="H14" s="11"/>
    </row>
    <row r="15" spans="2:8" ht="26.25" customHeight="1" thickBot="1" x14ac:dyDescent="0.25">
      <c r="B15" s="39" t="s">
        <v>92</v>
      </c>
      <c r="C15" s="39"/>
      <c r="D15" s="39"/>
      <c r="E15" s="39"/>
      <c r="F15" s="39"/>
      <c r="G15" s="39"/>
      <c r="H15" s="39"/>
    </row>
    <row r="16" spans="2:8" ht="26.25" customHeight="1" thickBot="1" x14ac:dyDescent="0.25">
      <c r="B16" s="47" t="s">
        <v>17</v>
      </c>
      <c r="C16" s="48"/>
      <c r="D16" s="48"/>
      <c r="E16" s="49"/>
      <c r="F16" s="50" t="s">
        <v>72</v>
      </c>
      <c r="G16" s="50"/>
      <c r="H16" s="51"/>
    </row>
    <row r="17" spans="2:8" ht="58.15" customHeight="1" thickBot="1" x14ac:dyDescent="0.25">
      <c r="B17" s="52" t="s">
        <v>94</v>
      </c>
      <c r="C17" s="53"/>
      <c r="D17" s="53"/>
      <c r="E17" s="54"/>
      <c r="F17" s="5" t="s">
        <v>14</v>
      </c>
      <c r="G17" s="8" t="s">
        <v>0</v>
      </c>
      <c r="H17" s="8" t="s">
        <v>1</v>
      </c>
    </row>
    <row r="18" spans="2:8" ht="36.75" customHeight="1" x14ac:dyDescent="0.2">
      <c r="B18" s="13" t="s">
        <v>2</v>
      </c>
      <c r="C18" s="55" t="s">
        <v>62</v>
      </c>
      <c r="D18" s="56"/>
      <c r="E18" s="57"/>
      <c r="F18" s="18">
        <v>8056</v>
      </c>
      <c r="G18" s="2"/>
      <c r="H18" s="2"/>
    </row>
    <row r="19" spans="2:8" ht="36.75" customHeight="1" x14ac:dyDescent="0.2">
      <c r="B19" s="13" t="s">
        <v>3</v>
      </c>
      <c r="C19" s="55" t="s">
        <v>63</v>
      </c>
      <c r="D19" s="56"/>
      <c r="E19" s="57"/>
      <c r="F19" s="18">
        <v>8056</v>
      </c>
      <c r="G19" s="2"/>
      <c r="H19" s="2"/>
    </row>
    <row r="20" spans="2:8" ht="36.75" customHeight="1" x14ac:dyDescent="0.2">
      <c r="B20" s="13" t="s">
        <v>4</v>
      </c>
      <c r="C20" s="55" t="s">
        <v>64</v>
      </c>
      <c r="D20" s="56"/>
      <c r="E20" s="57"/>
      <c r="F20" s="18">
        <v>1111</v>
      </c>
      <c r="G20" s="2"/>
      <c r="H20" s="2"/>
    </row>
    <row r="21" spans="2:8" ht="36.75" customHeight="1" x14ac:dyDescent="0.2">
      <c r="B21" s="13" t="s">
        <v>13</v>
      </c>
      <c r="C21" s="55" t="s">
        <v>65</v>
      </c>
      <c r="D21" s="56"/>
      <c r="E21" s="57"/>
      <c r="F21" s="18">
        <v>8056</v>
      </c>
      <c r="G21" s="2"/>
      <c r="H21" s="2"/>
    </row>
    <row r="22" spans="2:8" ht="33.75" customHeight="1" x14ac:dyDescent="0.2">
      <c r="B22" s="13" t="s">
        <v>20</v>
      </c>
      <c r="C22" s="67" t="s">
        <v>66</v>
      </c>
      <c r="D22" s="68"/>
      <c r="E22" s="69"/>
      <c r="F22" s="18">
        <v>697</v>
      </c>
      <c r="G22" s="2"/>
      <c r="H22" s="2"/>
    </row>
    <row r="23" spans="2:8" ht="26.25" customHeight="1" x14ac:dyDescent="0.2">
      <c r="B23" s="61" t="s">
        <v>5</v>
      </c>
      <c r="C23" s="61"/>
      <c r="D23" s="61"/>
      <c r="E23" s="61"/>
      <c r="F23" s="19">
        <f>SUM(F18:F22)</f>
        <v>25976</v>
      </c>
      <c r="G23" s="3"/>
      <c r="H23" s="4"/>
    </row>
    <row r="24" spans="2:8" ht="26.25" customHeight="1" x14ac:dyDescent="0.2">
      <c r="B24" s="9"/>
      <c r="C24" s="9"/>
      <c r="D24" s="9"/>
      <c r="E24" s="9"/>
      <c r="F24" s="10"/>
      <c r="G24" s="20"/>
      <c r="H24" s="11"/>
    </row>
    <row r="25" spans="2:8" ht="26.25" customHeight="1" thickBot="1" x14ac:dyDescent="0.25">
      <c r="B25" s="46" t="s">
        <v>92</v>
      </c>
      <c r="C25" s="46"/>
      <c r="D25" s="46"/>
      <c r="E25" s="46"/>
      <c r="F25" s="46"/>
      <c r="G25" s="46"/>
      <c r="H25" s="46"/>
    </row>
    <row r="26" spans="2:8" ht="26.25" customHeight="1" thickBot="1" x14ac:dyDescent="0.25">
      <c r="B26" s="47" t="s">
        <v>21</v>
      </c>
      <c r="C26" s="48"/>
      <c r="D26" s="48"/>
      <c r="E26" s="49"/>
      <c r="F26" s="50" t="s">
        <v>72</v>
      </c>
      <c r="G26" s="50"/>
      <c r="H26" s="51"/>
    </row>
    <row r="27" spans="2:8" ht="51.6" customHeight="1" thickBot="1" x14ac:dyDescent="0.25">
      <c r="B27" s="52" t="s">
        <v>95</v>
      </c>
      <c r="C27" s="53"/>
      <c r="D27" s="53"/>
      <c r="E27" s="54"/>
      <c r="F27" s="5" t="s">
        <v>14</v>
      </c>
      <c r="G27" s="8" t="s">
        <v>0</v>
      </c>
      <c r="H27" s="8" t="s">
        <v>1</v>
      </c>
    </row>
    <row r="28" spans="2:8" ht="36.75" customHeight="1" x14ac:dyDescent="0.2">
      <c r="B28" s="13" t="s">
        <v>2</v>
      </c>
      <c r="C28" s="55" t="s">
        <v>62</v>
      </c>
      <c r="D28" s="56"/>
      <c r="E28" s="57"/>
      <c r="F28" s="18">
        <v>10730</v>
      </c>
      <c r="G28" s="2"/>
      <c r="H28" s="2"/>
    </row>
    <row r="29" spans="2:8" ht="36.75" customHeight="1" x14ac:dyDescent="0.2">
      <c r="B29" s="13" t="s">
        <v>3</v>
      </c>
      <c r="C29" s="55" t="s">
        <v>63</v>
      </c>
      <c r="D29" s="56"/>
      <c r="E29" s="57"/>
      <c r="F29" s="18">
        <v>10730</v>
      </c>
      <c r="G29" s="2"/>
      <c r="H29" s="2"/>
    </row>
    <row r="30" spans="2:8" ht="36.75" customHeight="1" x14ac:dyDescent="0.2">
      <c r="B30" s="13" t="s">
        <v>4</v>
      </c>
      <c r="C30" s="55" t="s">
        <v>64</v>
      </c>
      <c r="D30" s="56"/>
      <c r="E30" s="57"/>
      <c r="F30" s="18">
        <v>10730</v>
      </c>
      <c r="G30" s="2"/>
      <c r="H30" s="2"/>
    </row>
    <row r="31" spans="2:8" ht="36.75" customHeight="1" x14ac:dyDescent="0.2">
      <c r="B31" s="13" t="s">
        <v>13</v>
      </c>
      <c r="C31" s="55" t="s">
        <v>65</v>
      </c>
      <c r="D31" s="56"/>
      <c r="E31" s="57"/>
      <c r="F31" s="18">
        <v>10730</v>
      </c>
      <c r="G31" s="2"/>
      <c r="H31" s="2"/>
    </row>
    <row r="32" spans="2:8" ht="33.75" customHeight="1" x14ac:dyDescent="0.2">
      <c r="B32" s="13" t="s">
        <v>20</v>
      </c>
      <c r="C32" s="67" t="s">
        <v>66</v>
      </c>
      <c r="D32" s="68"/>
      <c r="E32" s="69"/>
      <c r="F32" s="18">
        <v>5365</v>
      </c>
      <c r="G32" s="2"/>
      <c r="H32" s="2"/>
    </row>
    <row r="33" spans="2:10" ht="26.25" customHeight="1" x14ac:dyDescent="0.2">
      <c r="B33" s="61" t="s">
        <v>5</v>
      </c>
      <c r="C33" s="61"/>
      <c r="D33" s="61"/>
      <c r="E33" s="61"/>
      <c r="F33" s="19">
        <f>SUM(F28:F32)</f>
        <v>48285</v>
      </c>
      <c r="G33" s="3"/>
      <c r="H33" s="4"/>
    </row>
    <row r="34" spans="2:10" ht="26.25" customHeight="1" x14ac:dyDescent="0.2">
      <c r="B34" s="9"/>
      <c r="C34" s="9"/>
      <c r="D34" s="9"/>
      <c r="E34" s="9"/>
      <c r="F34" s="21"/>
      <c r="G34" s="10"/>
      <c r="H34" s="24"/>
    </row>
    <row r="35" spans="2:10" ht="26.25" customHeight="1" thickBot="1" x14ac:dyDescent="0.25">
      <c r="B35" s="46" t="s">
        <v>85</v>
      </c>
      <c r="C35" s="46"/>
      <c r="D35" s="46"/>
      <c r="E35" s="46"/>
      <c r="F35" s="46"/>
      <c r="G35" s="46"/>
      <c r="H35" s="46"/>
      <c r="I35" s="23"/>
      <c r="J35" s="23"/>
    </row>
    <row r="36" spans="2:10" ht="26.25" customHeight="1" thickBot="1" x14ac:dyDescent="0.25">
      <c r="B36" s="47" t="s">
        <v>24</v>
      </c>
      <c r="C36" s="48"/>
      <c r="D36" s="48"/>
      <c r="E36" s="49"/>
      <c r="F36" s="50" t="s">
        <v>86</v>
      </c>
      <c r="G36" s="50"/>
      <c r="H36" s="51"/>
      <c r="I36"/>
      <c r="J36"/>
    </row>
    <row r="37" spans="2:10" ht="76.5" customHeight="1" x14ac:dyDescent="0.2">
      <c r="B37" s="71" t="s">
        <v>87</v>
      </c>
      <c r="C37" s="72"/>
      <c r="D37" s="72"/>
      <c r="E37" s="73"/>
      <c r="F37" s="5" t="s">
        <v>14</v>
      </c>
      <c r="G37" s="8" t="s">
        <v>0</v>
      </c>
      <c r="H37" s="8" t="s">
        <v>1</v>
      </c>
      <c r="I37"/>
      <c r="J37"/>
    </row>
    <row r="38" spans="2:10" ht="36" customHeight="1" x14ac:dyDescent="0.2">
      <c r="B38" s="25" t="s">
        <v>2</v>
      </c>
      <c r="C38" s="67" t="s">
        <v>69</v>
      </c>
      <c r="D38" s="68"/>
      <c r="E38" s="69"/>
      <c r="F38" s="18">
        <v>4140</v>
      </c>
      <c r="G38" s="2"/>
      <c r="H38" s="2"/>
      <c r="I38"/>
      <c r="J38"/>
    </row>
    <row r="39" spans="2:10" ht="40.5" customHeight="1" x14ac:dyDescent="0.2">
      <c r="B39" s="25" t="s">
        <v>3</v>
      </c>
      <c r="C39" s="67" t="s">
        <v>67</v>
      </c>
      <c r="D39" s="68"/>
      <c r="E39" s="69"/>
      <c r="F39" s="18">
        <v>1656</v>
      </c>
      <c r="G39" s="2"/>
      <c r="H39" s="2"/>
      <c r="I39"/>
      <c r="J39"/>
    </row>
    <row r="40" spans="2:10" ht="43.5" customHeight="1" x14ac:dyDescent="0.2">
      <c r="B40" s="25" t="s">
        <v>4</v>
      </c>
      <c r="C40" s="67" t="s">
        <v>68</v>
      </c>
      <c r="D40" s="68"/>
      <c r="E40" s="69"/>
      <c r="F40" s="18">
        <v>207</v>
      </c>
      <c r="G40" s="2"/>
      <c r="H40" s="2"/>
      <c r="I40"/>
      <c r="J40"/>
    </row>
    <row r="41" spans="2:10" ht="43.5" customHeight="1" thickBot="1" x14ac:dyDescent="0.25">
      <c r="B41" s="25" t="s">
        <v>13</v>
      </c>
      <c r="C41" s="67" t="s">
        <v>71</v>
      </c>
      <c r="D41" s="68"/>
      <c r="E41" s="69"/>
      <c r="F41" s="18">
        <v>621</v>
      </c>
      <c r="G41" s="2"/>
      <c r="H41" s="2"/>
      <c r="I41"/>
      <c r="J41"/>
    </row>
    <row r="42" spans="2:10" ht="26.25" customHeight="1" thickBot="1" x14ac:dyDescent="0.25">
      <c r="B42" s="61" t="s">
        <v>25</v>
      </c>
      <c r="C42" s="61"/>
      <c r="D42" s="61"/>
      <c r="E42" s="70"/>
      <c r="F42" s="41">
        <f>SUM(F38:F41)</f>
        <v>6624</v>
      </c>
      <c r="G42" s="42"/>
      <c r="H42" s="43"/>
      <c r="I42"/>
      <c r="J42"/>
    </row>
    <row r="43" spans="2:10" ht="26.25" customHeight="1" x14ac:dyDescent="0.2">
      <c r="B43" s="9"/>
      <c r="C43" s="9"/>
      <c r="D43" s="9"/>
      <c r="E43" s="9"/>
      <c r="F43" s="21"/>
      <c r="G43" s="10"/>
      <c r="H43" s="24"/>
    </row>
    <row r="45" spans="2:10" x14ac:dyDescent="0.2">
      <c r="C45" s="61" t="s">
        <v>6</v>
      </c>
      <c r="D45" s="61"/>
      <c r="E45" s="61"/>
      <c r="F45" s="64" t="s">
        <v>88</v>
      </c>
      <c r="G45" s="64"/>
      <c r="H45" s="64"/>
    </row>
    <row r="46" spans="2:10" x14ac:dyDescent="0.2">
      <c r="F46" s="65" t="s">
        <v>16</v>
      </c>
      <c r="G46" s="66"/>
      <c r="H46" s="66"/>
    </row>
    <row r="47" spans="2:10" x14ac:dyDescent="0.2">
      <c r="F47" s="12" t="s">
        <v>7</v>
      </c>
      <c r="H47" s="14"/>
    </row>
    <row r="48" spans="2:10" x14ac:dyDescent="0.2">
      <c r="F48" s="12" t="s">
        <v>8</v>
      </c>
      <c r="G48" s="15">
        <v>0.08</v>
      </c>
      <c r="H48" s="14"/>
    </row>
    <row r="49" spans="6:8" x14ac:dyDescent="0.2">
      <c r="F49" s="12" t="s">
        <v>9</v>
      </c>
      <c r="H49" s="14"/>
    </row>
    <row r="50" spans="6:8" x14ac:dyDescent="0.2">
      <c r="H50" s="14"/>
    </row>
    <row r="51" spans="6:8" x14ac:dyDescent="0.2">
      <c r="F51" s="65" t="s">
        <v>18</v>
      </c>
      <c r="G51" s="66"/>
      <c r="H51" s="66"/>
    </row>
    <row r="52" spans="6:8" x14ac:dyDescent="0.2">
      <c r="F52" s="12" t="s">
        <v>7</v>
      </c>
      <c r="H52" s="14"/>
    </row>
    <row r="53" spans="6:8" x14ac:dyDescent="0.2">
      <c r="F53" s="12" t="s">
        <v>8</v>
      </c>
      <c r="G53" s="15">
        <v>0.08</v>
      </c>
      <c r="H53" s="14"/>
    </row>
    <row r="54" spans="6:8" x14ac:dyDescent="0.2">
      <c r="F54" s="12" t="s">
        <v>9</v>
      </c>
      <c r="H54" s="14"/>
    </row>
    <row r="55" spans="6:8" x14ac:dyDescent="0.2">
      <c r="H55" s="14"/>
    </row>
    <row r="56" spans="6:8" x14ac:dyDescent="0.2">
      <c r="F56" s="65" t="s">
        <v>23</v>
      </c>
      <c r="G56" s="66"/>
      <c r="H56" s="66"/>
    </row>
    <row r="57" spans="6:8" x14ac:dyDescent="0.2">
      <c r="F57" s="12" t="s">
        <v>7</v>
      </c>
      <c r="H57" s="14"/>
    </row>
    <row r="58" spans="6:8" x14ac:dyDescent="0.2">
      <c r="F58" s="12" t="s">
        <v>8</v>
      </c>
      <c r="G58" s="15">
        <v>0.08</v>
      </c>
      <c r="H58" s="14"/>
    </row>
    <row r="59" spans="6:8" x14ac:dyDescent="0.2">
      <c r="F59" s="12" t="s">
        <v>9</v>
      </c>
      <c r="H59" s="14"/>
    </row>
    <row r="60" spans="6:8" x14ac:dyDescent="0.2">
      <c r="H60" s="14"/>
    </row>
    <row r="61" spans="6:8" x14ac:dyDescent="0.2">
      <c r="F61" s="65" t="s">
        <v>26</v>
      </c>
      <c r="G61" s="66"/>
      <c r="H61" s="66"/>
    </row>
    <row r="62" spans="6:8" x14ac:dyDescent="0.2">
      <c r="F62" s="12" t="s">
        <v>7</v>
      </c>
      <c r="H62" s="14"/>
    </row>
    <row r="63" spans="6:8" x14ac:dyDescent="0.2">
      <c r="F63" s="12" t="s">
        <v>8</v>
      </c>
      <c r="G63" s="15">
        <v>0.08</v>
      </c>
      <c r="H63" s="14"/>
    </row>
    <row r="64" spans="6:8" x14ac:dyDescent="0.2">
      <c r="F64" s="12" t="s">
        <v>9</v>
      </c>
      <c r="H64" s="14"/>
    </row>
    <row r="65" spans="3:8" x14ac:dyDescent="0.2">
      <c r="H65" s="14"/>
    </row>
    <row r="66" spans="3:8" x14ac:dyDescent="0.2">
      <c r="C66" s="63" t="s">
        <v>11</v>
      </c>
      <c r="D66" s="63"/>
      <c r="E66" s="63"/>
      <c r="F66" s="62"/>
      <c r="G66" s="62"/>
      <c r="H66" s="62"/>
    </row>
    <row r="67" spans="3:8" x14ac:dyDescent="0.2">
      <c r="C67" s="63" t="s">
        <v>12</v>
      </c>
      <c r="D67" s="63"/>
      <c r="E67" s="63"/>
      <c r="F67" s="62"/>
      <c r="G67" s="62"/>
      <c r="H67" s="62"/>
    </row>
    <row r="68" spans="3:8" x14ac:dyDescent="0.2">
      <c r="C68" s="58" t="s">
        <v>10</v>
      </c>
      <c r="D68" s="59"/>
      <c r="E68" s="60"/>
      <c r="F68" s="62"/>
      <c r="G68" s="62"/>
      <c r="H68" s="62"/>
    </row>
    <row r="69" spans="3:8" x14ac:dyDescent="0.2">
      <c r="C69" s="16"/>
      <c r="D69" s="16"/>
      <c r="E69" s="16"/>
      <c r="F69" s="17"/>
      <c r="G69" s="17"/>
      <c r="H69" s="17"/>
    </row>
    <row r="71" spans="3:8" x14ac:dyDescent="0.2">
      <c r="E71" s="12" t="s">
        <v>106</v>
      </c>
    </row>
  </sheetData>
  <mergeCells count="51">
    <mergeCell ref="C39:E39"/>
    <mergeCell ref="C40:E40"/>
    <mergeCell ref="B42:E42"/>
    <mergeCell ref="F61:H61"/>
    <mergeCell ref="B37:E37"/>
    <mergeCell ref="C38:E38"/>
    <mergeCell ref="C41:E41"/>
    <mergeCell ref="C12:E12"/>
    <mergeCell ref="B13:E13"/>
    <mergeCell ref="C19:E19"/>
    <mergeCell ref="C22:E22"/>
    <mergeCell ref="B23:E23"/>
    <mergeCell ref="C21:E21"/>
    <mergeCell ref="C20:E20"/>
    <mergeCell ref="C31:E31"/>
    <mergeCell ref="C32:E32"/>
    <mergeCell ref="B33:E33"/>
    <mergeCell ref="B36:E36"/>
    <mergeCell ref="F36:H36"/>
    <mergeCell ref="B27:E27"/>
    <mergeCell ref="C29:E29"/>
    <mergeCell ref="B26:E26"/>
    <mergeCell ref="F26:H26"/>
    <mergeCell ref="C30:E30"/>
    <mergeCell ref="C68:E68"/>
    <mergeCell ref="C45:E45"/>
    <mergeCell ref="F68:H68"/>
    <mergeCell ref="C66:E66"/>
    <mergeCell ref="F66:H66"/>
    <mergeCell ref="C67:E67"/>
    <mergeCell ref="F45:H45"/>
    <mergeCell ref="F46:H46"/>
    <mergeCell ref="F51:H51"/>
    <mergeCell ref="F56:H56"/>
    <mergeCell ref="F67:H67"/>
    <mergeCell ref="B4:H4"/>
    <mergeCell ref="B3:H3"/>
    <mergeCell ref="B35:H35"/>
    <mergeCell ref="B25:H25"/>
    <mergeCell ref="B16:E16"/>
    <mergeCell ref="F16:H16"/>
    <mergeCell ref="B17:E17"/>
    <mergeCell ref="B6:E6"/>
    <mergeCell ref="F6:H6"/>
    <mergeCell ref="B7:E7"/>
    <mergeCell ref="C8:E8"/>
    <mergeCell ref="C11:E11"/>
    <mergeCell ref="C9:E9"/>
    <mergeCell ref="C10:E10"/>
    <mergeCell ref="C18:E18"/>
    <mergeCell ref="C28:E28"/>
  </mergeCells>
  <phoneticPr fontId="4" type="noConversion"/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 alignWithMargins="0"/>
  <rowBreaks count="1" manualBreakCount="1"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5"/>
  <sheetViews>
    <sheetView tabSelected="1" topLeftCell="A31" zoomScaleNormal="100" workbookViewId="0">
      <selection activeCell="A68" sqref="A68:J80"/>
    </sheetView>
  </sheetViews>
  <sheetFormatPr defaultColWidth="9.140625" defaultRowHeight="12.75" x14ac:dyDescent="0.2"/>
  <cols>
    <col min="1" max="1" width="6.140625" style="1" customWidth="1"/>
    <col min="2" max="2" width="16" style="1" customWidth="1"/>
    <col min="3" max="3" width="18.7109375" style="1" customWidth="1"/>
    <col min="4" max="13" width="9.7109375" style="1" customWidth="1"/>
    <col min="14" max="16384" width="9.140625" style="1"/>
  </cols>
  <sheetData>
    <row r="1" spans="1:13" x14ac:dyDescent="0.2">
      <c r="B1" s="1" t="s">
        <v>105</v>
      </c>
      <c r="L1" s="7" t="s">
        <v>104</v>
      </c>
    </row>
    <row r="2" spans="1:13" x14ac:dyDescent="0.2">
      <c r="A2" s="7"/>
    </row>
    <row r="3" spans="1:13" ht="15.75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5.75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47.25" customHeight="1" x14ac:dyDescent="0.2">
      <c r="A5" s="97" t="s">
        <v>28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9" spans="1:13" x14ac:dyDescent="0.2">
      <c r="A9" s="6" t="s">
        <v>98</v>
      </c>
    </row>
    <row r="11" spans="1:13" ht="12.75" customHeight="1" x14ac:dyDescent="0.2">
      <c r="A11" s="81" t="s">
        <v>74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x14ac:dyDescent="0.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7.45" customHeight="1" x14ac:dyDescent="0.2">
      <c r="A14" s="94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</row>
    <row r="15" spans="1:13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8" customHeight="1" x14ac:dyDescent="0.2">
      <c r="A16" s="82">
        <v>1</v>
      </c>
      <c r="B16" s="85" t="s">
        <v>30</v>
      </c>
      <c r="C16" s="85" t="s">
        <v>54</v>
      </c>
      <c r="D16" s="86">
        <f>(115*207)+(20*38)</f>
        <v>24565</v>
      </c>
      <c r="E16" s="88" t="s">
        <v>47</v>
      </c>
      <c r="F16" s="90" t="s">
        <v>75</v>
      </c>
      <c r="G16" s="91"/>
      <c r="H16" s="91"/>
      <c r="I16" s="91"/>
      <c r="J16" s="91"/>
      <c r="K16" s="91"/>
      <c r="L16" s="91"/>
      <c r="M16" s="91"/>
    </row>
    <row r="17" spans="1:13" ht="18" customHeight="1" x14ac:dyDescent="0.2">
      <c r="A17" s="83"/>
      <c r="B17" s="83"/>
      <c r="C17" s="84"/>
      <c r="D17" s="87"/>
      <c r="E17" s="89"/>
      <c r="F17" s="92" t="s">
        <v>99</v>
      </c>
      <c r="G17" s="93"/>
      <c r="H17" s="93"/>
      <c r="I17" s="93"/>
      <c r="J17" s="93"/>
      <c r="K17" s="93"/>
      <c r="L17" s="93"/>
      <c r="M17" s="93"/>
    </row>
    <row r="18" spans="1:13" ht="18" customHeight="1" x14ac:dyDescent="0.2">
      <c r="A18" s="83"/>
      <c r="B18" s="83"/>
      <c r="C18" s="85" t="s">
        <v>55</v>
      </c>
      <c r="D18" s="86">
        <f t="shared" ref="D18" si="0">(115*207)+(20*38)</f>
        <v>24565</v>
      </c>
      <c r="E18" s="88" t="s">
        <v>47</v>
      </c>
      <c r="F18" s="90" t="s">
        <v>75</v>
      </c>
      <c r="G18" s="91"/>
      <c r="H18" s="91"/>
      <c r="I18" s="91"/>
      <c r="J18" s="91"/>
      <c r="K18" s="91"/>
      <c r="L18" s="91"/>
      <c r="M18" s="91"/>
    </row>
    <row r="19" spans="1:13" ht="18" customHeight="1" x14ac:dyDescent="0.2">
      <c r="A19" s="83"/>
      <c r="B19" s="83"/>
      <c r="C19" s="84"/>
      <c r="D19" s="87"/>
      <c r="E19" s="89"/>
      <c r="F19" s="92" t="s">
        <v>99</v>
      </c>
      <c r="G19" s="93"/>
      <c r="H19" s="93"/>
      <c r="I19" s="93"/>
      <c r="J19" s="93"/>
      <c r="K19" s="93"/>
      <c r="L19" s="93"/>
      <c r="M19" s="93"/>
    </row>
    <row r="20" spans="1:13" ht="18" customHeight="1" x14ac:dyDescent="0.2">
      <c r="A20" s="83"/>
      <c r="B20" s="83"/>
      <c r="C20" s="85" t="s">
        <v>53</v>
      </c>
      <c r="D20" s="86">
        <f t="shared" ref="D20" si="1">(115*207)+(20*38)</f>
        <v>24565</v>
      </c>
      <c r="E20" s="88" t="s">
        <v>47</v>
      </c>
      <c r="F20" s="90" t="s">
        <v>75</v>
      </c>
      <c r="G20" s="91"/>
      <c r="H20" s="91"/>
      <c r="I20" s="91"/>
      <c r="J20" s="91"/>
      <c r="K20" s="91"/>
      <c r="L20" s="91"/>
      <c r="M20" s="91"/>
    </row>
    <row r="21" spans="1:13" ht="18" customHeight="1" x14ac:dyDescent="0.2">
      <c r="A21" s="83"/>
      <c r="B21" s="83"/>
      <c r="C21" s="84"/>
      <c r="D21" s="87"/>
      <c r="E21" s="89"/>
      <c r="F21" s="92" t="s">
        <v>99</v>
      </c>
      <c r="G21" s="93"/>
      <c r="H21" s="93"/>
      <c r="I21" s="93"/>
      <c r="J21" s="93"/>
      <c r="K21" s="93"/>
      <c r="L21" s="93"/>
      <c r="M21" s="93"/>
    </row>
    <row r="22" spans="1:13" ht="18" customHeight="1" x14ac:dyDescent="0.2">
      <c r="A22" s="83"/>
      <c r="B22" s="83"/>
      <c r="C22" s="85" t="s">
        <v>51</v>
      </c>
      <c r="D22" s="86">
        <f t="shared" ref="D22" si="2">(115*207)+(20*38)</f>
        <v>24565</v>
      </c>
      <c r="E22" s="88" t="s">
        <v>47</v>
      </c>
      <c r="F22" s="90" t="s">
        <v>75</v>
      </c>
      <c r="G22" s="91"/>
      <c r="H22" s="91"/>
      <c r="I22" s="91"/>
      <c r="J22" s="91"/>
      <c r="K22" s="91"/>
      <c r="L22" s="91"/>
      <c r="M22" s="91"/>
    </row>
    <row r="23" spans="1:13" ht="18" customHeight="1" x14ac:dyDescent="0.2">
      <c r="A23" s="83"/>
      <c r="B23" s="83"/>
      <c r="C23" s="84"/>
      <c r="D23" s="87"/>
      <c r="E23" s="89"/>
      <c r="F23" s="92" t="s">
        <v>99</v>
      </c>
      <c r="G23" s="93"/>
      <c r="H23" s="93"/>
      <c r="I23" s="93"/>
      <c r="J23" s="93"/>
      <c r="K23" s="93"/>
      <c r="L23" s="93"/>
      <c r="M23" s="93"/>
    </row>
    <row r="24" spans="1:13" ht="18" customHeight="1" x14ac:dyDescent="0.2">
      <c r="A24" s="83"/>
      <c r="B24" s="83"/>
      <c r="C24" s="85" t="s">
        <v>52</v>
      </c>
      <c r="D24" s="86">
        <f>(30*207)+(5*38)</f>
        <v>6400</v>
      </c>
      <c r="E24" s="88" t="s">
        <v>47</v>
      </c>
      <c r="F24" s="90" t="s">
        <v>76</v>
      </c>
      <c r="G24" s="91"/>
      <c r="H24" s="91"/>
      <c r="I24" s="91"/>
      <c r="J24" s="91"/>
      <c r="K24" s="91"/>
      <c r="L24" s="91"/>
      <c r="M24" s="91"/>
    </row>
    <row r="25" spans="1:13" ht="18" customHeight="1" x14ac:dyDescent="0.2">
      <c r="A25" s="83"/>
      <c r="B25" s="83"/>
      <c r="C25" s="84"/>
      <c r="D25" s="87"/>
      <c r="E25" s="89"/>
      <c r="F25" s="92" t="s">
        <v>100</v>
      </c>
      <c r="G25" s="93"/>
      <c r="H25" s="93"/>
      <c r="I25" s="93"/>
      <c r="J25" s="93"/>
      <c r="K25" s="93"/>
      <c r="L25" s="93"/>
      <c r="M25" s="93"/>
    </row>
    <row r="26" spans="1:13" ht="18" customHeight="1" x14ac:dyDescent="0.2">
      <c r="A26" s="84"/>
      <c r="B26" s="84"/>
      <c r="C26" s="32" t="s">
        <v>15</v>
      </c>
      <c r="D26" s="33">
        <f>SUM(D16:D25)</f>
        <v>104660</v>
      </c>
      <c r="E26" s="79" t="s">
        <v>48</v>
      </c>
      <c r="F26" s="79"/>
      <c r="G26" s="79"/>
      <c r="H26" s="79"/>
      <c r="I26" s="79"/>
      <c r="J26" s="79"/>
      <c r="K26" s="79"/>
      <c r="L26" s="79"/>
      <c r="M26" s="80"/>
    </row>
    <row r="27" spans="1:13" ht="18" customHeight="1" x14ac:dyDescent="0.2">
      <c r="A27" s="82">
        <v>2</v>
      </c>
      <c r="B27" s="85" t="s">
        <v>31</v>
      </c>
      <c r="C27" s="85" t="s">
        <v>54</v>
      </c>
      <c r="D27" s="86">
        <f>(50*207)+(10*38)</f>
        <v>10730</v>
      </c>
      <c r="E27" s="88" t="s">
        <v>47</v>
      </c>
      <c r="F27" s="90" t="s">
        <v>77</v>
      </c>
      <c r="G27" s="91"/>
      <c r="H27" s="91"/>
      <c r="I27" s="91"/>
      <c r="J27" s="91"/>
      <c r="K27" s="91"/>
      <c r="L27" s="91"/>
      <c r="M27" s="91"/>
    </row>
    <row r="28" spans="1:13" ht="18" customHeight="1" x14ac:dyDescent="0.2">
      <c r="A28" s="83"/>
      <c r="B28" s="83"/>
      <c r="C28" s="84"/>
      <c r="D28" s="87"/>
      <c r="E28" s="89"/>
      <c r="F28" s="92" t="s">
        <v>101</v>
      </c>
      <c r="G28" s="93"/>
      <c r="H28" s="93"/>
      <c r="I28" s="93"/>
      <c r="J28" s="93"/>
      <c r="K28" s="93"/>
      <c r="L28" s="93"/>
      <c r="M28" s="93"/>
    </row>
    <row r="29" spans="1:13" ht="18" customHeight="1" x14ac:dyDescent="0.2">
      <c r="A29" s="83"/>
      <c r="B29" s="83"/>
      <c r="C29" s="85" t="s">
        <v>55</v>
      </c>
      <c r="D29" s="86">
        <f t="shared" ref="D29" si="3">(50*207)+(10*38)</f>
        <v>10730</v>
      </c>
      <c r="E29" s="88" t="s">
        <v>47</v>
      </c>
      <c r="F29" s="90" t="s">
        <v>77</v>
      </c>
      <c r="G29" s="91"/>
      <c r="H29" s="91"/>
      <c r="I29" s="91"/>
      <c r="J29" s="91"/>
      <c r="K29" s="91"/>
      <c r="L29" s="91"/>
      <c r="M29" s="91"/>
    </row>
    <row r="30" spans="1:13" ht="18" customHeight="1" x14ac:dyDescent="0.2">
      <c r="A30" s="83"/>
      <c r="B30" s="83"/>
      <c r="C30" s="84"/>
      <c r="D30" s="87"/>
      <c r="E30" s="89"/>
      <c r="F30" s="92" t="s">
        <v>101</v>
      </c>
      <c r="G30" s="93"/>
      <c r="H30" s="93"/>
      <c r="I30" s="93"/>
      <c r="J30" s="93"/>
      <c r="K30" s="93"/>
      <c r="L30" s="93"/>
      <c r="M30" s="93"/>
    </row>
    <row r="31" spans="1:13" ht="18" customHeight="1" x14ac:dyDescent="0.2">
      <c r="A31" s="83"/>
      <c r="B31" s="83"/>
      <c r="C31" s="85" t="s">
        <v>53</v>
      </c>
      <c r="D31" s="86">
        <f t="shared" ref="D31" si="4">(50*207)+(10*38)</f>
        <v>10730</v>
      </c>
      <c r="E31" s="88" t="s">
        <v>47</v>
      </c>
      <c r="F31" s="90" t="s">
        <v>77</v>
      </c>
      <c r="G31" s="91"/>
      <c r="H31" s="91"/>
      <c r="I31" s="91"/>
      <c r="J31" s="91"/>
      <c r="K31" s="91"/>
      <c r="L31" s="91"/>
      <c r="M31" s="91"/>
    </row>
    <row r="32" spans="1:13" ht="18" customHeight="1" x14ac:dyDescent="0.2">
      <c r="A32" s="83"/>
      <c r="B32" s="83"/>
      <c r="C32" s="84"/>
      <c r="D32" s="87"/>
      <c r="E32" s="89"/>
      <c r="F32" s="92" t="s">
        <v>101</v>
      </c>
      <c r="G32" s="93"/>
      <c r="H32" s="93"/>
      <c r="I32" s="93"/>
      <c r="J32" s="93"/>
      <c r="K32" s="93"/>
      <c r="L32" s="93"/>
      <c r="M32" s="93"/>
    </row>
    <row r="33" spans="1:13" ht="18" customHeight="1" x14ac:dyDescent="0.2">
      <c r="A33" s="83"/>
      <c r="B33" s="83"/>
      <c r="C33" s="85" t="s">
        <v>51</v>
      </c>
      <c r="D33" s="86">
        <f t="shared" ref="D33" si="5">(50*207)+(10*38)</f>
        <v>10730</v>
      </c>
      <c r="E33" s="88" t="s">
        <v>47</v>
      </c>
      <c r="F33" s="90" t="s">
        <v>77</v>
      </c>
      <c r="G33" s="91"/>
      <c r="H33" s="91"/>
      <c r="I33" s="91"/>
      <c r="J33" s="91"/>
      <c r="K33" s="91"/>
      <c r="L33" s="91"/>
      <c r="M33" s="91"/>
    </row>
    <row r="34" spans="1:13" ht="18" customHeight="1" x14ac:dyDescent="0.2">
      <c r="A34" s="83"/>
      <c r="B34" s="83"/>
      <c r="C34" s="84"/>
      <c r="D34" s="87"/>
      <c r="E34" s="89"/>
      <c r="F34" s="92" t="s">
        <v>101</v>
      </c>
      <c r="G34" s="93"/>
      <c r="H34" s="93"/>
      <c r="I34" s="93"/>
      <c r="J34" s="93"/>
      <c r="K34" s="93"/>
      <c r="L34" s="93"/>
      <c r="M34" s="93"/>
    </row>
    <row r="35" spans="1:13" ht="18" customHeight="1" x14ac:dyDescent="0.2">
      <c r="A35" s="83"/>
      <c r="B35" s="83"/>
      <c r="C35" s="85" t="s">
        <v>52</v>
      </c>
      <c r="D35" s="86">
        <f>(25*207)+(5*38)</f>
        <v>5365</v>
      </c>
      <c r="E35" s="88" t="s">
        <v>47</v>
      </c>
      <c r="F35" s="90" t="s">
        <v>78</v>
      </c>
      <c r="G35" s="91"/>
      <c r="H35" s="91"/>
      <c r="I35" s="91"/>
      <c r="J35" s="91"/>
      <c r="K35" s="91"/>
      <c r="L35" s="91"/>
      <c r="M35" s="91"/>
    </row>
    <row r="36" spans="1:13" ht="18" customHeight="1" x14ac:dyDescent="0.2">
      <c r="A36" s="83"/>
      <c r="B36" s="83"/>
      <c r="C36" s="84"/>
      <c r="D36" s="87"/>
      <c r="E36" s="89"/>
      <c r="F36" s="92" t="s">
        <v>100</v>
      </c>
      <c r="G36" s="93"/>
      <c r="H36" s="93"/>
      <c r="I36" s="93"/>
      <c r="J36" s="93"/>
      <c r="K36" s="93"/>
      <c r="L36" s="93"/>
      <c r="M36" s="93"/>
    </row>
    <row r="37" spans="1:13" ht="18" customHeight="1" x14ac:dyDescent="0.2">
      <c r="A37" s="84"/>
      <c r="B37" s="84"/>
      <c r="C37" s="32" t="s">
        <v>15</v>
      </c>
      <c r="D37" s="33">
        <f>SUM(D27:D36)</f>
        <v>48285</v>
      </c>
      <c r="E37" s="79" t="s">
        <v>48</v>
      </c>
      <c r="F37" s="79"/>
      <c r="G37" s="79"/>
      <c r="H37" s="79"/>
      <c r="I37" s="79"/>
      <c r="J37" s="79"/>
      <c r="K37" s="79"/>
      <c r="L37" s="79"/>
      <c r="M37" s="80"/>
    </row>
    <row r="38" spans="1:13" ht="18" customHeight="1" x14ac:dyDescent="0.2">
      <c r="A38" s="82">
        <v>3</v>
      </c>
      <c r="B38" s="85" t="s">
        <v>32</v>
      </c>
      <c r="C38" s="85" t="s">
        <v>54</v>
      </c>
      <c r="D38" s="86">
        <f>(38*207)+(5*38)</f>
        <v>8056</v>
      </c>
      <c r="E38" s="88" t="s">
        <v>47</v>
      </c>
      <c r="F38" s="90" t="s">
        <v>79</v>
      </c>
      <c r="G38" s="91"/>
      <c r="H38" s="91"/>
      <c r="I38" s="91"/>
      <c r="J38" s="91"/>
      <c r="K38" s="91"/>
      <c r="L38" s="91"/>
      <c r="M38" s="91"/>
    </row>
    <row r="39" spans="1:13" ht="18" customHeight="1" x14ac:dyDescent="0.2">
      <c r="A39" s="83"/>
      <c r="B39" s="83"/>
      <c r="C39" s="84"/>
      <c r="D39" s="87"/>
      <c r="E39" s="89"/>
      <c r="F39" s="92" t="s">
        <v>100</v>
      </c>
      <c r="G39" s="93"/>
      <c r="H39" s="93"/>
      <c r="I39" s="93"/>
      <c r="J39" s="93"/>
      <c r="K39" s="93"/>
      <c r="L39" s="93"/>
      <c r="M39" s="93"/>
    </row>
    <row r="40" spans="1:13" ht="18" customHeight="1" x14ac:dyDescent="0.2">
      <c r="A40" s="83"/>
      <c r="B40" s="83"/>
      <c r="C40" s="85" t="s">
        <v>55</v>
      </c>
      <c r="D40" s="86">
        <f>(38*207)+(5*38)</f>
        <v>8056</v>
      </c>
      <c r="E40" s="88" t="s">
        <v>47</v>
      </c>
      <c r="F40" s="90" t="s">
        <v>79</v>
      </c>
      <c r="G40" s="91"/>
      <c r="H40" s="91"/>
      <c r="I40" s="91"/>
      <c r="J40" s="91"/>
      <c r="K40" s="91"/>
      <c r="L40" s="91"/>
      <c r="M40" s="91"/>
    </row>
    <row r="41" spans="1:13" ht="18" customHeight="1" x14ac:dyDescent="0.2">
      <c r="A41" s="83"/>
      <c r="B41" s="83"/>
      <c r="C41" s="84"/>
      <c r="D41" s="87"/>
      <c r="E41" s="89"/>
      <c r="F41" s="92" t="s">
        <v>100</v>
      </c>
      <c r="G41" s="93"/>
      <c r="H41" s="93"/>
      <c r="I41" s="93"/>
      <c r="J41" s="93"/>
      <c r="K41" s="93"/>
      <c r="L41" s="93"/>
      <c r="M41" s="93"/>
    </row>
    <row r="42" spans="1:13" ht="18" customHeight="1" x14ac:dyDescent="0.2">
      <c r="A42" s="83"/>
      <c r="B42" s="83"/>
      <c r="C42" s="85" t="s">
        <v>53</v>
      </c>
      <c r="D42" s="86">
        <f>(5*207)+(2*38)</f>
        <v>1111</v>
      </c>
      <c r="E42" s="88" t="s">
        <v>47</v>
      </c>
      <c r="F42" s="90" t="s">
        <v>80</v>
      </c>
      <c r="G42" s="91"/>
      <c r="H42" s="91"/>
      <c r="I42" s="91"/>
      <c r="J42" s="91"/>
      <c r="K42" s="91"/>
      <c r="L42" s="91"/>
      <c r="M42" s="91"/>
    </row>
    <row r="43" spans="1:13" ht="18" customHeight="1" x14ac:dyDescent="0.2">
      <c r="A43" s="83"/>
      <c r="B43" s="83"/>
      <c r="C43" s="84"/>
      <c r="D43" s="87"/>
      <c r="E43" s="89"/>
      <c r="F43" s="92" t="s">
        <v>102</v>
      </c>
      <c r="G43" s="93"/>
      <c r="H43" s="93"/>
      <c r="I43" s="93"/>
      <c r="J43" s="93"/>
      <c r="K43" s="93"/>
      <c r="L43" s="93"/>
      <c r="M43" s="93"/>
    </row>
    <row r="44" spans="1:13" ht="18" customHeight="1" x14ac:dyDescent="0.2">
      <c r="A44" s="83"/>
      <c r="B44" s="83"/>
      <c r="C44" s="85" t="s">
        <v>51</v>
      </c>
      <c r="D44" s="86">
        <f>(38*207)+(5*38)</f>
        <v>8056</v>
      </c>
      <c r="E44" s="88" t="s">
        <v>47</v>
      </c>
      <c r="F44" s="90" t="s">
        <v>79</v>
      </c>
      <c r="G44" s="91"/>
      <c r="H44" s="91"/>
      <c r="I44" s="91"/>
      <c r="J44" s="91"/>
      <c r="K44" s="91"/>
      <c r="L44" s="91"/>
      <c r="M44" s="91"/>
    </row>
    <row r="45" spans="1:13" ht="18" customHeight="1" x14ac:dyDescent="0.2">
      <c r="A45" s="83"/>
      <c r="B45" s="83"/>
      <c r="C45" s="84"/>
      <c r="D45" s="87"/>
      <c r="E45" s="89"/>
      <c r="F45" s="92" t="s">
        <v>100</v>
      </c>
      <c r="G45" s="93"/>
      <c r="H45" s="93"/>
      <c r="I45" s="93"/>
      <c r="J45" s="93"/>
      <c r="K45" s="93"/>
      <c r="L45" s="93"/>
      <c r="M45" s="93"/>
    </row>
    <row r="46" spans="1:13" ht="18" customHeight="1" x14ac:dyDescent="0.2">
      <c r="A46" s="83"/>
      <c r="B46" s="83"/>
      <c r="C46" s="85" t="s">
        <v>52</v>
      </c>
      <c r="D46" s="86">
        <f>(3*207)+(2*38)</f>
        <v>697</v>
      </c>
      <c r="E46" s="88" t="s">
        <v>47</v>
      </c>
      <c r="F46" s="90" t="s">
        <v>81</v>
      </c>
      <c r="G46" s="91"/>
      <c r="H46" s="91"/>
      <c r="I46" s="91"/>
      <c r="J46" s="91"/>
      <c r="K46" s="91"/>
      <c r="L46" s="91"/>
      <c r="M46" s="91"/>
    </row>
    <row r="47" spans="1:13" ht="18" customHeight="1" x14ac:dyDescent="0.2">
      <c r="A47" s="83"/>
      <c r="B47" s="83"/>
      <c r="C47" s="84"/>
      <c r="D47" s="87"/>
      <c r="E47" s="89"/>
      <c r="F47" s="92" t="s">
        <v>102</v>
      </c>
      <c r="G47" s="93"/>
      <c r="H47" s="93"/>
      <c r="I47" s="93"/>
      <c r="J47" s="93"/>
      <c r="K47" s="93"/>
      <c r="L47" s="93"/>
      <c r="M47" s="93"/>
    </row>
    <row r="48" spans="1:13" ht="18" customHeight="1" x14ac:dyDescent="0.2">
      <c r="A48" s="84"/>
      <c r="B48" s="84"/>
      <c r="C48" s="32" t="s">
        <v>15</v>
      </c>
      <c r="D48" s="33">
        <f>SUM(D38:D47)</f>
        <v>25976</v>
      </c>
      <c r="E48" s="79" t="s">
        <v>48</v>
      </c>
      <c r="F48" s="79"/>
      <c r="G48" s="79"/>
      <c r="H48" s="79"/>
      <c r="I48" s="79"/>
      <c r="J48" s="79"/>
      <c r="K48" s="79"/>
      <c r="L48" s="79"/>
      <c r="M48" s="80"/>
    </row>
    <row r="49" spans="1:1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5" ht="28.9" customHeight="1" x14ac:dyDescent="0.2">
      <c r="A50" s="81" t="s">
        <v>49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5" ht="28.9" customHeight="1" x14ac:dyDescent="0.2">
      <c r="A51" s="81" t="s">
        <v>50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5" ht="18.600000000000001" customHeight="1" x14ac:dyDescent="0.2">
      <c r="A52" s="95" t="s">
        <v>56</v>
      </c>
      <c r="B52" s="95" t="s">
        <v>57</v>
      </c>
      <c r="C52" s="74" t="s">
        <v>61</v>
      </c>
      <c r="D52" s="75"/>
      <c r="E52" s="76"/>
      <c r="F52"/>
      <c r="G52"/>
      <c r="H52" s="40"/>
      <c r="I52"/>
      <c r="J52"/>
      <c r="K52"/>
      <c r="L52"/>
      <c r="M52"/>
    </row>
    <row r="53" spans="1:15" s="34" customFormat="1" ht="18.600000000000001" customHeight="1" x14ac:dyDescent="0.2">
      <c r="A53" s="95"/>
      <c r="B53" s="95"/>
      <c r="C53" s="37" t="s">
        <v>82</v>
      </c>
      <c r="D53" s="77" t="s">
        <v>83</v>
      </c>
      <c r="E53" s="77"/>
      <c r="F53"/>
      <c r="G53"/>
      <c r="H53"/>
      <c r="I53"/>
      <c r="J53"/>
      <c r="K53"/>
      <c r="L53"/>
      <c r="M53"/>
      <c r="N53" s="78"/>
      <c r="O53" s="78"/>
    </row>
    <row r="54" spans="1:15" ht="28.9" customHeight="1" x14ac:dyDescent="0.2">
      <c r="A54" s="37" t="s">
        <v>58</v>
      </c>
      <c r="B54" s="35" t="s">
        <v>30</v>
      </c>
      <c r="C54" s="37"/>
      <c r="D54" s="77" t="s">
        <v>27</v>
      </c>
      <c r="E54" s="77"/>
      <c r="F54"/>
      <c r="G54"/>
      <c r="H54"/>
      <c r="I54"/>
      <c r="J54"/>
      <c r="K54"/>
      <c r="L54"/>
      <c r="M54"/>
    </row>
    <row r="55" spans="1:15" ht="28.9" customHeight="1" x14ac:dyDescent="0.2">
      <c r="A55" s="37" t="s">
        <v>59</v>
      </c>
      <c r="B55" s="36" t="s">
        <v>31</v>
      </c>
      <c r="C55" s="37"/>
      <c r="D55" s="77"/>
      <c r="E55" s="77"/>
      <c r="F55"/>
      <c r="G55"/>
      <c r="H55"/>
      <c r="I55"/>
      <c r="J55"/>
      <c r="K55"/>
      <c r="L55"/>
      <c r="M55"/>
    </row>
    <row r="56" spans="1:15" ht="28.9" customHeight="1" x14ac:dyDescent="0.2">
      <c r="A56" s="37" t="s">
        <v>60</v>
      </c>
      <c r="B56" s="36" t="s">
        <v>32</v>
      </c>
      <c r="C56" s="37" t="s">
        <v>27</v>
      </c>
      <c r="D56" s="77"/>
      <c r="E56" s="77"/>
      <c r="F56"/>
      <c r="G56"/>
      <c r="H56"/>
      <c r="I56"/>
      <c r="J56"/>
      <c r="K56"/>
      <c r="L56"/>
      <c r="M56"/>
    </row>
    <row r="57" spans="1:15" ht="125.4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5" ht="46.5" customHeight="1" x14ac:dyDescent="0.2">
      <c r="A58" s="6" t="s">
        <v>84</v>
      </c>
    </row>
    <row r="60" spans="1:15" x14ac:dyDescent="0.2">
      <c r="A60" s="81" t="s">
        <v>90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5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3" spans="1:15" x14ac:dyDescent="0.2">
      <c r="A63" s="81" t="s">
        <v>91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5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</sheetData>
  <mergeCells count="101">
    <mergeCell ref="C16:C17"/>
    <mergeCell ref="C18:C19"/>
    <mergeCell ref="C20:C21"/>
    <mergeCell ref="C22:C23"/>
    <mergeCell ref="C24:C25"/>
    <mergeCell ref="A60:M61"/>
    <mergeCell ref="A63:M65"/>
    <mergeCell ref="A3:M3"/>
    <mergeCell ref="A11:M12"/>
    <mergeCell ref="A4:M4"/>
    <mergeCell ref="A5:M5"/>
    <mergeCell ref="F16:M16"/>
    <mergeCell ref="B16:B26"/>
    <mergeCell ref="A16:A26"/>
    <mergeCell ref="F18:M18"/>
    <mergeCell ref="F20:M20"/>
    <mergeCell ref="F22:M22"/>
    <mergeCell ref="F24:M24"/>
    <mergeCell ref="F17:M17"/>
    <mergeCell ref="D22:D23"/>
    <mergeCell ref="E22:E23"/>
    <mergeCell ref="D24:D25"/>
    <mergeCell ref="E24:E25"/>
    <mergeCell ref="E26:M26"/>
    <mergeCell ref="D16:D17"/>
    <mergeCell ref="E16:E17"/>
    <mergeCell ref="D18:D19"/>
    <mergeCell ref="E18:E19"/>
    <mergeCell ref="D20:D21"/>
    <mergeCell ref="E20:E21"/>
    <mergeCell ref="F19:M19"/>
    <mergeCell ref="F21:M21"/>
    <mergeCell ref="F23:M23"/>
    <mergeCell ref="D35:D36"/>
    <mergeCell ref="E35:E36"/>
    <mergeCell ref="F25:M25"/>
    <mergeCell ref="F31:M31"/>
    <mergeCell ref="F32:M32"/>
    <mergeCell ref="C33:C34"/>
    <mergeCell ref="D33:D34"/>
    <mergeCell ref="E33:E34"/>
    <mergeCell ref="F33:M33"/>
    <mergeCell ref="F34:M34"/>
    <mergeCell ref="F27:M27"/>
    <mergeCell ref="F28:M28"/>
    <mergeCell ref="C29:C30"/>
    <mergeCell ref="D29:D30"/>
    <mergeCell ref="E29:E30"/>
    <mergeCell ref="F29:M29"/>
    <mergeCell ref="F30:M30"/>
    <mergeCell ref="C27:C28"/>
    <mergeCell ref="D27:D28"/>
    <mergeCell ref="E27:E28"/>
    <mergeCell ref="C31:C32"/>
    <mergeCell ref="D31:D32"/>
    <mergeCell ref="E31:E32"/>
    <mergeCell ref="A14:M14"/>
    <mergeCell ref="D53:E53"/>
    <mergeCell ref="A52:A53"/>
    <mergeCell ref="B52:B53"/>
    <mergeCell ref="C46:C47"/>
    <mergeCell ref="D46:D47"/>
    <mergeCell ref="E46:E47"/>
    <mergeCell ref="F46:M46"/>
    <mergeCell ref="F47:M47"/>
    <mergeCell ref="D42:D43"/>
    <mergeCell ref="E42:E43"/>
    <mergeCell ref="F42:M42"/>
    <mergeCell ref="F43:M43"/>
    <mergeCell ref="C44:C45"/>
    <mergeCell ref="D44:D45"/>
    <mergeCell ref="E44:E45"/>
    <mergeCell ref="F44:M44"/>
    <mergeCell ref="F45:M45"/>
    <mergeCell ref="F35:M35"/>
    <mergeCell ref="F36:M36"/>
    <mergeCell ref="E37:M37"/>
    <mergeCell ref="A27:A37"/>
    <mergeCell ref="B27:B37"/>
    <mergeCell ref="C35:C36"/>
    <mergeCell ref="C52:E52"/>
    <mergeCell ref="D56:E56"/>
    <mergeCell ref="D55:E55"/>
    <mergeCell ref="N53:O53"/>
    <mergeCell ref="D54:E54"/>
    <mergeCell ref="E48:M48"/>
    <mergeCell ref="A50:M50"/>
    <mergeCell ref="A51:M51"/>
    <mergeCell ref="A38:A48"/>
    <mergeCell ref="B38:B48"/>
    <mergeCell ref="C38:C39"/>
    <mergeCell ref="D38:D39"/>
    <mergeCell ref="E38:E39"/>
    <mergeCell ref="F38:M38"/>
    <mergeCell ref="F39:M39"/>
    <mergeCell ref="C40:C41"/>
    <mergeCell ref="D40:D41"/>
    <mergeCell ref="E40:E41"/>
    <mergeCell ref="F40:M40"/>
    <mergeCell ref="F41:M41"/>
    <mergeCell ref="C42:C43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62" fitToHeight="0" orientation="portrait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DC10-D32C-406C-824D-EA4840D796B2}">
  <sheetPr>
    <pageSetUpPr fitToPage="1"/>
  </sheetPr>
  <dimension ref="A1:M26"/>
  <sheetViews>
    <sheetView topLeftCell="A4" workbookViewId="0">
      <selection activeCell="A29" sqref="A29:M42"/>
    </sheetView>
  </sheetViews>
  <sheetFormatPr defaultRowHeight="12.75" x14ac:dyDescent="0.2"/>
  <cols>
    <col min="2" max="2" width="16.5703125" customWidth="1"/>
    <col min="6" max="6" width="17.28515625" customWidth="1"/>
    <col min="10" max="10" width="15.7109375" customWidth="1"/>
    <col min="12" max="12" width="10.140625" bestFit="1" customWidth="1"/>
  </cols>
  <sheetData>
    <row r="1" spans="1:13" x14ac:dyDescent="0.2">
      <c r="L1" s="27">
        <v>45315</v>
      </c>
    </row>
    <row r="2" spans="1:13" ht="15.75" customHeight="1" x14ac:dyDescent="0.2">
      <c r="A2" s="97" t="s">
        <v>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37.15" customHeight="1" x14ac:dyDescent="0.2">
      <c r="A3" s="97" t="s">
        <v>28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9" spans="1:13" ht="38.25" x14ac:dyDescent="0.2">
      <c r="B9" s="29" t="s">
        <v>70</v>
      </c>
      <c r="C9" s="29" t="s">
        <v>33</v>
      </c>
      <c r="D9" s="30"/>
      <c r="E9" s="31"/>
      <c r="F9" s="29" t="s">
        <v>73</v>
      </c>
      <c r="G9" s="29" t="s">
        <v>33</v>
      </c>
      <c r="H9" s="29"/>
      <c r="I9" s="31"/>
    </row>
    <row r="10" spans="1:13" x14ac:dyDescent="0.2">
      <c r="B10" s="38" t="s">
        <v>34</v>
      </c>
      <c r="C10" s="38"/>
      <c r="D10" s="98">
        <f>SUM(C10:C15)</f>
        <v>0</v>
      </c>
      <c r="E10" s="31"/>
      <c r="F10" s="38" t="s">
        <v>34</v>
      </c>
      <c r="G10" s="38">
        <v>21</v>
      </c>
      <c r="H10" s="98">
        <f>SUM(G10:G15)</f>
        <v>125</v>
      </c>
      <c r="I10" s="31"/>
    </row>
    <row r="11" spans="1:13" x14ac:dyDescent="0.2">
      <c r="B11" s="38" t="s">
        <v>35</v>
      </c>
      <c r="C11" s="38"/>
      <c r="D11" s="98"/>
      <c r="E11" s="31"/>
      <c r="F11" s="38" t="s">
        <v>35</v>
      </c>
      <c r="G11" s="38">
        <v>20</v>
      </c>
      <c r="H11" s="98"/>
      <c r="I11" s="31"/>
    </row>
    <row r="12" spans="1:13" x14ac:dyDescent="0.2">
      <c r="B12" s="38" t="s">
        <v>36</v>
      </c>
      <c r="C12" s="38"/>
      <c r="D12" s="98"/>
      <c r="E12" s="31"/>
      <c r="F12" s="38" t="s">
        <v>36</v>
      </c>
      <c r="G12" s="38">
        <v>21</v>
      </c>
      <c r="H12" s="98"/>
      <c r="I12" s="31"/>
    </row>
    <row r="13" spans="1:13" x14ac:dyDescent="0.2">
      <c r="B13" s="38" t="s">
        <v>37</v>
      </c>
      <c r="C13" s="38"/>
      <c r="D13" s="98"/>
      <c r="E13" s="31"/>
      <c r="F13" s="38" t="s">
        <v>37</v>
      </c>
      <c r="G13" s="38">
        <v>21</v>
      </c>
      <c r="H13" s="98"/>
      <c r="I13" s="31"/>
    </row>
    <row r="14" spans="1:13" x14ac:dyDescent="0.2">
      <c r="B14" s="38" t="s">
        <v>38</v>
      </c>
      <c r="C14" s="38"/>
      <c r="D14" s="98"/>
      <c r="E14" s="31"/>
      <c r="F14" s="38" t="s">
        <v>38</v>
      </c>
      <c r="G14" s="38">
        <v>21</v>
      </c>
      <c r="H14" s="98"/>
      <c r="I14" s="31"/>
    </row>
    <row r="15" spans="1:13" x14ac:dyDescent="0.2">
      <c r="B15" s="38" t="s">
        <v>39</v>
      </c>
      <c r="C15" s="38"/>
      <c r="D15" s="98"/>
      <c r="E15" s="31"/>
      <c r="F15" s="38" t="s">
        <v>39</v>
      </c>
      <c r="G15" s="38">
        <v>21</v>
      </c>
      <c r="H15" s="98"/>
      <c r="I15" s="31"/>
    </row>
    <row r="16" spans="1:13" x14ac:dyDescent="0.2">
      <c r="B16" s="38" t="s">
        <v>40</v>
      </c>
      <c r="C16" s="38"/>
      <c r="D16" s="98">
        <f>SUM(C16:C17)</f>
        <v>0</v>
      </c>
      <c r="E16" s="31"/>
      <c r="F16" s="38" t="s">
        <v>40</v>
      </c>
      <c r="G16" s="38">
        <v>23</v>
      </c>
      <c r="H16" s="98">
        <f>SUM(G16:G17)</f>
        <v>38</v>
      </c>
      <c r="I16" s="31"/>
    </row>
    <row r="17" spans="2:9" x14ac:dyDescent="0.2">
      <c r="B17" s="38" t="s">
        <v>41</v>
      </c>
      <c r="C17" s="38"/>
      <c r="D17" s="98"/>
      <c r="E17" s="31"/>
      <c r="F17" s="38" t="s">
        <v>41</v>
      </c>
      <c r="G17" s="38">
        <v>15</v>
      </c>
      <c r="H17" s="98"/>
      <c r="I17" s="31"/>
    </row>
    <row r="18" spans="2:9" x14ac:dyDescent="0.2">
      <c r="B18" s="38" t="s">
        <v>42</v>
      </c>
      <c r="C18" s="38">
        <v>21</v>
      </c>
      <c r="D18" s="98">
        <f>SUM(C18:C21)</f>
        <v>82</v>
      </c>
      <c r="E18" s="31"/>
      <c r="F18" s="38" t="s">
        <v>42</v>
      </c>
      <c r="G18" s="38"/>
      <c r="H18" s="98"/>
      <c r="I18" s="31"/>
    </row>
    <row r="19" spans="2:9" x14ac:dyDescent="0.2">
      <c r="B19" s="38" t="s">
        <v>43</v>
      </c>
      <c r="C19" s="38">
        <v>23</v>
      </c>
      <c r="D19" s="98"/>
      <c r="E19" s="31"/>
      <c r="F19" s="38" t="s">
        <v>43</v>
      </c>
      <c r="G19" s="38"/>
      <c r="H19" s="98"/>
      <c r="I19" s="31"/>
    </row>
    <row r="20" spans="2:9" x14ac:dyDescent="0.2">
      <c r="B20" s="38" t="s">
        <v>44</v>
      </c>
      <c r="C20" s="38">
        <v>19</v>
      </c>
      <c r="D20" s="98"/>
      <c r="E20" s="31"/>
      <c r="F20" s="38" t="s">
        <v>44</v>
      </c>
      <c r="G20" s="38"/>
      <c r="H20" s="98"/>
      <c r="I20" s="31"/>
    </row>
    <row r="21" spans="2:9" x14ac:dyDescent="0.2">
      <c r="B21" s="38" t="s">
        <v>45</v>
      </c>
      <c r="C21" s="38">
        <v>19</v>
      </c>
      <c r="D21" s="98"/>
      <c r="E21" s="31"/>
      <c r="F21" s="38" t="s">
        <v>45</v>
      </c>
      <c r="G21" s="38"/>
      <c r="H21" s="98"/>
      <c r="I21" s="31"/>
    </row>
    <row r="22" spans="2:9" x14ac:dyDescent="0.2">
      <c r="B22" s="29" t="s">
        <v>46</v>
      </c>
      <c r="C22" s="29">
        <f>SUM(C10:C21)</f>
        <v>82</v>
      </c>
      <c r="D22" s="29">
        <f>SUM(D10:D21)</f>
        <v>82</v>
      </c>
      <c r="E22" s="31"/>
      <c r="F22" s="29" t="s">
        <v>46</v>
      </c>
      <c r="G22" s="29">
        <f>SUM(G10:G21)</f>
        <v>163</v>
      </c>
      <c r="H22" s="29">
        <f>SUM(H10:H21)</f>
        <v>163</v>
      </c>
      <c r="I22" s="31"/>
    </row>
    <row r="25" spans="2:9" x14ac:dyDescent="0.2">
      <c r="D25">
        <f>+D18+H10</f>
        <v>207</v>
      </c>
      <c r="E25" t="s">
        <v>96</v>
      </c>
    </row>
    <row r="26" spans="2:9" x14ac:dyDescent="0.2">
      <c r="D26">
        <f>+D22+H22</f>
        <v>245</v>
      </c>
      <c r="E26" t="s">
        <v>97</v>
      </c>
    </row>
  </sheetData>
  <mergeCells count="8">
    <mergeCell ref="D18:D21"/>
    <mergeCell ref="H18:H21"/>
    <mergeCell ref="A2:M2"/>
    <mergeCell ref="A3:M3"/>
    <mergeCell ref="D10:D15"/>
    <mergeCell ref="H10:H15"/>
    <mergeCell ref="D16:D17"/>
    <mergeCell ref="H16:H17"/>
  </mergeCells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Arkusz4 (2)</vt:lpstr>
      <vt:lpstr>Arkusz1!Obszar_wydruku</vt:lpstr>
      <vt:lpstr>Arkusz2!Obszar_wydruku</vt:lpstr>
    </vt:vector>
  </TitlesOfParts>
  <Company>UG LUBENIA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bozenab</dc:creator>
  <cp:lastModifiedBy>Bożena Baran</cp:lastModifiedBy>
  <cp:lastPrinted>2024-01-24T12:43:11Z</cp:lastPrinted>
  <dcterms:created xsi:type="dcterms:W3CDTF">2013-04-03T12:27:48Z</dcterms:created>
  <dcterms:modified xsi:type="dcterms:W3CDTF">2024-01-29T10:59:34Z</dcterms:modified>
</cp:coreProperties>
</file>