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81" activeTab="0"/>
  </bookViews>
  <sheets>
    <sheet name="form.cen. do zał.nr 1 do SWZ" sheetId="1" r:id="rId1"/>
  </sheets>
  <externalReferences>
    <externalReference r:id="rId4"/>
  </externalReferences>
  <definedNames>
    <definedName name="a__Bankiem_Gospodarki_Żywnościowej_S.A.">'[1]36rat'!#REF!</definedName>
    <definedName name="O\W_w_Elblągu_z_s._w_Malborku">'[1]36rat'!#REF!</definedName>
  </definedNames>
  <calcPr fullCalcOnLoad="1" fullPrecision="0"/>
</workbook>
</file>

<file path=xl/sharedStrings.xml><?xml version="1.0" encoding="utf-8"?>
<sst xmlns="http://schemas.openxmlformats.org/spreadsheetml/2006/main" count="29" uniqueCount="25">
  <si>
    <t>Rata kapitałowa</t>
  </si>
  <si>
    <t>Data</t>
  </si>
  <si>
    <t>Odsetki</t>
  </si>
  <si>
    <t>PODSTAWOWE PARAMETRY FINANSOWANIA</t>
  </si>
  <si>
    <t>Kwota kredytu</t>
  </si>
  <si>
    <t>Podstawa oprocentowania</t>
  </si>
  <si>
    <t xml:space="preserve">Wibor 3 M                     </t>
  </si>
  <si>
    <t xml:space="preserve">Baza oprocentowania </t>
  </si>
  <si>
    <t>Marża</t>
  </si>
  <si>
    <t>Data uruchomienia</t>
  </si>
  <si>
    <t>Baza % rocznie</t>
  </si>
  <si>
    <t>% rocznie</t>
  </si>
  <si>
    <t>Płatność razem (rata kap.+ odsetki)</t>
  </si>
  <si>
    <t>Saldo zadłużenia</t>
  </si>
  <si>
    <t>liczba dni w okresie</t>
  </si>
  <si>
    <t>Razem</t>
  </si>
  <si>
    <t xml:space="preserve"> -</t>
  </si>
  <si>
    <t>odsetki razem</t>
  </si>
  <si>
    <t xml:space="preserve">zał.WIBOR , </t>
  </si>
  <si>
    <t xml:space="preserve">Planowany kredyt  na 2021 .    7 000 000,00 PLN </t>
  </si>
  <si>
    <t xml:space="preserve"> kwota kredytu na 7 000 000,00</t>
  </si>
  <si>
    <t xml:space="preserve"> </t>
  </si>
  <si>
    <t>średnia 01.05.2021 - 31.05.2021</t>
  </si>
  <si>
    <t>30/11/2021</t>
  </si>
  <si>
    <t>Formularz zostanie automatycznie wyliczony po wpisaniu bazy oprocentowania oraz marży - należy go dołączyć do oferty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</si>
</sst>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_-* #,##0.000\ _z_ł_-;\-* #,##0.000\ _z_ł_-;_-* &quot;-&quot;??\ _z_ł_-;_-@_-"/>
    <numFmt numFmtId="167" formatCode="0.0000000000"/>
    <numFmt numFmtId="168" formatCode="0.000000000"/>
    <numFmt numFmtId="169" formatCode="0.00000000"/>
    <numFmt numFmtId="170" formatCode="#,##0.0"/>
    <numFmt numFmtId="171" formatCode="yy\-mm\-dd"/>
    <numFmt numFmtId="172" formatCode="yyyy\-mm\-dd"/>
    <numFmt numFmtId="173" formatCode="0.0"/>
    <numFmt numFmtId="174" formatCode="0.000"/>
    <numFmt numFmtId="175" formatCode="0.00000"/>
    <numFmt numFmtId="176" formatCode="0.000%"/>
    <numFmt numFmtId="177" formatCode="#,##0.00;[Red]#,##0.00"/>
    <numFmt numFmtId="178" formatCode="0.0000000"/>
    <numFmt numFmtId="179" formatCode="0.000000"/>
    <numFmt numFmtId="180" formatCode="#,##0.00_ ;\-#,##0.00\ "/>
    <numFmt numFmtId="181" formatCode="0.00000000000"/>
    <numFmt numFmtId="182" formatCode="d\-mm"/>
    <numFmt numFmtId="183" formatCode="#,##0.000"/>
    <numFmt numFmtId="184" formatCode="#,##0.00\ &quot;zł&quot;"/>
    <numFmt numFmtId="185" formatCode="mmm\ yy"/>
    <numFmt numFmtId="186" formatCode="mm\ yyyy"/>
    <numFmt numFmtId="187" formatCode="dd\ mm\ yyyy"/>
    <numFmt numFmtId="188" formatCode="mmmm\ yy"/>
    <numFmt numFmtId="189" formatCode="mmm/yyyy"/>
    <numFmt numFmtId="190" formatCode="d/mm/yyyy"/>
  </numFmts>
  <fonts count="56">
    <font>
      <sz val="10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sz val="7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color indexed="10"/>
      <name val="Arial CE"/>
      <family val="2"/>
    </font>
    <font>
      <i/>
      <sz val="8"/>
      <name val="Arial CE"/>
      <family val="0"/>
    </font>
    <font>
      <i/>
      <sz val="10"/>
      <name val="Arial CE"/>
      <family val="0"/>
    </font>
    <font>
      <i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 CE"/>
      <family val="2"/>
    </font>
    <font>
      <b/>
      <sz val="14"/>
      <color indexed="10"/>
      <name val="Arial CE"/>
      <family val="2"/>
    </font>
    <font>
      <sz val="10"/>
      <color indexed="10"/>
      <name val="Arial CE"/>
      <family val="2"/>
    </font>
    <font>
      <sz val="7"/>
      <color indexed="10"/>
      <name val="Arial CE"/>
      <family val="2"/>
    </font>
    <font>
      <b/>
      <i/>
      <sz val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b/>
      <sz val="8"/>
      <color rgb="FFFF0000"/>
      <name val="Arial CE"/>
      <family val="2"/>
    </font>
    <font>
      <b/>
      <sz val="14"/>
      <color rgb="FFFF0000"/>
      <name val="Arial CE"/>
      <family val="2"/>
    </font>
    <font>
      <sz val="10"/>
      <color rgb="FFFF0000"/>
      <name val="Arial CE"/>
      <family val="2"/>
    </font>
    <font>
      <sz val="7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85" fontId="3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10" fontId="3" fillId="0" borderId="0" xfId="0" applyNumberFormat="1" applyFont="1" applyFill="1" applyBorder="1" applyAlignment="1">
      <alignment horizontal="left"/>
    </xf>
    <xf numFmtId="190" fontId="3" fillId="33" borderId="10" xfId="0" applyNumberFormat="1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5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/>
    </xf>
    <xf numFmtId="190" fontId="8" fillId="0" borderId="12" xfId="0" applyNumberFormat="1" applyFont="1" applyBorder="1" applyAlignment="1">
      <alignment/>
    </xf>
    <xf numFmtId="10" fontId="1" fillId="0" borderId="13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90" fontId="1" fillId="0" borderId="15" xfId="0" applyNumberFormat="1" applyFont="1" applyBorder="1" applyAlignment="1">
      <alignment/>
    </xf>
    <xf numFmtId="190" fontId="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0" fontId="1" fillId="0" borderId="18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190" fontId="1" fillId="0" borderId="20" xfId="0" applyNumberFormat="1" applyFont="1" applyBorder="1" applyAlignment="1">
      <alignment/>
    </xf>
    <xf numFmtId="10" fontId="1" fillId="0" borderId="21" xfId="0" applyNumberFormat="1" applyFont="1" applyFill="1" applyBorder="1" applyAlignment="1">
      <alignment/>
    </xf>
    <xf numFmtId="10" fontId="1" fillId="0" borderId="22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190" fontId="8" fillId="0" borderId="19" xfId="0" applyNumberFormat="1" applyFont="1" applyBorder="1" applyAlignment="1">
      <alignment/>
    </xf>
    <xf numFmtId="10" fontId="1" fillId="0" borderId="19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190" fontId="1" fillId="0" borderId="19" xfId="0" applyNumberFormat="1" applyFont="1" applyBorder="1" applyAlignment="1">
      <alignment/>
    </xf>
    <xf numFmtId="185" fontId="3" fillId="34" borderId="24" xfId="0" applyNumberFormat="1" applyFont="1" applyFill="1" applyBorder="1" applyAlignment="1">
      <alignment horizontal="center"/>
    </xf>
    <xf numFmtId="185" fontId="3" fillId="34" borderId="25" xfId="0" applyNumberFormat="1" applyFont="1" applyFill="1" applyBorder="1" applyAlignment="1">
      <alignment horizontal="center"/>
    </xf>
    <xf numFmtId="4" fontId="3" fillId="34" borderId="25" xfId="0" applyNumberFormat="1" applyFont="1" applyFill="1" applyBorder="1" applyAlignment="1">
      <alignment/>
    </xf>
    <xf numFmtId="4" fontId="3" fillId="34" borderId="26" xfId="0" applyNumberFormat="1" applyFont="1" applyFill="1" applyBorder="1" applyAlignment="1">
      <alignment/>
    </xf>
    <xf numFmtId="185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" fontId="3" fillId="0" borderId="19" xfId="0" applyNumberFormat="1" applyFont="1" applyBorder="1" applyAlignment="1">
      <alignment horizontal="center"/>
    </xf>
    <xf numFmtId="185" fontId="3" fillId="0" borderId="19" xfId="0" applyNumberFormat="1" applyFont="1" applyFill="1" applyBorder="1" applyAlignment="1">
      <alignment horizontal="left"/>
    </xf>
    <xf numFmtId="4" fontId="5" fillId="34" borderId="2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5" fillId="0" borderId="27" xfId="0" applyNumberFormat="1" applyFont="1" applyFill="1" applyBorder="1" applyAlignment="1">
      <alignment/>
    </xf>
    <xf numFmtId="10" fontId="1" fillId="0" borderId="28" xfId="0" applyNumberFormat="1" applyFont="1" applyFill="1" applyBorder="1" applyAlignment="1">
      <alignment/>
    </xf>
    <xf numFmtId="4" fontId="3" fillId="34" borderId="29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/>
    </xf>
    <xf numFmtId="4" fontId="5" fillId="34" borderId="31" xfId="0" applyNumberFormat="1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left"/>
    </xf>
    <xf numFmtId="185" fontId="2" fillId="0" borderId="0" xfId="0" applyNumberFormat="1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/>
    </xf>
    <xf numFmtId="10" fontId="2" fillId="0" borderId="17" xfId="0" applyNumberFormat="1" applyFont="1" applyFill="1" applyBorder="1" applyAlignment="1">
      <alignment/>
    </xf>
    <xf numFmtId="10" fontId="2" fillId="0" borderId="19" xfId="0" applyNumberFormat="1" applyFont="1" applyFill="1" applyBorder="1" applyAlignment="1">
      <alignment/>
    </xf>
    <xf numFmtId="185" fontId="5" fillId="34" borderId="25" xfId="0" applyNumberFormat="1" applyFont="1" applyFill="1" applyBorder="1" applyAlignment="1">
      <alignment horizontal="center"/>
    </xf>
    <xf numFmtId="185" fontId="5" fillId="0" borderId="19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17" borderId="0" xfId="0" applyFont="1" applyFill="1" applyAlignment="1">
      <alignment/>
    </xf>
    <xf numFmtId="0" fontId="11" fillId="17" borderId="0" xfId="0" applyFont="1" applyFill="1" applyAlignment="1">
      <alignment/>
    </xf>
    <xf numFmtId="190" fontId="8" fillId="0" borderId="12" xfId="0" applyNumberFormat="1" applyFont="1" applyBorder="1" applyAlignment="1">
      <alignment horizontal="right"/>
    </xf>
    <xf numFmtId="190" fontId="1" fillId="0" borderId="12" xfId="0" applyNumberFormat="1" applyFont="1" applyBorder="1" applyAlignment="1">
      <alignment horizontal="right"/>
    </xf>
    <xf numFmtId="190" fontId="51" fillId="0" borderId="12" xfId="0" applyNumberFormat="1" applyFont="1" applyBorder="1" applyAlignment="1">
      <alignment horizontal="right"/>
    </xf>
    <xf numFmtId="190" fontId="51" fillId="0" borderId="12" xfId="0" applyNumberFormat="1" applyFont="1" applyBorder="1" applyAlignment="1">
      <alignment/>
    </xf>
    <xf numFmtId="10" fontId="52" fillId="33" borderId="10" xfId="0" applyNumberFormat="1" applyFont="1" applyFill="1" applyBorder="1" applyAlignment="1">
      <alignment horizontal="center"/>
    </xf>
    <xf numFmtId="185" fontId="53" fillId="0" borderId="0" xfId="0" applyNumberFormat="1" applyFont="1" applyAlignment="1">
      <alignment/>
    </xf>
    <xf numFmtId="185" fontId="54" fillId="0" borderId="0" xfId="0" applyNumberFormat="1" applyFont="1" applyAlignment="1">
      <alignment/>
    </xf>
    <xf numFmtId="185" fontId="55" fillId="0" borderId="0" xfId="0" applyNumberFormat="1" applyFont="1" applyAlignment="1">
      <alignment/>
    </xf>
    <xf numFmtId="10" fontId="54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/>
    </xf>
    <xf numFmtId="4" fontId="1" fillId="0" borderId="3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1" fillId="8" borderId="0" xfId="0" applyNumberFormat="1" applyFont="1" applyFill="1" applyAlignment="1">
      <alignment/>
    </xf>
    <xf numFmtId="10" fontId="52" fillId="35" borderId="10" xfId="0" applyNumberFormat="1" applyFont="1" applyFill="1" applyBorder="1" applyAlignment="1">
      <alignment horizontal="center"/>
    </xf>
    <xf numFmtId="190" fontId="1" fillId="8" borderId="12" xfId="0" applyNumberFormat="1" applyFont="1" applyFill="1" applyBorder="1" applyAlignment="1">
      <alignment/>
    </xf>
    <xf numFmtId="4" fontId="1" fillId="8" borderId="11" xfId="0" applyNumberFormat="1" applyFont="1" applyFill="1" applyBorder="1" applyAlignment="1">
      <alignment/>
    </xf>
    <xf numFmtId="185" fontId="4" fillId="0" borderId="10" xfId="0" applyNumberFormat="1" applyFont="1" applyBorder="1" applyAlignment="1">
      <alignment horizontal="left"/>
    </xf>
    <xf numFmtId="185" fontId="3" fillId="36" borderId="10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left"/>
    </xf>
    <xf numFmtId="185" fontId="4" fillId="0" borderId="10" xfId="0" applyNumberFormat="1" applyFont="1" applyBorder="1" applyAlignment="1">
      <alignment horizontal="left" vertical="center"/>
    </xf>
    <xf numFmtId="10" fontId="52" fillId="0" borderId="0" xfId="0" applyNumberFormat="1" applyFont="1" applyFill="1" applyBorder="1" applyAlignment="1">
      <alignment/>
    </xf>
    <xf numFmtId="185" fontId="4" fillId="0" borderId="0" xfId="0" applyNumberFormat="1" applyFont="1" applyBorder="1" applyAlignment="1">
      <alignment horizontal="left"/>
    </xf>
    <xf numFmtId="185" fontId="33" fillId="0" borderId="0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K\PIOTR\Plan%20sp&#322;aty%20G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wizy spłata 10-tego "/>
      <sheetName val="Dewizy (4)"/>
      <sheetName val="Dewizy"/>
      <sheetName val="Dewizy (2)"/>
      <sheetName val="Dewizy (3)"/>
      <sheetName val="Splata_31 (2)"/>
      <sheetName val="STUDENT"/>
      <sheetName val="Splata_31"/>
      <sheetName val="got_10  (3)"/>
      <sheetName val="got_10 Babireccy"/>
      <sheetName val="got_10  (2)"/>
      <sheetName val="Zadrozna"/>
      <sheetName val="Marciniak"/>
      <sheetName val="got_10   (Filipiak)"/>
      <sheetName val="Ressel"/>
      <sheetName val="ror (Magierska)"/>
      <sheetName val="got_10  (Radecki)"/>
      <sheetName val="got_spłata 10-tego Radecki"/>
      <sheetName val="GOTÓWKOWY"/>
      <sheetName val="OKAZJA"/>
      <sheetName val=" got"/>
      <sheetName val="ror"/>
      <sheetName val="ror (12)"/>
      <sheetName val="ror (13)"/>
      <sheetName val="ror (14)"/>
      <sheetName val="ror (Drabik)"/>
      <sheetName val="47rat "/>
      <sheetName val="36rat"/>
      <sheetName val="24raty"/>
      <sheetName val="24raty ROR"/>
      <sheetName val="12rat"/>
      <sheetName val="6rat"/>
      <sheetName val="12rat (2)"/>
      <sheetName val="12rat (3)"/>
      <sheetName val="got_spłata 10-tego"/>
      <sheetName val="got_spłata 10-tego (2)"/>
      <sheetName val="got_spłata 10-tego (3)"/>
      <sheetName val="got_spłata 10-tego (4)"/>
      <sheetName val="got_spłata 10-tego (5)"/>
      <sheetName val="got_spłata 15-tego "/>
      <sheetName val="RO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2" max="2" width="7.00390625" style="0" customWidth="1"/>
    <col min="3" max="3" width="7.125" style="0" customWidth="1"/>
    <col min="4" max="4" width="8.625" style="0" customWidth="1"/>
    <col min="8" max="8" width="12.125" style="0" customWidth="1"/>
    <col min="10" max="10" width="9.125" style="85" customWidth="1"/>
    <col min="11" max="11" width="10.00390625" style="85" bestFit="1" customWidth="1"/>
  </cols>
  <sheetData>
    <row r="1" spans="1:11" s="66" customFormat="1" ht="12.75">
      <c r="A1" s="67" t="s">
        <v>19</v>
      </c>
      <c r="B1" s="67"/>
      <c r="C1" s="68"/>
      <c r="D1" s="67"/>
      <c r="E1" s="67"/>
      <c r="F1" s="67"/>
      <c r="G1" s="67"/>
      <c r="H1" s="67"/>
      <c r="I1" s="67"/>
      <c r="J1" s="80"/>
      <c r="K1" s="80"/>
    </row>
    <row r="2" spans="1:11" ht="18.75" thickBot="1">
      <c r="A2" s="74" t="s">
        <v>20</v>
      </c>
      <c r="B2" s="75"/>
      <c r="C2" s="76"/>
      <c r="D2" s="77"/>
      <c r="E2" s="77"/>
      <c r="F2" s="78"/>
      <c r="G2" s="79"/>
      <c r="H2" s="2"/>
      <c r="J2" s="51"/>
      <c r="K2" s="51"/>
    </row>
    <row r="3" spans="1:11" ht="13.5" thickBot="1">
      <c r="A3" s="91" t="s">
        <v>3</v>
      </c>
      <c r="B3" s="91"/>
      <c r="C3" s="91"/>
      <c r="D3" s="91"/>
      <c r="E3" s="3"/>
      <c r="F3" s="4"/>
      <c r="G3" s="5"/>
      <c r="H3" s="2"/>
      <c r="I3" s="6"/>
      <c r="J3" s="51"/>
      <c r="K3" s="51"/>
    </row>
    <row r="4" spans="1:11" ht="13.5" thickBot="1">
      <c r="A4" s="92" t="s">
        <v>4</v>
      </c>
      <c r="B4" s="92"/>
      <c r="C4" s="92"/>
      <c r="D4" s="7"/>
      <c r="E4" s="3"/>
      <c r="F4" s="4"/>
      <c r="G4" s="4"/>
      <c r="H4" s="6"/>
      <c r="I4" s="6"/>
      <c r="J4" s="51"/>
      <c r="K4" s="51"/>
    </row>
    <row r="5" spans="1:11" ht="23.25" thickBot="1">
      <c r="A5" s="93" t="s">
        <v>5</v>
      </c>
      <c r="B5" s="93"/>
      <c r="C5" s="93"/>
      <c r="D5" s="8" t="s">
        <v>6</v>
      </c>
      <c r="E5" s="9"/>
      <c r="F5" s="6"/>
      <c r="G5" s="6"/>
      <c r="H5" s="6"/>
      <c r="I5" s="6"/>
      <c r="J5" s="51"/>
      <c r="K5" s="51"/>
    </row>
    <row r="6" spans="1:11" ht="16.5" thickBot="1">
      <c r="A6" s="90" t="s">
        <v>7</v>
      </c>
      <c r="B6" s="90"/>
      <c r="C6" s="90"/>
      <c r="D6" s="73"/>
      <c r="E6" s="58" t="s">
        <v>18</v>
      </c>
      <c r="F6" s="94" t="s">
        <v>22</v>
      </c>
      <c r="G6" s="94"/>
      <c r="H6" s="10"/>
      <c r="I6" s="6"/>
      <c r="J6" s="51"/>
      <c r="K6" s="51"/>
    </row>
    <row r="7" spans="1:11" ht="13.5" thickBot="1">
      <c r="A7" s="90" t="s">
        <v>8</v>
      </c>
      <c r="B7" s="90"/>
      <c r="C7" s="90"/>
      <c r="D7" s="87"/>
      <c r="E7" s="11"/>
      <c r="F7" s="4"/>
      <c r="G7" s="6"/>
      <c r="H7" s="6"/>
      <c r="I7" s="6"/>
      <c r="J7" s="51"/>
      <c r="K7" s="51"/>
    </row>
    <row r="8" spans="1:11" ht="13.5" thickBot="1">
      <c r="A8" s="90" t="s">
        <v>9</v>
      </c>
      <c r="B8" s="90"/>
      <c r="C8" s="90"/>
      <c r="D8" s="12" t="s">
        <v>23</v>
      </c>
      <c r="E8" s="13"/>
      <c r="F8" s="4"/>
      <c r="G8" s="6"/>
      <c r="H8" s="6"/>
      <c r="I8" s="6"/>
      <c r="J8" s="51"/>
      <c r="K8" s="51"/>
    </row>
    <row r="9" spans="1:11" ht="12.75">
      <c r="A9" s="95"/>
      <c r="B9" s="95"/>
      <c r="C9" s="95"/>
      <c r="D9" s="13"/>
      <c r="E9" s="13"/>
      <c r="F9" s="4"/>
      <c r="G9" s="6"/>
      <c r="H9" s="6"/>
      <c r="I9" s="6"/>
      <c r="J9" s="51"/>
      <c r="K9" s="51"/>
    </row>
    <row r="10" spans="1:11" ht="12.75">
      <c r="A10" s="96" t="s">
        <v>24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13.5" thickBot="1">
      <c r="A11" s="14"/>
      <c r="B11" s="14"/>
      <c r="C11" s="59"/>
      <c r="D11" s="15"/>
      <c r="E11" s="15"/>
      <c r="F11" s="4"/>
      <c r="G11" s="6"/>
      <c r="H11" s="6"/>
      <c r="I11" s="6"/>
      <c r="J11" s="81"/>
      <c r="K11" s="51"/>
    </row>
    <row r="12" spans="1:11" s="1" customFormat="1" ht="50.25" customHeight="1" thickBot="1">
      <c r="A12" s="16" t="s">
        <v>1</v>
      </c>
      <c r="B12" s="17" t="s">
        <v>10</v>
      </c>
      <c r="C12" s="60" t="s">
        <v>8</v>
      </c>
      <c r="D12" s="17" t="s">
        <v>11</v>
      </c>
      <c r="E12" s="17" t="s">
        <v>0</v>
      </c>
      <c r="F12" s="17" t="s">
        <v>2</v>
      </c>
      <c r="G12" s="17" t="s">
        <v>12</v>
      </c>
      <c r="H12" s="17" t="s">
        <v>13</v>
      </c>
      <c r="I12" s="18" t="s">
        <v>14</v>
      </c>
      <c r="J12" s="51"/>
      <c r="K12" s="51"/>
    </row>
    <row r="13" spans="1:11" ht="0.75" customHeight="1">
      <c r="A13" s="25">
        <v>41759</v>
      </c>
      <c r="B13" s="21" t="e">
        <f>#REF!</f>
        <v>#REF!</v>
      </c>
      <c r="C13" s="61" t="e">
        <f>#REF!</f>
        <v>#REF!</v>
      </c>
      <c r="D13" s="19" t="e">
        <f>B13+C13</f>
        <v>#REF!</v>
      </c>
      <c r="E13" s="22"/>
      <c r="F13" s="22" t="e">
        <f>#REF!*D13*(A13-#REF!)/365</f>
        <v>#REF!</v>
      </c>
      <c r="G13" s="23" t="e">
        <f>E13+F13</f>
        <v>#REF!</v>
      </c>
      <c r="H13" s="22" t="e">
        <f>#REF!-E13</f>
        <v>#REF!</v>
      </c>
      <c r="I13" s="27" t="e">
        <f>A13-#REF!</f>
        <v>#REF!</v>
      </c>
      <c r="J13" s="51"/>
      <c r="K13" s="51"/>
    </row>
    <row r="14" spans="1:11" ht="12.75">
      <c r="A14" s="20">
        <v>44196</v>
      </c>
      <c r="B14" s="21"/>
      <c r="C14" s="61"/>
      <c r="D14" s="19"/>
      <c r="E14" s="22"/>
      <c r="F14" s="22"/>
      <c r="G14" s="23"/>
      <c r="H14" s="22"/>
      <c r="I14" s="24"/>
      <c r="J14" s="82"/>
      <c r="K14" s="82"/>
    </row>
    <row r="15" spans="1:11" ht="12.75">
      <c r="A15" s="26">
        <v>44227</v>
      </c>
      <c r="B15" s="21">
        <f>D6</f>
        <v>0</v>
      </c>
      <c r="C15" s="61">
        <f>D7</f>
        <v>0</v>
      </c>
      <c r="D15" s="19">
        <f aca="true" t="shared" si="0" ref="D15:D20">B15+C15</f>
        <v>0</v>
      </c>
      <c r="E15" s="22"/>
      <c r="F15" s="22">
        <f aca="true" t="shared" si="1" ref="F15:F21">H14*D15*(A15-A14)/365</f>
        <v>0</v>
      </c>
      <c r="G15" s="23">
        <f aca="true" t="shared" si="2" ref="G15:G20">E15+F15</f>
        <v>0</v>
      </c>
      <c r="H15" s="22">
        <f aca="true" t="shared" si="3" ref="H15:H21">H14-E15</f>
        <v>0</v>
      </c>
      <c r="I15" s="24">
        <f aca="true" t="shared" si="4" ref="I15:I21">A15-A14</f>
        <v>31</v>
      </c>
      <c r="J15" s="82"/>
      <c r="K15" s="82"/>
    </row>
    <row r="16" spans="1:11" ht="12.75">
      <c r="A16" s="26">
        <v>44255</v>
      </c>
      <c r="B16" s="21">
        <f>B15</f>
        <v>0</v>
      </c>
      <c r="C16" s="61">
        <f aca="true" t="shared" si="5" ref="B16:C20">C15</f>
        <v>0</v>
      </c>
      <c r="D16" s="19">
        <f t="shared" si="0"/>
        <v>0</v>
      </c>
      <c r="E16" s="22"/>
      <c r="F16" s="22">
        <f t="shared" si="1"/>
        <v>0</v>
      </c>
      <c r="G16" s="23">
        <f t="shared" si="2"/>
        <v>0</v>
      </c>
      <c r="H16" s="22">
        <f t="shared" si="3"/>
        <v>0</v>
      </c>
      <c r="I16" s="24">
        <f t="shared" si="4"/>
        <v>28</v>
      </c>
      <c r="J16" s="82"/>
      <c r="K16" s="82"/>
    </row>
    <row r="17" spans="1:11" ht="12.75">
      <c r="A17" s="26">
        <v>44286</v>
      </c>
      <c r="B17" s="21">
        <f t="shared" si="5"/>
        <v>0</v>
      </c>
      <c r="C17" s="61">
        <f t="shared" si="5"/>
        <v>0</v>
      </c>
      <c r="D17" s="19">
        <f t="shared" si="0"/>
        <v>0</v>
      </c>
      <c r="E17" s="22"/>
      <c r="F17" s="22">
        <f t="shared" si="1"/>
        <v>0</v>
      </c>
      <c r="G17" s="23">
        <f t="shared" si="2"/>
        <v>0</v>
      </c>
      <c r="H17" s="22">
        <f t="shared" si="3"/>
        <v>0</v>
      </c>
      <c r="I17" s="24">
        <f t="shared" si="4"/>
        <v>31</v>
      </c>
      <c r="J17" s="86">
        <f>F15+F16+F17</f>
        <v>0</v>
      </c>
      <c r="K17" s="86">
        <f>E17</f>
        <v>0</v>
      </c>
    </row>
    <row r="18" spans="1:11" ht="12.75">
      <c r="A18" s="26">
        <v>44316</v>
      </c>
      <c r="B18" s="21">
        <f t="shared" si="5"/>
        <v>0</v>
      </c>
      <c r="C18" s="61">
        <f t="shared" si="5"/>
        <v>0</v>
      </c>
      <c r="D18" s="19">
        <f t="shared" si="0"/>
        <v>0</v>
      </c>
      <c r="E18" s="22"/>
      <c r="F18" s="22">
        <f t="shared" si="1"/>
        <v>0</v>
      </c>
      <c r="G18" s="23">
        <f t="shared" si="2"/>
        <v>0</v>
      </c>
      <c r="H18" s="22">
        <f t="shared" si="3"/>
        <v>0</v>
      </c>
      <c r="I18" s="24">
        <f t="shared" si="4"/>
        <v>30</v>
      </c>
      <c r="J18" s="82"/>
      <c r="K18" s="82"/>
    </row>
    <row r="19" spans="1:11" ht="12.75">
      <c r="A19" s="26">
        <v>44347</v>
      </c>
      <c r="B19" s="21">
        <f t="shared" si="5"/>
        <v>0</v>
      </c>
      <c r="C19" s="61">
        <f t="shared" si="5"/>
        <v>0</v>
      </c>
      <c r="D19" s="19">
        <f t="shared" si="0"/>
        <v>0</v>
      </c>
      <c r="E19" s="22"/>
      <c r="F19" s="22">
        <f t="shared" si="1"/>
        <v>0</v>
      </c>
      <c r="G19" s="23">
        <f t="shared" si="2"/>
        <v>0</v>
      </c>
      <c r="H19" s="22">
        <f t="shared" si="3"/>
        <v>0</v>
      </c>
      <c r="I19" s="24">
        <f t="shared" si="4"/>
        <v>31</v>
      </c>
      <c r="J19" s="82"/>
      <c r="K19" s="82"/>
    </row>
    <row r="20" spans="1:11" ht="12.75">
      <c r="A20" s="26">
        <v>44377</v>
      </c>
      <c r="B20" s="21">
        <f t="shared" si="5"/>
        <v>0</v>
      </c>
      <c r="C20" s="61">
        <f t="shared" si="5"/>
        <v>0</v>
      </c>
      <c r="D20" s="19">
        <f t="shared" si="0"/>
        <v>0</v>
      </c>
      <c r="E20" s="22"/>
      <c r="F20" s="22">
        <f t="shared" si="1"/>
        <v>0</v>
      </c>
      <c r="G20" s="23">
        <f t="shared" si="2"/>
        <v>0</v>
      </c>
      <c r="H20" s="22">
        <f t="shared" si="3"/>
        <v>0</v>
      </c>
      <c r="I20" s="24">
        <f t="shared" si="4"/>
        <v>30</v>
      </c>
      <c r="J20" s="86">
        <f>F18+F19+F20</f>
        <v>0</v>
      </c>
      <c r="K20" s="86">
        <f>E20</f>
        <v>0</v>
      </c>
    </row>
    <row r="21" spans="1:11" ht="12.75">
      <c r="A21" s="26">
        <v>44408</v>
      </c>
      <c r="B21" s="21">
        <f>B20</f>
        <v>0</v>
      </c>
      <c r="C21" s="61">
        <f>C20</f>
        <v>0</v>
      </c>
      <c r="D21" s="19">
        <f aca="true" t="shared" si="6" ref="D21:D85">B21+C21</f>
        <v>0</v>
      </c>
      <c r="E21" s="22"/>
      <c r="F21" s="22">
        <f t="shared" si="1"/>
        <v>0</v>
      </c>
      <c r="G21" s="23">
        <f aca="true" t="shared" si="7" ref="G21:G85">E21+F21</f>
        <v>0</v>
      </c>
      <c r="H21" s="22">
        <f t="shared" si="3"/>
        <v>0</v>
      </c>
      <c r="I21" s="24">
        <f t="shared" si="4"/>
        <v>31</v>
      </c>
      <c r="J21" s="82"/>
      <c r="K21" s="82"/>
    </row>
    <row r="22" spans="1:11" ht="12.75">
      <c r="A22" s="26">
        <v>44439</v>
      </c>
      <c r="B22" s="21">
        <f aca="true" t="shared" si="8" ref="B22:C37">B21</f>
        <v>0</v>
      </c>
      <c r="C22" s="61">
        <f t="shared" si="8"/>
        <v>0</v>
      </c>
      <c r="D22" s="19">
        <f t="shared" si="6"/>
        <v>0</v>
      </c>
      <c r="E22" s="22"/>
      <c r="F22" s="22">
        <f aca="true" t="shared" si="9" ref="F22:F50">H21*D22*(A22-A21)/365</f>
        <v>0</v>
      </c>
      <c r="G22" s="23">
        <f t="shared" si="7"/>
        <v>0</v>
      </c>
      <c r="H22" s="22">
        <f aca="true" t="shared" si="10" ref="H22:H31">H21-E22</f>
        <v>0</v>
      </c>
      <c r="I22" s="24">
        <f aca="true" t="shared" si="11" ref="I22:I85">A22-A21</f>
        <v>31</v>
      </c>
      <c r="J22" s="82"/>
      <c r="K22" s="82"/>
    </row>
    <row r="23" spans="1:11" ht="12.75">
      <c r="A23" s="26">
        <v>44469</v>
      </c>
      <c r="B23" s="21">
        <f t="shared" si="8"/>
        <v>0</v>
      </c>
      <c r="C23" s="61">
        <f t="shared" si="8"/>
        <v>0</v>
      </c>
      <c r="D23" s="19">
        <f t="shared" si="6"/>
        <v>0</v>
      </c>
      <c r="E23" s="22"/>
      <c r="F23" s="22">
        <f t="shared" si="9"/>
        <v>0</v>
      </c>
      <c r="G23" s="23">
        <f t="shared" si="7"/>
        <v>0</v>
      </c>
      <c r="H23" s="22">
        <f t="shared" si="10"/>
        <v>0</v>
      </c>
      <c r="I23" s="24">
        <f t="shared" si="11"/>
        <v>30</v>
      </c>
      <c r="J23" s="86">
        <f>F21+F22+F23</f>
        <v>0</v>
      </c>
      <c r="K23" s="86">
        <f>E23</f>
        <v>0</v>
      </c>
    </row>
    <row r="24" spans="1:11" ht="12.75">
      <c r="A24" s="26">
        <v>44500</v>
      </c>
      <c r="B24" s="21">
        <f t="shared" si="8"/>
        <v>0</v>
      </c>
      <c r="C24" s="61">
        <f t="shared" si="8"/>
        <v>0</v>
      </c>
      <c r="D24" s="19">
        <f t="shared" si="6"/>
        <v>0</v>
      </c>
      <c r="E24" s="22"/>
      <c r="F24" s="22">
        <f t="shared" si="9"/>
        <v>0</v>
      </c>
      <c r="G24" s="23">
        <f t="shared" si="7"/>
        <v>0</v>
      </c>
      <c r="H24" s="22">
        <f t="shared" si="10"/>
        <v>0</v>
      </c>
      <c r="I24" s="24">
        <f t="shared" si="11"/>
        <v>31</v>
      </c>
      <c r="J24" s="82"/>
      <c r="K24" s="82"/>
    </row>
    <row r="25" spans="1:11" ht="12.75">
      <c r="A25" s="88">
        <v>44530</v>
      </c>
      <c r="B25" s="21">
        <f t="shared" si="8"/>
        <v>0</v>
      </c>
      <c r="C25" s="61">
        <f t="shared" si="8"/>
        <v>0</v>
      </c>
      <c r="D25" s="19">
        <f t="shared" si="6"/>
        <v>0</v>
      </c>
      <c r="E25" s="22"/>
      <c r="F25" s="22">
        <f t="shared" si="9"/>
        <v>0</v>
      </c>
      <c r="G25" s="23">
        <f t="shared" si="7"/>
        <v>0</v>
      </c>
      <c r="H25" s="89">
        <v>7000000</v>
      </c>
      <c r="I25" s="24">
        <f t="shared" si="11"/>
        <v>30</v>
      </c>
      <c r="J25" s="82"/>
      <c r="K25" s="82"/>
    </row>
    <row r="26" spans="1:11" ht="12.75">
      <c r="A26" s="20">
        <v>44561</v>
      </c>
      <c r="B26" s="21">
        <f t="shared" si="8"/>
        <v>0</v>
      </c>
      <c r="C26" s="61">
        <f t="shared" si="8"/>
        <v>0</v>
      </c>
      <c r="D26" s="19">
        <f t="shared" si="6"/>
        <v>0</v>
      </c>
      <c r="E26" s="22"/>
      <c r="F26" s="22">
        <f t="shared" si="9"/>
        <v>0</v>
      </c>
      <c r="G26" s="23">
        <f t="shared" si="7"/>
        <v>0</v>
      </c>
      <c r="H26" s="22">
        <v>7000000</v>
      </c>
      <c r="I26" s="24">
        <f t="shared" si="11"/>
        <v>31</v>
      </c>
      <c r="J26" s="86">
        <f>F24+F25+F26</f>
        <v>0</v>
      </c>
      <c r="K26" s="86">
        <f>E26</f>
        <v>0</v>
      </c>
    </row>
    <row r="27" spans="1:11" ht="12.75">
      <c r="A27" s="26">
        <v>44592</v>
      </c>
      <c r="B27" s="21">
        <f t="shared" si="8"/>
        <v>0</v>
      </c>
      <c r="C27" s="61">
        <f t="shared" si="8"/>
        <v>0</v>
      </c>
      <c r="D27" s="19">
        <f t="shared" si="6"/>
        <v>0</v>
      </c>
      <c r="E27" s="22"/>
      <c r="F27" s="22">
        <f t="shared" si="9"/>
        <v>0</v>
      </c>
      <c r="G27" s="23">
        <f t="shared" si="7"/>
        <v>0</v>
      </c>
      <c r="H27" s="22">
        <f t="shared" si="10"/>
        <v>7000000</v>
      </c>
      <c r="I27" s="24">
        <f t="shared" si="11"/>
        <v>31</v>
      </c>
      <c r="J27" s="82"/>
      <c r="K27" s="82"/>
    </row>
    <row r="28" spans="1:11" ht="12.75">
      <c r="A28" s="26">
        <v>44620</v>
      </c>
      <c r="B28" s="21">
        <f t="shared" si="8"/>
        <v>0</v>
      </c>
      <c r="C28" s="61">
        <f t="shared" si="8"/>
        <v>0</v>
      </c>
      <c r="D28" s="19">
        <f t="shared" si="6"/>
        <v>0</v>
      </c>
      <c r="E28" s="22"/>
      <c r="F28" s="22">
        <f t="shared" si="9"/>
        <v>0</v>
      </c>
      <c r="G28" s="23">
        <f t="shared" si="7"/>
        <v>0</v>
      </c>
      <c r="H28" s="22">
        <f t="shared" si="10"/>
        <v>7000000</v>
      </c>
      <c r="I28" s="24">
        <f t="shared" si="11"/>
        <v>28</v>
      </c>
      <c r="J28" s="82"/>
      <c r="K28" s="82"/>
    </row>
    <row r="29" spans="1:11" ht="12.75">
      <c r="A29" s="26">
        <v>44651</v>
      </c>
      <c r="B29" s="21">
        <f t="shared" si="8"/>
        <v>0</v>
      </c>
      <c r="C29" s="61">
        <f t="shared" si="8"/>
        <v>0</v>
      </c>
      <c r="D29" s="19">
        <f t="shared" si="6"/>
        <v>0</v>
      </c>
      <c r="E29" s="22"/>
      <c r="F29" s="22">
        <f t="shared" si="9"/>
        <v>0</v>
      </c>
      <c r="G29" s="23">
        <f t="shared" si="7"/>
        <v>0</v>
      </c>
      <c r="H29" s="22">
        <f t="shared" si="10"/>
        <v>7000000</v>
      </c>
      <c r="I29" s="24">
        <f t="shared" si="11"/>
        <v>31</v>
      </c>
      <c r="J29" s="82"/>
      <c r="K29" s="82" t="s">
        <v>21</v>
      </c>
    </row>
    <row r="30" spans="1:12" ht="12.75">
      <c r="A30" s="26">
        <v>44681</v>
      </c>
      <c r="B30" s="21">
        <f t="shared" si="8"/>
        <v>0</v>
      </c>
      <c r="C30" s="61">
        <f t="shared" si="8"/>
        <v>0</v>
      </c>
      <c r="D30" s="19">
        <f t="shared" si="6"/>
        <v>0</v>
      </c>
      <c r="E30" s="22"/>
      <c r="F30" s="22">
        <f t="shared" si="9"/>
        <v>0</v>
      </c>
      <c r="G30" s="23">
        <f t="shared" si="7"/>
        <v>0</v>
      </c>
      <c r="H30" s="22">
        <f t="shared" si="10"/>
        <v>7000000</v>
      </c>
      <c r="I30" s="24">
        <f t="shared" si="11"/>
        <v>30</v>
      </c>
      <c r="J30" s="82"/>
      <c r="K30" s="82"/>
      <c r="L30" t="s">
        <v>21</v>
      </c>
    </row>
    <row r="31" spans="1:11" ht="12.75">
      <c r="A31" s="26">
        <v>44712</v>
      </c>
      <c r="B31" s="21">
        <f t="shared" si="8"/>
        <v>0</v>
      </c>
      <c r="C31" s="61">
        <f t="shared" si="8"/>
        <v>0</v>
      </c>
      <c r="D31" s="19">
        <f t="shared" si="6"/>
        <v>0</v>
      </c>
      <c r="E31" s="22"/>
      <c r="F31" s="22">
        <f t="shared" si="9"/>
        <v>0</v>
      </c>
      <c r="G31" s="23">
        <f t="shared" si="7"/>
        <v>0</v>
      </c>
      <c r="H31" s="22">
        <f t="shared" si="10"/>
        <v>7000000</v>
      </c>
      <c r="I31" s="24">
        <f t="shared" si="11"/>
        <v>31</v>
      </c>
      <c r="J31" s="82"/>
      <c r="K31" s="82"/>
    </row>
    <row r="32" spans="1:11" ht="12.75">
      <c r="A32" s="26">
        <v>44742</v>
      </c>
      <c r="B32" s="21">
        <f t="shared" si="8"/>
        <v>0</v>
      </c>
      <c r="C32" s="61">
        <f t="shared" si="8"/>
        <v>0</v>
      </c>
      <c r="D32" s="19">
        <f t="shared" si="6"/>
        <v>0</v>
      </c>
      <c r="E32" s="22"/>
      <c r="F32" s="22">
        <f t="shared" si="9"/>
        <v>0</v>
      </c>
      <c r="G32" s="23">
        <f t="shared" si="7"/>
        <v>0</v>
      </c>
      <c r="H32" s="22">
        <f>H31-E32</f>
        <v>7000000</v>
      </c>
      <c r="I32" s="24">
        <f t="shared" si="11"/>
        <v>30</v>
      </c>
      <c r="J32" s="82"/>
      <c r="K32" s="82"/>
    </row>
    <row r="33" spans="1:11" ht="12.75">
      <c r="A33" s="26">
        <v>44773</v>
      </c>
      <c r="B33" s="21">
        <f t="shared" si="8"/>
        <v>0</v>
      </c>
      <c r="C33" s="61">
        <f t="shared" si="8"/>
        <v>0</v>
      </c>
      <c r="D33" s="19">
        <f t="shared" si="6"/>
        <v>0</v>
      </c>
      <c r="E33" s="22"/>
      <c r="F33" s="22">
        <f t="shared" si="9"/>
        <v>0</v>
      </c>
      <c r="G33" s="23">
        <f t="shared" si="7"/>
        <v>0</v>
      </c>
      <c r="H33" s="22">
        <f aca="true" t="shared" si="12" ref="H33:H96">H32-E33</f>
        <v>7000000</v>
      </c>
      <c r="I33" s="24">
        <f t="shared" si="11"/>
        <v>31</v>
      </c>
      <c r="J33" s="82"/>
      <c r="K33" s="82"/>
    </row>
    <row r="34" spans="1:11" ht="12.75">
      <c r="A34" s="26">
        <v>44804</v>
      </c>
      <c r="B34" s="21">
        <f t="shared" si="8"/>
        <v>0</v>
      </c>
      <c r="C34" s="61">
        <f t="shared" si="8"/>
        <v>0</v>
      </c>
      <c r="D34" s="19">
        <f t="shared" si="6"/>
        <v>0</v>
      </c>
      <c r="E34" s="22"/>
      <c r="F34" s="22">
        <f t="shared" si="9"/>
        <v>0</v>
      </c>
      <c r="G34" s="23">
        <f t="shared" si="7"/>
        <v>0</v>
      </c>
      <c r="H34" s="22">
        <f t="shared" si="12"/>
        <v>7000000</v>
      </c>
      <c r="I34" s="24">
        <f t="shared" si="11"/>
        <v>31</v>
      </c>
      <c r="J34" s="82"/>
      <c r="K34" s="82"/>
    </row>
    <row r="35" spans="1:11" ht="12.75">
      <c r="A35" s="26">
        <v>44834</v>
      </c>
      <c r="B35" s="21">
        <f t="shared" si="8"/>
        <v>0</v>
      </c>
      <c r="C35" s="61">
        <f t="shared" si="8"/>
        <v>0</v>
      </c>
      <c r="D35" s="19">
        <f t="shared" si="6"/>
        <v>0</v>
      </c>
      <c r="E35" s="22"/>
      <c r="F35" s="22">
        <f t="shared" si="9"/>
        <v>0</v>
      </c>
      <c r="G35" s="23">
        <f t="shared" si="7"/>
        <v>0</v>
      </c>
      <c r="H35" s="22">
        <f t="shared" si="12"/>
        <v>7000000</v>
      </c>
      <c r="I35" s="24">
        <f t="shared" si="11"/>
        <v>30</v>
      </c>
      <c r="J35" s="82"/>
      <c r="K35" s="82"/>
    </row>
    <row r="36" spans="1:11" ht="12.75">
      <c r="A36" s="26">
        <v>44865</v>
      </c>
      <c r="B36" s="21">
        <f t="shared" si="8"/>
        <v>0</v>
      </c>
      <c r="C36" s="61">
        <f t="shared" si="8"/>
        <v>0</v>
      </c>
      <c r="D36" s="19">
        <f t="shared" si="6"/>
        <v>0</v>
      </c>
      <c r="E36" s="22"/>
      <c r="F36" s="22">
        <f t="shared" si="9"/>
        <v>0</v>
      </c>
      <c r="G36" s="23">
        <f t="shared" si="7"/>
        <v>0</v>
      </c>
      <c r="H36" s="22">
        <f t="shared" si="12"/>
        <v>7000000</v>
      </c>
      <c r="I36" s="24">
        <f t="shared" si="11"/>
        <v>31</v>
      </c>
      <c r="J36" s="82"/>
      <c r="K36" s="82"/>
    </row>
    <row r="37" spans="1:11" ht="12.75">
      <c r="A37" s="26">
        <v>44895</v>
      </c>
      <c r="B37" s="21">
        <f t="shared" si="8"/>
        <v>0</v>
      </c>
      <c r="C37" s="61">
        <f t="shared" si="8"/>
        <v>0</v>
      </c>
      <c r="D37" s="19">
        <f t="shared" si="6"/>
        <v>0</v>
      </c>
      <c r="E37" s="22"/>
      <c r="F37" s="22">
        <f t="shared" si="9"/>
        <v>0</v>
      </c>
      <c r="G37" s="23">
        <f t="shared" si="7"/>
        <v>0</v>
      </c>
      <c r="H37" s="22">
        <f t="shared" si="12"/>
        <v>7000000</v>
      </c>
      <c r="I37" s="24">
        <f t="shared" si="11"/>
        <v>30</v>
      </c>
      <c r="J37" s="82"/>
      <c r="K37" s="82"/>
    </row>
    <row r="38" spans="1:11" ht="12.75">
      <c r="A38" s="20">
        <v>44926</v>
      </c>
      <c r="B38" s="21">
        <f aca="true" t="shared" si="13" ref="B38:C53">B37</f>
        <v>0</v>
      </c>
      <c r="C38" s="61">
        <f t="shared" si="13"/>
        <v>0</v>
      </c>
      <c r="D38" s="19">
        <f t="shared" si="6"/>
        <v>0</v>
      </c>
      <c r="E38" s="22"/>
      <c r="F38" s="22">
        <f t="shared" si="9"/>
        <v>0</v>
      </c>
      <c r="G38" s="23">
        <f t="shared" si="7"/>
        <v>0</v>
      </c>
      <c r="H38" s="22">
        <f t="shared" si="12"/>
        <v>7000000</v>
      </c>
      <c r="I38" s="24">
        <f t="shared" si="11"/>
        <v>31</v>
      </c>
      <c r="J38" s="82">
        <f>F27+F28+F29+F30+F31+F32+F33+F34+F35+F36+F37+F38</f>
        <v>0</v>
      </c>
      <c r="K38" s="82">
        <f>E29+E32+E35+E38</f>
        <v>0</v>
      </c>
    </row>
    <row r="39" spans="1:11" ht="12.75">
      <c r="A39" s="26">
        <v>44957</v>
      </c>
      <c r="B39" s="21">
        <f t="shared" si="13"/>
        <v>0</v>
      </c>
      <c r="C39" s="61">
        <f t="shared" si="13"/>
        <v>0</v>
      </c>
      <c r="D39" s="19">
        <f t="shared" si="6"/>
        <v>0</v>
      </c>
      <c r="E39" s="22"/>
      <c r="F39" s="22">
        <f t="shared" si="9"/>
        <v>0</v>
      </c>
      <c r="G39" s="23">
        <f t="shared" si="7"/>
        <v>0</v>
      </c>
      <c r="H39" s="22">
        <f t="shared" si="12"/>
        <v>7000000</v>
      </c>
      <c r="I39" s="24">
        <f t="shared" si="11"/>
        <v>31</v>
      </c>
      <c r="J39" s="82"/>
      <c r="K39" s="82"/>
    </row>
    <row r="40" spans="1:11" ht="12.75">
      <c r="A40" s="26">
        <v>44985</v>
      </c>
      <c r="B40" s="21">
        <f t="shared" si="13"/>
        <v>0</v>
      </c>
      <c r="C40" s="61">
        <f t="shared" si="13"/>
        <v>0</v>
      </c>
      <c r="D40" s="19">
        <f t="shared" si="6"/>
        <v>0</v>
      </c>
      <c r="E40" s="22"/>
      <c r="F40" s="22">
        <f t="shared" si="9"/>
        <v>0</v>
      </c>
      <c r="G40" s="23">
        <f t="shared" si="7"/>
        <v>0</v>
      </c>
      <c r="H40" s="22">
        <f t="shared" si="12"/>
        <v>7000000</v>
      </c>
      <c r="I40" s="24">
        <f t="shared" si="11"/>
        <v>28</v>
      </c>
      <c r="J40" s="82"/>
      <c r="K40" s="82"/>
    </row>
    <row r="41" spans="1:11" ht="12.75">
      <c r="A41" s="26">
        <v>45016</v>
      </c>
      <c r="B41" s="21">
        <f t="shared" si="13"/>
        <v>0</v>
      </c>
      <c r="C41" s="61">
        <f t="shared" si="13"/>
        <v>0</v>
      </c>
      <c r="D41" s="19">
        <f t="shared" si="6"/>
        <v>0</v>
      </c>
      <c r="E41" s="22"/>
      <c r="F41" s="22">
        <f t="shared" si="9"/>
        <v>0</v>
      </c>
      <c r="G41" s="23">
        <f t="shared" si="7"/>
        <v>0</v>
      </c>
      <c r="H41" s="22">
        <f t="shared" si="12"/>
        <v>7000000</v>
      </c>
      <c r="I41" s="24">
        <f t="shared" si="11"/>
        <v>31</v>
      </c>
      <c r="J41" s="82"/>
      <c r="K41" s="82"/>
    </row>
    <row r="42" spans="1:11" ht="12.75">
      <c r="A42" s="26">
        <v>45046</v>
      </c>
      <c r="B42" s="21">
        <f t="shared" si="13"/>
        <v>0</v>
      </c>
      <c r="C42" s="61">
        <f t="shared" si="13"/>
        <v>0</v>
      </c>
      <c r="D42" s="19">
        <f t="shared" si="6"/>
        <v>0</v>
      </c>
      <c r="E42" s="22"/>
      <c r="F42" s="22">
        <f t="shared" si="9"/>
        <v>0</v>
      </c>
      <c r="G42" s="23">
        <f t="shared" si="7"/>
        <v>0</v>
      </c>
      <c r="H42" s="22">
        <f t="shared" si="12"/>
        <v>7000000</v>
      </c>
      <c r="I42" s="24">
        <f t="shared" si="11"/>
        <v>30</v>
      </c>
      <c r="J42" s="82"/>
      <c r="K42" s="82"/>
    </row>
    <row r="43" spans="1:11" ht="12.75">
      <c r="A43" s="26">
        <v>45077</v>
      </c>
      <c r="B43" s="21">
        <f t="shared" si="13"/>
        <v>0</v>
      </c>
      <c r="C43" s="61">
        <f t="shared" si="13"/>
        <v>0</v>
      </c>
      <c r="D43" s="19">
        <f t="shared" si="6"/>
        <v>0</v>
      </c>
      <c r="E43" s="22"/>
      <c r="F43" s="22">
        <f t="shared" si="9"/>
        <v>0</v>
      </c>
      <c r="G43" s="23">
        <f t="shared" si="7"/>
        <v>0</v>
      </c>
      <c r="H43" s="22">
        <f t="shared" si="12"/>
        <v>7000000</v>
      </c>
      <c r="I43" s="24">
        <f t="shared" si="11"/>
        <v>31</v>
      </c>
      <c r="J43" s="82"/>
      <c r="K43" s="82"/>
    </row>
    <row r="44" spans="1:11" ht="12.75">
      <c r="A44" s="26">
        <v>45107</v>
      </c>
      <c r="B44" s="21">
        <f t="shared" si="13"/>
        <v>0</v>
      </c>
      <c r="C44" s="61">
        <f t="shared" si="13"/>
        <v>0</v>
      </c>
      <c r="D44" s="19">
        <f t="shared" si="6"/>
        <v>0</v>
      </c>
      <c r="E44" s="22"/>
      <c r="F44" s="22">
        <f t="shared" si="9"/>
        <v>0</v>
      </c>
      <c r="G44" s="23">
        <f t="shared" si="7"/>
        <v>0</v>
      </c>
      <c r="H44" s="22">
        <f t="shared" si="12"/>
        <v>7000000</v>
      </c>
      <c r="I44" s="24">
        <f t="shared" si="11"/>
        <v>30</v>
      </c>
      <c r="J44" s="82"/>
      <c r="K44" s="82"/>
    </row>
    <row r="45" spans="1:11" ht="12.75">
      <c r="A45" s="26">
        <v>45138</v>
      </c>
      <c r="B45" s="21">
        <f t="shared" si="13"/>
        <v>0</v>
      </c>
      <c r="C45" s="61">
        <f t="shared" si="13"/>
        <v>0</v>
      </c>
      <c r="D45" s="19">
        <f t="shared" si="6"/>
        <v>0</v>
      </c>
      <c r="E45" s="22"/>
      <c r="F45" s="22">
        <f t="shared" si="9"/>
        <v>0</v>
      </c>
      <c r="G45" s="23">
        <f t="shared" si="7"/>
        <v>0</v>
      </c>
      <c r="H45" s="22">
        <f t="shared" si="12"/>
        <v>7000000</v>
      </c>
      <c r="I45" s="24">
        <f t="shared" si="11"/>
        <v>31</v>
      </c>
      <c r="J45" s="82"/>
      <c r="K45" s="82"/>
    </row>
    <row r="46" spans="1:11" ht="12.75">
      <c r="A46" s="26">
        <v>45169</v>
      </c>
      <c r="B46" s="21">
        <f t="shared" si="13"/>
        <v>0</v>
      </c>
      <c r="C46" s="61">
        <f t="shared" si="13"/>
        <v>0</v>
      </c>
      <c r="D46" s="19">
        <f t="shared" si="6"/>
        <v>0</v>
      </c>
      <c r="E46" s="22"/>
      <c r="F46" s="22">
        <f t="shared" si="9"/>
        <v>0</v>
      </c>
      <c r="G46" s="23">
        <f t="shared" si="7"/>
        <v>0</v>
      </c>
      <c r="H46" s="22">
        <f t="shared" si="12"/>
        <v>7000000</v>
      </c>
      <c r="I46" s="24">
        <f t="shared" si="11"/>
        <v>31</v>
      </c>
      <c r="J46" s="82"/>
      <c r="K46" s="82"/>
    </row>
    <row r="47" spans="1:11" ht="12.75">
      <c r="A47" s="26">
        <v>45199</v>
      </c>
      <c r="B47" s="21">
        <f t="shared" si="13"/>
        <v>0</v>
      </c>
      <c r="C47" s="61">
        <f t="shared" si="13"/>
        <v>0</v>
      </c>
      <c r="D47" s="19">
        <f t="shared" si="6"/>
        <v>0</v>
      </c>
      <c r="E47" s="22"/>
      <c r="F47" s="22">
        <f t="shared" si="9"/>
        <v>0</v>
      </c>
      <c r="G47" s="23">
        <f t="shared" si="7"/>
        <v>0</v>
      </c>
      <c r="H47" s="22">
        <f t="shared" si="12"/>
        <v>7000000</v>
      </c>
      <c r="I47" s="24">
        <f t="shared" si="11"/>
        <v>30</v>
      </c>
      <c r="J47" s="82"/>
      <c r="K47" s="82"/>
    </row>
    <row r="48" spans="1:11" ht="12.75">
      <c r="A48" s="26">
        <v>45230</v>
      </c>
      <c r="B48" s="21">
        <f t="shared" si="13"/>
        <v>0</v>
      </c>
      <c r="C48" s="61">
        <f t="shared" si="13"/>
        <v>0</v>
      </c>
      <c r="D48" s="19">
        <f t="shared" si="6"/>
        <v>0</v>
      </c>
      <c r="E48" s="22"/>
      <c r="F48" s="22">
        <f t="shared" si="9"/>
        <v>0</v>
      </c>
      <c r="G48" s="23">
        <f t="shared" si="7"/>
        <v>0</v>
      </c>
      <c r="H48" s="22">
        <f t="shared" si="12"/>
        <v>7000000</v>
      </c>
      <c r="I48" s="24">
        <f t="shared" si="11"/>
        <v>31</v>
      </c>
      <c r="J48" s="82"/>
      <c r="K48" s="82"/>
    </row>
    <row r="49" spans="1:11" ht="12.75">
      <c r="A49" s="26">
        <v>45260</v>
      </c>
      <c r="B49" s="21">
        <f t="shared" si="13"/>
        <v>0</v>
      </c>
      <c r="C49" s="61">
        <f t="shared" si="13"/>
        <v>0</v>
      </c>
      <c r="D49" s="19">
        <f t="shared" si="6"/>
        <v>0</v>
      </c>
      <c r="E49" s="22"/>
      <c r="F49" s="22">
        <f t="shared" si="9"/>
        <v>0</v>
      </c>
      <c r="G49" s="23">
        <f t="shared" si="7"/>
        <v>0</v>
      </c>
      <c r="H49" s="22">
        <f t="shared" si="12"/>
        <v>7000000</v>
      </c>
      <c r="I49" s="24">
        <f t="shared" si="11"/>
        <v>30</v>
      </c>
      <c r="J49" s="82"/>
      <c r="K49" s="82"/>
    </row>
    <row r="50" spans="1:11" ht="12.75">
      <c r="A50" s="20">
        <v>45291</v>
      </c>
      <c r="B50" s="21">
        <f t="shared" si="13"/>
        <v>0</v>
      </c>
      <c r="C50" s="61">
        <f t="shared" si="13"/>
        <v>0</v>
      </c>
      <c r="D50" s="19">
        <f t="shared" si="6"/>
        <v>0</v>
      </c>
      <c r="E50" s="22"/>
      <c r="F50" s="22">
        <f t="shared" si="9"/>
        <v>0</v>
      </c>
      <c r="G50" s="23">
        <f t="shared" si="7"/>
        <v>0</v>
      </c>
      <c r="H50" s="22">
        <f t="shared" si="12"/>
        <v>7000000</v>
      </c>
      <c r="I50" s="24">
        <f t="shared" si="11"/>
        <v>31</v>
      </c>
      <c r="J50" s="82">
        <f>F39++F40+F41+F42+F43+F44+F45+F46+F47+F48+F49+F50</f>
        <v>0</v>
      </c>
      <c r="K50" s="82">
        <f>E41+E44+E47+E50</f>
        <v>0</v>
      </c>
    </row>
    <row r="51" spans="1:11" ht="12.75">
      <c r="A51" s="26">
        <v>45322</v>
      </c>
      <c r="B51" s="21">
        <f t="shared" si="13"/>
        <v>0</v>
      </c>
      <c r="C51" s="61">
        <f t="shared" si="13"/>
        <v>0</v>
      </c>
      <c r="D51" s="19">
        <f t="shared" si="6"/>
        <v>0</v>
      </c>
      <c r="E51" s="22"/>
      <c r="F51" s="22">
        <f>H50*D51*(A51-A50)/366</f>
        <v>0</v>
      </c>
      <c r="G51" s="23">
        <f t="shared" si="7"/>
        <v>0</v>
      </c>
      <c r="H51" s="22">
        <f t="shared" si="12"/>
        <v>7000000</v>
      </c>
      <c r="I51" s="24">
        <f t="shared" si="11"/>
        <v>31</v>
      </c>
      <c r="J51" s="82"/>
      <c r="K51" s="82"/>
    </row>
    <row r="52" spans="1:11" ht="12.75">
      <c r="A52" s="26">
        <v>45351</v>
      </c>
      <c r="B52" s="21">
        <f t="shared" si="13"/>
        <v>0</v>
      </c>
      <c r="C52" s="61">
        <f t="shared" si="13"/>
        <v>0</v>
      </c>
      <c r="D52" s="19">
        <f t="shared" si="6"/>
        <v>0</v>
      </c>
      <c r="E52" s="28"/>
      <c r="F52" s="22">
        <f aca="true" t="shared" si="14" ref="F52:F62">H51*D52*(A52-A51)/366</f>
        <v>0</v>
      </c>
      <c r="G52" s="23">
        <f t="shared" si="7"/>
        <v>0</v>
      </c>
      <c r="H52" s="22">
        <f t="shared" si="12"/>
        <v>7000000</v>
      </c>
      <c r="I52" s="24">
        <f t="shared" si="11"/>
        <v>29</v>
      </c>
      <c r="J52" s="82"/>
      <c r="K52" s="82"/>
    </row>
    <row r="53" spans="1:11" ht="12.75">
      <c r="A53" s="26">
        <v>45382</v>
      </c>
      <c r="B53" s="21">
        <f t="shared" si="13"/>
        <v>0</v>
      </c>
      <c r="C53" s="61">
        <f t="shared" si="13"/>
        <v>0</v>
      </c>
      <c r="D53" s="29">
        <f t="shared" si="6"/>
        <v>0</v>
      </c>
      <c r="E53" s="22">
        <v>125000</v>
      </c>
      <c r="F53" s="31">
        <f t="shared" si="14"/>
        <v>0</v>
      </c>
      <c r="G53" s="23">
        <f t="shared" si="7"/>
        <v>125000</v>
      </c>
      <c r="H53" s="22">
        <f t="shared" si="12"/>
        <v>6875000</v>
      </c>
      <c r="I53" s="24">
        <f t="shared" si="11"/>
        <v>31</v>
      </c>
      <c r="J53" s="82"/>
      <c r="K53" s="82"/>
    </row>
    <row r="54" spans="1:11" ht="12.75">
      <c r="A54" s="26">
        <v>45412</v>
      </c>
      <c r="B54" s="21">
        <f aca="true" t="shared" si="15" ref="B54:C69">B53</f>
        <v>0</v>
      </c>
      <c r="C54" s="61">
        <f t="shared" si="15"/>
        <v>0</v>
      </c>
      <c r="D54" s="29">
        <f t="shared" si="6"/>
        <v>0</v>
      </c>
      <c r="E54" s="22"/>
      <c r="F54" s="31">
        <f t="shared" si="14"/>
        <v>0</v>
      </c>
      <c r="G54" s="23">
        <f t="shared" si="7"/>
        <v>0</v>
      </c>
      <c r="H54" s="22">
        <f t="shared" si="12"/>
        <v>6875000</v>
      </c>
      <c r="I54" s="24">
        <f t="shared" si="11"/>
        <v>30</v>
      </c>
      <c r="J54" s="82"/>
      <c r="K54" s="82"/>
    </row>
    <row r="55" spans="1:11" ht="12.75">
      <c r="A55" s="26">
        <v>45443</v>
      </c>
      <c r="B55" s="21">
        <f t="shared" si="15"/>
        <v>0</v>
      </c>
      <c r="C55" s="61">
        <f t="shared" si="15"/>
        <v>0</v>
      </c>
      <c r="D55" s="29">
        <f t="shared" si="6"/>
        <v>0</v>
      </c>
      <c r="E55" s="22"/>
      <c r="F55" s="31">
        <f t="shared" si="14"/>
        <v>0</v>
      </c>
      <c r="G55" s="23">
        <f t="shared" si="7"/>
        <v>0</v>
      </c>
      <c r="H55" s="22">
        <f t="shared" si="12"/>
        <v>6875000</v>
      </c>
      <c r="I55" s="24">
        <f t="shared" si="11"/>
        <v>31</v>
      </c>
      <c r="J55" s="82"/>
      <c r="K55" s="82"/>
    </row>
    <row r="56" spans="1:11" ht="12.75">
      <c r="A56" s="26">
        <v>45473</v>
      </c>
      <c r="B56" s="21">
        <f t="shared" si="15"/>
        <v>0</v>
      </c>
      <c r="C56" s="61">
        <f t="shared" si="15"/>
        <v>0</v>
      </c>
      <c r="D56" s="29">
        <f t="shared" si="6"/>
        <v>0</v>
      </c>
      <c r="E56" s="22">
        <v>125000</v>
      </c>
      <c r="F56" s="31">
        <f t="shared" si="14"/>
        <v>0</v>
      </c>
      <c r="G56" s="23">
        <f t="shared" si="7"/>
        <v>125000</v>
      </c>
      <c r="H56" s="22">
        <f t="shared" si="12"/>
        <v>6750000</v>
      </c>
      <c r="I56" s="24">
        <f t="shared" si="11"/>
        <v>30</v>
      </c>
      <c r="J56" s="82"/>
      <c r="K56" s="82"/>
    </row>
    <row r="57" spans="1:11" ht="12.75">
      <c r="A57" s="26">
        <v>45504</v>
      </c>
      <c r="B57" s="21">
        <f t="shared" si="15"/>
        <v>0</v>
      </c>
      <c r="C57" s="61">
        <f t="shared" si="15"/>
        <v>0</v>
      </c>
      <c r="D57" s="29">
        <f t="shared" si="6"/>
        <v>0</v>
      </c>
      <c r="E57" s="22"/>
      <c r="F57" s="31">
        <f t="shared" si="14"/>
        <v>0</v>
      </c>
      <c r="G57" s="23">
        <f t="shared" si="7"/>
        <v>0</v>
      </c>
      <c r="H57" s="22">
        <f t="shared" si="12"/>
        <v>6750000</v>
      </c>
      <c r="I57" s="24">
        <f t="shared" si="11"/>
        <v>31</v>
      </c>
      <c r="J57" s="82"/>
      <c r="K57" s="82"/>
    </row>
    <row r="58" spans="1:11" ht="12.75">
      <c r="A58" s="26">
        <v>45535</v>
      </c>
      <c r="B58" s="21">
        <f t="shared" si="15"/>
        <v>0</v>
      </c>
      <c r="C58" s="61">
        <f t="shared" si="15"/>
        <v>0</v>
      </c>
      <c r="D58" s="29">
        <f t="shared" si="6"/>
        <v>0</v>
      </c>
      <c r="E58" s="22"/>
      <c r="F58" s="31">
        <f t="shared" si="14"/>
        <v>0</v>
      </c>
      <c r="G58" s="23">
        <f t="shared" si="7"/>
        <v>0</v>
      </c>
      <c r="H58" s="22">
        <f t="shared" si="12"/>
        <v>6750000</v>
      </c>
      <c r="I58" s="24">
        <f t="shared" si="11"/>
        <v>31</v>
      </c>
      <c r="J58" s="82"/>
      <c r="K58" s="82"/>
    </row>
    <row r="59" spans="1:11" ht="12.75">
      <c r="A59" s="26">
        <v>45565</v>
      </c>
      <c r="B59" s="21">
        <f t="shared" si="15"/>
        <v>0</v>
      </c>
      <c r="C59" s="61">
        <f t="shared" si="15"/>
        <v>0</v>
      </c>
      <c r="D59" s="29">
        <f t="shared" si="6"/>
        <v>0</v>
      </c>
      <c r="E59" s="22">
        <v>125000</v>
      </c>
      <c r="F59" s="31">
        <f t="shared" si="14"/>
        <v>0</v>
      </c>
      <c r="G59" s="23">
        <f t="shared" si="7"/>
        <v>125000</v>
      </c>
      <c r="H59" s="22">
        <f t="shared" si="12"/>
        <v>6625000</v>
      </c>
      <c r="I59" s="24">
        <f t="shared" si="11"/>
        <v>30</v>
      </c>
      <c r="J59" s="82"/>
      <c r="K59" s="82"/>
    </row>
    <row r="60" spans="1:11" ht="12.75">
      <c r="A60" s="26">
        <v>45596</v>
      </c>
      <c r="B60" s="21">
        <f t="shared" si="15"/>
        <v>0</v>
      </c>
      <c r="C60" s="61">
        <f t="shared" si="15"/>
        <v>0</v>
      </c>
      <c r="D60" s="29">
        <f t="shared" si="6"/>
        <v>0</v>
      </c>
      <c r="E60" s="22"/>
      <c r="F60" s="31">
        <f t="shared" si="14"/>
        <v>0</v>
      </c>
      <c r="G60" s="23">
        <f t="shared" si="7"/>
        <v>0</v>
      </c>
      <c r="H60" s="22">
        <f t="shared" si="12"/>
        <v>6625000</v>
      </c>
      <c r="I60" s="24">
        <f t="shared" si="11"/>
        <v>31</v>
      </c>
      <c r="J60" s="82"/>
      <c r="K60" s="82"/>
    </row>
    <row r="61" spans="1:11" ht="12.75">
      <c r="A61" s="26">
        <v>45626</v>
      </c>
      <c r="B61" s="21">
        <f t="shared" si="15"/>
        <v>0</v>
      </c>
      <c r="C61" s="61">
        <f t="shared" si="15"/>
        <v>0</v>
      </c>
      <c r="D61" s="29">
        <f t="shared" si="6"/>
        <v>0</v>
      </c>
      <c r="E61" s="22"/>
      <c r="F61" s="31">
        <f t="shared" si="14"/>
        <v>0</v>
      </c>
      <c r="G61" s="23">
        <f t="shared" si="7"/>
        <v>0</v>
      </c>
      <c r="H61" s="22">
        <f t="shared" si="12"/>
        <v>6625000</v>
      </c>
      <c r="I61" s="24">
        <f t="shared" si="11"/>
        <v>30</v>
      </c>
      <c r="J61" s="82"/>
      <c r="K61" s="82"/>
    </row>
    <row r="62" spans="1:11" ht="12.75">
      <c r="A62" s="20">
        <v>45657</v>
      </c>
      <c r="B62" s="21">
        <f t="shared" si="15"/>
        <v>0</v>
      </c>
      <c r="C62" s="61">
        <f t="shared" si="15"/>
        <v>0</v>
      </c>
      <c r="D62" s="29">
        <f t="shared" si="6"/>
        <v>0</v>
      </c>
      <c r="E62" s="22">
        <v>125000</v>
      </c>
      <c r="F62" s="31">
        <f t="shared" si="14"/>
        <v>0</v>
      </c>
      <c r="G62" s="23">
        <f t="shared" si="7"/>
        <v>125000</v>
      </c>
      <c r="H62" s="22">
        <f t="shared" si="12"/>
        <v>6500000</v>
      </c>
      <c r="I62" s="24">
        <f t="shared" si="11"/>
        <v>31</v>
      </c>
      <c r="J62" s="82">
        <f>F51++F52+F53+F54+F55+F56+F57+F58+F59+F60+F61+F62</f>
        <v>0</v>
      </c>
      <c r="K62" s="82">
        <f>E53+E56+E59+E62</f>
        <v>500000</v>
      </c>
    </row>
    <row r="63" spans="1:11" ht="12.75">
      <c r="A63" s="26">
        <v>45688</v>
      </c>
      <c r="B63" s="21">
        <f t="shared" si="15"/>
        <v>0</v>
      </c>
      <c r="C63" s="61">
        <f t="shared" si="15"/>
        <v>0</v>
      </c>
      <c r="D63" s="29">
        <f t="shared" si="6"/>
        <v>0</v>
      </c>
      <c r="E63" s="30"/>
      <c r="F63" s="31">
        <f aca="true" t="shared" si="16" ref="F63:F98">H62*D63*(A63-A62)/365</f>
        <v>0</v>
      </c>
      <c r="G63" s="23">
        <f t="shared" si="7"/>
        <v>0</v>
      </c>
      <c r="H63" s="22">
        <f t="shared" si="12"/>
        <v>6500000</v>
      </c>
      <c r="I63" s="24">
        <f t="shared" si="11"/>
        <v>31</v>
      </c>
      <c r="J63" s="82"/>
      <c r="K63" s="82"/>
    </row>
    <row r="64" spans="1:11" ht="12.75">
      <c r="A64" s="26">
        <v>45716</v>
      </c>
      <c r="B64" s="21">
        <f t="shared" si="15"/>
        <v>0</v>
      </c>
      <c r="C64" s="61">
        <f t="shared" si="15"/>
        <v>0</v>
      </c>
      <c r="D64" s="29">
        <f t="shared" si="6"/>
        <v>0</v>
      </c>
      <c r="E64" s="30"/>
      <c r="F64" s="31">
        <f t="shared" si="16"/>
        <v>0</v>
      </c>
      <c r="G64" s="23">
        <f t="shared" si="7"/>
        <v>0</v>
      </c>
      <c r="H64" s="22">
        <f t="shared" si="12"/>
        <v>6500000</v>
      </c>
      <c r="I64" s="24">
        <f t="shared" si="11"/>
        <v>28</v>
      </c>
      <c r="J64" s="82"/>
      <c r="K64" s="82"/>
    </row>
    <row r="65" spans="1:11" ht="12.75">
      <c r="A65" s="26">
        <v>45747</v>
      </c>
      <c r="B65" s="21">
        <f t="shared" si="15"/>
        <v>0</v>
      </c>
      <c r="C65" s="61">
        <f t="shared" si="15"/>
        <v>0</v>
      </c>
      <c r="D65" s="29">
        <f t="shared" si="6"/>
        <v>0</v>
      </c>
      <c r="E65" s="22">
        <v>125000</v>
      </c>
      <c r="F65" s="31">
        <f t="shared" si="16"/>
        <v>0</v>
      </c>
      <c r="G65" s="23">
        <f t="shared" si="7"/>
        <v>125000</v>
      </c>
      <c r="H65" s="22">
        <f t="shared" si="12"/>
        <v>6375000</v>
      </c>
      <c r="I65" s="24">
        <f t="shared" si="11"/>
        <v>31</v>
      </c>
      <c r="J65" s="82"/>
      <c r="K65" s="82"/>
    </row>
    <row r="66" spans="1:11" ht="12.75">
      <c r="A66" s="26">
        <v>45777</v>
      </c>
      <c r="B66" s="21">
        <f t="shared" si="15"/>
        <v>0</v>
      </c>
      <c r="C66" s="61">
        <f t="shared" si="15"/>
        <v>0</v>
      </c>
      <c r="D66" s="29">
        <f t="shared" si="6"/>
        <v>0</v>
      </c>
      <c r="E66" s="22"/>
      <c r="F66" s="31">
        <f t="shared" si="16"/>
        <v>0</v>
      </c>
      <c r="G66" s="23">
        <f t="shared" si="7"/>
        <v>0</v>
      </c>
      <c r="H66" s="22">
        <f t="shared" si="12"/>
        <v>6375000</v>
      </c>
      <c r="I66" s="24">
        <f t="shared" si="11"/>
        <v>30</v>
      </c>
      <c r="J66" s="82"/>
      <c r="K66" s="82"/>
    </row>
    <row r="67" spans="1:11" ht="12.75">
      <c r="A67" s="26">
        <v>45808</v>
      </c>
      <c r="B67" s="21">
        <f t="shared" si="15"/>
        <v>0</v>
      </c>
      <c r="C67" s="61">
        <f t="shared" si="15"/>
        <v>0</v>
      </c>
      <c r="D67" s="29">
        <f t="shared" si="6"/>
        <v>0</v>
      </c>
      <c r="E67" s="22"/>
      <c r="F67" s="31">
        <f t="shared" si="16"/>
        <v>0</v>
      </c>
      <c r="G67" s="23">
        <f t="shared" si="7"/>
        <v>0</v>
      </c>
      <c r="H67" s="22">
        <f t="shared" si="12"/>
        <v>6375000</v>
      </c>
      <c r="I67" s="24">
        <f t="shared" si="11"/>
        <v>31</v>
      </c>
      <c r="J67" s="82"/>
      <c r="K67" s="82"/>
    </row>
    <row r="68" spans="1:11" ht="12.75">
      <c r="A68" s="26">
        <v>45838</v>
      </c>
      <c r="B68" s="21">
        <f t="shared" si="15"/>
        <v>0</v>
      </c>
      <c r="C68" s="61">
        <f t="shared" si="15"/>
        <v>0</v>
      </c>
      <c r="D68" s="29">
        <f t="shared" si="6"/>
        <v>0</v>
      </c>
      <c r="E68" s="22">
        <v>125000</v>
      </c>
      <c r="F68" s="31">
        <f t="shared" si="16"/>
        <v>0</v>
      </c>
      <c r="G68" s="23">
        <f t="shared" si="7"/>
        <v>125000</v>
      </c>
      <c r="H68" s="22">
        <f t="shared" si="12"/>
        <v>6250000</v>
      </c>
      <c r="I68" s="24">
        <f t="shared" si="11"/>
        <v>30</v>
      </c>
      <c r="J68" s="82"/>
      <c r="K68" s="82"/>
    </row>
    <row r="69" spans="1:11" ht="12.75">
      <c r="A69" s="26">
        <v>45869</v>
      </c>
      <c r="B69" s="21">
        <f t="shared" si="15"/>
        <v>0</v>
      </c>
      <c r="C69" s="61">
        <f t="shared" si="15"/>
        <v>0</v>
      </c>
      <c r="D69" s="29">
        <f t="shared" si="6"/>
        <v>0</v>
      </c>
      <c r="E69" s="22"/>
      <c r="F69" s="31">
        <f t="shared" si="16"/>
        <v>0</v>
      </c>
      <c r="G69" s="23">
        <f t="shared" si="7"/>
        <v>0</v>
      </c>
      <c r="H69" s="22">
        <f t="shared" si="12"/>
        <v>6250000</v>
      </c>
      <c r="I69" s="24">
        <f t="shared" si="11"/>
        <v>31</v>
      </c>
      <c r="J69" s="82"/>
      <c r="K69" s="82"/>
    </row>
    <row r="70" spans="1:11" ht="12.75">
      <c r="A70" s="26">
        <v>45900</v>
      </c>
      <c r="B70" s="21">
        <f aca="true" t="shared" si="17" ref="B70:C85">B69</f>
        <v>0</v>
      </c>
      <c r="C70" s="61">
        <f t="shared" si="17"/>
        <v>0</v>
      </c>
      <c r="D70" s="29">
        <f t="shared" si="6"/>
        <v>0</v>
      </c>
      <c r="E70" s="22"/>
      <c r="F70" s="31">
        <f t="shared" si="16"/>
        <v>0</v>
      </c>
      <c r="G70" s="23">
        <f t="shared" si="7"/>
        <v>0</v>
      </c>
      <c r="H70" s="22">
        <f t="shared" si="12"/>
        <v>6250000</v>
      </c>
      <c r="I70" s="24">
        <f t="shared" si="11"/>
        <v>31</v>
      </c>
      <c r="J70" s="82"/>
      <c r="K70" s="82"/>
    </row>
    <row r="71" spans="1:11" ht="12.75">
      <c r="A71" s="26">
        <v>45930</v>
      </c>
      <c r="B71" s="21">
        <f t="shared" si="17"/>
        <v>0</v>
      </c>
      <c r="C71" s="61">
        <f t="shared" si="17"/>
        <v>0</v>
      </c>
      <c r="D71" s="29">
        <f t="shared" si="6"/>
        <v>0</v>
      </c>
      <c r="E71" s="22">
        <v>125000</v>
      </c>
      <c r="F71" s="31">
        <f t="shared" si="16"/>
        <v>0</v>
      </c>
      <c r="G71" s="23">
        <f t="shared" si="7"/>
        <v>125000</v>
      </c>
      <c r="H71" s="22">
        <f t="shared" si="12"/>
        <v>6125000</v>
      </c>
      <c r="I71" s="24">
        <f t="shared" si="11"/>
        <v>30</v>
      </c>
      <c r="J71" s="82"/>
      <c r="K71" s="82"/>
    </row>
    <row r="72" spans="1:11" ht="12.75">
      <c r="A72" s="26">
        <v>45961</v>
      </c>
      <c r="B72" s="21">
        <f t="shared" si="17"/>
        <v>0</v>
      </c>
      <c r="C72" s="61">
        <f t="shared" si="17"/>
        <v>0</v>
      </c>
      <c r="D72" s="29">
        <f t="shared" si="6"/>
        <v>0</v>
      </c>
      <c r="E72" s="22"/>
      <c r="F72" s="31">
        <f t="shared" si="16"/>
        <v>0</v>
      </c>
      <c r="G72" s="23">
        <f t="shared" si="7"/>
        <v>0</v>
      </c>
      <c r="H72" s="22">
        <f t="shared" si="12"/>
        <v>6125000</v>
      </c>
      <c r="I72" s="24">
        <f t="shared" si="11"/>
        <v>31</v>
      </c>
      <c r="J72" s="82"/>
      <c r="K72" s="82"/>
    </row>
    <row r="73" spans="1:11" ht="12.75">
      <c r="A73" s="26">
        <v>45991</v>
      </c>
      <c r="B73" s="21">
        <f t="shared" si="17"/>
        <v>0</v>
      </c>
      <c r="C73" s="61">
        <f t="shared" si="17"/>
        <v>0</v>
      </c>
      <c r="D73" s="29">
        <f t="shared" si="6"/>
        <v>0</v>
      </c>
      <c r="E73" s="22"/>
      <c r="F73" s="31">
        <f t="shared" si="16"/>
        <v>0</v>
      </c>
      <c r="G73" s="23">
        <f t="shared" si="7"/>
        <v>0</v>
      </c>
      <c r="H73" s="22">
        <f t="shared" si="12"/>
        <v>6125000</v>
      </c>
      <c r="I73" s="24">
        <f t="shared" si="11"/>
        <v>30</v>
      </c>
      <c r="J73" s="82"/>
      <c r="K73" s="82"/>
    </row>
    <row r="74" spans="1:11" ht="12.75">
      <c r="A74" s="20">
        <v>46022</v>
      </c>
      <c r="B74" s="21">
        <f t="shared" si="17"/>
        <v>0</v>
      </c>
      <c r="C74" s="61">
        <f t="shared" si="17"/>
        <v>0</v>
      </c>
      <c r="D74" s="29">
        <f t="shared" si="6"/>
        <v>0</v>
      </c>
      <c r="E74" s="22">
        <v>125000</v>
      </c>
      <c r="F74" s="31">
        <f t="shared" si="16"/>
        <v>0</v>
      </c>
      <c r="G74" s="23">
        <f t="shared" si="7"/>
        <v>125000</v>
      </c>
      <c r="H74" s="22">
        <f t="shared" si="12"/>
        <v>6000000</v>
      </c>
      <c r="I74" s="24">
        <f t="shared" si="11"/>
        <v>31</v>
      </c>
      <c r="J74" s="82">
        <f>F63++F64+F65+F66+F67+F68+F69+F70+F71+F72+F73+F74</f>
        <v>0</v>
      </c>
      <c r="K74" s="82">
        <f>E65+E68+E71+E74</f>
        <v>500000</v>
      </c>
    </row>
    <row r="75" spans="1:11" ht="12.75">
      <c r="A75" s="26">
        <v>46053</v>
      </c>
      <c r="B75" s="21">
        <f t="shared" si="17"/>
        <v>0</v>
      </c>
      <c r="C75" s="61">
        <f t="shared" si="17"/>
        <v>0</v>
      </c>
      <c r="D75" s="29">
        <f t="shared" si="6"/>
        <v>0</v>
      </c>
      <c r="E75" s="30"/>
      <c r="F75" s="31">
        <f t="shared" si="16"/>
        <v>0</v>
      </c>
      <c r="G75" s="23">
        <f t="shared" si="7"/>
        <v>0</v>
      </c>
      <c r="H75" s="22">
        <f t="shared" si="12"/>
        <v>6000000</v>
      </c>
      <c r="I75" s="24">
        <f t="shared" si="11"/>
        <v>31</v>
      </c>
      <c r="J75" s="82"/>
      <c r="K75" s="82"/>
    </row>
    <row r="76" spans="1:11" ht="12.75">
      <c r="A76" s="26">
        <v>46081</v>
      </c>
      <c r="B76" s="21">
        <f t="shared" si="17"/>
        <v>0</v>
      </c>
      <c r="C76" s="61">
        <f t="shared" si="17"/>
        <v>0</v>
      </c>
      <c r="D76" s="29">
        <f t="shared" si="6"/>
        <v>0</v>
      </c>
      <c r="E76" s="30"/>
      <c r="F76" s="31">
        <f t="shared" si="16"/>
        <v>0</v>
      </c>
      <c r="G76" s="23">
        <f t="shared" si="7"/>
        <v>0</v>
      </c>
      <c r="H76" s="22">
        <f t="shared" si="12"/>
        <v>6000000</v>
      </c>
      <c r="I76" s="24">
        <f t="shared" si="11"/>
        <v>28</v>
      </c>
      <c r="J76" s="82"/>
      <c r="K76" s="82"/>
    </row>
    <row r="77" spans="1:11" ht="12.75">
      <c r="A77" s="26">
        <v>46112</v>
      </c>
      <c r="B77" s="21">
        <f t="shared" si="17"/>
        <v>0</v>
      </c>
      <c r="C77" s="61">
        <f t="shared" si="17"/>
        <v>0</v>
      </c>
      <c r="D77" s="29">
        <f t="shared" si="6"/>
        <v>0</v>
      </c>
      <c r="E77" s="22">
        <v>125000</v>
      </c>
      <c r="F77" s="31">
        <f t="shared" si="16"/>
        <v>0</v>
      </c>
      <c r="G77" s="23">
        <f t="shared" si="7"/>
        <v>125000</v>
      </c>
      <c r="H77" s="22">
        <f t="shared" si="12"/>
        <v>5875000</v>
      </c>
      <c r="I77" s="24">
        <f t="shared" si="11"/>
        <v>31</v>
      </c>
      <c r="J77" s="82"/>
      <c r="K77" s="82"/>
    </row>
    <row r="78" spans="1:11" ht="12.75">
      <c r="A78" s="26">
        <v>46142</v>
      </c>
      <c r="B78" s="21">
        <f t="shared" si="17"/>
        <v>0</v>
      </c>
      <c r="C78" s="61">
        <f t="shared" si="17"/>
        <v>0</v>
      </c>
      <c r="D78" s="29">
        <f t="shared" si="6"/>
        <v>0</v>
      </c>
      <c r="E78" s="22"/>
      <c r="F78" s="31">
        <f t="shared" si="16"/>
        <v>0</v>
      </c>
      <c r="G78" s="23">
        <f t="shared" si="7"/>
        <v>0</v>
      </c>
      <c r="H78" s="22">
        <f t="shared" si="12"/>
        <v>5875000</v>
      </c>
      <c r="I78" s="24">
        <f t="shared" si="11"/>
        <v>30</v>
      </c>
      <c r="J78" s="82"/>
      <c r="K78" s="82"/>
    </row>
    <row r="79" spans="1:11" ht="12.75">
      <c r="A79" s="26">
        <v>46173</v>
      </c>
      <c r="B79" s="21">
        <f t="shared" si="17"/>
        <v>0</v>
      </c>
      <c r="C79" s="61">
        <f t="shared" si="17"/>
        <v>0</v>
      </c>
      <c r="D79" s="29">
        <f t="shared" si="6"/>
        <v>0</v>
      </c>
      <c r="E79" s="22"/>
      <c r="F79" s="31">
        <f t="shared" si="16"/>
        <v>0</v>
      </c>
      <c r="G79" s="23">
        <f t="shared" si="7"/>
        <v>0</v>
      </c>
      <c r="H79" s="22">
        <f t="shared" si="12"/>
        <v>5875000</v>
      </c>
      <c r="I79" s="24">
        <f t="shared" si="11"/>
        <v>31</v>
      </c>
      <c r="J79" s="82"/>
      <c r="K79" s="82"/>
    </row>
    <row r="80" spans="1:11" ht="12.75">
      <c r="A80" s="26">
        <v>46203</v>
      </c>
      <c r="B80" s="21">
        <f t="shared" si="17"/>
        <v>0</v>
      </c>
      <c r="C80" s="61">
        <f t="shared" si="17"/>
        <v>0</v>
      </c>
      <c r="D80" s="29">
        <f t="shared" si="6"/>
        <v>0</v>
      </c>
      <c r="E80" s="22">
        <v>125000</v>
      </c>
      <c r="F80" s="31">
        <f t="shared" si="16"/>
        <v>0</v>
      </c>
      <c r="G80" s="23">
        <f t="shared" si="7"/>
        <v>125000</v>
      </c>
      <c r="H80" s="22">
        <f t="shared" si="12"/>
        <v>5750000</v>
      </c>
      <c r="I80" s="24">
        <f t="shared" si="11"/>
        <v>30</v>
      </c>
      <c r="J80" s="82"/>
      <c r="K80" s="82"/>
    </row>
    <row r="81" spans="1:11" ht="12.75">
      <c r="A81" s="26">
        <v>46234</v>
      </c>
      <c r="B81" s="21">
        <f t="shared" si="17"/>
        <v>0</v>
      </c>
      <c r="C81" s="61">
        <f t="shared" si="17"/>
        <v>0</v>
      </c>
      <c r="D81" s="29">
        <f t="shared" si="6"/>
        <v>0</v>
      </c>
      <c r="E81" s="22"/>
      <c r="F81" s="31">
        <f t="shared" si="16"/>
        <v>0</v>
      </c>
      <c r="G81" s="23">
        <f t="shared" si="7"/>
        <v>0</v>
      </c>
      <c r="H81" s="22">
        <f t="shared" si="12"/>
        <v>5750000</v>
      </c>
      <c r="I81" s="24">
        <f t="shared" si="11"/>
        <v>31</v>
      </c>
      <c r="J81" s="82"/>
      <c r="K81" s="82"/>
    </row>
    <row r="82" spans="1:11" ht="12.75">
      <c r="A82" s="26">
        <v>46265</v>
      </c>
      <c r="B82" s="21">
        <f t="shared" si="17"/>
        <v>0</v>
      </c>
      <c r="C82" s="61">
        <f t="shared" si="17"/>
        <v>0</v>
      </c>
      <c r="D82" s="29">
        <f t="shared" si="6"/>
        <v>0</v>
      </c>
      <c r="E82" s="22"/>
      <c r="F82" s="31">
        <f t="shared" si="16"/>
        <v>0</v>
      </c>
      <c r="G82" s="23">
        <f t="shared" si="7"/>
        <v>0</v>
      </c>
      <c r="H82" s="22">
        <f t="shared" si="12"/>
        <v>5750000</v>
      </c>
      <c r="I82" s="24">
        <f t="shared" si="11"/>
        <v>31</v>
      </c>
      <c r="J82" s="82"/>
      <c r="K82" s="82"/>
    </row>
    <row r="83" spans="1:11" ht="12.75">
      <c r="A83" s="26">
        <v>46295</v>
      </c>
      <c r="B83" s="21">
        <f t="shared" si="17"/>
        <v>0</v>
      </c>
      <c r="C83" s="61">
        <f t="shared" si="17"/>
        <v>0</v>
      </c>
      <c r="D83" s="29">
        <f t="shared" si="6"/>
        <v>0</v>
      </c>
      <c r="E83" s="22">
        <v>125000</v>
      </c>
      <c r="F83" s="31">
        <f t="shared" si="16"/>
        <v>0</v>
      </c>
      <c r="G83" s="23">
        <f t="shared" si="7"/>
        <v>125000</v>
      </c>
      <c r="H83" s="22">
        <f t="shared" si="12"/>
        <v>5625000</v>
      </c>
      <c r="I83" s="24">
        <f t="shared" si="11"/>
        <v>30</v>
      </c>
      <c r="J83" s="82"/>
      <c r="K83" s="82"/>
    </row>
    <row r="84" spans="1:11" ht="12.75">
      <c r="A84" s="26">
        <v>46326</v>
      </c>
      <c r="B84" s="21">
        <f t="shared" si="17"/>
        <v>0</v>
      </c>
      <c r="C84" s="61">
        <f t="shared" si="17"/>
        <v>0</v>
      </c>
      <c r="D84" s="29">
        <f t="shared" si="6"/>
        <v>0</v>
      </c>
      <c r="E84" s="22"/>
      <c r="F84" s="31">
        <f t="shared" si="16"/>
        <v>0</v>
      </c>
      <c r="G84" s="23">
        <f t="shared" si="7"/>
        <v>0</v>
      </c>
      <c r="H84" s="22">
        <f t="shared" si="12"/>
        <v>5625000</v>
      </c>
      <c r="I84" s="24">
        <f t="shared" si="11"/>
        <v>31</v>
      </c>
      <c r="J84" s="82"/>
      <c r="K84" s="82"/>
    </row>
    <row r="85" spans="1:11" ht="12.75">
      <c r="A85" s="26">
        <v>46356</v>
      </c>
      <c r="B85" s="21">
        <f t="shared" si="17"/>
        <v>0</v>
      </c>
      <c r="C85" s="61">
        <f t="shared" si="17"/>
        <v>0</v>
      </c>
      <c r="D85" s="29">
        <f t="shared" si="6"/>
        <v>0</v>
      </c>
      <c r="E85" s="22"/>
      <c r="F85" s="31">
        <f t="shared" si="16"/>
        <v>0</v>
      </c>
      <c r="G85" s="23">
        <f t="shared" si="7"/>
        <v>0</v>
      </c>
      <c r="H85" s="22">
        <f t="shared" si="12"/>
        <v>5625000</v>
      </c>
      <c r="I85" s="24">
        <f t="shared" si="11"/>
        <v>30</v>
      </c>
      <c r="J85" s="82"/>
      <c r="K85" s="82"/>
    </row>
    <row r="86" spans="1:11" ht="12.75">
      <c r="A86" s="20">
        <v>46387</v>
      </c>
      <c r="B86" s="21">
        <f aca="true" t="shared" si="18" ref="B86:C101">B85</f>
        <v>0</v>
      </c>
      <c r="C86" s="61">
        <f t="shared" si="18"/>
        <v>0</v>
      </c>
      <c r="D86" s="29">
        <f aca="true" t="shared" si="19" ref="D86:D131">B86+C86</f>
        <v>0</v>
      </c>
      <c r="E86" s="22">
        <v>125000</v>
      </c>
      <c r="F86" s="31">
        <f t="shared" si="16"/>
        <v>0</v>
      </c>
      <c r="G86" s="23">
        <f aca="true" t="shared" si="20" ref="G86:G131">E86+F86</f>
        <v>125000</v>
      </c>
      <c r="H86" s="22">
        <f t="shared" si="12"/>
        <v>5500000</v>
      </c>
      <c r="I86" s="24">
        <f aca="true" t="shared" si="21" ref="I86:I130">A86-A85</f>
        <v>31</v>
      </c>
      <c r="J86" s="82">
        <f>F75++F76+F77+F78+F79+F80+F81+F82+F83+F84+F85+F86</f>
        <v>0</v>
      </c>
      <c r="K86" s="82">
        <f>E77+E80+E86+E83</f>
        <v>500000</v>
      </c>
    </row>
    <row r="87" spans="1:11" ht="12.75">
      <c r="A87" s="26">
        <v>46418</v>
      </c>
      <c r="B87" s="21">
        <f t="shared" si="18"/>
        <v>0</v>
      </c>
      <c r="C87" s="61">
        <f t="shared" si="18"/>
        <v>0</v>
      </c>
      <c r="D87" s="29">
        <f t="shared" si="19"/>
        <v>0</v>
      </c>
      <c r="E87" s="30"/>
      <c r="F87" s="31">
        <f t="shared" si="16"/>
        <v>0</v>
      </c>
      <c r="G87" s="23">
        <f t="shared" si="20"/>
        <v>0</v>
      </c>
      <c r="H87" s="22">
        <f t="shared" si="12"/>
        <v>5500000</v>
      </c>
      <c r="I87" s="24">
        <f t="shared" si="21"/>
        <v>31</v>
      </c>
      <c r="J87" s="82"/>
      <c r="K87" s="82"/>
    </row>
    <row r="88" spans="1:11" ht="12.75">
      <c r="A88" s="26">
        <v>46446</v>
      </c>
      <c r="B88" s="21">
        <f t="shared" si="18"/>
        <v>0</v>
      </c>
      <c r="C88" s="61">
        <f t="shared" si="18"/>
        <v>0</v>
      </c>
      <c r="D88" s="29">
        <f t="shared" si="19"/>
        <v>0</v>
      </c>
      <c r="E88" s="30"/>
      <c r="F88" s="31">
        <f t="shared" si="16"/>
        <v>0</v>
      </c>
      <c r="G88" s="23">
        <f t="shared" si="20"/>
        <v>0</v>
      </c>
      <c r="H88" s="22">
        <f t="shared" si="12"/>
        <v>5500000</v>
      </c>
      <c r="I88" s="24">
        <f t="shared" si="21"/>
        <v>28</v>
      </c>
      <c r="J88" s="82"/>
      <c r="K88" s="82"/>
    </row>
    <row r="89" spans="1:11" ht="12.75">
      <c r="A89" s="26">
        <v>46477</v>
      </c>
      <c r="B89" s="21">
        <f t="shared" si="18"/>
        <v>0</v>
      </c>
      <c r="C89" s="61">
        <f t="shared" si="18"/>
        <v>0</v>
      </c>
      <c r="D89" s="29">
        <f t="shared" si="19"/>
        <v>0</v>
      </c>
      <c r="E89" s="22">
        <v>125000</v>
      </c>
      <c r="F89" s="31">
        <f t="shared" si="16"/>
        <v>0</v>
      </c>
      <c r="G89" s="23">
        <f t="shared" si="20"/>
        <v>125000</v>
      </c>
      <c r="H89" s="22">
        <f t="shared" si="12"/>
        <v>5375000</v>
      </c>
      <c r="I89" s="24">
        <f t="shared" si="21"/>
        <v>31</v>
      </c>
      <c r="J89" s="82"/>
      <c r="K89" s="82"/>
    </row>
    <row r="90" spans="1:11" ht="12.75">
      <c r="A90" s="26">
        <v>46507</v>
      </c>
      <c r="B90" s="21">
        <f t="shared" si="18"/>
        <v>0</v>
      </c>
      <c r="C90" s="61">
        <f t="shared" si="18"/>
        <v>0</v>
      </c>
      <c r="D90" s="29">
        <f t="shared" si="19"/>
        <v>0</v>
      </c>
      <c r="E90" s="22"/>
      <c r="F90" s="31">
        <f t="shared" si="16"/>
        <v>0</v>
      </c>
      <c r="G90" s="23">
        <f t="shared" si="20"/>
        <v>0</v>
      </c>
      <c r="H90" s="22">
        <f t="shared" si="12"/>
        <v>5375000</v>
      </c>
      <c r="I90" s="24">
        <f t="shared" si="21"/>
        <v>30</v>
      </c>
      <c r="J90" s="82"/>
      <c r="K90" s="82"/>
    </row>
    <row r="91" spans="1:11" ht="12.75">
      <c r="A91" s="26">
        <v>46538</v>
      </c>
      <c r="B91" s="21">
        <f t="shared" si="18"/>
        <v>0</v>
      </c>
      <c r="C91" s="61">
        <f t="shared" si="18"/>
        <v>0</v>
      </c>
      <c r="D91" s="29">
        <f t="shared" si="19"/>
        <v>0</v>
      </c>
      <c r="E91" s="22"/>
      <c r="F91" s="31">
        <f t="shared" si="16"/>
        <v>0</v>
      </c>
      <c r="G91" s="23">
        <f t="shared" si="20"/>
        <v>0</v>
      </c>
      <c r="H91" s="22">
        <f t="shared" si="12"/>
        <v>5375000</v>
      </c>
      <c r="I91" s="24">
        <f t="shared" si="21"/>
        <v>31</v>
      </c>
      <c r="J91" s="82"/>
      <c r="K91" s="82"/>
    </row>
    <row r="92" spans="1:11" ht="12.75">
      <c r="A92" s="26">
        <v>46568</v>
      </c>
      <c r="B92" s="21">
        <f t="shared" si="18"/>
        <v>0</v>
      </c>
      <c r="C92" s="61">
        <f t="shared" si="18"/>
        <v>0</v>
      </c>
      <c r="D92" s="29">
        <f t="shared" si="19"/>
        <v>0</v>
      </c>
      <c r="E92" s="22">
        <v>125000</v>
      </c>
      <c r="F92" s="31">
        <f t="shared" si="16"/>
        <v>0</v>
      </c>
      <c r="G92" s="23">
        <f t="shared" si="20"/>
        <v>125000</v>
      </c>
      <c r="H92" s="22">
        <f t="shared" si="12"/>
        <v>5250000</v>
      </c>
      <c r="I92" s="24">
        <f t="shared" si="21"/>
        <v>30</v>
      </c>
      <c r="J92" s="82"/>
      <c r="K92" s="82"/>
    </row>
    <row r="93" spans="1:11" ht="12.75">
      <c r="A93" s="26">
        <v>46599</v>
      </c>
      <c r="B93" s="21">
        <f t="shared" si="18"/>
        <v>0</v>
      </c>
      <c r="C93" s="61">
        <f t="shared" si="18"/>
        <v>0</v>
      </c>
      <c r="D93" s="29">
        <f t="shared" si="19"/>
        <v>0</v>
      </c>
      <c r="E93" s="22"/>
      <c r="F93" s="31">
        <f t="shared" si="16"/>
        <v>0</v>
      </c>
      <c r="G93" s="23">
        <f t="shared" si="20"/>
        <v>0</v>
      </c>
      <c r="H93" s="22">
        <f t="shared" si="12"/>
        <v>5250000</v>
      </c>
      <c r="I93" s="24">
        <f t="shared" si="21"/>
        <v>31</v>
      </c>
      <c r="J93" s="82"/>
      <c r="K93" s="82"/>
    </row>
    <row r="94" spans="1:11" ht="12.75">
      <c r="A94" s="26">
        <v>46630</v>
      </c>
      <c r="B94" s="21">
        <f t="shared" si="18"/>
        <v>0</v>
      </c>
      <c r="C94" s="61">
        <f t="shared" si="18"/>
        <v>0</v>
      </c>
      <c r="D94" s="29">
        <f t="shared" si="19"/>
        <v>0</v>
      </c>
      <c r="E94" s="22"/>
      <c r="F94" s="31">
        <f t="shared" si="16"/>
        <v>0</v>
      </c>
      <c r="G94" s="23">
        <f t="shared" si="20"/>
        <v>0</v>
      </c>
      <c r="H94" s="22">
        <f t="shared" si="12"/>
        <v>5250000</v>
      </c>
      <c r="I94" s="24">
        <f t="shared" si="21"/>
        <v>31</v>
      </c>
      <c r="J94" s="82"/>
      <c r="K94" s="82"/>
    </row>
    <row r="95" spans="1:11" ht="12.75">
      <c r="A95" s="26">
        <v>46660</v>
      </c>
      <c r="B95" s="21">
        <f t="shared" si="18"/>
        <v>0</v>
      </c>
      <c r="C95" s="61">
        <f t="shared" si="18"/>
        <v>0</v>
      </c>
      <c r="D95" s="29">
        <f t="shared" si="19"/>
        <v>0</v>
      </c>
      <c r="E95" s="22">
        <v>125000</v>
      </c>
      <c r="F95" s="31">
        <f t="shared" si="16"/>
        <v>0</v>
      </c>
      <c r="G95" s="23">
        <f t="shared" si="20"/>
        <v>125000</v>
      </c>
      <c r="H95" s="22">
        <f t="shared" si="12"/>
        <v>5125000</v>
      </c>
      <c r="I95" s="24">
        <f t="shared" si="21"/>
        <v>30</v>
      </c>
      <c r="J95" s="82"/>
      <c r="K95" s="82"/>
    </row>
    <row r="96" spans="1:11" ht="12.75">
      <c r="A96" s="26">
        <v>46691</v>
      </c>
      <c r="B96" s="21">
        <f t="shared" si="18"/>
        <v>0</v>
      </c>
      <c r="C96" s="61">
        <f t="shared" si="18"/>
        <v>0</v>
      </c>
      <c r="D96" s="29">
        <f t="shared" si="19"/>
        <v>0</v>
      </c>
      <c r="E96" s="22"/>
      <c r="F96" s="31">
        <f t="shared" si="16"/>
        <v>0</v>
      </c>
      <c r="G96" s="23">
        <f t="shared" si="20"/>
        <v>0</v>
      </c>
      <c r="H96" s="22">
        <f t="shared" si="12"/>
        <v>5125000</v>
      </c>
      <c r="I96" s="24">
        <f t="shared" si="21"/>
        <v>31</v>
      </c>
      <c r="J96" s="82"/>
      <c r="K96" s="82"/>
    </row>
    <row r="97" spans="1:11" ht="12.75">
      <c r="A97" s="26">
        <v>46721</v>
      </c>
      <c r="B97" s="21">
        <f t="shared" si="18"/>
        <v>0</v>
      </c>
      <c r="C97" s="61">
        <f t="shared" si="18"/>
        <v>0</v>
      </c>
      <c r="D97" s="29">
        <f t="shared" si="19"/>
        <v>0</v>
      </c>
      <c r="E97" s="22"/>
      <c r="F97" s="31">
        <f t="shared" si="16"/>
        <v>0</v>
      </c>
      <c r="G97" s="23">
        <f t="shared" si="20"/>
        <v>0</v>
      </c>
      <c r="H97" s="22">
        <f aca="true" t="shared" si="22" ref="H97:H110">H96-E97</f>
        <v>5125000</v>
      </c>
      <c r="I97" s="24">
        <f t="shared" si="21"/>
        <v>30</v>
      </c>
      <c r="J97" s="82"/>
      <c r="K97" s="82"/>
    </row>
    <row r="98" spans="1:11" ht="12.75">
      <c r="A98" s="20">
        <v>46752</v>
      </c>
      <c r="B98" s="21">
        <f t="shared" si="18"/>
        <v>0</v>
      </c>
      <c r="C98" s="61">
        <f t="shared" si="18"/>
        <v>0</v>
      </c>
      <c r="D98" s="29">
        <f t="shared" si="19"/>
        <v>0</v>
      </c>
      <c r="E98" s="22">
        <v>125000</v>
      </c>
      <c r="F98" s="31">
        <f t="shared" si="16"/>
        <v>0</v>
      </c>
      <c r="G98" s="23">
        <f t="shared" si="20"/>
        <v>125000</v>
      </c>
      <c r="H98" s="22">
        <f t="shared" si="22"/>
        <v>5000000</v>
      </c>
      <c r="I98" s="24">
        <f t="shared" si="21"/>
        <v>31</v>
      </c>
      <c r="J98" s="82">
        <f>F87++F88+F89+F90+F91+F92+F93+F94+F95+F96+F97+F98</f>
        <v>0</v>
      </c>
      <c r="K98" s="82">
        <f>E89+E92+E95+E98</f>
        <v>500000</v>
      </c>
    </row>
    <row r="99" spans="1:11" ht="12.75">
      <c r="A99" s="26">
        <v>46783</v>
      </c>
      <c r="B99" s="21">
        <f t="shared" si="18"/>
        <v>0</v>
      </c>
      <c r="C99" s="61">
        <f t="shared" si="18"/>
        <v>0</v>
      </c>
      <c r="D99" s="29">
        <f t="shared" si="19"/>
        <v>0</v>
      </c>
      <c r="E99" s="30"/>
      <c r="F99" s="31">
        <f>H98*D99*(A99-A98)/366</f>
        <v>0</v>
      </c>
      <c r="G99" s="23">
        <f t="shared" si="20"/>
        <v>0</v>
      </c>
      <c r="H99" s="22">
        <f t="shared" si="22"/>
        <v>5000000</v>
      </c>
      <c r="I99" s="24">
        <f t="shared" si="21"/>
        <v>31</v>
      </c>
      <c r="J99" s="82"/>
      <c r="K99" s="82"/>
    </row>
    <row r="100" spans="1:11" ht="12.75">
      <c r="A100" s="26">
        <v>46812</v>
      </c>
      <c r="B100" s="21">
        <f t="shared" si="18"/>
        <v>0</v>
      </c>
      <c r="C100" s="61">
        <f t="shared" si="18"/>
        <v>0</v>
      </c>
      <c r="D100" s="29">
        <f t="shared" si="19"/>
        <v>0</v>
      </c>
      <c r="E100" s="30"/>
      <c r="F100" s="31">
        <f aca="true" t="shared" si="23" ref="F100:F131">H99*D100*(A100-A99)/366</f>
        <v>0</v>
      </c>
      <c r="G100" s="23">
        <f t="shared" si="20"/>
        <v>0</v>
      </c>
      <c r="H100" s="22">
        <f t="shared" si="22"/>
        <v>5000000</v>
      </c>
      <c r="I100" s="24">
        <f t="shared" si="21"/>
        <v>29</v>
      </c>
      <c r="J100" s="82"/>
      <c r="K100" s="82"/>
    </row>
    <row r="101" spans="1:11" ht="12.75">
      <c r="A101" s="32">
        <v>46843</v>
      </c>
      <c r="B101" s="33">
        <f t="shared" si="18"/>
        <v>0</v>
      </c>
      <c r="C101" s="62">
        <f t="shared" si="18"/>
        <v>0</v>
      </c>
      <c r="D101" s="34">
        <f t="shared" si="19"/>
        <v>0</v>
      </c>
      <c r="E101" s="22">
        <v>125000</v>
      </c>
      <c r="F101" s="35">
        <f t="shared" si="23"/>
        <v>0</v>
      </c>
      <c r="G101" s="36">
        <f t="shared" si="20"/>
        <v>125000</v>
      </c>
      <c r="H101" s="28">
        <f t="shared" si="22"/>
        <v>4875000</v>
      </c>
      <c r="I101" s="24">
        <f t="shared" si="21"/>
        <v>31</v>
      </c>
      <c r="J101" s="82"/>
      <c r="K101" s="82"/>
    </row>
    <row r="102" spans="1:11" ht="12.75">
      <c r="A102" s="41">
        <v>46873</v>
      </c>
      <c r="B102" s="38">
        <f aca="true" t="shared" si="24" ref="B102:C117">B101</f>
        <v>0</v>
      </c>
      <c r="C102" s="63">
        <f t="shared" si="24"/>
        <v>0</v>
      </c>
      <c r="D102" s="38">
        <f t="shared" si="19"/>
        <v>0</v>
      </c>
      <c r="E102" s="22"/>
      <c r="F102" s="30">
        <f t="shared" si="23"/>
        <v>0</v>
      </c>
      <c r="G102" s="39">
        <f t="shared" si="20"/>
        <v>0</v>
      </c>
      <c r="H102" s="30">
        <f t="shared" si="22"/>
        <v>4875000</v>
      </c>
      <c r="I102" s="40">
        <f t="shared" si="21"/>
        <v>30</v>
      </c>
      <c r="J102" s="82"/>
      <c r="K102" s="82"/>
    </row>
    <row r="103" spans="1:11" ht="12.75">
      <c r="A103" s="41">
        <v>46904</v>
      </c>
      <c r="B103" s="38">
        <f t="shared" si="24"/>
        <v>0</v>
      </c>
      <c r="C103" s="63">
        <f t="shared" si="24"/>
        <v>0</v>
      </c>
      <c r="D103" s="38">
        <f t="shared" si="19"/>
        <v>0</v>
      </c>
      <c r="E103" s="22"/>
      <c r="F103" s="30">
        <f t="shared" si="23"/>
        <v>0</v>
      </c>
      <c r="G103" s="39">
        <f t="shared" si="20"/>
        <v>0</v>
      </c>
      <c r="H103" s="30">
        <f t="shared" si="22"/>
        <v>4875000</v>
      </c>
      <c r="I103" s="40">
        <f t="shared" si="21"/>
        <v>31</v>
      </c>
      <c r="J103" s="82"/>
      <c r="K103" s="82"/>
    </row>
    <row r="104" spans="1:11" ht="12.75">
      <c r="A104" s="41">
        <v>46934</v>
      </c>
      <c r="B104" s="38">
        <f t="shared" si="24"/>
        <v>0</v>
      </c>
      <c r="C104" s="63">
        <f t="shared" si="24"/>
        <v>0</v>
      </c>
      <c r="D104" s="38">
        <f t="shared" si="19"/>
        <v>0</v>
      </c>
      <c r="E104" s="22">
        <v>125000</v>
      </c>
      <c r="F104" s="30">
        <f t="shared" si="23"/>
        <v>0</v>
      </c>
      <c r="G104" s="39">
        <f t="shared" si="20"/>
        <v>125000</v>
      </c>
      <c r="H104" s="30">
        <f t="shared" si="22"/>
        <v>4750000</v>
      </c>
      <c r="I104" s="40">
        <f t="shared" si="21"/>
        <v>30</v>
      </c>
      <c r="J104" s="82"/>
      <c r="K104" s="82"/>
    </row>
    <row r="105" spans="1:11" ht="12.75">
      <c r="A105" s="41">
        <v>46965</v>
      </c>
      <c r="B105" s="38">
        <f t="shared" si="24"/>
        <v>0</v>
      </c>
      <c r="C105" s="63">
        <f t="shared" si="24"/>
        <v>0</v>
      </c>
      <c r="D105" s="38">
        <f t="shared" si="19"/>
        <v>0</v>
      </c>
      <c r="E105" s="22"/>
      <c r="F105" s="30">
        <f t="shared" si="23"/>
        <v>0</v>
      </c>
      <c r="G105" s="39">
        <f t="shared" si="20"/>
        <v>0</v>
      </c>
      <c r="H105" s="30">
        <f t="shared" si="22"/>
        <v>4750000</v>
      </c>
      <c r="I105" s="40">
        <f t="shared" si="21"/>
        <v>31</v>
      </c>
      <c r="J105" s="82"/>
      <c r="K105" s="82"/>
    </row>
    <row r="106" spans="1:11" ht="12.75">
      <c r="A106" s="41">
        <v>46996</v>
      </c>
      <c r="B106" s="38">
        <f t="shared" si="24"/>
        <v>0</v>
      </c>
      <c r="C106" s="63">
        <f t="shared" si="24"/>
        <v>0</v>
      </c>
      <c r="D106" s="38">
        <f t="shared" si="19"/>
        <v>0</v>
      </c>
      <c r="E106" s="22"/>
      <c r="F106" s="30">
        <f t="shared" si="23"/>
        <v>0</v>
      </c>
      <c r="G106" s="39">
        <f t="shared" si="20"/>
        <v>0</v>
      </c>
      <c r="H106" s="30">
        <f t="shared" si="22"/>
        <v>4750000</v>
      </c>
      <c r="I106" s="40">
        <f t="shared" si="21"/>
        <v>31</v>
      </c>
      <c r="J106" s="82"/>
      <c r="K106" s="82"/>
    </row>
    <row r="107" spans="1:11" ht="12.75">
      <c r="A107" s="41">
        <v>47026</v>
      </c>
      <c r="B107" s="38">
        <f t="shared" si="24"/>
        <v>0</v>
      </c>
      <c r="C107" s="63">
        <f t="shared" si="24"/>
        <v>0</v>
      </c>
      <c r="D107" s="38">
        <f t="shared" si="19"/>
        <v>0</v>
      </c>
      <c r="E107" s="22">
        <v>125000</v>
      </c>
      <c r="F107" s="30">
        <f t="shared" si="23"/>
        <v>0</v>
      </c>
      <c r="G107" s="39">
        <f t="shared" si="20"/>
        <v>125000</v>
      </c>
      <c r="H107" s="30">
        <f t="shared" si="22"/>
        <v>4625000</v>
      </c>
      <c r="I107" s="40">
        <f t="shared" si="21"/>
        <v>30</v>
      </c>
      <c r="J107" s="82"/>
      <c r="K107" s="82"/>
    </row>
    <row r="108" spans="1:11" ht="12.75">
      <c r="A108" s="41">
        <v>47057</v>
      </c>
      <c r="B108" s="38">
        <f t="shared" si="24"/>
        <v>0</v>
      </c>
      <c r="C108" s="63">
        <f t="shared" si="24"/>
        <v>0</v>
      </c>
      <c r="D108" s="38">
        <f t="shared" si="19"/>
        <v>0</v>
      </c>
      <c r="E108" s="22"/>
      <c r="F108" s="30">
        <f t="shared" si="23"/>
        <v>0</v>
      </c>
      <c r="G108" s="39">
        <f t="shared" si="20"/>
        <v>0</v>
      </c>
      <c r="H108" s="30">
        <f t="shared" si="22"/>
        <v>4625000</v>
      </c>
      <c r="I108" s="40">
        <f t="shared" si="21"/>
        <v>31</v>
      </c>
      <c r="J108" s="82"/>
      <c r="K108" s="82"/>
    </row>
    <row r="109" spans="1:11" ht="12.75">
      <c r="A109" s="41">
        <v>47087</v>
      </c>
      <c r="B109" s="38">
        <f t="shared" si="24"/>
        <v>0</v>
      </c>
      <c r="C109" s="63">
        <f t="shared" si="24"/>
        <v>0</v>
      </c>
      <c r="D109" s="38">
        <f t="shared" si="19"/>
        <v>0</v>
      </c>
      <c r="E109" s="22"/>
      <c r="F109" s="30">
        <f t="shared" si="23"/>
        <v>0</v>
      </c>
      <c r="G109" s="39">
        <f t="shared" si="20"/>
        <v>0</v>
      </c>
      <c r="H109" s="30">
        <f t="shared" si="22"/>
        <v>4625000</v>
      </c>
      <c r="I109" s="40">
        <f t="shared" si="21"/>
        <v>30</v>
      </c>
      <c r="J109" s="82"/>
      <c r="K109" s="82"/>
    </row>
    <row r="110" spans="1:11" ht="12.75">
      <c r="A110" s="37">
        <v>47118</v>
      </c>
      <c r="B110" s="38">
        <f t="shared" si="24"/>
        <v>0</v>
      </c>
      <c r="C110" s="63">
        <f t="shared" si="24"/>
        <v>0</v>
      </c>
      <c r="D110" s="38">
        <f t="shared" si="19"/>
        <v>0</v>
      </c>
      <c r="E110" s="22">
        <v>125000</v>
      </c>
      <c r="F110" s="30">
        <f t="shared" si="23"/>
        <v>0</v>
      </c>
      <c r="G110" s="39">
        <f t="shared" si="20"/>
        <v>125000</v>
      </c>
      <c r="H110" s="30">
        <f t="shared" si="22"/>
        <v>4500000</v>
      </c>
      <c r="I110" s="40">
        <f t="shared" si="21"/>
        <v>31</v>
      </c>
      <c r="J110" s="82">
        <f>F99++F100+F101+F102+F103+F104+F105+F106+F107+F108+F109+F110</f>
        <v>0</v>
      </c>
      <c r="K110" s="82">
        <f>E101+E104+E107+E110</f>
        <v>500000</v>
      </c>
    </row>
    <row r="111" spans="1:11" ht="12.75">
      <c r="A111" s="26">
        <v>47149</v>
      </c>
      <c r="B111" s="38">
        <f t="shared" si="24"/>
        <v>0</v>
      </c>
      <c r="C111" s="63">
        <f t="shared" si="24"/>
        <v>0</v>
      </c>
      <c r="D111" s="53">
        <f t="shared" si="19"/>
        <v>0</v>
      </c>
      <c r="E111" s="30"/>
      <c r="F111" s="55">
        <f t="shared" si="23"/>
        <v>0</v>
      </c>
      <c r="G111" s="39">
        <f t="shared" si="20"/>
        <v>0</v>
      </c>
      <c r="H111" s="30">
        <f>H110-E111</f>
        <v>4500000</v>
      </c>
      <c r="I111" s="40">
        <f t="shared" si="21"/>
        <v>31</v>
      </c>
      <c r="J111" s="82"/>
      <c r="K111" s="82"/>
    </row>
    <row r="112" spans="1:11" ht="12.75">
      <c r="A112" s="26">
        <v>47177</v>
      </c>
      <c r="B112" s="38">
        <f t="shared" si="24"/>
        <v>0</v>
      </c>
      <c r="C112" s="63">
        <f t="shared" si="24"/>
        <v>0</v>
      </c>
      <c r="D112" s="53">
        <f t="shared" si="19"/>
        <v>0</v>
      </c>
      <c r="E112" s="30"/>
      <c r="F112" s="55">
        <f t="shared" si="23"/>
        <v>0</v>
      </c>
      <c r="G112" s="39">
        <f t="shared" si="20"/>
        <v>0</v>
      </c>
      <c r="H112" s="30">
        <f aca="true" t="shared" si="25" ref="H112:H126">H111-E112</f>
        <v>4500000</v>
      </c>
      <c r="I112" s="40">
        <f t="shared" si="21"/>
        <v>28</v>
      </c>
      <c r="J112" s="82"/>
      <c r="K112" s="82"/>
    </row>
    <row r="113" spans="1:11" ht="12.75">
      <c r="A113" s="32">
        <v>47208</v>
      </c>
      <c r="B113" s="38">
        <f t="shared" si="24"/>
        <v>0</v>
      </c>
      <c r="C113" s="63">
        <f t="shared" si="24"/>
        <v>0</v>
      </c>
      <c r="D113" s="53">
        <f t="shared" si="19"/>
        <v>0</v>
      </c>
      <c r="E113" s="22">
        <v>125000</v>
      </c>
      <c r="F113" s="55">
        <f t="shared" si="23"/>
        <v>0</v>
      </c>
      <c r="G113" s="39">
        <f t="shared" si="20"/>
        <v>125000</v>
      </c>
      <c r="H113" s="30">
        <f t="shared" si="25"/>
        <v>4375000</v>
      </c>
      <c r="I113" s="40">
        <f t="shared" si="21"/>
        <v>31</v>
      </c>
      <c r="J113" s="82"/>
      <c r="K113" s="82"/>
    </row>
    <row r="114" spans="1:11" ht="12.75">
      <c r="A114" s="26">
        <v>47238</v>
      </c>
      <c r="B114" s="38">
        <f t="shared" si="24"/>
        <v>0</v>
      </c>
      <c r="C114" s="63">
        <f t="shared" si="24"/>
        <v>0</v>
      </c>
      <c r="D114" s="53">
        <f t="shared" si="19"/>
        <v>0</v>
      </c>
      <c r="E114" s="22"/>
      <c r="F114" s="55">
        <f t="shared" si="23"/>
        <v>0</v>
      </c>
      <c r="G114" s="39">
        <f t="shared" si="20"/>
        <v>0</v>
      </c>
      <c r="H114" s="30">
        <f t="shared" si="25"/>
        <v>4375000</v>
      </c>
      <c r="I114" s="40">
        <f t="shared" si="21"/>
        <v>30</v>
      </c>
      <c r="J114" s="82"/>
      <c r="K114" s="82"/>
    </row>
    <row r="115" spans="1:11" ht="12.75">
      <c r="A115" s="26">
        <v>47269</v>
      </c>
      <c r="B115" s="38">
        <f t="shared" si="24"/>
        <v>0</v>
      </c>
      <c r="C115" s="63">
        <f t="shared" si="24"/>
        <v>0</v>
      </c>
      <c r="D115" s="53">
        <f t="shared" si="19"/>
        <v>0</v>
      </c>
      <c r="E115" s="22"/>
      <c r="F115" s="55">
        <f t="shared" si="23"/>
        <v>0</v>
      </c>
      <c r="G115" s="39">
        <f t="shared" si="20"/>
        <v>0</v>
      </c>
      <c r="H115" s="30">
        <f t="shared" si="25"/>
        <v>4375000</v>
      </c>
      <c r="I115" s="40">
        <f t="shared" si="21"/>
        <v>31</v>
      </c>
      <c r="J115" s="82"/>
      <c r="K115" s="82"/>
    </row>
    <row r="116" spans="1:11" ht="12.75">
      <c r="A116" s="26">
        <v>47299</v>
      </c>
      <c r="B116" s="38">
        <f t="shared" si="24"/>
        <v>0</v>
      </c>
      <c r="C116" s="63">
        <f t="shared" si="24"/>
        <v>0</v>
      </c>
      <c r="D116" s="53">
        <f t="shared" si="19"/>
        <v>0</v>
      </c>
      <c r="E116" s="22">
        <v>125000</v>
      </c>
      <c r="F116" s="55">
        <f t="shared" si="23"/>
        <v>0</v>
      </c>
      <c r="G116" s="39">
        <f t="shared" si="20"/>
        <v>125000</v>
      </c>
      <c r="H116" s="30">
        <f t="shared" si="25"/>
        <v>4250000</v>
      </c>
      <c r="I116" s="40">
        <f t="shared" si="21"/>
        <v>30</v>
      </c>
      <c r="J116" s="82"/>
      <c r="K116" s="82"/>
    </row>
    <row r="117" spans="1:11" ht="12.75">
      <c r="A117" s="32">
        <v>47330</v>
      </c>
      <c r="B117" s="38">
        <f t="shared" si="24"/>
        <v>0</v>
      </c>
      <c r="C117" s="63">
        <f t="shared" si="24"/>
        <v>0</v>
      </c>
      <c r="D117" s="53">
        <f t="shared" si="19"/>
        <v>0</v>
      </c>
      <c r="E117" s="22"/>
      <c r="F117" s="55">
        <f t="shared" si="23"/>
        <v>0</v>
      </c>
      <c r="G117" s="39">
        <f t="shared" si="20"/>
        <v>0</v>
      </c>
      <c r="H117" s="30">
        <f t="shared" si="25"/>
        <v>4250000</v>
      </c>
      <c r="I117" s="40">
        <f t="shared" si="21"/>
        <v>31</v>
      </c>
      <c r="J117" s="82"/>
      <c r="K117" s="82"/>
    </row>
    <row r="118" spans="1:11" ht="12.75">
      <c r="A118" s="26">
        <v>47361</v>
      </c>
      <c r="B118" s="38">
        <f aca="true" t="shared" si="26" ref="B118:C131">B117</f>
        <v>0</v>
      </c>
      <c r="C118" s="63">
        <f t="shared" si="26"/>
        <v>0</v>
      </c>
      <c r="D118" s="53">
        <f t="shared" si="19"/>
        <v>0</v>
      </c>
      <c r="E118" s="22"/>
      <c r="F118" s="55">
        <f t="shared" si="23"/>
        <v>0</v>
      </c>
      <c r="G118" s="39">
        <f t="shared" si="20"/>
        <v>0</v>
      </c>
      <c r="H118" s="30">
        <f t="shared" si="25"/>
        <v>4250000</v>
      </c>
      <c r="I118" s="40">
        <f t="shared" si="21"/>
        <v>31</v>
      </c>
      <c r="J118" s="82"/>
      <c r="K118" s="82"/>
    </row>
    <row r="119" spans="1:11" ht="12.75">
      <c r="A119" s="26">
        <v>47391</v>
      </c>
      <c r="B119" s="38">
        <f t="shared" si="26"/>
        <v>0</v>
      </c>
      <c r="C119" s="63">
        <f t="shared" si="26"/>
        <v>0</v>
      </c>
      <c r="D119" s="53">
        <f t="shared" si="19"/>
        <v>0</v>
      </c>
      <c r="E119" s="22">
        <v>125000</v>
      </c>
      <c r="F119" s="55">
        <f t="shared" si="23"/>
        <v>0</v>
      </c>
      <c r="G119" s="39">
        <f t="shared" si="20"/>
        <v>125000</v>
      </c>
      <c r="H119" s="30">
        <f t="shared" si="25"/>
        <v>4125000</v>
      </c>
      <c r="I119" s="40">
        <f t="shared" si="21"/>
        <v>30</v>
      </c>
      <c r="J119" s="82"/>
      <c r="K119" s="82"/>
    </row>
    <row r="120" spans="1:11" ht="12.75">
      <c r="A120" s="26">
        <v>47422</v>
      </c>
      <c r="B120" s="38">
        <f t="shared" si="26"/>
        <v>0</v>
      </c>
      <c r="C120" s="63">
        <f t="shared" si="26"/>
        <v>0</v>
      </c>
      <c r="D120" s="53">
        <f t="shared" si="19"/>
        <v>0</v>
      </c>
      <c r="E120" s="22"/>
      <c r="F120" s="55">
        <f t="shared" si="23"/>
        <v>0</v>
      </c>
      <c r="G120" s="39">
        <f t="shared" si="20"/>
        <v>0</v>
      </c>
      <c r="H120" s="30">
        <f t="shared" si="25"/>
        <v>4125000</v>
      </c>
      <c r="I120" s="40">
        <f t="shared" si="21"/>
        <v>31</v>
      </c>
      <c r="J120" s="82"/>
      <c r="K120" s="82"/>
    </row>
    <row r="121" spans="1:11" ht="12.75">
      <c r="A121" s="32">
        <v>47452</v>
      </c>
      <c r="B121" s="38">
        <f t="shared" si="26"/>
        <v>0</v>
      </c>
      <c r="C121" s="63">
        <f t="shared" si="26"/>
        <v>0</v>
      </c>
      <c r="D121" s="53">
        <f t="shared" si="19"/>
        <v>0</v>
      </c>
      <c r="E121" s="22"/>
      <c r="F121" s="55">
        <f t="shared" si="23"/>
        <v>0</v>
      </c>
      <c r="G121" s="39">
        <f t="shared" si="20"/>
        <v>0</v>
      </c>
      <c r="H121" s="30">
        <f t="shared" si="25"/>
        <v>4125000</v>
      </c>
      <c r="I121" s="40">
        <f t="shared" si="21"/>
        <v>30</v>
      </c>
      <c r="J121" s="82"/>
      <c r="K121" s="82"/>
    </row>
    <row r="122" spans="1:11" ht="12.75">
      <c r="A122" s="20">
        <v>47483</v>
      </c>
      <c r="B122" s="38">
        <f t="shared" si="26"/>
        <v>0</v>
      </c>
      <c r="C122" s="63">
        <f t="shared" si="26"/>
        <v>0</v>
      </c>
      <c r="D122" s="53">
        <f t="shared" si="19"/>
        <v>0</v>
      </c>
      <c r="E122" s="22">
        <v>125000</v>
      </c>
      <c r="F122" s="55">
        <f t="shared" si="23"/>
        <v>0</v>
      </c>
      <c r="G122" s="39">
        <f t="shared" si="20"/>
        <v>125000</v>
      </c>
      <c r="H122" s="30">
        <f t="shared" si="25"/>
        <v>4000000</v>
      </c>
      <c r="I122" s="40">
        <f t="shared" si="21"/>
        <v>31</v>
      </c>
      <c r="J122" s="82">
        <f>F111++F112+F113+F114+F115+F116+F117+F118+F119+F120+F121+F122</f>
        <v>0</v>
      </c>
      <c r="K122" s="82">
        <f>E113+E116+E119+E122</f>
        <v>500000</v>
      </c>
    </row>
    <row r="123" spans="1:11" ht="12.75">
      <c r="A123" s="26">
        <v>47514</v>
      </c>
      <c r="B123" s="38">
        <f t="shared" si="26"/>
        <v>0</v>
      </c>
      <c r="C123" s="63">
        <f t="shared" si="26"/>
        <v>0</v>
      </c>
      <c r="D123" s="53">
        <f t="shared" si="19"/>
        <v>0</v>
      </c>
      <c r="E123" s="30"/>
      <c r="F123" s="55">
        <f t="shared" si="23"/>
        <v>0</v>
      </c>
      <c r="G123" s="39">
        <f t="shared" si="20"/>
        <v>0</v>
      </c>
      <c r="H123" s="30">
        <f t="shared" si="25"/>
        <v>4000000</v>
      </c>
      <c r="I123" s="40">
        <f t="shared" si="21"/>
        <v>31</v>
      </c>
      <c r="J123" s="82"/>
      <c r="K123" s="82"/>
    </row>
    <row r="124" spans="1:11" ht="12.75">
      <c r="A124" s="26">
        <v>47542</v>
      </c>
      <c r="B124" s="38">
        <f t="shared" si="26"/>
        <v>0</v>
      </c>
      <c r="C124" s="63">
        <f t="shared" si="26"/>
        <v>0</v>
      </c>
      <c r="D124" s="53">
        <f t="shared" si="19"/>
        <v>0</v>
      </c>
      <c r="E124" s="30"/>
      <c r="F124" s="55">
        <f t="shared" si="23"/>
        <v>0</v>
      </c>
      <c r="G124" s="39">
        <f t="shared" si="20"/>
        <v>0</v>
      </c>
      <c r="H124" s="30">
        <f t="shared" si="25"/>
        <v>4000000</v>
      </c>
      <c r="I124" s="40">
        <f t="shared" si="21"/>
        <v>28</v>
      </c>
      <c r="J124" s="82"/>
      <c r="K124" s="82"/>
    </row>
    <row r="125" spans="1:11" ht="12.75">
      <c r="A125" s="32">
        <v>47573</v>
      </c>
      <c r="B125" s="38">
        <f t="shared" si="26"/>
        <v>0</v>
      </c>
      <c r="C125" s="63">
        <f t="shared" si="26"/>
        <v>0</v>
      </c>
      <c r="D125" s="53">
        <f t="shared" si="19"/>
        <v>0</v>
      </c>
      <c r="E125" s="22">
        <v>125000</v>
      </c>
      <c r="F125" s="55">
        <f t="shared" si="23"/>
        <v>0</v>
      </c>
      <c r="G125" s="39">
        <f t="shared" si="20"/>
        <v>125000</v>
      </c>
      <c r="H125" s="30">
        <f t="shared" si="25"/>
        <v>3875000</v>
      </c>
      <c r="I125" s="40">
        <f t="shared" si="21"/>
        <v>31</v>
      </c>
      <c r="J125" s="82"/>
      <c r="K125" s="82"/>
    </row>
    <row r="126" spans="1:11" ht="12.75">
      <c r="A126" s="26">
        <v>47603</v>
      </c>
      <c r="B126" s="38">
        <f t="shared" si="26"/>
        <v>0</v>
      </c>
      <c r="C126" s="63">
        <f t="shared" si="26"/>
        <v>0</v>
      </c>
      <c r="D126" s="53">
        <f t="shared" si="19"/>
        <v>0</v>
      </c>
      <c r="E126" s="22"/>
      <c r="F126" s="55">
        <f t="shared" si="23"/>
        <v>0</v>
      </c>
      <c r="G126" s="39">
        <f t="shared" si="20"/>
        <v>0</v>
      </c>
      <c r="H126" s="30">
        <f t="shared" si="25"/>
        <v>3875000</v>
      </c>
      <c r="I126" s="40">
        <f t="shared" si="21"/>
        <v>30</v>
      </c>
      <c r="J126" s="82"/>
      <c r="K126" s="82"/>
    </row>
    <row r="127" spans="1:11" ht="12.75">
      <c r="A127" s="26">
        <v>47634</v>
      </c>
      <c r="B127" s="38">
        <f t="shared" si="26"/>
        <v>0</v>
      </c>
      <c r="C127" s="63">
        <f t="shared" si="26"/>
        <v>0</v>
      </c>
      <c r="D127" s="53">
        <f t="shared" si="19"/>
        <v>0</v>
      </c>
      <c r="E127" s="22"/>
      <c r="F127" s="55">
        <f t="shared" si="23"/>
        <v>0</v>
      </c>
      <c r="G127" s="39">
        <f t="shared" si="20"/>
        <v>0</v>
      </c>
      <c r="H127" s="30">
        <f aca="true" t="shared" si="27" ref="H127:H132">H126-E127</f>
        <v>3875000</v>
      </c>
      <c r="I127" s="40">
        <f t="shared" si="21"/>
        <v>31</v>
      </c>
      <c r="J127" s="82"/>
      <c r="K127" s="82"/>
    </row>
    <row r="128" spans="1:11" ht="12.75">
      <c r="A128" s="26">
        <v>47664</v>
      </c>
      <c r="B128" s="38">
        <f t="shared" si="26"/>
        <v>0</v>
      </c>
      <c r="C128" s="63">
        <f t="shared" si="26"/>
        <v>0</v>
      </c>
      <c r="D128" s="53">
        <f t="shared" si="19"/>
        <v>0</v>
      </c>
      <c r="E128" s="22">
        <v>125000</v>
      </c>
      <c r="F128" s="55">
        <f t="shared" si="23"/>
        <v>0</v>
      </c>
      <c r="G128" s="39">
        <f t="shared" si="20"/>
        <v>125000</v>
      </c>
      <c r="H128" s="30">
        <f t="shared" si="27"/>
        <v>3750000</v>
      </c>
      <c r="I128" s="40">
        <f t="shared" si="21"/>
        <v>30</v>
      </c>
      <c r="J128" s="82"/>
      <c r="K128" s="82"/>
    </row>
    <row r="129" spans="1:11" ht="12.75">
      <c r="A129" s="32">
        <v>47695</v>
      </c>
      <c r="B129" s="38">
        <f t="shared" si="26"/>
        <v>0</v>
      </c>
      <c r="C129" s="63">
        <f t="shared" si="26"/>
        <v>0</v>
      </c>
      <c r="D129" s="53">
        <f t="shared" si="19"/>
        <v>0</v>
      </c>
      <c r="E129" s="22"/>
      <c r="F129" s="55">
        <f t="shared" si="23"/>
        <v>0</v>
      </c>
      <c r="G129" s="39">
        <f t="shared" si="20"/>
        <v>0</v>
      </c>
      <c r="H129" s="30">
        <f t="shared" si="27"/>
        <v>3750000</v>
      </c>
      <c r="I129" s="40">
        <f t="shared" si="21"/>
        <v>31</v>
      </c>
      <c r="J129" s="82"/>
      <c r="K129" s="82"/>
    </row>
    <row r="130" spans="1:11" ht="12.75">
      <c r="A130" s="26">
        <v>47726</v>
      </c>
      <c r="B130" s="38">
        <f t="shared" si="26"/>
        <v>0</v>
      </c>
      <c r="C130" s="63">
        <f t="shared" si="26"/>
        <v>0</v>
      </c>
      <c r="D130" s="53">
        <f t="shared" si="19"/>
        <v>0</v>
      </c>
      <c r="E130" s="22"/>
      <c r="F130" s="55">
        <f t="shared" si="23"/>
        <v>0</v>
      </c>
      <c r="G130" s="39">
        <f t="shared" si="20"/>
        <v>0</v>
      </c>
      <c r="H130" s="30">
        <f t="shared" si="27"/>
        <v>3750000</v>
      </c>
      <c r="I130" s="40">
        <f t="shared" si="21"/>
        <v>31</v>
      </c>
      <c r="J130" s="82"/>
      <c r="K130" s="82"/>
    </row>
    <row r="131" spans="1:11" ht="12.75">
      <c r="A131" s="26">
        <v>47756</v>
      </c>
      <c r="B131" s="38">
        <f t="shared" si="26"/>
        <v>0</v>
      </c>
      <c r="C131" s="63">
        <f t="shared" si="26"/>
        <v>0</v>
      </c>
      <c r="D131" s="53">
        <f t="shared" si="19"/>
        <v>0</v>
      </c>
      <c r="E131" s="22">
        <v>125000</v>
      </c>
      <c r="F131" s="55">
        <f t="shared" si="23"/>
        <v>0</v>
      </c>
      <c r="G131" s="39">
        <f t="shared" si="20"/>
        <v>125000</v>
      </c>
      <c r="H131" s="30">
        <f t="shared" si="27"/>
        <v>3625000</v>
      </c>
      <c r="I131" s="40">
        <f>A131-A130</f>
        <v>30</v>
      </c>
      <c r="J131" s="82"/>
      <c r="K131" s="82"/>
    </row>
    <row r="132" spans="1:11" ht="12.75">
      <c r="A132" s="26">
        <v>47787</v>
      </c>
      <c r="B132" s="38">
        <f>B131</f>
        <v>0</v>
      </c>
      <c r="C132" s="63">
        <f>C131</f>
        <v>0</v>
      </c>
      <c r="D132" s="53">
        <f aca="true" t="shared" si="28" ref="D132:D230">B132+C132</f>
        <v>0</v>
      </c>
      <c r="E132" s="22"/>
      <c r="F132" s="55">
        <f>H131*D132*(A132-A131)/366</f>
        <v>0</v>
      </c>
      <c r="G132" s="39">
        <f aca="true" t="shared" si="29" ref="G132:G230">E132+F132</f>
        <v>0</v>
      </c>
      <c r="H132" s="30">
        <f t="shared" si="27"/>
        <v>3625000</v>
      </c>
      <c r="I132" s="40">
        <f>A132-A131</f>
        <v>31</v>
      </c>
      <c r="J132" s="82"/>
      <c r="K132" s="82"/>
    </row>
    <row r="133" spans="1:11" ht="12.75">
      <c r="A133" s="32">
        <v>47817</v>
      </c>
      <c r="B133" s="38">
        <f aca="true" t="shared" si="30" ref="B133:C148">B132</f>
        <v>0</v>
      </c>
      <c r="C133" s="63">
        <f t="shared" si="30"/>
        <v>0</v>
      </c>
      <c r="D133" s="53">
        <f t="shared" si="28"/>
        <v>0</v>
      </c>
      <c r="E133" s="22"/>
      <c r="F133" s="55">
        <f aca="true" t="shared" si="31" ref="F133:F196">H132*D133*(A133-A132)/366</f>
        <v>0</v>
      </c>
      <c r="G133" s="39">
        <f t="shared" si="29"/>
        <v>0</v>
      </c>
      <c r="H133" s="30">
        <f aca="true" t="shared" si="32" ref="H133:H145">H132-E133</f>
        <v>3625000</v>
      </c>
      <c r="I133" s="40">
        <f aca="true" t="shared" si="33" ref="I133:I230">A133-A132</f>
        <v>30</v>
      </c>
      <c r="J133" s="82"/>
      <c r="K133" s="82"/>
    </row>
    <row r="134" spans="1:11" ht="12.75">
      <c r="A134" s="20">
        <v>47848</v>
      </c>
      <c r="B134" s="38">
        <f t="shared" si="30"/>
        <v>0</v>
      </c>
      <c r="C134" s="63">
        <f t="shared" si="30"/>
        <v>0</v>
      </c>
      <c r="D134" s="53">
        <f t="shared" si="28"/>
        <v>0</v>
      </c>
      <c r="E134" s="22">
        <v>125000</v>
      </c>
      <c r="F134" s="55">
        <f t="shared" si="31"/>
        <v>0</v>
      </c>
      <c r="G134" s="39">
        <f t="shared" si="29"/>
        <v>125000</v>
      </c>
      <c r="H134" s="30">
        <f t="shared" si="32"/>
        <v>3500000</v>
      </c>
      <c r="I134" s="40">
        <f t="shared" si="33"/>
        <v>31</v>
      </c>
      <c r="J134" s="82">
        <f>F123++F124+F125+F126+F127+F128+F129+F130+F131+F132+F133+F134</f>
        <v>0</v>
      </c>
      <c r="K134" s="82">
        <f>E125+E128+E131+E134</f>
        <v>500000</v>
      </c>
    </row>
    <row r="135" spans="1:11" ht="12.75">
      <c r="A135" s="26">
        <v>47879</v>
      </c>
      <c r="B135" s="38">
        <f t="shared" si="30"/>
        <v>0</v>
      </c>
      <c r="C135" s="63">
        <f t="shared" si="30"/>
        <v>0</v>
      </c>
      <c r="D135" s="53">
        <f t="shared" si="28"/>
        <v>0</v>
      </c>
      <c r="E135" s="30"/>
      <c r="F135" s="55">
        <f t="shared" si="31"/>
        <v>0</v>
      </c>
      <c r="G135" s="39">
        <f t="shared" si="29"/>
        <v>0</v>
      </c>
      <c r="H135" s="30">
        <f t="shared" si="32"/>
        <v>3500000</v>
      </c>
      <c r="I135" s="40">
        <f t="shared" si="33"/>
        <v>31</v>
      </c>
      <c r="J135" s="82"/>
      <c r="K135" s="82"/>
    </row>
    <row r="136" spans="1:11" ht="12.75">
      <c r="A136" s="26">
        <v>47907</v>
      </c>
      <c r="B136" s="38">
        <f t="shared" si="30"/>
        <v>0</v>
      </c>
      <c r="C136" s="63">
        <f t="shared" si="30"/>
        <v>0</v>
      </c>
      <c r="D136" s="53">
        <f t="shared" si="28"/>
        <v>0</v>
      </c>
      <c r="E136" s="30"/>
      <c r="F136" s="55">
        <f t="shared" si="31"/>
        <v>0</v>
      </c>
      <c r="G136" s="39">
        <f t="shared" si="29"/>
        <v>0</v>
      </c>
      <c r="H136" s="30">
        <f t="shared" si="32"/>
        <v>3500000</v>
      </c>
      <c r="I136" s="40">
        <f t="shared" si="33"/>
        <v>28</v>
      </c>
      <c r="J136" s="82"/>
      <c r="K136" s="82"/>
    </row>
    <row r="137" spans="1:11" ht="12.75">
      <c r="A137" s="32">
        <v>47938</v>
      </c>
      <c r="B137" s="38">
        <f t="shared" si="30"/>
        <v>0</v>
      </c>
      <c r="C137" s="63">
        <f t="shared" si="30"/>
        <v>0</v>
      </c>
      <c r="D137" s="53">
        <f t="shared" si="28"/>
        <v>0</v>
      </c>
      <c r="E137" s="22">
        <v>125000</v>
      </c>
      <c r="F137" s="55">
        <f t="shared" si="31"/>
        <v>0</v>
      </c>
      <c r="G137" s="39">
        <f t="shared" si="29"/>
        <v>125000</v>
      </c>
      <c r="H137" s="30">
        <f t="shared" si="32"/>
        <v>3375000</v>
      </c>
      <c r="I137" s="40">
        <f t="shared" si="33"/>
        <v>31</v>
      </c>
      <c r="J137" s="82"/>
      <c r="K137" s="82"/>
    </row>
    <row r="138" spans="1:11" ht="12.75">
      <c r="A138" s="26">
        <v>47968</v>
      </c>
      <c r="B138" s="38">
        <f t="shared" si="30"/>
        <v>0</v>
      </c>
      <c r="C138" s="63">
        <f t="shared" si="30"/>
        <v>0</v>
      </c>
      <c r="D138" s="53">
        <f t="shared" si="28"/>
        <v>0</v>
      </c>
      <c r="E138" s="22"/>
      <c r="F138" s="55">
        <f t="shared" si="31"/>
        <v>0</v>
      </c>
      <c r="G138" s="39">
        <f t="shared" si="29"/>
        <v>0</v>
      </c>
      <c r="H138" s="30">
        <f t="shared" si="32"/>
        <v>3375000</v>
      </c>
      <c r="I138" s="40">
        <f t="shared" si="33"/>
        <v>30</v>
      </c>
      <c r="J138" s="82"/>
      <c r="K138" s="82"/>
    </row>
    <row r="139" spans="1:11" ht="12.75">
      <c r="A139" s="26">
        <v>47999</v>
      </c>
      <c r="B139" s="38">
        <f t="shared" si="30"/>
        <v>0</v>
      </c>
      <c r="C139" s="63">
        <f t="shared" si="30"/>
        <v>0</v>
      </c>
      <c r="D139" s="53">
        <f t="shared" si="28"/>
        <v>0</v>
      </c>
      <c r="E139" s="22"/>
      <c r="F139" s="55">
        <f t="shared" si="31"/>
        <v>0</v>
      </c>
      <c r="G139" s="39">
        <f t="shared" si="29"/>
        <v>0</v>
      </c>
      <c r="H139" s="30">
        <f t="shared" si="32"/>
        <v>3375000</v>
      </c>
      <c r="I139" s="40">
        <f t="shared" si="33"/>
        <v>31</v>
      </c>
      <c r="J139" s="82"/>
      <c r="K139" s="82"/>
    </row>
    <row r="140" spans="1:11" ht="12.75">
      <c r="A140" s="26">
        <v>48029</v>
      </c>
      <c r="B140" s="38">
        <f t="shared" si="30"/>
        <v>0</v>
      </c>
      <c r="C140" s="63">
        <f t="shared" si="30"/>
        <v>0</v>
      </c>
      <c r="D140" s="53">
        <f t="shared" si="28"/>
        <v>0</v>
      </c>
      <c r="E140" s="22">
        <v>125000</v>
      </c>
      <c r="F140" s="55">
        <f t="shared" si="31"/>
        <v>0</v>
      </c>
      <c r="G140" s="39">
        <f t="shared" si="29"/>
        <v>125000</v>
      </c>
      <c r="H140" s="30">
        <f t="shared" si="32"/>
        <v>3250000</v>
      </c>
      <c r="I140" s="40">
        <f t="shared" si="33"/>
        <v>30</v>
      </c>
      <c r="J140" s="82"/>
      <c r="K140" s="82"/>
    </row>
    <row r="141" spans="1:11" ht="12.75">
      <c r="A141" s="32">
        <v>48060</v>
      </c>
      <c r="B141" s="38">
        <f t="shared" si="30"/>
        <v>0</v>
      </c>
      <c r="C141" s="63">
        <f t="shared" si="30"/>
        <v>0</v>
      </c>
      <c r="D141" s="53">
        <f t="shared" si="28"/>
        <v>0</v>
      </c>
      <c r="E141" s="22"/>
      <c r="F141" s="55">
        <f t="shared" si="31"/>
        <v>0</v>
      </c>
      <c r="G141" s="39">
        <f t="shared" si="29"/>
        <v>0</v>
      </c>
      <c r="H141" s="30">
        <f t="shared" si="32"/>
        <v>3250000</v>
      </c>
      <c r="I141" s="40">
        <f t="shared" si="33"/>
        <v>31</v>
      </c>
      <c r="J141" s="82"/>
      <c r="K141" s="82"/>
    </row>
    <row r="142" spans="1:11" ht="12.75">
      <c r="A142" s="26">
        <v>48091</v>
      </c>
      <c r="B142" s="38">
        <f t="shared" si="30"/>
        <v>0</v>
      </c>
      <c r="C142" s="63">
        <f t="shared" si="30"/>
        <v>0</v>
      </c>
      <c r="D142" s="53">
        <f t="shared" si="28"/>
        <v>0</v>
      </c>
      <c r="E142" s="22"/>
      <c r="F142" s="55">
        <f t="shared" si="31"/>
        <v>0</v>
      </c>
      <c r="G142" s="39">
        <f t="shared" si="29"/>
        <v>0</v>
      </c>
      <c r="H142" s="30">
        <f t="shared" si="32"/>
        <v>3250000</v>
      </c>
      <c r="I142" s="40">
        <f t="shared" si="33"/>
        <v>31</v>
      </c>
      <c r="J142" s="82"/>
      <c r="K142" s="82"/>
    </row>
    <row r="143" spans="1:11" ht="12.75">
      <c r="A143" s="32">
        <v>48121</v>
      </c>
      <c r="B143" s="38">
        <f t="shared" si="30"/>
        <v>0</v>
      </c>
      <c r="C143" s="63">
        <f t="shared" si="30"/>
        <v>0</v>
      </c>
      <c r="D143" s="53">
        <f t="shared" si="28"/>
        <v>0</v>
      </c>
      <c r="E143" s="22">
        <v>125000</v>
      </c>
      <c r="F143" s="55">
        <f t="shared" si="31"/>
        <v>0</v>
      </c>
      <c r="G143" s="39">
        <f t="shared" si="29"/>
        <v>125000</v>
      </c>
      <c r="H143" s="30">
        <f t="shared" si="32"/>
        <v>3125000</v>
      </c>
      <c r="I143" s="40">
        <f t="shared" si="33"/>
        <v>30</v>
      </c>
      <c r="J143" s="82"/>
      <c r="K143" s="82"/>
    </row>
    <row r="144" spans="1:11" ht="12.75">
      <c r="A144" s="26">
        <v>48152</v>
      </c>
      <c r="B144" s="38">
        <f t="shared" si="30"/>
        <v>0</v>
      </c>
      <c r="C144" s="63">
        <f t="shared" si="30"/>
        <v>0</v>
      </c>
      <c r="D144" s="53">
        <f t="shared" si="28"/>
        <v>0</v>
      </c>
      <c r="E144" s="22"/>
      <c r="F144" s="55">
        <f t="shared" si="31"/>
        <v>0</v>
      </c>
      <c r="G144" s="39">
        <f t="shared" si="29"/>
        <v>0</v>
      </c>
      <c r="H144" s="30">
        <f t="shared" si="32"/>
        <v>3125000</v>
      </c>
      <c r="I144" s="40">
        <f t="shared" si="33"/>
        <v>31</v>
      </c>
      <c r="J144" s="82"/>
      <c r="K144" s="82"/>
    </row>
    <row r="145" spans="1:11" ht="12.75">
      <c r="A145" s="70">
        <v>48182</v>
      </c>
      <c r="B145" s="38">
        <f t="shared" si="30"/>
        <v>0</v>
      </c>
      <c r="C145" s="63">
        <f t="shared" si="30"/>
        <v>0</v>
      </c>
      <c r="D145" s="53">
        <f t="shared" si="28"/>
        <v>0</v>
      </c>
      <c r="E145" s="22"/>
      <c r="F145" s="55">
        <f t="shared" si="31"/>
        <v>0</v>
      </c>
      <c r="G145" s="39">
        <f t="shared" si="29"/>
        <v>0</v>
      </c>
      <c r="H145" s="30">
        <f t="shared" si="32"/>
        <v>3125000</v>
      </c>
      <c r="I145" s="40">
        <f t="shared" si="33"/>
        <v>30</v>
      </c>
      <c r="J145" s="82"/>
      <c r="K145" s="82"/>
    </row>
    <row r="146" spans="1:11" ht="12.75">
      <c r="A146" s="69">
        <v>48213</v>
      </c>
      <c r="B146" s="38">
        <f t="shared" si="30"/>
        <v>0</v>
      </c>
      <c r="C146" s="63">
        <f t="shared" si="30"/>
        <v>0</v>
      </c>
      <c r="D146" s="53">
        <f t="shared" si="28"/>
        <v>0</v>
      </c>
      <c r="E146" s="22">
        <v>125000</v>
      </c>
      <c r="F146" s="55">
        <f t="shared" si="31"/>
        <v>0</v>
      </c>
      <c r="G146" s="39">
        <f t="shared" si="29"/>
        <v>125000</v>
      </c>
      <c r="H146" s="30">
        <f>H145-E146</f>
        <v>3000000</v>
      </c>
      <c r="I146" s="40">
        <f t="shared" si="33"/>
        <v>31</v>
      </c>
      <c r="J146" s="82">
        <f>F135+F136+F137+F138+F139+F140+F141+F142+F143+F144+F145+F146</f>
        <v>0</v>
      </c>
      <c r="K146" s="82">
        <f>E137+E140+E143+E146</f>
        <v>500000</v>
      </c>
    </row>
    <row r="147" spans="1:11" ht="12.75">
      <c r="A147" s="26">
        <v>48244</v>
      </c>
      <c r="B147" s="38">
        <f t="shared" si="30"/>
        <v>0</v>
      </c>
      <c r="C147" s="63">
        <f t="shared" si="30"/>
        <v>0</v>
      </c>
      <c r="D147" s="53">
        <f t="shared" si="28"/>
        <v>0</v>
      </c>
      <c r="E147" s="22"/>
      <c r="F147" s="55">
        <f t="shared" si="31"/>
        <v>0</v>
      </c>
      <c r="G147" s="39">
        <f t="shared" si="29"/>
        <v>0</v>
      </c>
      <c r="H147" s="30">
        <f aca="true" t="shared" si="34" ref="H147:H210">H146-E147</f>
        <v>3000000</v>
      </c>
      <c r="I147" s="40">
        <f t="shared" si="33"/>
        <v>31</v>
      </c>
      <c r="J147" s="82"/>
      <c r="K147" s="82"/>
    </row>
    <row r="148" spans="1:11" ht="12.75">
      <c r="A148" s="26">
        <v>48273</v>
      </c>
      <c r="B148" s="38">
        <f t="shared" si="30"/>
        <v>0</v>
      </c>
      <c r="C148" s="63">
        <f t="shared" si="30"/>
        <v>0</v>
      </c>
      <c r="D148" s="53">
        <f t="shared" si="28"/>
        <v>0</v>
      </c>
      <c r="E148" s="22"/>
      <c r="F148" s="55">
        <f t="shared" si="31"/>
        <v>0</v>
      </c>
      <c r="G148" s="39">
        <f t="shared" si="29"/>
        <v>0</v>
      </c>
      <c r="H148" s="30">
        <f t="shared" si="34"/>
        <v>3000000</v>
      </c>
      <c r="I148" s="40">
        <f t="shared" si="33"/>
        <v>29</v>
      </c>
      <c r="J148" s="82"/>
      <c r="K148" s="82"/>
    </row>
    <row r="149" spans="1:11" ht="12.75">
      <c r="A149" s="32">
        <v>48304</v>
      </c>
      <c r="B149" s="38">
        <f aca="true" t="shared" si="35" ref="B149:C164">B148</f>
        <v>0</v>
      </c>
      <c r="C149" s="63">
        <f t="shared" si="35"/>
        <v>0</v>
      </c>
      <c r="D149" s="53">
        <f t="shared" si="28"/>
        <v>0</v>
      </c>
      <c r="E149" s="22">
        <v>125000</v>
      </c>
      <c r="F149" s="55">
        <f t="shared" si="31"/>
        <v>0</v>
      </c>
      <c r="G149" s="39">
        <f t="shared" si="29"/>
        <v>125000</v>
      </c>
      <c r="H149" s="30">
        <f t="shared" si="34"/>
        <v>2875000</v>
      </c>
      <c r="I149" s="40">
        <f t="shared" si="33"/>
        <v>31</v>
      </c>
      <c r="J149" s="82"/>
      <c r="K149" s="82"/>
    </row>
    <row r="150" spans="1:11" ht="12.75">
      <c r="A150" s="26">
        <v>48334</v>
      </c>
      <c r="B150" s="38">
        <f t="shared" si="35"/>
        <v>0</v>
      </c>
      <c r="C150" s="63">
        <f t="shared" si="35"/>
        <v>0</v>
      </c>
      <c r="D150" s="53">
        <f t="shared" si="28"/>
        <v>0</v>
      </c>
      <c r="E150" s="22"/>
      <c r="F150" s="55">
        <f t="shared" si="31"/>
        <v>0</v>
      </c>
      <c r="G150" s="39">
        <f t="shared" si="29"/>
        <v>0</v>
      </c>
      <c r="H150" s="30">
        <f t="shared" si="34"/>
        <v>2875000</v>
      </c>
      <c r="I150" s="40">
        <f t="shared" si="33"/>
        <v>30</v>
      </c>
      <c r="J150" s="82"/>
      <c r="K150" s="82"/>
    </row>
    <row r="151" spans="1:11" ht="12.75">
      <c r="A151" s="26">
        <v>48365</v>
      </c>
      <c r="B151" s="38">
        <f t="shared" si="35"/>
        <v>0</v>
      </c>
      <c r="C151" s="63">
        <f t="shared" si="35"/>
        <v>0</v>
      </c>
      <c r="D151" s="53">
        <f t="shared" si="28"/>
        <v>0</v>
      </c>
      <c r="E151" s="22"/>
      <c r="F151" s="55">
        <f t="shared" si="31"/>
        <v>0</v>
      </c>
      <c r="G151" s="39">
        <f t="shared" si="29"/>
        <v>0</v>
      </c>
      <c r="H151" s="30">
        <f t="shared" si="34"/>
        <v>2875000</v>
      </c>
      <c r="I151" s="40">
        <f t="shared" si="33"/>
        <v>31</v>
      </c>
      <c r="J151" s="82"/>
      <c r="K151" s="82"/>
    </row>
    <row r="152" spans="1:11" ht="12.75">
      <c r="A152" s="26">
        <v>48395</v>
      </c>
      <c r="B152" s="38">
        <f t="shared" si="35"/>
        <v>0</v>
      </c>
      <c r="C152" s="63">
        <f t="shared" si="35"/>
        <v>0</v>
      </c>
      <c r="D152" s="53">
        <f t="shared" si="28"/>
        <v>0</v>
      </c>
      <c r="E152" s="22">
        <v>125000</v>
      </c>
      <c r="F152" s="55">
        <f t="shared" si="31"/>
        <v>0</v>
      </c>
      <c r="G152" s="39">
        <f t="shared" si="29"/>
        <v>125000</v>
      </c>
      <c r="H152" s="30">
        <f t="shared" si="34"/>
        <v>2750000</v>
      </c>
      <c r="I152" s="40">
        <f t="shared" si="33"/>
        <v>30</v>
      </c>
      <c r="J152" s="82"/>
      <c r="K152" s="82"/>
    </row>
    <row r="153" spans="1:11" ht="12.75">
      <c r="A153" s="32">
        <v>48426</v>
      </c>
      <c r="B153" s="38">
        <f t="shared" si="35"/>
        <v>0</v>
      </c>
      <c r="C153" s="63">
        <f t="shared" si="35"/>
        <v>0</v>
      </c>
      <c r="D153" s="53">
        <f t="shared" si="28"/>
        <v>0</v>
      </c>
      <c r="E153" s="22"/>
      <c r="F153" s="55">
        <f t="shared" si="31"/>
        <v>0</v>
      </c>
      <c r="G153" s="39">
        <f t="shared" si="29"/>
        <v>0</v>
      </c>
      <c r="H153" s="30">
        <f t="shared" si="34"/>
        <v>2750000</v>
      </c>
      <c r="I153" s="40">
        <f t="shared" si="33"/>
        <v>31</v>
      </c>
      <c r="J153" s="82"/>
      <c r="K153" s="82"/>
    </row>
    <row r="154" spans="1:11" ht="12.75">
      <c r="A154" s="26">
        <v>48457</v>
      </c>
      <c r="B154" s="38">
        <f t="shared" si="35"/>
        <v>0</v>
      </c>
      <c r="C154" s="63">
        <f t="shared" si="35"/>
        <v>0</v>
      </c>
      <c r="D154" s="53">
        <f t="shared" si="28"/>
        <v>0</v>
      </c>
      <c r="E154" s="22"/>
      <c r="F154" s="55">
        <f t="shared" si="31"/>
        <v>0</v>
      </c>
      <c r="G154" s="39">
        <f t="shared" si="29"/>
        <v>0</v>
      </c>
      <c r="H154" s="30">
        <f t="shared" si="34"/>
        <v>2750000</v>
      </c>
      <c r="I154" s="40">
        <f t="shared" si="33"/>
        <v>31</v>
      </c>
      <c r="J154" s="82"/>
      <c r="K154" s="82"/>
    </row>
    <row r="155" spans="1:11" ht="12.75">
      <c r="A155" s="32">
        <v>48487</v>
      </c>
      <c r="B155" s="38">
        <f t="shared" si="35"/>
        <v>0</v>
      </c>
      <c r="C155" s="63">
        <f t="shared" si="35"/>
        <v>0</v>
      </c>
      <c r="D155" s="53">
        <f t="shared" si="28"/>
        <v>0</v>
      </c>
      <c r="E155" s="22">
        <v>125000</v>
      </c>
      <c r="F155" s="55">
        <f t="shared" si="31"/>
        <v>0</v>
      </c>
      <c r="G155" s="39">
        <f t="shared" si="29"/>
        <v>125000</v>
      </c>
      <c r="H155" s="30">
        <f t="shared" si="34"/>
        <v>2625000</v>
      </c>
      <c r="I155" s="40">
        <f t="shared" si="33"/>
        <v>30</v>
      </c>
      <c r="J155" s="82"/>
      <c r="K155" s="82"/>
    </row>
    <row r="156" spans="1:11" ht="12.75">
      <c r="A156" s="26">
        <v>48518</v>
      </c>
      <c r="B156" s="38">
        <f t="shared" si="35"/>
        <v>0</v>
      </c>
      <c r="C156" s="63">
        <f t="shared" si="35"/>
        <v>0</v>
      </c>
      <c r="D156" s="53">
        <f t="shared" si="28"/>
        <v>0</v>
      </c>
      <c r="E156" s="22"/>
      <c r="F156" s="55">
        <f t="shared" si="31"/>
        <v>0</v>
      </c>
      <c r="G156" s="39">
        <f t="shared" si="29"/>
        <v>0</v>
      </c>
      <c r="H156" s="30">
        <f t="shared" si="34"/>
        <v>2625000</v>
      </c>
      <c r="I156" s="40">
        <f t="shared" si="33"/>
        <v>31</v>
      </c>
      <c r="J156" s="82"/>
      <c r="K156" s="82"/>
    </row>
    <row r="157" spans="1:11" ht="12.75">
      <c r="A157" s="70">
        <v>48548</v>
      </c>
      <c r="B157" s="38">
        <f t="shared" si="35"/>
        <v>0</v>
      </c>
      <c r="C157" s="63">
        <f t="shared" si="35"/>
        <v>0</v>
      </c>
      <c r="D157" s="53">
        <f t="shared" si="28"/>
        <v>0</v>
      </c>
      <c r="E157" s="22"/>
      <c r="F157" s="55">
        <f t="shared" si="31"/>
        <v>0</v>
      </c>
      <c r="G157" s="39">
        <f t="shared" si="29"/>
        <v>0</v>
      </c>
      <c r="H157" s="30">
        <f t="shared" si="34"/>
        <v>2625000</v>
      </c>
      <c r="I157" s="40">
        <f t="shared" si="33"/>
        <v>30</v>
      </c>
      <c r="J157" s="82"/>
      <c r="K157" s="82"/>
    </row>
    <row r="158" spans="1:11" ht="12.75">
      <c r="A158" s="69">
        <v>48579</v>
      </c>
      <c r="B158" s="38">
        <f t="shared" si="35"/>
        <v>0</v>
      </c>
      <c r="C158" s="63">
        <f t="shared" si="35"/>
        <v>0</v>
      </c>
      <c r="D158" s="53">
        <f t="shared" si="28"/>
        <v>0</v>
      </c>
      <c r="E158" s="22">
        <v>125000</v>
      </c>
      <c r="F158" s="55">
        <f t="shared" si="31"/>
        <v>0</v>
      </c>
      <c r="G158" s="39">
        <f t="shared" si="29"/>
        <v>125000</v>
      </c>
      <c r="H158" s="30">
        <f t="shared" si="34"/>
        <v>2500000</v>
      </c>
      <c r="I158" s="40">
        <f t="shared" si="33"/>
        <v>31</v>
      </c>
      <c r="J158" s="82">
        <f>F147+F148+F149+F150+F151+F152+F153+F154+F155+F156+F157+F158</f>
        <v>0</v>
      </c>
      <c r="K158" s="82">
        <f>E149+E152+E155+E158</f>
        <v>500000</v>
      </c>
    </row>
    <row r="159" spans="1:11" ht="12.75">
      <c r="A159" s="26">
        <v>48610</v>
      </c>
      <c r="B159" s="38">
        <f t="shared" si="35"/>
        <v>0</v>
      </c>
      <c r="C159" s="63">
        <f t="shared" si="35"/>
        <v>0</v>
      </c>
      <c r="D159" s="53">
        <f t="shared" si="28"/>
        <v>0</v>
      </c>
      <c r="E159" s="22"/>
      <c r="F159" s="55">
        <f t="shared" si="31"/>
        <v>0</v>
      </c>
      <c r="G159" s="39">
        <f t="shared" si="29"/>
        <v>0</v>
      </c>
      <c r="H159" s="30">
        <f t="shared" si="34"/>
        <v>2500000</v>
      </c>
      <c r="I159" s="40">
        <f t="shared" si="33"/>
        <v>31</v>
      </c>
      <c r="J159" s="82"/>
      <c r="K159" s="82"/>
    </row>
    <row r="160" spans="1:11" ht="12.75">
      <c r="A160" s="26">
        <v>48638</v>
      </c>
      <c r="B160" s="38">
        <f t="shared" si="35"/>
        <v>0</v>
      </c>
      <c r="C160" s="63">
        <f t="shared" si="35"/>
        <v>0</v>
      </c>
      <c r="D160" s="53">
        <f t="shared" si="28"/>
        <v>0</v>
      </c>
      <c r="E160" s="22"/>
      <c r="F160" s="55">
        <f t="shared" si="31"/>
        <v>0</v>
      </c>
      <c r="G160" s="39">
        <f t="shared" si="29"/>
        <v>0</v>
      </c>
      <c r="H160" s="30">
        <f t="shared" si="34"/>
        <v>2500000</v>
      </c>
      <c r="I160" s="40">
        <f t="shared" si="33"/>
        <v>28</v>
      </c>
      <c r="J160" s="82"/>
      <c r="K160" s="82"/>
    </row>
    <row r="161" spans="1:11" ht="12.75">
      <c r="A161" s="32">
        <v>48669</v>
      </c>
      <c r="B161" s="38">
        <f t="shared" si="35"/>
        <v>0</v>
      </c>
      <c r="C161" s="63">
        <f t="shared" si="35"/>
        <v>0</v>
      </c>
      <c r="D161" s="53">
        <f t="shared" si="28"/>
        <v>0</v>
      </c>
      <c r="E161" s="22">
        <v>125000</v>
      </c>
      <c r="F161" s="55">
        <f t="shared" si="31"/>
        <v>0</v>
      </c>
      <c r="G161" s="39">
        <f t="shared" si="29"/>
        <v>125000</v>
      </c>
      <c r="H161" s="30">
        <f t="shared" si="34"/>
        <v>2375000</v>
      </c>
      <c r="I161" s="40">
        <f t="shared" si="33"/>
        <v>31</v>
      </c>
      <c r="J161" s="82"/>
      <c r="K161" s="82"/>
    </row>
    <row r="162" spans="1:11" ht="12.75">
      <c r="A162" s="26">
        <v>48699</v>
      </c>
      <c r="B162" s="38">
        <f t="shared" si="35"/>
        <v>0</v>
      </c>
      <c r="C162" s="63">
        <f t="shared" si="35"/>
        <v>0</v>
      </c>
      <c r="D162" s="53">
        <f t="shared" si="28"/>
        <v>0</v>
      </c>
      <c r="E162" s="22"/>
      <c r="F162" s="55">
        <f t="shared" si="31"/>
        <v>0</v>
      </c>
      <c r="G162" s="39">
        <f t="shared" si="29"/>
        <v>0</v>
      </c>
      <c r="H162" s="30">
        <f t="shared" si="34"/>
        <v>2375000</v>
      </c>
      <c r="I162" s="40">
        <f t="shared" si="33"/>
        <v>30</v>
      </c>
      <c r="J162" s="82"/>
      <c r="K162" s="82"/>
    </row>
    <row r="163" spans="1:11" ht="12.75">
      <c r="A163" s="26">
        <v>48730</v>
      </c>
      <c r="B163" s="38">
        <f t="shared" si="35"/>
        <v>0</v>
      </c>
      <c r="C163" s="63">
        <f t="shared" si="35"/>
        <v>0</v>
      </c>
      <c r="D163" s="53">
        <f t="shared" si="28"/>
        <v>0</v>
      </c>
      <c r="E163" s="22"/>
      <c r="F163" s="55">
        <f t="shared" si="31"/>
        <v>0</v>
      </c>
      <c r="G163" s="39">
        <f t="shared" si="29"/>
        <v>0</v>
      </c>
      <c r="H163" s="30">
        <f t="shared" si="34"/>
        <v>2375000</v>
      </c>
      <c r="I163" s="40">
        <f t="shared" si="33"/>
        <v>31</v>
      </c>
      <c r="J163" s="82"/>
      <c r="K163" s="82"/>
    </row>
    <row r="164" spans="1:11" ht="12.75">
      <c r="A164" s="26">
        <v>48760</v>
      </c>
      <c r="B164" s="38">
        <f t="shared" si="35"/>
        <v>0</v>
      </c>
      <c r="C164" s="63">
        <f t="shared" si="35"/>
        <v>0</v>
      </c>
      <c r="D164" s="53">
        <f t="shared" si="28"/>
        <v>0</v>
      </c>
      <c r="E164" s="22">
        <v>125000</v>
      </c>
      <c r="F164" s="55">
        <f t="shared" si="31"/>
        <v>0</v>
      </c>
      <c r="G164" s="39">
        <f t="shared" si="29"/>
        <v>125000</v>
      </c>
      <c r="H164" s="30">
        <f t="shared" si="34"/>
        <v>2250000</v>
      </c>
      <c r="I164" s="40">
        <f t="shared" si="33"/>
        <v>30</v>
      </c>
      <c r="J164" s="82"/>
      <c r="K164" s="82"/>
    </row>
    <row r="165" spans="1:11" ht="12.75">
      <c r="A165" s="32">
        <v>48791</v>
      </c>
      <c r="B165" s="38">
        <f aca="true" t="shared" si="36" ref="B165:C180">B164</f>
        <v>0</v>
      </c>
      <c r="C165" s="63">
        <f t="shared" si="36"/>
        <v>0</v>
      </c>
      <c r="D165" s="53">
        <f t="shared" si="28"/>
        <v>0</v>
      </c>
      <c r="E165" s="22"/>
      <c r="F165" s="55">
        <f t="shared" si="31"/>
        <v>0</v>
      </c>
      <c r="G165" s="39">
        <f t="shared" si="29"/>
        <v>0</v>
      </c>
      <c r="H165" s="30">
        <f t="shared" si="34"/>
        <v>2250000</v>
      </c>
      <c r="I165" s="40">
        <f t="shared" si="33"/>
        <v>31</v>
      </c>
      <c r="J165" s="82"/>
      <c r="K165" s="82"/>
    </row>
    <row r="166" spans="1:11" ht="12.75">
      <c r="A166" s="26">
        <v>48822</v>
      </c>
      <c r="B166" s="38">
        <f t="shared" si="36"/>
        <v>0</v>
      </c>
      <c r="C166" s="63">
        <f t="shared" si="36"/>
        <v>0</v>
      </c>
      <c r="D166" s="53">
        <f t="shared" si="28"/>
        <v>0</v>
      </c>
      <c r="E166" s="22"/>
      <c r="F166" s="55">
        <f t="shared" si="31"/>
        <v>0</v>
      </c>
      <c r="G166" s="39">
        <f t="shared" si="29"/>
        <v>0</v>
      </c>
      <c r="H166" s="30">
        <f t="shared" si="34"/>
        <v>2250000</v>
      </c>
      <c r="I166" s="40">
        <f t="shared" si="33"/>
        <v>31</v>
      </c>
      <c r="J166" s="82"/>
      <c r="K166" s="82"/>
    </row>
    <row r="167" spans="1:11" ht="12.75">
      <c r="A167" s="26">
        <v>48852</v>
      </c>
      <c r="B167" s="38">
        <f t="shared" si="36"/>
        <v>0</v>
      </c>
      <c r="C167" s="63">
        <f t="shared" si="36"/>
        <v>0</v>
      </c>
      <c r="D167" s="53">
        <f t="shared" si="28"/>
        <v>0</v>
      </c>
      <c r="E167" s="22">
        <v>125000</v>
      </c>
      <c r="F167" s="55">
        <f t="shared" si="31"/>
        <v>0</v>
      </c>
      <c r="G167" s="39">
        <f t="shared" si="29"/>
        <v>125000</v>
      </c>
      <c r="H167" s="30">
        <f t="shared" si="34"/>
        <v>2125000</v>
      </c>
      <c r="I167" s="40">
        <f t="shared" si="33"/>
        <v>30</v>
      </c>
      <c r="J167" s="82"/>
      <c r="K167" s="82"/>
    </row>
    <row r="168" spans="1:11" ht="12.75">
      <c r="A168" s="32">
        <v>48883</v>
      </c>
      <c r="B168" s="38">
        <f t="shared" si="36"/>
        <v>0</v>
      </c>
      <c r="C168" s="63">
        <f t="shared" si="36"/>
        <v>0</v>
      </c>
      <c r="D168" s="53">
        <f t="shared" si="28"/>
        <v>0</v>
      </c>
      <c r="E168" s="22"/>
      <c r="F168" s="55">
        <f t="shared" si="31"/>
        <v>0</v>
      </c>
      <c r="G168" s="39">
        <f t="shared" si="29"/>
        <v>0</v>
      </c>
      <c r="H168" s="30">
        <f t="shared" si="34"/>
        <v>2125000</v>
      </c>
      <c r="I168" s="40">
        <f t="shared" si="33"/>
        <v>31</v>
      </c>
      <c r="J168" s="82"/>
      <c r="K168" s="82"/>
    </row>
    <row r="169" spans="1:11" ht="12.75">
      <c r="A169" s="26">
        <v>48913</v>
      </c>
      <c r="B169" s="38">
        <f t="shared" si="36"/>
        <v>0</v>
      </c>
      <c r="C169" s="63">
        <f t="shared" si="36"/>
        <v>0</v>
      </c>
      <c r="D169" s="53">
        <f t="shared" si="28"/>
        <v>0</v>
      </c>
      <c r="E169" s="22"/>
      <c r="F169" s="55">
        <f t="shared" si="31"/>
        <v>0</v>
      </c>
      <c r="G169" s="39">
        <f t="shared" si="29"/>
        <v>0</v>
      </c>
      <c r="H169" s="30">
        <f t="shared" si="34"/>
        <v>2125000</v>
      </c>
      <c r="I169" s="40">
        <f t="shared" si="33"/>
        <v>30</v>
      </c>
      <c r="J169" s="82"/>
      <c r="K169" s="82"/>
    </row>
    <row r="170" spans="1:11" ht="12.75">
      <c r="A170" s="72">
        <v>48944</v>
      </c>
      <c r="B170" s="38">
        <f t="shared" si="36"/>
        <v>0</v>
      </c>
      <c r="C170" s="63">
        <f t="shared" si="36"/>
        <v>0</v>
      </c>
      <c r="D170" s="53">
        <f t="shared" si="28"/>
        <v>0</v>
      </c>
      <c r="E170" s="22">
        <v>125000</v>
      </c>
      <c r="F170" s="55">
        <f t="shared" si="31"/>
        <v>0</v>
      </c>
      <c r="G170" s="39">
        <f t="shared" si="29"/>
        <v>125000</v>
      </c>
      <c r="H170" s="30">
        <f t="shared" si="34"/>
        <v>2000000</v>
      </c>
      <c r="I170" s="40">
        <f t="shared" si="33"/>
        <v>31</v>
      </c>
      <c r="J170" s="82">
        <f>F159+F160+F161+F162+F163+F164+F165+F166+F167+F168+F169+F170</f>
        <v>0</v>
      </c>
      <c r="K170" s="82">
        <f>E161+E164+E167+E170</f>
        <v>500000</v>
      </c>
    </row>
    <row r="171" spans="1:11" ht="12.75">
      <c r="A171" s="26">
        <v>48975</v>
      </c>
      <c r="B171" s="38">
        <f t="shared" si="36"/>
        <v>0</v>
      </c>
      <c r="C171" s="63">
        <f t="shared" si="36"/>
        <v>0</v>
      </c>
      <c r="D171" s="53">
        <f t="shared" si="28"/>
        <v>0</v>
      </c>
      <c r="E171" s="22"/>
      <c r="F171" s="55">
        <f t="shared" si="31"/>
        <v>0</v>
      </c>
      <c r="G171" s="39">
        <f t="shared" si="29"/>
        <v>0</v>
      </c>
      <c r="H171" s="30">
        <f t="shared" si="34"/>
        <v>2000000</v>
      </c>
      <c r="I171" s="40">
        <f t="shared" si="33"/>
        <v>31</v>
      </c>
      <c r="J171" s="82"/>
      <c r="K171" s="82"/>
    </row>
    <row r="172" spans="1:11" ht="12.75">
      <c r="A172" s="26">
        <v>49003</v>
      </c>
      <c r="B172" s="38">
        <f t="shared" si="36"/>
        <v>0</v>
      </c>
      <c r="C172" s="63">
        <f t="shared" si="36"/>
        <v>0</v>
      </c>
      <c r="D172" s="53">
        <f t="shared" si="28"/>
        <v>0</v>
      </c>
      <c r="E172" s="22"/>
      <c r="F172" s="55">
        <f t="shared" si="31"/>
        <v>0</v>
      </c>
      <c r="G172" s="39">
        <f t="shared" si="29"/>
        <v>0</v>
      </c>
      <c r="H172" s="30">
        <f t="shared" si="34"/>
        <v>2000000</v>
      </c>
      <c r="I172" s="40">
        <f t="shared" si="33"/>
        <v>28</v>
      </c>
      <c r="J172" s="82"/>
      <c r="K172" s="82"/>
    </row>
    <row r="173" spans="1:11" ht="12.75">
      <c r="A173" s="26">
        <v>49034</v>
      </c>
      <c r="B173" s="38">
        <f t="shared" si="36"/>
        <v>0</v>
      </c>
      <c r="C173" s="63">
        <f t="shared" si="36"/>
        <v>0</v>
      </c>
      <c r="D173" s="53">
        <f t="shared" si="28"/>
        <v>0</v>
      </c>
      <c r="E173" s="22">
        <v>125000</v>
      </c>
      <c r="F173" s="55">
        <f t="shared" si="31"/>
        <v>0</v>
      </c>
      <c r="G173" s="39">
        <f t="shared" si="29"/>
        <v>125000</v>
      </c>
      <c r="H173" s="30">
        <f t="shared" si="34"/>
        <v>1875000</v>
      </c>
      <c r="I173" s="40">
        <f t="shared" si="33"/>
        <v>31</v>
      </c>
      <c r="J173" s="82"/>
      <c r="K173" s="82"/>
    </row>
    <row r="174" spans="1:11" ht="12.75">
      <c r="A174" s="32">
        <v>49064</v>
      </c>
      <c r="B174" s="38">
        <f t="shared" si="36"/>
        <v>0</v>
      </c>
      <c r="C174" s="63">
        <f t="shared" si="36"/>
        <v>0</v>
      </c>
      <c r="D174" s="53">
        <f t="shared" si="28"/>
        <v>0</v>
      </c>
      <c r="E174" s="22"/>
      <c r="F174" s="55">
        <f t="shared" si="31"/>
        <v>0</v>
      </c>
      <c r="G174" s="39">
        <f t="shared" si="29"/>
        <v>0</v>
      </c>
      <c r="H174" s="30">
        <f t="shared" si="34"/>
        <v>1875000</v>
      </c>
      <c r="I174" s="40">
        <f t="shared" si="33"/>
        <v>30</v>
      </c>
      <c r="J174" s="82"/>
      <c r="K174" s="82"/>
    </row>
    <row r="175" spans="1:11" ht="12.75">
      <c r="A175" s="26">
        <v>49095</v>
      </c>
      <c r="B175" s="38">
        <f t="shared" si="36"/>
        <v>0</v>
      </c>
      <c r="C175" s="63">
        <f t="shared" si="36"/>
        <v>0</v>
      </c>
      <c r="D175" s="53">
        <f t="shared" si="28"/>
        <v>0</v>
      </c>
      <c r="E175" s="22"/>
      <c r="F175" s="55">
        <f t="shared" si="31"/>
        <v>0</v>
      </c>
      <c r="G175" s="39">
        <f t="shared" si="29"/>
        <v>0</v>
      </c>
      <c r="H175" s="30">
        <f t="shared" si="34"/>
        <v>1875000</v>
      </c>
      <c r="I175" s="40">
        <f t="shared" si="33"/>
        <v>31</v>
      </c>
      <c r="J175" s="82"/>
      <c r="K175" s="82"/>
    </row>
    <row r="176" spans="1:11" ht="12.75">
      <c r="A176" s="26">
        <v>49125</v>
      </c>
      <c r="B176" s="38">
        <f t="shared" si="36"/>
        <v>0</v>
      </c>
      <c r="C176" s="63">
        <f t="shared" si="36"/>
        <v>0</v>
      </c>
      <c r="D176" s="53">
        <f t="shared" si="28"/>
        <v>0</v>
      </c>
      <c r="E176" s="22">
        <v>125000</v>
      </c>
      <c r="F176" s="55">
        <f t="shared" si="31"/>
        <v>0</v>
      </c>
      <c r="G176" s="39">
        <f t="shared" si="29"/>
        <v>125000</v>
      </c>
      <c r="H176" s="30">
        <f t="shared" si="34"/>
        <v>1750000</v>
      </c>
      <c r="I176" s="40">
        <f t="shared" si="33"/>
        <v>30</v>
      </c>
      <c r="J176" s="82"/>
      <c r="K176" s="82"/>
    </row>
    <row r="177" spans="1:11" ht="12.75">
      <c r="A177" s="26">
        <v>49156</v>
      </c>
      <c r="B177" s="38">
        <f t="shared" si="36"/>
        <v>0</v>
      </c>
      <c r="C177" s="63">
        <f t="shared" si="36"/>
        <v>0</v>
      </c>
      <c r="D177" s="53">
        <f t="shared" si="28"/>
        <v>0</v>
      </c>
      <c r="E177" s="22"/>
      <c r="F177" s="55">
        <f t="shared" si="31"/>
        <v>0</v>
      </c>
      <c r="G177" s="39">
        <f t="shared" si="29"/>
        <v>0</v>
      </c>
      <c r="H177" s="30">
        <f t="shared" si="34"/>
        <v>1750000</v>
      </c>
      <c r="I177" s="40">
        <f t="shared" si="33"/>
        <v>31</v>
      </c>
      <c r="J177" s="82"/>
      <c r="K177" s="82"/>
    </row>
    <row r="178" spans="1:11" ht="12.75">
      <c r="A178" s="32">
        <v>49187</v>
      </c>
      <c r="B178" s="38">
        <f t="shared" si="36"/>
        <v>0</v>
      </c>
      <c r="C178" s="63">
        <f t="shared" si="36"/>
        <v>0</v>
      </c>
      <c r="D178" s="53">
        <f t="shared" si="28"/>
        <v>0</v>
      </c>
      <c r="E178" s="22"/>
      <c r="F178" s="55">
        <f t="shared" si="31"/>
        <v>0</v>
      </c>
      <c r="G178" s="39">
        <f t="shared" si="29"/>
        <v>0</v>
      </c>
      <c r="H178" s="30">
        <f t="shared" si="34"/>
        <v>1750000</v>
      </c>
      <c r="I178" s="40">
        <f t="shared" si="33"/>
        <v>31</v>
      </c>
      <c r="J178" s="82"/>
      <c r="K178" s="82"/>
    </row>
    <row r="179" spans="1:11" ht="12.75">
      <c r="A179" s="26">
        <v>49217</v>
      </c>
      <c r="B179" s="38">
        <f t="shared" si="36"/>
        <v>0</v>
      </c>
      <c r="C179" s="63">
        <f t="shared" si="36"/>
        <v>0</v>
      </c>
      <c r="D179" s="53">
        <f t="shared" si="28"/>
        <v>0</v>
      </c>
      <c r="E179" s="22">
        <v>125000</v>
      </c>
      <c r="F179" s="55">
        <f t="shared" si="31"/>
        <v>0</v>
      </c>
      <c r="G179" s="39">
        <f t="shared" si="29"/>
        <v>125000</v>
      </c>
      <c r="H179" s="30">
        <f t="shared" si="34"/>
        <v>1625000</v>
      </c>
      <c r="I179" s="40">
        <f t="shared" si="33"/>
        <v>30</v>
      </c>
      <c r="J179" s="82"/>
      <c r="K179" s="82"/>
    </row>
    <row r="180" spans="1:11" ht="12.75">
      <c r="A180" s="32">
        <v>49248</v>
      </c>
      <c r="B180" s="38">
        <f t="shared" si="36"/>
        <v>0</v>
      </c>
      <c r="C180" s="63">
        <f t="shared" si="36"/>
        <v>0</v>
      </c>
      <c r="D180" s="53">
        <f t="shared" si="28"/>
        <v>0</v>
      </c>
      <c r="E180" s="22"/>
      <c r="F180" s="55">
        <f t="shared" si="31"/>
        <v>0</v>
      </c>
      <c r="G180" s="39">
        <f t="shared" si="29"/>
        <v>0</v>
      </c>
      <c r="H180" s="30">
        <f t="shared" si="34"/>
        <v>1625000</v>
      </c>
      <c r="I180" s="40">
        <f t="shared" si="33"/>
        <v>31</v>
      </c>
      <c r="J180" s="82"/>
      <c r="K180" s="82"/>
    </row>
    <row r="181" spans="1:11" ht="12.75">
      <c r="A181" s="26">
        <v>49278</v>
      </c>
      <c r="B181" s="38">
        <f aca="true" t="shared" si="37" ref="B181:C196">B180</f>
        <v>0</v>
      </c>
      <c r="C181" s="63">
        <f t="shared" si="37"/>
        <v>0</v>
      </c>
      <c r="D181" s="53">
        <f t="shared" si="28"/>
        <v>0</v>
      </c>
      <c r="E181" s="22"/>
      <c r="F181" s="55">
        <f t="shared" si="31"/>
        <v>0</v>
      </c>
      <c r="G181" s="39">
        <f t="shared" si="29"/>
        <v>0</v>
      </c>
      <c r="H181" s="30">
        <f t="shared" si="34"/>
        <v>1625000</v>
      </c>
      <c r="I181" s="40">
        <f t="shared" si="33"/>
        <v>30</v>
      </c>
      <c r="J181" s="82"/>
      <c r="K181" s="82"/>
    </row>
    <row r="182" spans="1:11" ht="12.75">
      <c r="A182" s="71">
        <v>49309</v>
      </c>
      <c r="B182" s="38">
        <f t="shared" si="37"/>
        <v>0</v>
      </c>
      <c r="C182" s="63">
        <f t="shared" si="37"/>
        <v>0</v>
      </c>
      <c r="D182" s="53">
        <f t="shared" si="28"/>
        <v>0</v>
      </c>
      <c r="E182" s="22">
        <v>125000</v>
      </c>
      <c r="F182" s="55">
        <f t="shared" si="31"/>
        <v>0</v>
      </c>
      <c r="G182" s="39">
        <f t="shared" si="29"/>
        <v>125000</v>
      </c>
      <c r="H182" s="30">
        <f t="shared" si="34"/>
        <v>1500000</v>
      </c>
      <c r="I182" s="40">
        <f t="shared" si="33"/>
        <v>31</v>
      </c>
      <c r="J182" s="82">
        <f>F171+F172+F173+F174+F175+F176+F177+F178+F179+F180+F181+F182</f>
        <v>0</v>
      </c>
      <c r="K182" s="82">
        <f>E173+E176+E179+E182</f>
        <v>500000</v>
      </c>
    </row>
    <row r="183" spans="1:11" ht="12.75">
      <c r="A183" s="70">
        <v>49340</v>
      </c>
      <c r="B183" s="38">
        <f t="shared" si="37"/>
        <v>0</v>
      </c>
      <c r="C183" s="63">
        <f t="shared" si="37"/>
        <v>0</v>
      </c>
      <c r="D183" s="53">
        <f t="shared" si="28"/>
        <v>0</v>
      </c>
      <c r="E183" s="22"/>
      <c r="F183" s="55">
        <f t="shared" si="31"/>
        <v>0</v>
      </c>
      <c r="G183" s="39">
        <f t="shared" si="29"/>
        <v>0</v>
      </c>
      <c r="H183" s="30">
        <f t="shared" si="34"/>
        <v>1500000</v>
      </c>
      <c r="I183" s="40">
        <f t="shared" si="33"/>
        <v>31</v>
      </c>
      <c r="J183" s="82"/>
      <c r="K183" s="82"/>
    </row>
    <row r="184" spans="1:11" ht="12.75">
      <c r="A184" s="26">
        <v>49368</v>
      </c>
      <c r="B184" s="38">
        <f t="shared" si="37"/>
        <v>0</v>
      </c>
      <c r="C184" s="63">
        <f t="shared" si="37"/>
        <v>0</v>
      </c>
      <c r="D184" s="53">
        <f t="shared" si="28"/>
        <v>0</v>
      </c>
      <c r="E184" s="22"/>
      <c r="F184" s="55">
        <f t="shared" si="31"/>
        <v>0</v>
      </c>
      <c r="G184" s="39">
        <f t="shared" si="29"/>
        <v>0</v>
      </c>
      <c r="H184" s="30">
        <f t="shared" si="34"/>
        <v>1500000</v>
      </c>
      <c r="I184" s="40">
        <f t="shared" si="33"/>
        <v>28</v>
      </c>
      <c r="J184" s="82"/>
      <c r="K184" s="82"/>
    </row>
    <row r="185" spans="1:11" ht="12.75">
      <c r="A185" s="26">
        <v>49399</v>
      </c>
      <c r="B185" s="38">
        <f t="shared" si="37"/>
        <v>0</v>
      </c>
      <c r="C185" s="63">
        <f t="shared" si="37"/>
        <v>0</v>
      </c>
      <c r="D185" s="53">
        <f t="shared" si="28"/>
        <v>0</v>
      </c>
      <c r="E185" s="22">
        <v>125000</v>
      </c>
      <c r="F185" s="55">
        <f t="shared" si="31"/>
        <v>0</v>
      </c>
      <c r="G185" s="39">
        <f t="shared" si="29"/>
        <v>125000</v>
      </c>
      <c r="H185" s="30">
        <f t="shared" si="34"/>
        <v>1375000</v>
      </c>
      <c r="I185" s="40">
        <f t="shared" si="33"/>
        <v>31</v>
      </c>
      <c r="J185" s="82"/>
      <c r="K185" s="82"/>
    </row>
    <row r="186" spans="1:11" ht="12.75">
      <c r="A186" s="32">
        <v>49429</v>
      </c>
      <c r="B186" s="38">
        <f t="shared" si="37"/>
        <v>0</v>
      </c>
      <c r="C186" s="63">
        <f t="shared" si="37"/>
        <v>0</v>
      </c>
      <c r="D186" s="53">
        <f t="shared" si="28"/>
        <v>0</v>
      </c>
      <c r="E186" s="22"/>
      <c r="F186" s="55">
        <f t="shared" si="31"/>
        <v>0</v>
      </c>
      <c r="G186" s="39">
        <f t="shared" si="29"/>
        <v>0</v>
      </c>
      <c r="H186" s="30">
        <f t="shared" si="34"/>
        <v>1375000</v>
      </c>
      <c r="I186" s="40">
        <f t="shared" si="33"/>
        <v>30</v>
      </c>
      <c r="J186" s="82"/>
      <c r="K186" s="82"/>
    </row>
    <row r="187" spans="1:11" ht="12.75">
      <c r="A187" s="26">
        <v>49460</v>
      </c>
      <c r="B187" s="38">
        <f>B170</f>
        <v>0</v>
      </c>
      <c r="C187" s="63">
        <f t="shared" si="37"/>
        <v>0</v>
      </c>
      <c r="D187" s="53">
        <f t="shared" si="28"/>
        <v>0</v>
      </c>
      <c r="E187" s="22"/>
      <c r="F187" s="55">
        <f t="shared" si="31"/>
        <v>0</v>
      </c>
      <c r="G187" s="39">
        <f t="shared" si="29"/>
        <v>0</v>
      </c>
      <c r="H187" s="30">
        <f t="shared" si="34"/>
        <v>1375000</v>
      </c>
      <c r="I187" s="40">
        <f t="shared" si="33"/>
        <v>31</v>
      </c>
      <c r="J187" s="82"/>
      <c r="K187" s="82"/>
    </row>
    <row r="188" spans="1:11" ht="12.75">
      <c r="A188" s="26">
        <v>49490</v>
      </c>
      <c r="B188" s="38">
        <f aca="true" t="shared" si="38" ref="B188:B221">B171</f>
        <v>0</v>
      </c>
      <c r="C188" s="63">
        <f t="shared" si="37"/>
        <v>0</v>
      </c>
      <c r="D188" s="53">
        <f t="shared" si="28"/>
        <v>0</v>
      </c>
      <c r="E188" s="22">
        <v>125000</v>
      </c>
      <c r="F188" s="55">
        <f t="shared" si="31"/>
        <v>0</v>
      </c>
      <c r="G188" s="39">
        <f t="shared" si="29"/>
        <v>125000</v>
      </c>
      <c r="H188" s="30">
        <f t="shared" si="34"/>
        <v>1250000</v>
      </c>
      <c r="I188" s="40">
        <f t="shared" si="33"/>
        <v>30</v>
      </c>
      <c r="J188" s="82"/>
      <c r="K188" s="82"/>
    </row>
    <row r="189" spans="1:11" ht="12.75">
      <c r="A189" s="26">
        <v>49521</v>
      </c>
      <c r="B189" s="38">
        <f t="shared" si="38"/>
        <v>0</v>
      </c>
      <c r="C189" s="63">
        <f t="shared" si="37"/>
        <v>0</v>
      </c>
      <c r="D189" s="53">
        <f t="shared" si="28"/>
        <v>0</v>
      </c>
      <c r="E189" s="22"/>
      <c r="F189" s="55">
        <f t="shared" si="31"/>
        <v>0</v>
      </c>
      <c r="G189" s="39">
        <f t="shared" si="29"/>
        <v>0</v>
      </c>
      <c r="H189" s="30">
        <f t="shared" si="34"/>
        <v>1250000</v>
      </c>
      <c r="I189" s="40">
        <f t="shared" si="33"/>
        <v>31</v>
      </c>
      <c r="J189" s="82"/>
      <c r="K189" s="82"/>
    </row>
    <row r="190" spans="1:11" ht="12.75">
      <c r="A190" s="32">
        <v>49552</v>
      </c>
      <c r="B190" s="38">
        <f t="shared" si="38"/>
        <v>0</v>
      </c>
      <c r="C190" s="63">
        <f t="shared" si="37"/>
        <v>0</v>
      </c>
      <c r="D190" s="53">
        <f t="shared" si="28"/>
        <v>0</v>
      </c>
      <c r="E190" s="22"/>
      <c r="F190" s="55">
        <f t="shared" si="31"/>
        <v>0</v>
      </c>
      <c r="G190" s="39">
        <f t="shared" si="29"/>
        <v>0</v>
      </c>
      <c r="H190" s="30">
        <f t="shared" si="34"/>
        <v>1250000</v>
      </c>
      <c r="I190" s="40">
        <f t="shared" si="33"/>
        <v>31</v>
      </c>
      <c r="J190" s="82"/>
      <c r="K190" s="82"/>
    </row>
    <row r="191" spans="1:11" ht="12.75">
      <c r="A191" s="26">
        <v>49582</v>
      </c>
      <c r="B191" s="38">
        <f t="shared" si="38"/>
        <v>0</v>
      </c>
      <c r="C191" s="63">
        <f t="shared" si="37"/>
        <v>0</v>
      </c>
      <c r="D191" s="53">
        <f t="shared" si="28"/>
        <v>0</v>
      </c>
      <c r="E191" s="22">
        <v>125000</v>
      </c>
      <c r="F191" s="55">
        <f t="shared" si="31"/>
        <v>0</v>
      </c>
      <c r="G191" s="39">
        <f t="shared" si="29"/>
        <v>125000</v>
      </c>
      <c r="H191" s="30">
        <f t="shared" si="34"/>
        <v>1125000</v>
      </c>
      <c r="I191" s="40">
        <f t="shared" si="33"/>
        <v>30</v>
      </c>
      <c r="J191" s="82"/>
      <c r="K191" s="82"/>
    </row>
    <row r="192" spans="1:11" ht="12.75">
      <c r="A192" s="32">
        <v>49613</v>
      </c>
      <c r="B192" s="38">
        <f t="shared" si="38"/>
        <v>0</v>
      </c>
      <c r="C192" s="63">
        <f t="shared" si="37"/>
        <v>0</v>
      </c>
      <c r="D192" s="53">
        <f t="shared" si="28"/>
        <v>0</v>
      </c>
      <c r="E192" s="22"/>
      <c r="F192" s="55">
        <f t="shared" si="31"/>
        <v>0</v>
      </c>
      <c r="G192" s="39">
        <f t="shared" si="29"/>
        <v>0</v>
      </c>
      <c r="H192" s="30">
        <f t="shared" si="34"/>
        <v>1125000</v>
      </c>
      <c r="I192" s="40">
        <f t="shared" si="33"/>
        <v>31</v>
      </c>
      <c r="J192" s="82"/>
      <c r="K192" s="82"/>
    </row>
    <row r="193" spans="1:11" ht="12.75">
      <c r="A193" s="26">
        <v>49643</v>
      </c>
      <c r="B193" s="38">
        <f t="shared" si="38"/>
        <v>0</v>
      </c>
      <c r="C193" s="63">
        <f t="shared" si="37"/>
        <v>0</v>
      </c>
      <c r="D193" s="53">
        <f t="shared" si="28"/>
        <v>0</v>
      </c>
      <c r="E193" s="22"/>
      <c r="F193" s="55">
        <f t="shared" si="31"/>
        <v>0</v>
      </c>
      <c r="G193" s="39">
        <f t="shared" si="29"/>
        <v>0</v>
      </c>
      <c r="H193" s="30">
        <f t="shared" si="34"/>
        <v>1125000</v>
      </c>
      <c r="I193" s="40">
        <f t="shared" si="33"/>
        <v>30</v>
      </c>
      <c r="J193" s="82"/>
      <c r="K193" s="82"/>
    </row>
    <row r="194" spans="1:11" ht="12.75">
      <c r="A194" s="71">
        <v>49674</v>
      </c>
      <c r="B194" s="38">
        <f t="shared" si="38"/>
        <v>0</v>
      </c>
      <c r="C194" s="63">
        <f t="shared" si="37"/>
        <v>0</v>
      </c>
      <c r="D194" s="53">
        <f t="shared" si="28"/>
        <v>0</v>
      </c>
      <c r="E194" s="22">
        <v>125000</v>
      </c>
      <c r="F194" s="55">
        <f t="shared" si="31"/>
        <v>0</v>
      </c>
      <c r="G194" s="39">
        <f t="shared" si="29"/>
        <v>125000</v>
      </c>
      <c r="H194" s="30">
        <f t="shared" si="34"/>
        <v>1000000</v>
      </c>
      <c r="I194" s="40">
        <f t="shared" si="33"/>
        <v>31</v>
      </c>
      <c r="J194" s="82">
        <f>F183+F184+F185+F186+F187+F188+F189+F190+F191+F192+F193+F194</f>
        <v>0</v>
      </c>
      <c r="K194" s="82">
        <f>E185+E188+E191+E194</f>
        <v>500000</v>
      </c>
    </row>
    <row r="195" spans="1:11" ht="12.75">
      <c r="A195" s="70">
        <v>49705</v>
      </c>
      <c r="B195" s="38">
        <f t="shared" si="38"/>
        <v>0</v>
      </c>
      <c r="C195" s="63">
        <f t="shared" si="37"/>
        <v>0</v>
      </c>
      <c r="D195" s="53">
        <f t="shared" si="28"/>
        <v>0</v>
      </c>
      <c r="E195" s="22"/>
      <c r="F195" s="55">
        <f t="shared" si="31"/>
        <v>0</v>
      </c>
      <c r="G195" s="39">
        <f t="shared" si="29"/>
        <v>0</v>
      </c>
      <c r="H195" s="30">
        <f t="shared" si="34"/>
        <v>1000000</v>
      </c>
      <c r="I195" s="40">
        <f t="shared" si="33"/>
        <v>31</v>
      </c>
      <c r="J195" s="82"/>
      <c r="K195" s="82"/>
    </row>
    <row r="196" spans="1:11" ht="12.75">
      <c r="A196" s="26">
        <v>49734</v>
      </c>
      <c r="B196" s="38">
        <f t="shared" si="38"/>
        <v>0</v>
      </c>
      <c r="C196" s="63">
        <f t="shared" si="37"/>
        <v>0</v>
      </c>
      <c r="D196" s="53">
        <f t="shared" si="28"/>
        <v>0</v>
      </c>
      <c r="E196" s="22"/>
      <c r="F196" s="55">
        <f t="shared" si="31"/>
        <v>0</v>
      </c>
      <c r="G196" s="39">
        <f t="shared" si="29"/>
        <v>0</v>
      </c>
      <c r="H196" s="30">
        <f t="shared" si="34"/>
        <v>1000000</v>
      </c>
      <c r="I196" s="40">
        <f t="shared" si="33"/>
        <v>29</v>
      </c>
      <c r="J196" s="82"/>
      <c r="K196" s="82"/>
    </row>
    <row r="197" spans="1:11" ht="12.75">
      <c r="A197" s="26">
        <v>49765</v>
      </c>
      <c r="B197" s="38">
        <f t="shared" si="38"/>
        <v>0</v>
      </c>
      <c r="C197" s="63">
        <f aca="true" t="shared" si="39" ref="C197:C242">C196</f>
        <v>0</v>
      </c>
      <c r="D197" s="53">
        <f t="shared" si="28"/>
        <v>0</v>
      </c>
      <c r="E197" s="22">
        <v>125000</v>
      </c>
      <c r="F197" s="55">
        <f aca="true" t="shared" si="40" ref="F197:F242">H196*D197*(A197-A196)/366</f>
        <v>0</v>
      </c>
      <c r="G197" s="39">
        <f t="shared" si="29"/>
        <v>125000</v>
      </c>
      <c r="H197" s="30">
        <f t="shared" si="34"/>
        <v>875000</v>
      </c>
      <c r="I197" s="40">
        <f t="shared" si="33"/>
        <v>31</v>
      </c>
      <c r="J197" s="82"/>
      <c r="K197" s="82"/>
    </row>
    <row r="198" spans="1:11" ht="12.75">
      <c r="A198" s="32">
        <v>49795</v>
      </c>
      <c r="B198" s="38">
        <f t="shared" si="38"/>
        <v>0</v>
      </c>
      <c r="C198" s="63">
        <f t="shared" si="39"/>
        <v>0</v>
      </c>
      <c r="D198" s="53">
        <f t="shared" si="28"/>
        <v>0</v>
      </c>
      <c r="E198" s="22"/>
      <c r="F198" s="55">
        <f t="shared" si="40"/>
        <v>0</v>
      </c>
      <c r="G198" s="39">
        <f t="shared" si="29"/>
        <v>0</v>
      </c>
      <c r="H198" s="30">
        <f t="shared" si="34"/>
        <v>875000</v>
      </c>
      <c r="I198" s="40">
        <f t="shared" si="33"/>
        <v>30</v>
      </c>
      <c r="J198" s="82"/>
      <c r="K198" s="82"/>
    </row>
    <row r="199" spans="1:11" ht="12.75">
      <c r="A199" s="26">
        <v>49826</v>
      </c>
      <c r="B199" s="38">
        <f t="shared" si="38"/>
        <v>0</v>
      </c>
      <c r="C199" s="63">
        <f t="shared" si="39"/>
        <v>0</v>
      </c>
      <c r="D199" s="53">
        <f t="shared" si="28"/>
        <v>0</v>
      </c>
      <c r="E199" s="22"/>
      <c r="F199" s="55">
        <f t="shared" si="40"/>
        <v>0</v>
      </c>
      <c r="G199" s="39">
        <f t="shared" si="29"/>
        <v>0</v>
      </c>
      <c r="H199" s="30">
        <f t="shared" si="34"/>
        <v>875000</v>
      </c>
      <c r="I199" s="40">
        <f t="shared" si="33"/>
        <v>31</v>
      </c>
      <c r="J199" s="82"/>
      <c r="K199" s="82"/>
    </row>
    <row r="200" spans="1:11" ht="12.75">
      <c r="A200" s="26">
        <v>49856</v>
      </c>
      <c r="B200" s="38">
        <f t="shared" si="38"/>
        <v>0</v>
      </c>
      <c r="C200" s="63">
        <f t="shared" si="39"/>
        <v>0</v>
      </c>
      <c r="D200" s="53">
        <f t="shared" si="28"/>
        <v>0</v>
      </c>
      <c r="E200" s="22">
        <v>125000</v>
      </c>
      <c r="F200" s="55">
        <f t="shared" si="40"/>
        <v>0</v>
      </c>
      <c r="G200" s="39">
        <f t="shared" si="29"/>
        <v>125000</v>
      </c>
      <c r="H200" s="30">
        <f t="shared" si="34"/>
        <v>750000</v>
      </c>
      <c r="I200" s="40">
        <f t="shared" si="33"/>
        <v>30</v>
      </c>
      <c r="J200" s="82"/>
      <c r="K200" s="82"/>
    </row>
    <row r="201" spans="1:11" ht="12.75">
      <c r="A201" s="26">
        <v>49887</v>
      </c>
      <c r="B201" s="38">
        <f t="shared" si="38"/>
        <v>0</v>
      </c>
      <c r="C201" s="63">
        <f t="shared" si="39"/>
        <v>0</v>
      </c>
      <c r="D201" s="53">
        <f t="shared" si="28"/>
        <v>0</v>
      </c>
      <c r="E201" s="22"/>
      <c r="F201" s="55">
        <f t="shared" si="40"/>
        <v>0</v>
      </c>
      <c r="G201" s="39">
        <f t="shared" si="29"/>
        <v>0</v>
      </c>
      <c r="H201" s="30">
        <f t="shared" si="34"/>
        <v>750000</v>
      </c>
      <c r="I201" s="40">
        <f t="shared" si="33"/>
        <v>31</v>
      </c>
      <c r="J201" s="82"/>
      <c r="K201" s="82"/>
    </row>
    <row r="202" spans="1:11" ht="12.75">
      <c r="A202" s="32">
        <v>49918</v>
      </c>
      <c r="B202" s="38">
        <f t="shared" si="38"/>
        <v>0</v>
      </c>
      <c r="C202" s="63">
        <f t="shared" si="39"/>
        <v>0</v>
      </c>
      <c r="D202" s="53">
        <f t="shared" si="28"/>
        <v>0</v>
      </c>
      <c r="E202" s="22"/>
      <c r="F202" s="55">
        <f t="shared" si="40"/>
        <v>0</v>
      </c>
      <c r="G202" s="39">
        <f t="shared" si="29"/>
        <v>0</v>
      </c>
      <c r="H202" s="30">
        <f t="shared" si="34"/>
        <v>750000</v>
      </c>
      <c r="I202" s="40">
        <f t="shared" si="33"/>
        <v>31</v>
      </c>
      <c r="J202" s="82"/>
      <c r="K202" s="82"/>
    </row>
    <row r="203" spans="1:11" ht="12.75">
      <c r="A203" s="26">
        <v>49948</v>
      </c>
      <c r="B203" s="38">
        <f t="shared" si="38"/>
        <v>0</v>
      </c>
      <c r="C203" s="63">
        <f t="shared" si="39"/>
        <v>0</v>
      </c>
      <c r="D203" s="53">
        <f t="shared" si="28"/>
        <v>0</v>
      </c>
      <c r="E203" s="22">
        <v>125000</v>
      </c>
      <c r="F203" s="55">
        <f t="shared" si="40"/>
        <v>0</v>
      </c>
      <c r="G203" s="39">
        <f t="shared" si="29"/>
        <v>125000</v>
      </c>
      <c r="H203" s="30">
        <f t="shared" si="34"/>
        <v>625000</v>
      </c>
      <c r="I203" s="40">
        <f t="shared" si="33"/>
        <v>30</v>
      </c>
      <c r="J203" s="82"/>
      <c r="K203" s="82"/>
    </row>
    <row r="204" spans="1:11" ht="12.75">
      <c r="A204" s="26">
        <v>49979</v>
      </c>
      <c r="B204" s="38">
        <f t="shared" si="38"/>
        <v>0</v>
      </c>
      <c r="C204" s="63">
        <f t="shared" si="39"/>
        <v>0</v>
      </c>
      <c r="D204" s="53">
        <f t="shared" si="28"/>
        <v>0</v>
      </c>
      <c r="E204" s="22"/>
      <c r="F204" s="55">
        <f t="shared" si="40"/>
        <v>0</v>
      </c>
      <c r="G204" s="39">
        <f t="shared" si="29"/>
        <v>0</v>
      </c>
      <c r="H204" s="30">
        <f t="shared" si="34"/>
        <v>625000</v>
      </c>
      <c r="I204" s="40">
        <f t="shared" si="33"/>
        <v>31</v>
      </c>
      <c r="J204" s="82"/>
      <c r="K204" s="82"/>
    </row>
    <row r="205" spans="1:11" ht="12.75">
      <c r="A205" s="32">
        <v>50009</v>
      </c>
      <c r="B205" s="38">
        <f t="shared" si="38"/>
        <v>0</v>
      </c>
      <c r="C205" s="63">
        <f t="shared" si="39"/>
        <v>0</v>
      </c>
      <c r="D205" s="53">
        <f t="shared" si="28"/>
        <v>0</v>
      </c>
      <c r="E205" s="22"/>
      <c r="F205" s="55">
        <f t="shared" si="40"/>
        <v>0</v>
      </c>
      <c r="G205" s="39">
        <f t="shared" si="29"/>
        <v>0</v>
      </c>
      <c r="H205" s="30">
        <f t="shared" si="34"/>
        <v>625000</v>
      </c>
      <c r="I205" s="40">
        <f t="shared" si="33"/>
        <v>30</v>
      </c>
      <c r="J205" s="82"/>
      <c r="K205" s="82"/>
    </row>
    <row r="206" spans="1:11" ht="12.75">
      <c r="A206" s="72">
        <v>50040</v>
      </c>
      <c r="B206" s="38">
        <f t="shared" si="38"/>
        <v>0</v>
      </c>
      <c r="C206" s="63">
        <f t="shared" si="39"/>
        <v>0</v>
      </c>
      <c r="D206" s="53">
        <f t="shared" si="28"/>
        <v>0</v>
      </c>
      <c r="E206" s="22">
        <v>125000</v>
      </c>
      <c r="F206" s="55">
        <f t="shared" si="40"/>
        <v>0</v>
      </c>
      <c r="G206" s="39">
        <f t="shared" si="29"/>
        <v>125000</v>
      </c>
      <c r="H206" s="30">
        <f t="shared" si="34"/>
        <v>500000</v>
      </c>
      <c r="I206" s="40">
        <f t="shared" si="33"/>
        <v>31</v>
      </c>
      <c r="J206" s="82">
        <f>F195+F196+F197+F198+F199+F200+F201+F202+F203+F204+F205+F206</f>
        <v>0</v>
      </c>
      <c r="K206" s="82">
        <f>E197+E200+E203+E206</f>
        <v>500000</v>
      </c>
    </row>
    <row r="207" spans="1:11" ht="12.75">
      <c r="A207" s="26">
        <v>50071</v>
      </c>
      <c r="B207" s="38">
        <f t="shared" si="38"/>
        <v>0</v>
      </c>
      <c r="C207" s="63">
        <f t="shared" si="39"/>
        <v>0</v>
      </c>
      <c r="D207" s="53">
        <f t="shared" si="28"/>
        <v>0</v>
      </c>
      <c r="E207" s="22"/>
      <c r="F207" s="55">
        <f t="shared" si="40"/>
        <v>0</v>
      </c>
      <c r="G207" s="39">
        <f t="shared" si="29"/>
        <v>0</v>
      </c>
      <c r="H207" s="30">
        <f t="shared" si="34"/>
        <v>500000</v>
      </c>
      <c r="I207" s="40">
        <f t="shared" si="33"/>
        <v>31</v>
      </c>
      <c r="J207" s="82"/>
      <c r="K207" s="82"/>
    </row>
    <row r="208" spans="1:11" ht="12.75">
      <c r="A208" s="26">
        <v>50099</v>
      </c>
      <c r="B208" s="38">
        <f t="shared" si="38"/>
        <v>0</v>
      </c>
      <c r="C208" s="63">
        <f t="shared" si="39"/>
        <v>0</v>
      </c>
      <c r="D208" s="53">
        <f t="shared" si="28"/>
        <v>0</v>
      </c>
      <c r="E208" s="22"/>
      <c r="F208" s="55">
        <f t="shared" si="40"/>
        <v>0</v>
      </c>
      <c r="G208" s="39">
        <f t="shared" si="29"/>
        <v>0</v>
      </c>
      <c r="H208" s="30">
        <f t="shared" si="34"/>
        <v>500000</v>
      </c>
      <c r="I208" s="40">
        <f t="shared" si="33"/>
        <v>28</v>
      </c>
      <c r="J208" s="82"/>
      <c r="K208" s="82"/>
    </row>
    <row r="209" spans="1:11" ht="12.75">
      <c r="A209" s="26">
        <v>50130</v>
      </c>
      <c r="B209" s="38">
        <f t="shared" si="38"/>
        <v>0</v>
      </c>
      <c r="C209" s="63">
        <f t="shared" si="39"/>
        <v>0</v>
      </c>
      <c r="D209" s="53">
        <f t="shared" si="28"/>
        <v>0</v>
      </c>
      <c r="E209" s="22">
        <v>125000</v>
      </c>
      <c r="F209" s="55">
        <f t="shared" si="40"/>
        <v>0</v>
      </c>
      <c r="G209" s="39">
        <f t="shared" si="29"/>
        <v>125000</v>
      </c>
      <c r="H209" s="30">
        <f t="shared" si="34"/>
        <v>375000</v>
      </c>
      <c r="I209" s="40">
        <f t="shared" si="33"/>
        <v>31</v>
      </c>
      <c r="J209" s="82"/>
      <c r="K209" s="82"/>
    </row>
    <row r="210" spans="1:11" ht="12.75">
      <c r="A210" s="26">
        <v>50160</v>
      </c>
      <c r="B210" s="38">
        <f t="shared" si="38"/>
        <v>0</v>
      </c>
      <c r="C210" s="63">
        <f t="shared" si="39"/>
        <v>0</v>
      </c>
      <c r="D210" s="53">
        <f t="shared" si="28"/>
        <v>0</v>
      </c>
      <c r="E210" s="22"/>
      <c r="F210" s="55">
        <f t="shared" si="40"/>
        <v>0</v>
      </c>
      <c r="G210" s="39">
        <f t="shared" si="29"/>
        <v>0</v>
      </c>
      <c r="H210" s="30">
        <f t="shared" si="34"/>
        <v>375000</v>
      </c>
      <c r="I210" s="40">
        <f t="shared" si="33"/>
        <v>30</v>
      </c>
      <c r="J210" s="82"/>
      <c r="K210" s="82"/>
    </row>
    <row r="211" spans="1:11" ht="12.75">
      <c r="A211" s="32">
        <v>50191</v>
      </c>
      <c r="B211" s="38">
        <f t="shared" si="38"/>
        <v>0</v>
      </c>
      <c r="C211" s="63">
        <f t="shared" si="39"/>
        <v>0</v>
      </c>
      <c r="D211" s="53">
        <f t="shared" si="28"/>
        <v>0</v>
      </c>
      <c r="E211" s="22"/>
      <c r="F211" s="55">
        <f t="shared" si="40"/>
        <v>0</v>
      </c>
      <c r="G211" s="39">
        <f t="shared" si="29"/>
        <v>0</v>
      </c>
      <c r="H211" s="30">
        <f aca="true" t="shared" si="41" ref="H211:H225">H210-E211</f>
        <v>375000</v>
      </c>
      <c r="I211" s="40">
        <f t="shared" si="33"/>
        <v>31</v>
      </c>
      <c r="J211" s="82"/>
      <c r="K211" s="82"/>
    </row>
    <row r="212" spans="1:11" ht="12.75">
      <c r="A212" s="26">
        <v>50221</v>
      </c>
      <c r="B212" s="38">
        <f t="shared" si="38"/>
        <v>0</v>
      </c>
      <c r="C212" s="63">
        <f t="shared" si="39"/>
        <v>0</v>
      </c>
      <c r="D212" s="53">
        <f t="shared" si="28"/>
        <v>0</v>
      </c>
      <c r="E212" s="22">
        <v>125000</v>
      </c>
      <c r="F212" s="55">
        <f t="shared" si="40"/>
        <v>0</v>
      </c>
      <c r="G212" s="39">
        <f t="shared" si="29"/>
        <v>125000</v>
      </c>
      <c r="H212" s="30">
        <f t="shared" si="41"/>
        <v>250000</v>
      </c>
      <c r="I212" s="40">
        <f t="shared" si="33"/>
        <v>30</v>
      </c>
      <c r="J212" s="82"/>
      <c r="K212" s="82"/>
    </row>
    <row r="213" spans="1:11" ht="12.75">
      <c r="A213" s="26">
        <v>50252</v>
      </c>
      <c r="B213" s="38">
        <f t="shared" si="38"/>
        <v>0</v>
      </c>
      <c r="C213" s="63">
        <f t="shared" si="39"/>
        <v>0</v>
      </c>
      <c r="D213" s="53">
        <f t="shared" si="28"/>
        <v>0</v>
      </c>
      <c r="E213" s="22"/>
      <c r="F213" s="55">
        <f t="shared" si="40"/>
        <v>0</v>
      </c>
      <c r="G213" s="39">
        <f t="shared" si="29"/>
        <v>0</v>
      </c>
      <c r="H213" s="30">
        <f t="shared" si="41"/>
        <v>250000</v>
      </c>
      <c r="I213" s="40">
        <f t="shared" si="33"/>
        <v>31</v>
      </c>
      <c r="J213" s="82"/>
      <c r="K213" s="82"/>
    </row>
    <row r="214" spans="1:11" ht="12.75">
      <c r="A214" s="26">
        <v>50283</v>
      </c>
      <c r="B214" s="38">
        <f t="shared" si="38"/>
        <v>0</v>
      </c>
      <c r="C214" s="63">
        <f t="shared" si="39"/>
        <v>0</v>
      </c>
      <c r="D214" s="53">
        <f t="shared" si="28"/>
        <v>0</v>
      </c>
      <c r="E214" s="22"/>
      <c r="F214" s="55">
        <f t="shared" si="40"/>
        <v>0</v>
      </c>
      <c r="G214" s="39">
        <f t="shared" si="29"/>
        <v>0</v>
      </c>
      <c r="H214" s="30">
        <f t="shared" si="41"/>
        <v>250000</v>
      </c>
      <c r="I214" s="40">
        <f t="shared" si="33"/>
        <v>31</v>
      </c>
      <c r="J214" s="82"/>
      <c r="K214" s="82"/>
    </row>
    <row r="215" spans="1:11" ht="12.75">
      <c r="A215" s="32">
        <v>50313</v>
      </c>
      <c r="B215" s="38">
        <f t="shared" si="38"/>
        <v>0</v>
      </c>
      <c r="C215" s="63">
        <f t="shared" si="39"/>
        <v>0</v>
      </c>
      <c r="D215" s="53">
        <f t="shared" si="28"/>
        <v>0</v>
      </c>
      <c r="E215" s="22">
        <v>125000</v>
      </c>
      <c r="F215" s="55">
        <f t="shared" si="40"/>
        <v>0</v>
      </c>
      <c r="G215" s="39">
        <f t="shared" si="29"/>
        <v>125000</v>
      </c>
      <c r="H215" s="30">
        <f t="shared" si="41"/>
        <v>125000</v>
      </c>
      <c r="I215" s="40">
        <f t="shared" si="33"/>
        <v>30</v>
      </c>
      <c r="J215" s="82"/>
      <c r="K215" s="82"/>
    </row>
    <row r="216" spans="1:11" ht="12.75">
      <c r="A216" s="26">
        <v>50344</v>
      </c>
      <c r="B216" s="38">
        <f t="shared" si="38"/>
        <v>0</v>
      </c>
      <c r="C216" s="63">
        <f t="shared" si="39"/>
        <v>0</v>
      </c>
      <c r="D216" s="53">
        <f t="shared" si="28"/>
        <v>0</v>
      </c>
      <c r="E216" s="22"/>
      <c r="F216" s="55">
        <f t="shared" si="40"/>
        <v>0</v>
      </c>
      <c r="G216" s="39">
        <f t="shared" si="29"/>
        <v>0</v>
      </c>
      <c r="H216" s="30">
        <f t="shared" si="41"/>
        <v>125000</v>
      </c>
      <c r="I216" s="40">
        <f t="shared" si="33"/>
        <v>31</v>
      </c>
      <c r="J216" s="82"/>
      <c r="K216" s="82"/>
    </row>
    <row r="217" spans="1:11" ht="12.75">
      <c r="A217" s="32">
        <v>50374</v>
      </c>
      <c r="B217" s="38">
        <f t="shared" si="38"/>
        <v>0</v>
      </c>
      <c r="C217" s="63">
        <f t="shared" si="39"/>
        <v>0</v>
      </c>
      <c r="D217" s="53">
        <f t="shared" si="28"/>
        <v>0</v>
      </c>
      <c r="E217" s="22"/>
      <c r="F217" s="55">
        <f t="shared" si="40"/>
        <v>0</v>
      </c>
      <c r="G217" s="39">
        <f t="shared" si="29"/>
        <v>0</v>
      </c>
      <c r="H217" s="30">
        <f t="shared" si="41"/>
        <v>125000</v>
      </c>
      <c r="I217" s="40">
        <f t="shared" si="33"/>
        <v>30</v>
      </c>
      <c r="J217" s="82"/>
      <c r="K217" s="82"/>
    </row>
    <row r="218" spans="1:11" ht="12.75">
      <c r="A218" s="72">
        <v>50405</v>
      </c>
      <c r="B218" s="38">
        <f t="shared" si="38"/>
        <v>0</v>
      </c>
      <c r="C218" s="63">
        <f t="shared" si="39"/>
        <v>0</v>
      </c>
      <c r="D218" s="53">
        <f t="shared" si="28"/>
        <v>0</v>
      </c>
      <c r="E218" s="22">
        <v>125000</v>
      </c>
      <c r="F218" s="55">
        <f t="shared" si="40"/>
        <v>0</v>
      </c>
      <c r="G218" s="39">
        <f t="shared" si="29"/>
        <v>125000</v>
      </c>
      <c r="H218" s="30">
        <f t="shared" si="41"/>
        <v>0</v>
      </c>
      <c r="I218" s="40">
        <f t="shared" si="33"/>
        <v>31</v>
      </c>
      <c r="J218" s="82">
        <f>F207+F208+F209+F210+F211+F212+F213+F214+F215+F216+F217+F218</f>
        <v>0</v>
      </c>
      <c r="K218" s="82">
        <f>E209+E212+E215+E218</f>
        <v>500000</v>
      </c>
    </row>
    <row r="219" spans="1:11" ht="12.75">
      <c r="A219" s="70">
        <v>50436</v>
      </c>
      <c r="B219" s="38">
        <f t="shared" si="38"/>
        <v>0</v>
      </c>
      <c r="C219" s="63">
        <f t="shared" si="39"/>
        <v>0</v>
      </c>
      <c r="D219" s="53">
        <f t="shared" si="28"/>
        <v>0</v>
      </c>
      <c r="E219" s="22"/>
      <c r="F219" s="55">
        <f t="shared" si="40"/>
        <v>0</v>
      </c>
      <c r="G219" s="39">
        <f t="shared" si="29"/>
        <v>0</v>
      </c>
      <c r="H219" s="30">
        <f t="shared" si="41"/>
        <v>0</v>
      </c>
      <c r="I219" s="40">
        <f t="shared" si="33"/>
        <v>31</v>
      </c>
      <c r="J219" s="82"/>
      <c r="K219" s="82"/>
    </row>
    <row r="220" spans="1:11" ht="12.75">
      <c r="A220" s="70">
        <v>50464</v>
      </c>
      <c r="B220" s="38">
        <f t="shared" si="38"/>
        <v>0</v>
      </c>
      <c r="C220" s="63">
        <f t="shared" si="39"/>
        <v>0</v>
      </c>
      <c r="D220" s="53">
        <f t="shared" si="28"/>
        <v>0</v>
      </c>
      <c r="E220" s="22"/>
      <c r="F220" s="55">
        <f t="shared" si="40"/>
        <v>0</v>
      </c>
      <c r="G220" s="39">
        <f t="shared" si="29"/>
        <v>0</v>
      </c>
      <c r="H220" s="30">
        <f t="shared" si="41"/>
        <v>0</v>
      </c>
      <c r="I220" s="40">
        <f t="shared" si="33"/>
        <v>28</v>
      </c>
      <c r="J220" s="82"/>
      <c r="K220" s="82"/>
    </row>
    <row r="221" spans="1:11" ht="12.75">
      <c r="A221" s="26">
        <v>50495</v>
      </c>
      <c r="B221" s="38">
        <f t="shared" si="38"/>
        <v>0</v>
      </c>
      <c r="C221" s="63">
        <f t="shared" si="39"/>
        <v>0</v>
      </c>
      <c r="D221" s="53">
        <f t="shared" si="28"/>
        <v>0</v>
      </c>
      <c r="E221" s="22"/>
      <c r="F221" s="55">
        <f t="shared" si="40"/>
        <v>0</v>
      </c>
      <c r="G221" s="39">
        <f t="shared" si="29"/>
        <v>0</v>
      </c>
      <c r="H221" s="30">
        <f t="shared" si="41"/>
        <v>0</v>
      </c>
      <c r="I221" s="40">
        <f t="shared" si="33"/>
        <v>31</v>
      </c>
      <c r="J221" s="82"/>
      <c r="K221" s="82"/>
    </row>
    <row r="222" spans="1:11" ht="12.75">
      <c r="A222" s="26">
        <v>50525</v>
      </c>
      <c r="B222" s="38">
        <f aca="true" t="shared" si="42" ref="B222:B230">B221</f>
        <v>0</v>
      </c>
      <c r="C222" s="63">
        <f t="shared" si="39"/>
        <v>0</v>
      </c>
      <c r="D222" s="53">
        <f t="shared" si="28"/>
        <v>0</v>
      </c>
      <c r="E222" s="22"/>
      <c r="F222" s="55">
        <f t="shared" si="40"/>
        <v>0</v>
      </c>
      <c r="G222" s="39">
        <f t="shared" si="29"/>
        <v>0</v>
      </c>
      <c r="H222" s="30">
        <f t="shared" si="41"/>
        <v>0</v>
      </c>
      <c r="I222" s="40">
        <f t="shared" si="33"/>
        <v>30</v>
      </c>
      <c r="J222" s="82"/>
      <c r="K222" s="82"/>
    </row>
    <row r="223" spans="1:11" ht="12.75">
      <c r="A223" s="32">
        <v>50556</v>
      </c>
      <c r="B223" s="38">
        <f t="shared" si="42"/>
        <v>0</v>
      </c>
      <c r="C223" s="63">
        <f t="shared" si="39"/>
        <v>0</v>
      </c>
      <c r="D223" s="53">
        <f t="shared" si="28"/>
        <v>0</v>
      </c>
      <c r="E223" s="22"/>
      <c r="F223" s="55">
        <f t="shared" si="40"/>
        <v>0</v>
      </c>
      <c r="G223" s="39">
        <f t="shared" si="29"/>
        <v>0</v>
      </c>
      <c r="H223" s="30">
        <f t="shared" si="41"/>
        <v>0</v>
      </c>
      <c r="I223" s="40">
        <f t="shared" si="33"/>
        <v>31</v>
      </c>
      <c r="J223" s="82"/>
      <c r="K223" s="82"/>
    </row>
    <row r="224" spans="1:11" ht="12.75">
      <c r="A224" s="26">
        <v>50586</v>
      </c>
      <c r="B224" s="38">
        <f t="shared" si="42"/>
        <v>0</v>
      </c>
      <c r="C224" s="63">
        <f t="shared" si="39"/>
        <v>0</v>
      </c>
      <c r="D224" s="53">
        <f t="shared" si="28"/>
        <v>0</v>
      </c>
      <c r="E224" s="22"/>
      <c r="F224" s="55">
        <f t="shared" si="40"/>
        <v>0</v>
      </c>
      <c r="G224" s="39">
        <f t="shared" si="29"/>
        <v>0</v>
      </c>
      <c r="H224" s="30">
        <f t="shared" si="41"/>
        <v>0</v>
      </c>
      <c r="I224" s="40">
        <f t="shared" si="33"/>
        <v>30</v>
      </c>
      <c r="J224" s="82"/>
      <c r="K224" s="82"/>
    </row>
    <row r="225" spans="1:11" ht="12.75">
      <c r="A225" s="26">
        <v>50617</v>
      </c>
      <c r="B225" s="38">
        <f t="shared" si="42"/>
        <v>0</v>
      </c>
      <c r="C225" s="63">
        <f t="shared" si="39"/>
        <v>0</v>
      </c>
      <c r="D225" s="53">
        <f t="shared" si="28"/>
        <v>0</v>
      </c>
      <c r="E225" s="22"/>
      <c r="F225" s="55">
        <f t="shared" si="40"/>
        <v>0</v>
      </c>
      <c r="G225" s="39">
        <f t="shared" si="29"/>
        <v>0</v>
      </c>
      <c r="H225" s="30">
        <f t="shared" si="41"/>
        <v>0</v>
      </c>
      <c r="I225" s="40">
        <f t="shared" si="33"/>
        <v>31</v>
      </c>
      <c r="J225" s="82"/>
      <c r="K225" s="82"/>
    </row>
    <row r="226" spans="1:11" ht="12.75">
      <c r="A226" s="26">
        <v>50648</v>
      </c>
      <c r="B226" s="38">
        <f t="shared" si="42"/>
        <v>0</v>
      </c>
      <c r="C226" s="63">
        <f>C223</f>
        <v>0</v>
      </c>
      <c r="D226" s="53">
        <f t="shared" si="28"/>
        <v>0</v>
      </c>
      <c r="E226" s="22"/>
      <c r="F226" s="55">
        <f t="shared" si="40"/>
        <v>0</v>
      </c>
      <c r="G226" s="39">
        <f t="shared" si="29"/>
        <v>0</v>
      </c>
      <c r="H226" s="30">
        <f>H223-E226</f>
        <v>0</v>
      </c>
      <c r="I226" s="40">
        <f t="shared" si="33"/>
        <v>31</v>
      </c>
      <c r="J226" s="82"/>
      <c r="K226" s="82"/>
    </row>
    <row r="227" spans="1:11" ht="12.75">
      <c r="A227" s="32">
        <v>50678</v>
      </c>
      <c r="B227" s="38">
        <f t="shared" si="42"/>
        <v>0</v>
      </c>
      <c r="C227" s="63">
        <f t="shared" si="39"/>
        <v>0</v>
      </c>
      <c r="D227" s="53">
        <f t="shared" si="28"/>
        <v>0</v>
      </c>
      <c r="E227" s="22"/>
      <c r="F227" s="55">
        <f t="shared" si="40"/>
        <v>0</v>
      </c>
      <c r="G227" s="39">
        <f t="shared" si="29"/>
        <v>0</v>
      </c>
      <c r="H227" s="30">
        <f aca="true" t="shared" si="43" ref="H227:H237">H226-E227</f>
        <v>0</v>
      </c>
      <c r="I227" s="40">
        <f t="shared" si="33"/>
        <v>30</v>
      </c>
      <c r="J227" s="82"/>
      <c r="K227" s="82"/>
    </row>
    <row r="228" spans="1:11" ht="12.75">
      <c r="A228" s="26">
        <v>50709</v>
      </c>
      <c r="B228" s="38">
        <f t="shared" si="42"/>
        <v>0</v>
      </c>
      <c r="C228" s="63">
        <f t="shared" si="39"/>
        <v>0</v>
      </c>
      <c r="D228" s="53">
        <f t="shared" si="28"/>
        <v>0</v>
      </c>
      <c r="E228" s="22"/>
      <c r="F228" s="55">
        <f t="shared" si="40"/>
        <v>0</v>
      </c>
      <c r="G228" s="39">
        <f t="shared" si="29"/>
        <v>0</v>
      </c>
      <c r="H228" s="30">
        <f t="shared" si="43"/>
        <v>0</v>
      </c>
      <c r="I228" s="40">
        <f t="shared" si="33"/>
        <v>31</v>
      </c>
      <c r="J228" s="82"/>
      <c r="K228" s="82"/>
    </row>
    <row r="229" spans="1:11" ht="12.75">
      <c r="A229" s="32">
        <v>50739</v>
      </c>
      <c r="B229" s="38">
        <f>B146</f>
        <v>0</v>
      </c>
      <c r="C229" s="63">
        <f>C146</f>
        <v>0</v>
      </c>
      <c r="D229" s="53">
        <f t="shared" si="28"/>
        <v>0</v>
      </c>
      <c r="E229" s="22"/>
      <c r="F229" s="55">
        <f t="shared" si="40"/>
        <v>0</v>
      </c>
      <c r="G229" s="39">
        <f t="shared" si="29"/>
        <v>0</v>
      </c>
      <c r="H229" s="30">
        <f t="shared" si="43"/>
        <v>0</v>
      </c>
      <c r="I229" s="40">
        <f t="shared" si="33"/>
        <v>30</v>
      </c>
      <c r="J229" s="82"/>
      <c r="K229" s="82"/>
    </row>
    <row r="230" spans="1:11" ht="12.75">
      <c r="A230" s="72">
        <v>50770</v>
      </c>
      <c r="B230" s="38">
        <f t="shared" si="42"/>
        <v>0</v>
      </c>
      <c r="C230" s="63">
        <f t="shared" si="39"/>
        <v>0</v>
      </c>
      <c r="D230" s="53">
        <f t="shared" si="28"/>
        <v>0</v>
      </c>
      <c r="E230" s="28"/>
      <c r="F230" s="55">
        <f t="shared" si="40"/>
        <v>0</v>
      </c>
      <c r="G230" s="39">
        <f t="shared" si="29"/>
        <v>0</v>
      </c>
      <c r="H230" s="30">
        <f t="shared" si="43"/>
        <v>0</v>
      </c>
      <c r="I230" s="40">
        <f t="shared" si="33"/>
        <v>31</v>
      </c>
      <c r="J230" s="83">
        <f>F220+F221+F222+F223+F224+F225+F226+F227+F228+F229+F230+F219</f>
        <v>0</v>
      </c>
      <c r="K230" s="83">
        <f>E221+E224+E227+E230</f>
        <v>0</v>
      </c>
    </row>
    <row r="231" spans="1:11" ht="12.75">
      <c r="A231" s="32">
        <v>50801</v>
      </c>
      <c r="B231" s="38">
        <f>B214</f>
        <v>0</v>
      </c>
      <c r="C231" s="63">
        <f t="shared" si="39"/>
        <v>0</v>
      </c>
      <c r="D231" s="53">
        <f aca="true" t="shared" si="44" ref="D231:D242">B231+C231</f>
        <v>0</v>
      </c>
      <c r="E231" s="22"/>
      <c r="F231" s="55">
        <f t="shared" si="40"/>
        <v>0</v>
      </c>
      <c r="G231" s="39">
        <f aca="true" t="shared" si="45" ref="G231:G242">E231+F231</f>
        <v>0</v>
      </c>
      <c r="H231" s="30">
        <f t="shared" si="43"/>
        <v>0</v>
      </c>
      <c r="I231" s="40">
        <f aca="true" t="shared" si="46" ref="I231:I242">A231-A230</f>
        <v>31</v>
      </c>
      <c r="J231" s="82"/>
      <c r="K231" s="82"/>
    </row>
    <row r="232" spans="1:11" ht="12.75">
      <c r="A232" s="26">
        <v>50829</v>
      </c>
      <c r="B232" s="38">
        <f>B215</f>
        <v>0</v>
      </c>
      <c r="C232" s="63">
        <f t="shared" si="39"/>
        <v>0</v>
      </c>
      <c r="D232" s="53">
        <f t="shared" si="44"/>
        <v>0</v>
      </c>
      <c r="E232" s="22"/>
      <c r="F232" s="55">
        <f t="shared" si="40"/>
        <v>0</v>
      </c>
      <c r="G232" s="39">
        <f t="shared" si="45"/>
        <v>0</v>
      </c>
      <c r="H232" s="30">
        <f t="shared" si="43"/>
        <v>0</v>
      </c>
      <c r="I232" s="40">
        <f t="shared" si="46"/>
        <v>28</v>
      </c>
      <c r="J232" s="82"/>
      <c r="K232" s="82"/>
    </row>
    <row r="233" spans="1:11" ht="12.75">
      <c r="A233" s="32">
        <v>50860</v>
      </c>
      <c r="B233" s="38">
        <f>B216</f>
        <v>0</v>
      </c>
      <c r="C233" s="63">
        <f t="shared" si="39"/>
        <v>0</v>
      </c>
      <c r="D233" s="53">
        <f t="shared" si="44"/>
        <v>0</v>
      </c>
      <c r="E233" s="22"/>
      <c r="F233" s="55">
        <f t="shared" si="40"/>
        <v>0</v>
      </c>
      <c r="G233" s="39">
        <f t="shared" si="45"/>
        <v>0</v>
      </c>
      <c r="H233" s="30">
        <f t="shared" si="43"/>
        <v>0</v>
      </c>
      <c r="I233" s="40">
        <f t="shared" si="46"/>
        <v>31</v>
      </c>
      <c r="J233" s="82"/>
      <c r="K233" s="82"/>
    </row>
    <row r="234" spans="1:11" ht="12.75">
      <c r="A234" s="26">
        <v>50890</v>
      </c>
      <c r="B234" s="38">
        <f aca="true" t="shared" si="47" ref="B234:B242">B233</f>
        <v>0</v>
      </c>
      <c r="C234" s="63">
        <f t="shared" si="39"/>
        <v>0</v>
      </c>
      <c r="D234" s="53">
        <f t="shared" si="44"/>
        <v>0</v>
      </c>
      <c r="E234" s="22"/>
      <c r="F234" s="55">
        <f t="shared" si="40"/>
        <v>0</v>
      </c>
      <c r="G234" s="39">
        <f t="shared" si="45"/>
        <v>0</v>
      </c>
      <c r="H234" s="30">
        <f t="shared" si="43"/>
        <v>0</v>
      </c>
      <c r="I234" s="40">
        <f t="shared" si="46"/>
        <v>30</v>
      </c>
      <c r="J234" s="82"/>
      <c r="K234" s="82"/>
    </row>
    <row r="235" spans="1:11" ht="12.75">
      <c r="A235" s="32">
        <v>50921</v>
      </c>
      <c r="B235" s="38">
        <f t="shared" si="47"/>
        <v>0</v>
      </c>
      <c r="C235" s="63">
        <f t="shared" si="39"/>
        <v>0</v>
      </c>
      <c r="D235" s="53">
        <f t="shared" si="44"/>
        <v>0</v>
      </c>
      <c r="E235" s="22"/>
      <c r="F235" s="55">
        <f t="shared" si="40"/>
        <v>0</v>
      </c>
      <c r="G235" s="39">
        <f t="shared" si="45"/>
        <v>0</v>
      </c>
      <c r="H235" s="30">
        <f t="shared" si="43"/>
        <v>0</v>
      </c>
      <c r="I235" s="40">
        <f t="shared" si="46"/>
        <v>31</v>
      </c>
      <c r="J235" s="82"/>
      <c r="K235" s="82"/>
    </row>
    <row r="236" spans="1:11" ht="12.75">
      <c r="A236" s="26">
        <v>50951</v>
      </c>
      <c r="B236" s="38">
        <f t="shared" si="47"/>
        <v>0</v>
      </c>
      <c r="C236" s="63">
        <f t="shared" si="39"/>
        <v>0</v>
      </c>
      <c r="D236" s="53">
        <f t="shared" si="44"/>
        <v>0</v>
      </c>
      <c r="E236" s="22"/>
      <c r="F236" s="55">
        <f t="shared" si="40"/>
        <v>0</v>
      </c>
      <c r="G236" s="39">
        <f t="shared" si="45"/>
        <v>0</v>
      </c>
      <c r="H236" s="30">
        <f t="shared" si="43"/>
        <v>0</v>
      </c>
      <c r="I236" s="40">
        <f t="shared" si="46"/>
        <v>30</v>
      </c>
      <c r="J236" s="82"/>
      <c r="K236" s="82"/>
    </row>
    <row r="237" spans="1:11" ht="12.75">
      <c r="A237" s="32">
        <v>50982</v>
      </c>
      <c r="B237" s="38">
        <f t="shared" si="47"/>
        <v>0</v>
      </c>
      <c r="C237" s="63">
        <f t="shared" si="39"/>
        <v>0</v>
      </c>
      <c r="D237" s="53">
        <f t="shared" si="44"/>
        <v>0</v>
      </c>
      <c r="E237" s="22"/>
      <c r="F237" s="55">
        <f t="shared" si="40"/>
        <v>0</v>
      </c>
      <c r="G237" s="39">
        <f t="shared" si="45"/>
        <v>0</v>
      </c>
      <c r="H237" s="30">
        <f t="shared" si="43"/>
        <v>0</v>
      </c>
      <c r="I237" s="40">
        <f t="shared" si="46"/>
        <v>31</v>
      </c>
      <c r="J237" s="82"/>
      <c r="K237" s="82"/>
    </row>
    <row r="238" spans="1:11" ht="12.75">
      <c r="A238" s="26">
        <v>51013</v>
      </c>
      <c r="B238" s="38">
        <f t="shared" si="47"/>
        <v>0</v>
      </c>
      <c r="C238" s="63">
        <f>C235</f>
        <v>0</v>
      </c>
      <c r="D238" s="53">
        <f t="shared" si="44"/>
        <v>0</v>
      </c>
      <c r="E238" s="22"/>
      <c r="F238" s="55">
        <f t="shared" si="40"/>
        <v>0</v>
      </c>
      <c r="G238" s="39">
        <f t="shared" si="45"/>
        <v>0</v>
      </c>
      <c r="H238" s="30">
        <f>H235-E238</f>
        <v>0</v>
      </c>
      <c r="I238" s="40">
        <f t="shared" si="46"/>
        <v>31</v>
      </c>
      <c r="J238" s="82"/>
      <c r="K238" s="82"/>
    </row>
    <row r="239" spans="1:11" ht="12.75">
      <c r="A239" s="32">
        <v>51043</v>
      </c>
      <c r="B239" s="38">
        <f t="shared" si="47"/>
        <v>0</v>
      </c>
      <c r="C239" s="63">
        <f t="shared" si="39"/>
        <v>0</v>
      </c>
      <c r="D239" s="53">
        <f t="shared" si="44"/>
        <v>0</v>
      </c>
      <c r="E239" s="22"/>
      <c r="F239" s="55">
        <f t="shared" si="40"/>
        <v>0</v>
      </c>
      <c r="G239" s="39">
        <f t="shared" si="45"/>
        <v>0</v>
      </c>
      <c r="H239" s="30">
        <f>H238-E239</f>
        <v>0</v>
      </c>
      <c r="I239" s="40">
        <f t="shared" si="46"/>
        <v>30</v>
      </c>
      <c r="J239" s="82"/>
      <c r="K239" s="82"/>
    </row>
    <row r="240" spans="1:11" ht="12.75">
      <c r="A240" s="26">
        <v>51074</v>
      </c>
      <c r="B240" s="38">
        <f t="shared" si="47"/>
        <v>0</v>
      </c>
      <c r="C240" s="63">
        <f t="shared" si="39"/>
        <v>0</v>
      </c>
      <c r="D240" s="53">
        <f t="shared" si="44"/>
        <v>0</v>
      </c>
      <c r="E240" s="22"/>
      <c r="F240" s="55">
        <f t="shared" si="40"/>
        <v>0</v>
      </c>
      <c r="G240" s="39">
        <f t="shared" si="45"/>
        <v>0</v>
      </c>
      <c r="H240" s="30">
        <f>H239-E240</f>
        <v>0</v>
      </c>
      <c r="I240" s="40">
        <f t="shared" si="46"/>
        <v>31</v>
      </c>
      <c r="J240" s="82"/>
      <c r="K240" s="82"/>
    </row>
    <row r="241" spans="1:11" ht="12.75">
      <c r="A241" s="32">
        <v>51104</v>
      </c>
      <c r="B241" s="38">
        <f>B158</f>
        <v>0</v>
      </c>
      <c r="C241" s="63">
        <f>C158</f>
        <v>0</v>
      </c>
      <c r="D241" s="53">
        <f t="shared" si="44"/>
        <v>0</v>
      </c>
      <c r="E241" s="22"/>
      <c r="F241" s="55">
        <f t="shared" si="40"/>
        <v>0</v>
      </c>
      <c r="G241" s="39">
        <f t="shared" si="45"/>
        <v>0</v>
      </c>
      <c r="H241" s="30">
        <f>H240-E241</f>
        <v>0</v>
      </c>
      <c r="I241" s="40">
        <f t="shared" si="46"/>
        <v>30</v>
      </c>
      <c r="J241" s="82"/>
      <c r="K241" s="82"/>
    </row>
    <row r="242" spans="1:11" ht="12.75">
      <c r="A242" s="26">
        <v>51135</v>
      </c>
      <c r="B242" s="38">
        <f t="shared" si="47"/>
        <v>0</v>
      </c>
      <c r="C242" s="63">
        <f t="shared" si="39"/>
        <v>0</v>
      </c>
      <c r="D242" s="53">
        <f t="shared" si="44"/>
        <v>0</v>
      </c>
      <c r="E242" s="28"/>
      <c r="F242" s="55">
        <f t="shared" si="40"/>
        <v>0</v>
      </c>
      <c r="G242" s="39">
        <f t="shared" si="45"/>
        <v>0</v>
      </c>
      <c r="H242" s="30">
        <f>H241-E242</f>
        <v>0</v>
      </c>
      <c r="I242" s="40">
        <f t="shared" si="46"/>
        <v>31</v>
      </c>
      <c r="J242" s="83">
        <f>F232+F233+F234+F235+F236+F237+F238+F239+F240+F241+F242+F231</f>
        <v>0</v>
      </c>
      <c r="K242" s="83">
        <f>E233+E236+E239+E242</f>
        <v>0</v>
      </c>
    </row>
    <row r="243" spans="1:11" ht="13.5" thickBot="1">
      <c r="A243" s="42" t="s">
        <v>15</v>
      </c>
      <c r="B243" s="43" t="s">
        <v>16</v>
      </c>
      <c r="C243" s="64" t="s">
        <v>16</v>
      </c>
      <c r="D243" s="54" t="s">
        <v>16</v>
      </c>
      <c r="E243" s="57">
        <f>SUM(E14:E242)</f>
        <v>7000000</v>
      </c>
      <c r="F243" s="56">
        <f>SUM(F22:F242)</f>
        <v>0</v>
      </c>
      <c r="G243" s="50">
        <f>SUM(G14:G242)</f>
        <v>7000000</v>
      </c>
      <c r="H243" s="44"/>
      <c r="I243" s="45"/>
      <c r="J243" s="84">
        <f>SUM(J14:J242)</f>
        <v>0</v>
      </c>
      <c r="K243" s="84">
        <f>SUM(K14:K242)</f>
        <v>7000000</v>
      </c>
    </row>
    <row r="244" spans="1:11" ht="12.75">
      <c r="A244" s="46"/>
      <c r="B244" s="46"/>
      <c r="C244" s="59"/>
      <c r="D244" s="47"/>
      <c r="E244" s="48"/>
      <c r="F244" s="65" t="s">
        <v>17</v>
      </c>
      <c r="G244" s="49"/>
      <c r="H244" s="52">
        <f>F243</f>
        <v>0</v>
      </c>
      <c r="I244" s="1"/>
      <c r="J244" s="82">
        <f>J243-F243</f>
        <v>0</v>
      </c>
      <c r="K244" s="82"/>
    </row>
    <row r="252" ht="12.75" customHeight="1"/>
    <row r="254" ht="19.5" customHeight="1"/>
  </sheetData>
  <sheetProtection/>
  <mergeCells count="7">
    <mergeCell ref="A10:K10"/>
    <mergeCell ref="A8:C8"/>
    <mergeCell ref="A3:D3"/>
    <mergeCell ref="A4:C4"/>
    <mergeCell ref="A5:C5"/>
    <mergeCell ref="A6:C6"/>
    <mergeCell ref="A7:C7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BGŻ</dc:creator>
  <cp:keywords/>
  <dc:description/>
  <cp:lastModifiedBy>Windows User</cp:lastModifiedBy>
  <cp:lastPrinted>2021-06-23T14:06:56Z</cp:lastPrinted>
  <dcterms:created xsi:type="dcterms:W3CDTF">1999-05-18T12:12:09Z</dcterms:created>
  <dcterms:modified xsi:type="dcterms:W3CDTF">2021-06-23T14:10:35Z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1251325350</vt:i4>
  </property>
  <property fmtid="{D5CDD505-2E9C-101B-9397-08002B2CF9AE}" pid="3" name="_EmailSubject">
    <vt:lpwstr>symulacja spłat kredytu</vt:lpwstr>
  </property>
  <property fmtid="{D5CDD505-2E9C-101B-9397-08002B2CF9AE}" pid="4" name="_AuthorEmail">
    <vt:lpwstr>Beata.Jaworska@bgz.pl</vt:lpwstr>
  </property>
  <property fmtid="{D5CDD505-2E9C-101B-9397-08002B2CF9AE}" pid="5" name="_AuthorEmailDisplayName">
    <vt:lpwstr>Jaworska Beata</vt:lpwstr>
  </property>
  <property fmtid="{D5CDD505-2E9C-101B-9397-08002B2CF9AE}" pid="6" name="_PreviousAdHocReviewCycleID">
    <vt:i4>120331997</vt:i4>
  </property>
  <property fmtid="{D5CDD505-2E9C-101B-9397-08002B2CF9AE}" pid="7" name="_ReviewingToolsShownOnce">
    <vt:lpwstr/>
  </property>
</Properties>
</file>