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strowska\Desktop\SPRZĄTANIE 2024-Tryb podstawowy\"/>
    </mc:Choice>
  </mc:AlternateContent>
  <bookViews>
    <workbookView xWindow="0" yWindow="0" windowWidth="28800" windowHeight="12435" activeTab="2"/>
  </bookViews>
  <sheets>
    <sheet name="Wykaz powierzchni " sheetId="3" r:id="rId1"/>
    <sheet name="Zestawienie czynności " sheetId="5" r:id="rId2"/>
    <sheet name="Zasoby ludzkie " sheetId="4" r:id="rId3"/>
  </sheets>
  <definedNames>
    <definedName name="__DdeLink__1678_1179764150" localSheetId="2">'Zasoby ludzkie '!$F$17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4" i="3" l="1"/>
  <c r="D129" i="3"/>
  <c r="D127" i="3"/>
  <c r="D123" i="3"/>
  <c r="D109" i="3"/>
  <c r="D105" i="3"/>
  <c r="D84" i="3"/>
  <c r="D118" i="3"/>
  <c r="D102" i="3"/>
  <c r="D90" i="3"/>
  <c r="D86" i="3"/>
  <c r="D56" i="3"/>
  <c r="D24" i="3"/>
  <c r="D25" i="3" s="1"/>
  <c r="D31" i="3"/>
  <c r="D40" i="3" s="1"/>
  <c r="D11" i="3"/>
  <c r="D66" i="3"/>
  <c r="D70" i="3"/>
  <c r="D121" i="3" l="1"/>
  <c r="D91" i="3"/>
  <c r="D130" i="3" s="1"/>
</calcChain>
</file>

<file path=xl/sharedStrings.xml><?xml version="1.0" encoding="utf-8"?>
<sst xmlns="http://schemas.openxmlformats.org/spreadsheetml/2006/main" count="439" uniqueCount="160">
  <si>
    <t>Budynek A</t>
  </si>
  <si>
    <t>Budynek B</t>
  </si>
  <si>
    <t>Budynek C</t>
  </si>
  <si>
    <t>Budynek D</t>
  </si>
  <si>
    <t>Budynek E</t>
  </si>
  <si>
    <t>Piętro</t>
  </si>
  <si>
    <t>Nazwa</t>
  </si>
  <si>
    <t>IV</t>
  </si>
  <si>
    <t>Oddział Pediatryczny</t>
  </si>
  <si>
    <t>III</t>
  </si>
  <si>
    <t>II</t>
  </si>
  <si>
    <t>I</t>
  </si>
  <si>
    <t>-I</t>
  </si>
  <si>
    <t>Lp.</t>
  </si>
  <si>
    <t>Oddział/komórka organizacyjna</t>
  </si>
  <si>
    <t>Minimalne zapotrzebowanie</t>
  </si>
  <si>
    <t>Poniedziałek – Niedziela</t>
  </si>
  <si>
    <t>7.00-19.00</t>
  </si>
  <si>
    <t>Czynność</t>
  </si>
  <si>
    <t xml:space="preserve">Utrzymywanie bieżącej czystości i porządku w brudownikach oraz pomieszczeniach porządkowych. </t>
  </si>
  <si>
    <t>Mycie/dezynfekcja kratek wentylacyjnych i ściekowych.</t>
  </si>
  <si>
    <t>Dezynfekowanie odpływów umywalkowych/prysznicowych i kratek ściekowych preparatem o szerokim spektrum działania.</t>
  </si>
  <si>
    <t>Mycie osłon lamp oświetleniowych sufitowych, przyściennych itp.</t>
  </si>
  <si>
    <t>Wykonywanie prac związanych z utrzymaniem bieżącej czystości oraz porządku w trakcie i po robotach remontowych/konserwacyjnych oraz w przypadku awarii.</t>
  </si>
  <si>
    <t xml:space="preserve">Zakład Opiekuńczo-Leczniczy </t>
  </si>
  <si>
    <t xml:space="preserve">Oddział Chorób Wewnętrznych </t>
  </si>
  <si>
    <t xml:space="preserve">Oddział Ginekologiczny </t>
  </si>
  <si>
    <t xml:space="preserve">Oddział Położniczo - Ginekologiczny </t>
  </si>
  <si>
    <t>Izba Przyjęć</t>
  </si>
  <si>
    <t xml:space="preserve">Laboratorium </t>
  </si>
  <si>
    <t xml:space="preserve">Oddział Terapii Uzależnień </t>
  </si>
  <si>
    <t xml:space="preserve">Sterylizacja </t>
  </si>
  <si>
    <t xml:space="preserve">Pododdział Neonatologiczny </t>
  </si>
  <si>
    <t xml:space="preserve">Przychodnia Rejonowa </t>
  </si>
  <si>
    <t>Blok operacyjny</t>
  </si>
  <si>
    <t>Apteka Szpitalna</t>
  </si>
  <si>
    <t xml:space="preserve">Pracownia endoskopii </t>
  </si>
  <si>
    <t>Szatnie</t>
  </si>
  <si>
    <t>Ciągi komunikacyjne</t>
  </si>
  <si>
    <t xml:space="preserve">Ciągi komunikacyjne </t>
  </si>
  <si>
    <t xml:space="preserve">Administracja </t>
  </si>
  <si>
    <t>Dział Fizjoterapii</t>
  </si>
  <si>
    <t>Obsługa sprzętu mechanicznego przeznaczonego do czyszczenia i mycia zgodnie z instrukcją producenta (m.in. maszyna myjąca).</t>
  </si>
  <si>
    <t>Mycie i dezynfekcja wózków, sprzętu i asortymentu używanego do sprzątania.</t>
  </si>
  <si>
    <t xml:space="preserve">Prowadzenie dokumentacji potwierdzającej wykonanie czynności przez pracowników sprzątających. </t>
  </si>
  <si>
    <t xml:space="preserve">Poradnie Specjalistyczne </t>
  </si>
  <si>
    <t xml:space="preserve">Oddział Rehabilitacji Ogólnoustrojowej </t>
  </si>
  <si>
    <t xml:space="preserve">Oddział Chirurgiczny Ogólny </t>
  </si>
  <si>
    <t xml:space="preserve">Oddział Reumatologiczny </t>
  </si>
  <si>
    <t xml:space="preserve">Oddział Terapii Uzależnień od Alkoholu  </t>
  </si>
  <si>
    <t xml:space="preserve">Pracownia Diagnostyki Obrazowej </t>
  </si>
  <si>
    <t>Budynek</t>
  </si>
  <si>
    <t>POZN</t>
  </si>
  <si>
    <t xml:space="preserve">Pogotowie ratunkowe </t>
  </si>
  <si>
    <t xml:space="preserve">Minimalne zapotrzebowanie </t>
  </si>
  <si>
    <t>Klatki schodowe/ ciągi komunikacyjne</t>
  </si>
  <si>
    <t>Oddział Terapii Uzależnień - budynek A</t>
  </si>
  <si>
    <t>-</t>
  </si>
  <si>
    <t>19:00-7:00</t>
  </si>
  <si>
    <t xml:space="preserve">Poradnie specjalistyczne </t>
  </si>
  <si>
    <t>7:00-19:00</t>
  </si>
  <si>
    <t xml:space="preserve">Powierzchnia użytkowa </t>
  </si>
  <si>
    <t>Strefa</t>
  </si>
  <si>
    <t xml:space="preserve">Brudownik </t>
  </si>
  <si>
    <t>Sala ćwiczeń</t>
  </si>
  <si>
    <t>Gabinet zabiegowy</t>
  </si>
  <si>
    <t xml:space="preserve">Pozostałe pomieszczenia </t>
  </si>
  <si>
    <t>Gabinet USG</t>
  </si>
  <si>
    <t>Pomieszczenie socjalne</t>
  </si>
  <si>
    <t>świetlica, gabinety terapeutyczne, pozostałe pomieszczenia</t>
  </si>
  <si>
    <t xml:space="preserve">Gabinety lekarskie </t>
  </si>
  <si>
    <t xml:space="preserve">Gabinet zabiegowy </t>
  </si>
  <si>
    <t xml:space="preserve">Gabinet lekarski </t>
  </si>
  <si>
    <t xml:space="preserve">Sale chorych </t>
  </si>
  <si>
    <t xml:space="preserve">Oddział Położniczy </t>
  </si>
  <si>
    <t xml:space="preserve">Sala cieć cesarskich </t>
  </si>
  <si>
    <t xml:space="preserve">Sale porodowe </t>
  </si>
  <si>
    <t>Szatnie, pomieszczenia przygotowawcze itp.</t>
  </si>
  <si>
    <t>Razem m2</t>
  </si>
  <si>
    <t xml:space="preserve">Gabinety pielęgniarskie, lekarkie, </t>
  </si>
  <si>
    <t xml:space="preserve">Gabinety zabiegowe, Izba Przyjęć </t>
  </si>
  <si>
    <t>Węzeł sanitarny</t>
  </si>
  <si>
    <t xml:space="preserve">Pobieralnia, sekretariat, pracownie laboratoryjne  </t>
  </si>
  <si>
    <t xml:space="preserve">Ciągi komunikacyje </t>
  </si>
  <si>
    <t>Gabinet lekarski/ pielęgniarski</t>
  </si>
  <si>
    <t>Sale chorych</t>
  </si>
  <si>
    <t>Izolatki</t>
  </si>
  <si>
    <t xml:space="preserve">Brudownik, węzeł sanitarny </t>
  </si>
  <si>
    <t>Ciagi komunikacyjne</t>
  </si>
  <si>
    <t xml:space="preserve">Gabinet zabigowy </t>
  </si>
  <si>
    <t>Sala wybudzeń</t>
  </si>
  <si>
    <t>Rzem m2</t>
  </si>
  <si>
    <t>Ciągi kominikacyjne</t>
  </si>
  <si>
    <t>HOL</t>
  </si>
  <si>
    <t xml:space="preserve">Węzeł sanitarny </t>
  </si>
  <si>
    <t>Oddział</t>
  </si>
  <si>
    <t>Kaplica</t>
  </si>
  <si>
    <t xml:space="preserve">Rejestracja </t>
  </si>
  <si>
    <t>Ciągi komuniacyjne</t>
  </si>
  <si>
    <t>Gabinety zabiegowe</t>
  </si>
  <si>
    <t>Gabinet lekarski/pieęgniarski</t>
  </si>
  <si>
    <t>Gabinet lekarski/pielęgniarski</t>
  </si>
  <si>
    <t>Pomieszczenia administracyjno-biurowe, Gabinety pielęgniarskie/ lekarskie</t>
  </si>
  <si>
    <t>Węzeł sanitarny, brudownik</t>
  </si>
  <si>
    <t>Sale rehabilitacji</t>
  </si>
  <si>
    <t>Brudownik, węzeł sanitarny</t>
  </si>
  <si>
    <t>Brudownik, węzeł santarny</t>
  </si>
  <si>
    <t>Sala intensywnego nadzoru</t>
  </si>
  <si>
    <t>Apteka szpitalna</t>
  </si>
  <si>
    <t>ŁĄCZNA POWIERZCHNIA DO SPRZĄTANIA</t>
  </si>
  <si>
    <t>Strefa I</t>
  </si>
  <si>
    <t>"ciągłej czystości" - magazyny materiałów sterylnych, zasobów czystych - spteka szpitalna.</t>
  </si>
  <si>
    <t>Strefa II</t>
  </si>
  <si>
    <t>"ogólnej czystości medycznej" - sale chorych, korytarze komunikacji wewnętrznej, gabinety lekarskie, dyżurki pielęgniareskie, gabinety rehabiltacji, windy transportowe, pracownie EEG, RTG, TK, poradnie specjalistyczne, szatnie personelu.</t>
  </si>
  <si>
    <t>Strefa III</t>
  </si>
  <si>
    <t>"czystości zmiennej" - gabinety zabiegowe, sale operacyjne, pracownia endoskopowa, sale opatrunkowe i diagnostyczne, sale pooperacyjne, sale porodowe, oddział noworodkowy, izolatki, centralna sterylizatornia - strefa "brudna", laboratorium analityczne.</t>
  </si>
  <si>
    <t>Strefa IV</t>
  </si>
  <si>
    <t>"ciągłego skażenia" - toalety, łazienki, brudowniki.</t>
  </si>
  <si>
    <t xml:space="preserve">Wykaz powierzchni przewidzianych do sprzątania w Samodzielnym Publicznym Zakładzie Opieki Zdrowotnej, 
ul. Szpitalna 3, 88-200 Radziejów </t>
  </si>
  <si>
    <t>Kontener</t>
  </si>
  <si>
    <t>TK</t>
  </si>
  <si>
    <t>Windy</t>
  </si>
  <si>
    <t>Gbinety zabiegowe</t>
  </si>
  <si>
    <t>A</t>
  </si>
  <si>
    <t>Gabinety lekarskie, pieęgniarskie, rejestracja. Pomieszczenia dla personelu</t>
  </si>
  <si>
    <t xml:space="preserve">Cena  netto /1m-c   zł  </t>
  </si>
  <si>
    <t xml:space="preserve">           VAT   %</t>
  </si>
  <si>
    <t>Cena brutto /1m-c    zł</t>
  </si>
  <si>
    <t xml:space="preserve"> </t>
  </si>
  <si>
    <t xml:space="preserve">Podpis osoby uprawnionej </t>
  </si>
  <si>
    <t xml:space="preserve">Zestawienie szczegółowych czynności personelu Wykonawcy </t>
  </si>
  <si>
    <t xml:space="preserve">Utrzymywanie bieżącej czystości we wszystkich pomieszczeniach szpitala wraz z przyległymi ciągami komunikacyjnymi i korytarzami w oparciu o  Plan Higieny oraz wykaz powierzchni przewidzianych do sprzątania – Plan higieny opracowany w porozumieniu z Wykonawcą po podpisaniu umowy. </t>
  </si>
  <si>
    <t xml:space="preserve">Zapoznawanie z procedurami i instrukcjami oraz pisemne zobowiązanie pracowników do ich przestrzegania zgodnie z wzorem obowiązującym u Zamawiającego. </t>
  </si>
  <si>
    <t xml:space="preserve">Zabezpieczenie w środki utrzymania czystości (dla całego obiektu) i środki do dezynfekcji (blok operacyjny, gabinety zabiegowe, pracownia endoskopii, izba przyjęć, poradnie specjalistyczne) powierzchni (podłogi, ściany). </t>
  </si>
  <si>
    <t xml:space="preserve">Przygotowywanie roztworów roboczych preparatów myjących i dezynfekcyjnych, oznakowywanie pojemników z roztworami, dbanie o estetykę opakowań i pojemników, kontrolowanie dat ważności preparatów do mycia i dezynfekcji. </t>
  </si>
  <si>
    <t>Zapewnienie czystych i przekazywanie brudnych mopów  do prania.</t>
  </si>
  <si>
    <t>Zakres usługi obejmuje zbieranie, pakowanie, opisywanie, zamykanie worków, segregowanie odpadów do odpowiednich pojemników zbiorczych, zakładanie na pojemniki worków foliowych o odpowiedniej kolorystyce zgodnie z procedurą obowiązującą u Zamawiającego (pojemniki na odpady nie mogą być przepełniane, do obowiązków Wykonawcy należy stały nadzór i opróżnianie pojemników według potrzeb.</t>
  </si>
  <si>
    <t xml:space="preserve">Uzupełnianie na bieżąco ręczników, papieru toaletowego w podajnikach oraz preparatów do higieny rąk. środki zabezpiecza Zamawiający.     </t>
  </si>
  <si>
    <t xml:space="preserve">Mycie na mokro: podłóg, ścian, sufitów, żaluzji, luster, umywalek, zlewozmywaków, zlewów, pisuarów, muszli sedesowych ze spłuczkami, baterii zlewozmywakowych, kabin natryskowych, barier schodowych, grzejników, wyposażenia itd. </t>
  </si>
  <si>
    <t xml:space="preserve">Mycie wszystkich wewnętrznych i zewnętrznych elementów okien otwieralnych i nieotwieralnych oraz parapetów (wewnętrznych i zewnętrznych) oraz drzwi we wszystkich pomieszczeniach szpitala zgodnie z zachowaniem zasad bezpieczeństwa. </t>
  </si>
  <si>
    <t xml:space="preserve">Nadzór nad czystością dźwigów (4 szt.) obejmujący kontrolę czystości bieżącej, mycie i dezynfekcję. </t>
  </si>
  <si>
    <t xml:space="preserve">Dezynfekcja pomieszczeń o podwyższonym reżimie sanitarnym - gwarantująca stan epidemiologiczny, porządkowy i estetyczny. </t>
  </si>
  <si>
    <t>Zabezpieczanie sprzątanych pomieszczeń Zamawiającego w trakcie wykonywania czynności i po ich zakończeniu przed kradzieżą, pożarem itp. (zamykanie okien i drzwi, wyłączanie sprzętu i urządzeń elektrycznych i wodnych, zabezpieczanie innych urządzeń, które pozostawione bez nadzoru mogłyby wywołać szkodę).</t>
  </si>
  <si>
    <t>Niezwłoczne zgłaszanie usterek technicznych zauważonych na terenie szpitala, pielęgniarce oddziałowej/ koordynującej, kierownikowi komórki organizacyjnej lub personelowi dyżurnemu oraz swojemu bezpośredniemu przełożonemu.</t>
  </si>
  <si>
    <t>Wykaz minimalnych zasobów ludzkich niezbędnych do wykonania usługi</t>
  </si>
  <si>
    <t>Samodzielny Publiczny Zakład Opieki Zdrowotnej</t>
  </si>
  <si>
    <t>ul. Szpitalna 3, 88-200 Radziejów</t>
  </si>
  <si>
    <t> Minimalne zapotrzebowanie</t>
  </si>
  <si>
    <t xml:space="preserve">Liczba dni w ciągu tygodnia </t>
  </si>
  <si>
    <t>Poniedziałek - Piątek</t>
  </si>
  <si>
    <t>w godzinach</t>
  </si>
  <si>
    <t>NOCE</t>
  </si>
  <si>
    <t xml:space="preserve">liczba personelu </t>
  </si>
  <si>
    <t> -</t>
  </si>
  <si>
    <t>7:00-15:00</t>
  </si>
  <si>
    <t xml:space="preserve">Stała obsada bez rotacji. po godz. 19.00 wsparcie w innych komórkach organizacyjnych    </t>
  </si>
  <si>
    <t xml:space="preserve">Uwagi </t>
  </si>
  <si>
    <t>w razie awarii</t>
  </si>
  <si>
    <t>Sprzątanie biur 07:00-09:00  Ciąg komunikacyjny- po 15:00</t>
  </si>
  <si>
    <t>Ciągi komunikacyjne-piwnica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</si>
</sst>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5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3" xfId="0" applyFont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hidden="1"/>
    </xf>
    <xf numFmtId="0" fontId="7" fillId="0" borderId="4" xfId="1" applyFont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7" fillId="8" borderId="4" xfId="1" applyFont="1" applyFill="1" applyBorder="1" applyAlignment="1" applyProtection="1">
      <alignment horizontal="center" vertical="center" wrapText="1"/>
    </xf>
    <xf numFmtId="9" fontId="7" fillId="8" borderId="4" xfId="1" applyNumberFormat="1" applyFont="1" applyFill="1" applyBorder="1" applyAlignment="1" applyProtection="1">
      <alignment horizontal="center" wrapText="1"/>
    </xf>
    <xf numFmtId="4" fontId="7" fillId="8" borderId="4" xfId="1" applyNumberFormat="1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8" fillId="0" borderId="4" xfId="0" applyFont="1" applyBorder="1"/>
    <xf numFmtId="0" fontId="7" fillId="5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vertical="center" wrapText="1"/>
    </xf>
    <xf numFmtId="0" fontId="9" fillId="6" borderId="4" xfId="0" applyFont="1" applyFill="1" applyBorder="1"/>
    <xf numFmtId="0" fontId="9" fillId="6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8" fillId="5" borderId="4" xfId="0" applyFont="1" applyFill="1" applyBorder="1"/>
    <xf numFmtId="0" fontId="8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2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vertical="center"/>
    </xf>
    <xf numFmtId="0" fontId="8" fillId="9" borderId="4" xfId="0" applyFont="1" applyFill="1" applyBorder="1"/>
    <xf numFmtId="0" fontId="6" fillId="10" borderId="4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/>
    <xf numFmtId="0" fontId="11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wrapText="1"/>
    </xf>
    <xf numFmtId="0" fontId="11" fillId="10" borderId="4" xfId="0" applyFont="1" applyFill="1" applyBorder="1"/>
    <xf numFmtId="0" fontId="8" fillId="0" borderId="4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2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0" fillId="7" borderId="0" xfId="0" applyFill="1"/>
    <xf numFmtId="0" fontId="0" fillId="7" borderId="0" xfId="0" applyFill="1" applyAlignment="1">
      <alignment wrapText="1"/>
    </xf>
    <xf numFmtId="0" fontId="15" fillId="3" borderId="4" xfId="0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3" borderId="4" xfId="0" applyFont="1" applyFill="1" applyBorder="1" applyAlignment="1">
      <alignment horizontal="justify" vertical="center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3" borderId="4" xfId="0" applyFont="1" applyFill="1" applyBorder="1" applyAlignment="1">
      <alignment horizontal="justify" vertical="center"/>
    </xf>
    <xf numFmtId="0" fontId="16" fillId="3" borderId="4" xfId="0" applyFont="1" applyFill="1" applyBorder="1" applyAlignment="1">
      <alignment horizontal="center" vertical="center" wrapText="1"/>
    </xf>
    <xf numFmtId="0" fontId="14" fillId="0" borderId="4" xfId="0" applyFont="1" applyBorder="1"/>
    <xf numFmtId="0" fontId="14" fillId="0" borderId="4" xfId="0" applyFont="1" applyBorder="1" applyAlignment="1">
      <alignment horizontal="left"/>
    </xf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15" fillId="2" borderId="4" xfId="0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9" fillId="10" borderId="4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0" fontId="8" fillId="0" borderId="4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/>
    <xf numFmtId="0" fontId="8" fillId="0" borderId="4" xfId="0" applyFont="1" applyBorder="1" applyAlignment="1">
      <alignment horizontal="left" vertical="center" wrapText="1"/>
    </xf>
    <xf numFmtId="0" fontId="6" fillId="9" borderId="4" xfId="0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/>
    </xf>
    <xf numFmtId="0" fontId="15" fillId="0" borderId="8" xfId="0" applyFont="1" applyBorder="1" applyAlignment="1">
      <alignment horizontal="justify" vertical="center"/>
    </xf>
    <xf numFmtId="0" fontId="15" fillId="0" borderId="9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justify" vertical="center" wrapText="1"/>
    </xf>
    <xf numFmtId="0" fontId="15" fillId="3" borderId="4" xfId="0" applyFont="1" applyFill="1" applyBorder="1" applyAlignment="1">
      <alignment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1"/>
  <sheetViews>
    <sheetView view="pageBreakPreview" topLeftCell="A37" zoomScale="101" zoomScaleNormal="101" zoomScaleSheetLayoutView="101" workbookViewId="0">
      <selection activeCell="D130" sqref="D130"/>
    </sheetView>
  </sheetViews>
  <sheetFormatPr defaultColWidth="8.85546875" defaultRowHeight="15" x14ac:dyDescent="0.25"/>
  <cols>
    <col min="1" max="1" width="10.28515625" style="3" customWidth="1"/>
    <col min="2" max="2" width="10.7109375" style="3" customWidth="1"/>
    <col min="3" max="3" width="31" style="3" customWidth="1"/>
    <col min="4" max="4" width="24.85546875" style="5" bestFit="1" customWidth="1"/>
    <col min="5" max="5" width="7.28515625" style="7" customWidth="1"/>
    <col min="6" max="6" width="15.140625" style="3" customWidth="1"/>
    <col min="7" max="7" width="8.85546875" style="3"/>
    <col min="8" max="8" width="18.140625" style="3" customWidth="1"/>
    <col min="9" max="16384" width="8.85546875" style="3"/>
  </cols>
  <sheetData>
    <row r="1" spans="1:8" ht="54.75" customHeight="1" x14ac:dyDescent="0.25">
      <c r="A1" s="91" t="s">
        <v>118</v>
      </c>
      <c r="B1" s="91"/>
      <c r="C1" s="91"/>
      <c r="D1" s="91"/>
      <c r="E1" s="91"/>
      <c r="F1" s="92"/>
      <c r="G1" s="92"/>
      <c r="H1" s="92"/>
    </row>
    <row r="2" spans="1:8" s="9" customFormat="1" ht="35.450000000000003" customHeight="1" x14ac:dyDescent="0.2">
      <c r="A2" s="12" t="s">
        <v>51</v>
      </c>
      <c r="B2" s="13" t="s">
        <v>5</v>
      </c>
      <c r="C2" s="12" t="s">
        <v>6</v>
      </c>
      <c r="D2" s="13" t="s">
        <v>61</v>
      </c>
      <c r="E2" s="13" t="s">
        <v>62</v>
      </c>
      <c r="F2" s="14" t="s">
        <v>125</v>
      </c>
      <c r="G2" s="15" t="s">
        <v>126</v>
      </c>
      <c r="H2" s="16" t="s">
        <v>127</v>
      </c>
    </row>
    <row r="3" spans="1:8" x14ac:dyDescent="0.25">
      <c r="A3" s="88" t="s">
        <v>0</v>
      </c>
      <c r="B3" s="87" t="s">
        <v>7</v>
      </c>
      <c r="C3" s="17" t="s">
        <v>24</v>
      </c>
      <c r="D3" s="18" t="s">
        <v>57</v>
      </c>
      <c r="E3" s="19"/>
      <c r="F3" s="10" t="s">
        <v>128</v>
      </c>
      <c r="G3" s="11" t="s">
        <v>128</v>
      </c>
      <c r="H3" s="11" t="s">
        <v>128</v>
      </c>
    </row>
    <row r="4" spans="1:8" x14ac:dyDescent="0.25">
      <c r="A4" s="88"/>
      <c r="B4" s="87"/>
      <c r="C4" s="20" t="s">
        <v>85</v>
      </c>
      <c r="D4" s="18">
        <v>409.2</v>
      </c>
      <c r="E4" s="19" t="s">
        <v>10</v>
      </c>
      <c r="F4" s="21"/>
      <c r="G4" s="21"/>
      <c r="H4" s="21"/>
    </row>
    <row r="5" spans="1:8" x14ac:dyDescent="0.25">
      <c r="A5" s="88"/>
      <c r="B5" s="87"/>
      <c r="C5" s="20" t="s">
        <v>86</v>
      </c>
      <c r="D5" s="18">
        <v>37.799999999999997</v>
      </c>
      <c r="E5" s="19" t="s">
        <v>9</v>
      </c>
      <c r="F5" s="21"/>
      <c r="G5" s="21"/>
      <c r="H5" s="21"/>
    </row>
    <row r="6" spans="1:8" x14ac:dyDescent="0.25">
      <c r="A6" s="88"/>
      <c r="B6" s="87"/>
      <c r="C6" s="20" t="s">
        <v>87</v>
      </c>
      <c r="D6" s="18">
        <v>88.2</v>
      </c>
      <c r="E6" s="19" t="s">
        <v>7</v>
      </c>
      <c r="F6" s="21"/>
      <c r="G6" s="21"/>
      <c r="H6" s="21"/>
    </row>
    <row r="7" spans="1:8" x14ac:dyDescent="0.25">
      <c r="A7" s="88"/>
      <c r="B7" s="87"/>
      <c r="C7" s="20" t="s">
        <v>99</v>
      </c>
      <c r="D7" s="18">
        <v>36.6</v>
      </c>
      <c r="E7" s="19" t="s">
        <v>9</v>
      </c>
      <c r="F7" s="21"/>
      <c r="G7" s="21"/>
      <c r="H7" s="21"/>
    </row>
    <row r="8" spans="1:8" x14ac:dyDescent="0.25">
      <c r="A8" s="88"/>
      <c r="B8" s="87"/>
      <c r="C8" s="20" t="s">
        <v>104</v>
      </c>
      <c r="D8" s="18">
        <v>109.5</v>
      </c>
      <c r="E8" s="19" t="s">
        <v>10</v>
      </c>
      <c r="F8" s="21"/>
      <c r="G8" s="21"/>
      <c r="H8" s="21"/>
    </row>
    <row r="9" spans="1:8" ht="40.5" customHeight="1" x14ac:dyDescent="0.25">
      <c r="A9" s="88"/>
      <c r="B9" s="87"/>
      <c r="C9" s="20" t="s">
        <v>102</v>
      </c>
      <c r="D9" s="22">
        <v>93.6</v>
      </c>
      <c r="E9" s="19" t="s">
        <v>10</v>
      </c>
      <c r="F9" s="21"/>
      <c r="G9" s="21"/>
      <c r="H9" s="21"/>
    </row>
    <row r="10" spans="1:8" x14ac:dyDescent="0.25">
      <c r="A10" s="88"/>
      <c r="B10" s="87"/>
      <c r="C10" s="17" t="s">
        <v>39</v>
      </c>
      <c r="D10" s="18">
        <v>212.04</v>
      </c>
      <c r="E10" s="19" t="s">
        <v>10</v>
      </c>
      <c r="F10" s="21"/>
      <c r="G10" s="21"/>
      <c r="H10" s="21"/>
    </row>
    <row r="11" spans="1:8" x14ac:dyDescent="0.25">
      <c r="A11" s="88"/>
      <c r="B11" s="84" t="s">
        <v>78</v>
      </c>
      <c r="C11" s="84"/>
      <c r="D11" s="47">
        <f>SUM(D4:D10)</f>
        <v>986.94</v>
      </c>
      <c r="E11" s="48" t="s">
        <v>57</v>
      </c>
      <c r="F11" s="49"/>
      <c r="G11" s="49"/>
      <c r="H11" s="49"/>
    </row>
    <row r="12" spans="1:8" ht="31.5" customHeight="1" x14ac:dyDescent="0.25">
      <c r="A12" s="88"/>
      <c r="B12" s="87" t="s">
        <v>9</v>
      </c>
      <c r="C12" s="17" t="s">
        <v>46</v>
      </c>
      <c r="D12" s="18" t="s">
        <v>57</v>
      </c>
      <c r="E12" s="24" t="s">
        <v>57</v>
      </c>
      <c r="F12" s="21"/>
      <c r="G12" s="21"/>
      <c r="H12" s="21"/>
    </row>
    <row r="13" spans="1:8" x14ac:dyDescent="0.25">
      <c r="A13" s="88"/>
      <c r="B13" s="87"/>
      <c r="C13" s="20" t="s">
        <v>85</v>
      </c>
      <c r="D13" s="18">
        <v>246.8</v>
      </c>
      <c r="E13" s="24" t="s">
        <v>10</v>
      </c>
      <c r="F13" s="21"/>
      <c r="G13" s="21"/>
      <c r="H13" s="21"/>
    </row>
    <row r="14" spans="1:8" x14ac:dyDescent="0.25">
      <c r="A14" s="88"/>
      <c r="B14" s="87"/>
      <c r="C14" s="20" t="s">
        <v>86</v>
      </c>
      <c r="D14" s="18">
        <v>37.799999999999997</v>
      </c>
      <c r="E14" s="24" t="s">
        <v>9</v>
      </c>
      <c r="F14" s="21"/>
      <c r="G14" s="21"/>
      <c r="H14" s="21"/>
    </row>
    <row r="15" spans="1:8" x14ac:dyDescent="0.25">
      <c r="A15" s="88"/>
      <c r="B15" s="87"/>
      <c r="C15" s="20" t="s">
        <v>87</v>
      </c>
      <c r="D15" s="18">
        <v>52.2</v>
      </c>
      <c r="E15" s="24" t="s">
        <v>7</v>
      </c>
      <c r="F15" s="21"/>
      <c r="G15" s="21"/>
      <c r="H15" s="21"/>
    </row>
    <row r="16" spans="1:8" x14ac:dyDescent="0.25">
      <c r="A16" s="88"/>
      <c r="B16" s="87"/>
      <c r="C16" s="20" t="s">
        <v>65</v>
      </c>
      <c r="D16" s="18">
        <v>18</v>
      </c>
      <c r="E16" s="24" t="s">
        <v>9</v>
      </c>
      <c r="F16" s="21"/>
      <c r="G16" s="21"/>
      <c r="H16" s="21"/>
    </row>
    <row r="17" spans="1:8" x14ac:dyDescent="0.25">
      <c r="A17" s="88"/>
      <c r="B17" s="87"/>
      <c r="C17" s="20" t="s">
        <v>100</v>
      </c>
      <c r="D17" s="18">
        <v>72.900000000000006</v>
      </c>
      <c r="E17" s="24" t="s">
        <v>10</v>
      </c>
      <c r="F17" s="21"/>
      <c r="G17" s="21"/>
      <c r="H17" s="21"/>
    </row>
    <row r="18" spans="1:8" x14ac:dyDescent="0.25">
      <c r="A18" s="88"/>
      <c r="B18" s="87"/>
      <c r="C18" s="17" t="s">
        <v>47</v>
      </c>
      <c r="D18" s="18" t="s">
        <v>57</v>
      </c>
      <c r="E18" s="24" t="s">
        <v>57</v>
      </c>
      <c r="F18" s="21"/>
      <c r="G18" s="21"/>
      <c r="H18" s="21"/>
    </row>
    <row r="19" spans="1:8" x14ac:dyDescent="0.25">
      <c r="A19" s="88"/>
      <c r="B19" s="87"/>
      <c r="C19" s="20" t="s">
        <v>85</v>
      </c>
      <c r="D19" s="18">
        <v>122</v>
      </c>
      <c r="E19" s="24" t="s">
        <v>10</v>
      </c>
      <c r="F19" s="21"/>
      <c r="G19" s="21"/>
      <c r="H19" s="21"/>
    </row>
    <row r="20" spans="1:8" x14ac:dyDescent="0.25">
      <c r="A20" s="88"/>
      <c r="B20" s="87"/>
      <c r="C20" s="20" t="s">
        <v>86</v>
      </c>
      <c r="D20" s="18">
        <v>37.799999999999997</v>
      </c>
      <c r="E20" s="24" t="s">
        <v>9</v>
      </c>
      <c r="F20" s="21"/>
      <c r="G20" s="21"/>
      <c r="H20" s="21"/>
    </row>
    <row r="21" spans="1:8" x14ac:dyDescent="0.25">
      <c r="A21" s="88"/>
      <c r="B21" s="87"/>
      <c r="C21" s="20" t="s">
        <v>101</v>
      </c>
      <c r="D21" s="18">
        <v>90</v>
      </c>
      <c r="E21" s="24" t="s">
        <v>10</v>
      </c>
      <c r="F21" s="21"/>
      <c r="G21" s="21"/>
      <c r="H21" s="21"/>
    </row>
    <row r="22" spans="1:8" x14ac:dyDescent="0.25">
      <c r="A22" s="88"/>
      <c r="B22" s="87"/>
      <c r="C22" s="20" t="s">
        <v>65</v>
      </c>
      <c r="D22" s="18">
        <v>37.5</v>
      </c>
      <c r="E22" s="24" t="s">
        <v>9</v>
      </c>
      <c r="F22" s="21"/>
      <c r="G22" s="21"/>
      <c r="H22" s="21"/>
    </row>
    <row r="23" spans="1:8" x14ac:dyDescent="0.25">
      <c r="A23" s="88"/>
      <c r="B23" s="87"/>
      <c r="C23" s="20" t="s">
        <v>105</v>
      </c>
      <c r="D23" s="18">
        <v>53.4</v>
      </c>
      <c r="E23" s="24" t="s">
        <v>7</v>
      </c>
      <c r="F23" s="21"/>
      <c r="G23" s="21"/>
      <c r="H23" s="21"/>
    </row>
    <row r="24" spans="1:8" x14ac:dyDescent="0.25">
      <c r="A24" s="88"/>
      <c r="B24" s="87"/>
      <c r="C24" s="17" t="s">
        <v>39</v>
      </c>
      <c r="D24" s="18">
        <f>171.12+46.1</f>
        <v>217.22</v>
      </c>
      <c r="E24" s="24" t="s">
        <v>10</v>
      </c>
      <c r="F24" s="21"/>
      <c r="G24" s="21"/>
      <c r="H24" s="21"/>
    </row>
    <row r="25" spans="1:8" x14ac:dyDescent="0.25">
      <c r="A25" s="88"/>
      <c r="B25" s="84" t="s">
        <v>78</v>
      </c>
      <c r="C25" s="84"/>
      <c r="D25" s="47">
        <f>SUM(D13:D24)</f>
        <v>985.62</v>
      </c>
      <c r="E25" s="48" t="s">
        <v>57</v>
      </c>
      <c r="F25" s="49"/>
      <c r="G25" s="49"/>
      <c r="H25" s="49"/>
    </row>
    <row r="26" spans="1:8" x14ac:dyDescent="0.25">
      <c r="A26" s="88"/>
      <c r="B26" s="87" t="s">
        <v>10</v>
      </c>
      <c r="C26" s="17" t="s">
        <v>25</v>
      </c>
      <c r="D26" s="18" t="s">
        <v>57</v>
      </c>
      <c r="E26" s="24" t="s">
        <v>57</v>
      </c>
      <c r="F26" s="21"/>
      <c r="G26" s="21"/>
      <c r="H26" s="21"/>
    </row>
    <row r="27" spans="1:8" x14ac:dyDescent="0.25">
      <c r="A27" s="88"/>
      <c r="B27" s="87"/>
      <c r="C27" s="20" t="s">
        <v>85</v>
      </c>
      <c r="D27" s="18">
        <v>223.2</v>
      </c>
      <c r="E27" s="24" t="s">
        <v>10</v>
      </c>
      <c r="F27" s="21"/>
      <c r="G27" s="21"/>
      <c r="H27" s="21"/>
    </row>
    <row r="28" spans="1:8" x14ac:dyDescent="0.25">
      <c r="A28" s="88"/>
      <c r="B28" s="87"/>
      <c r="C28" s="20" t="s">
        <v>86</v>
      </c>
      <c r="D28" s="18">
        <v>37.799999999999997</v>
      </c>
      <c r="E28" s="24" t="s">
        <v>9</v>
      </c>
      <c r="F28" s="21"/>
      <c r="G28" s="21"/>
      <c r="H28" s="21"/>
    </row>
    <row r="29" spans="1:8" x14ac:dyDescent="0.25">
      <c r="A29" s="88"/>
      <c r="B29" s="87"/>
      <c r="C29" s="20" t="s">
        <v>105</v>
      </c>
      <c r="D29" s="18">
        <v>56.7</v>
      </c>
      <c r="E29" s="24" t="s">
        <v>7</v>
      </c>
      <c r="F29" s="21"/>
      <c r="G29" s="21"/>
      <c r="H29" s="21"/>
    </row>
    <row r="30" spans="1:8" x14ac:dyDescent="0.25">
      <c r="A30" s="88"/>
      <c r="B30" s="87"/>
      <c r="C30" s="20" t="s">
        <v>84</v>
      </c>
      <c r="D30" s="18">
        <v>90.6</v>
      </c>
      <c r="E30" s="24" t="s">
        <v>10</v>
      </c>
      <c r="F30" s="21"/>
      <c r="G30" s="21"/>
      <c r="H30" s="21"/>
    </row>
    <row r="31" spans="1:8" x14ac:dyDescent="0.25">
      <c r="A31" s="88"/>
      <c r="B31" s="87"/>
      <c r="C31" s="20" t="s">
        <v>65</v>
      </c>
      <c r="D31" s="18">
        <f>18.6+18.6</f>
        <v>37.200000000000003</v>
      </c>
      <c r="E31" s="24" t="s">
        <v>9</v>
      </c>
      <c r="F31" s="21"/>
      <c r="G31" s="21"/>
      <c r="H31" s="21"/>
    </row>
    <row r="32" spans="1:8" x14ac:dyDescent="0.25">
      <c r="A32" s="88"/>
      <c r="B32" s="87"/>
      <c r="C32" s="17" t="s">
        <v>48</v>
      </c>
      <c r="D32" s="25" t="s">
        <v>57</v>
      </c>
      <c r="E32" s="24" t="s">
        <v>57</v>
      </c>
      <c r="F32" s="21"/>
      <c r="G32" s="21"/>
      <c r="H32" s="21"/>
    </row>
    <row r="33" spans="1:8" x14ac:dyDescent="0.25">
      <c r="A33" s="88"/>
      <c r="B33" s="87"/>
      <c r="C33" s="26" t="s">
        <v>85</v>
      </c>
      <c r="D33" s="25">
        <v>148.80000000000001</v>
      </c>
      <c r="E33" s="24" t="s">
        <v>10</v>
      </c>
      <c r="F33" s="21"/>
      <c r="G33" s="21"/>
      <c r="H33" s="21"/>
    </row>
    <row r="34" spans="1:8" x14ac:dyDescent="0.25">
      <c r="A34" s="88"/>
      <c r="B34" s="87"/>
      <c r="C34" s="26" t="s">
        <v>105</v>
      </c>
      <c r="D34" s="25">
        <v>53.7</v>
      </c>
      <c r="E34" s="24" t="s">
        <v>7</v>
      </c>
      <c r="F34" s="21"/>
      <c r="G34" s="21"/>
      <c r="H34" s="21"/>
    </row>
    <row r="35" spans="1:8" x14ac:dyDescent="0.25">
      <c r="A35" s="88"/>
      <c r="B35" s="87"/>
      <c r="C35" s="26" t="s">
        <v>86</v>
      </c>
      <c r="D35" s="25">
        <v>18.899999999999999</v>
      </c>
      <c r="E35" s="24" t="s">
        <v>9</v>
      </c>
      <c r="F35" s="21"/>
      <c r="G35" s="21"/>
      <c r="H35" s="21"/>
    </row>
    <row r="36" spans="1:8" x14ac:dyDescent="0.25">
      <c r="A36" s="88"/>
      <c r="B36" s="87"/>
      <c r="C36" s="26" t="s">
        <v>64</v>
      </c>
      <c r="D36" s="25">
        <v>18.899999999999999</v>
      </c>
      <c r="E36" s="24" t="s">
        <v>10</v>
      </c>
      <c r="F36" s="21"/>
      <c r="G36" s="21"/>
      <c r="H36" s="21"/>
    </row>
    <row r="37" spans="1:8" x14ac:dyDescent="0.25">
      <c r="A37" s="88"/>
      <c r="B37" s="87"/>
      <c r="C37" s="26" t="s">
        <v>84</v>
      </c>
      <c r="D37" s="25">
        <v>72</v>
      </c>
      <c r="E37" s="24" t="s">
        <v>10</v>
      </c>
      <c r="F37" s="21"/>
      <c r="G37" s="21"/>
      <c r="H37" s="21"/>
    </row>
    <row r="38" spans="1:8" x14ac:dyDescent="0.25">
      <c r="A38" s="88"/>
      <c r="B38" s="87"/>
      <c r="C38" s="26" t="s">
        <v>65</v>
      </c>
      <c r="D38" s="25">
        <v>18.899999999999999</v>
      </c>
      <c r="E38" s="24" t="s">
        <v>9</v>
      </c>
      <c r="F38" s="21"/>
      <c r="G38" s="21"/>
      <c r="H38" s="21"/>
    </row>
    <row r="39" spans="1:8" x14ac:dyDescent="0.25">
      <c r="A39" s="88"/>
      <c r="B39" s="87"/>
      <c r="C39" s="27" t="s">
        <v>88</v>
      </c>
      <c r="D39" s="25">
        <v>206</v>
      </c>
      <c r="E39" s="24" t="s">
        <v>10</v>
      </c>
      <c r="F39" s="21"/>
      <c r="G39" s="21"/>
      <c r="H39" s="21"/>
    </row>
    <row r="40" spans="1:8" x14ac:dyDescent="0.25">
      <c r="A40" s="88"/>
      <c r="B40" s="84" t="s">
        <v>78</v>
      </c>
      <c r="C40" s="84"/>
      <c r="D40" s="47">
        <f>SUM(D27:D39)</f>
        <v>982.69999999999993</v>
      </c>
      <c r="E40" s="48"/>
      <c r="F40" s="49"/>
      <c r="G40" s="49"/>
      <c r="H40" s="49"/>
    </row>
    <row r="41" spans="1:8" x14ac:dyDescent="0.25">
      <c r="A41" s="88"/>
      <c r="B41" s="87" t="s">
        <v>11</v>
      </c>
      <c r="C41" s="28" t="s">
        <v>8</v>
      </c>
      <c r="D41" s="18" t="s">
        <v>57</v>
      </c>
      <c r="E41" s="24" t="s">
        <v>57</v>
      </c>
      <c r="F41" s="21"/>
      <c r="G41" s="21"/>
      <c r="H41" s="21"/>
    </row>
    <row r="42" spans="1:8" x14ac:dyDescent="0.25">
      <c r="A42" s="88"/>
      <c r="B42" s="87"/>
      <c r="C42" s="29" t="s">
        <v>85</v>
      </c>
      <c r="D42" s="18">
        <v>163.9</v>
      </c>
      <c r="E42" s="24" t="s">
        <v>10</v>
      </c>
      <c r="F42" s="21"/>
      <c r="G42" s="21"/>
      <c r="H42" s="21"/>
    </row>
    <row r="43" spans="1:8" x14ac:dyDescent="0.25">
      <c r="A43" s="88"/>
      <c r="B43" s="87"/>
      <c r="C43" s="29" t="s">
        <v>86</v>
      </c>
      <c r="D43" s="18">
        <v>37.799999999999997</v>
      </c>
      <c r="E43" s="24" t="s">
        <v>9</v>
      </c>
      <c r="F43" s="21"/>
      <c r="G43" s="21"/>
      <c r="H43" s="21"/>
    </row>
    <row r="44" spans="1:8" x14ac:dyDescent="0.25">
      <c r="A44" s="88"/>
      <c r="B44" s="87"/>
      <c r="C44" s="29" t="s">
        <v>84</v>
      </c>
      <c r="D44" s="18">
        <v>146.69999999999999</v>
      </c>
      <c r="E44" s="24" t="s">
        <v>10</v>
      </c>
      <c r="F44" s="21"/>
      <c r="G44" s="21"/>
      <c r="H44" s="21"/>
    </row>
    <row r="45" spans="1:8" x14ac:dyDescent="0.25">
      <c r="A45" s="88"/>
      <c r="B45" s="87"/>
      <c r="C45" s="29" t="s">
        <v>106</v>
      </c>
      <c r="D45" s="18">
        <v>34.799999999999997</v>
      </c>
      <c r="E45" s="24" t="s">
        <v>7</v>
      </c>
      <c r="F45" s="21"/>
      <c r="G45" s="21"/>
      <c r="H45" s="21"/>
    </row>
    <row r="46" spans="1:8" x14ac:dyDescent="0.25">
      <c r="A46" s="88"/>
      <c r="B46" s="87"/>
      <c r="C46" s="29" t="s">
        <v>65</v>
      </c>
      <c r="D46" s="18">
        <v>18.600000000000001</v>
      </c>
      <c r="E46" s="24" t="s">
        <v>9</v>
      </c>
      <c r="F46" s="21"/>
      <c r="G46" s="21"/>
      <c r="H46" s="21"/>
    </row>
    <row r="47" spans="1:8" x14ac:dyDescent="0.25">
      <c r="A47" s="88"/>
      <c r="B47" s="87"/>
      <c r="C47" s="17" t="s">
        <v>26</v>
      </c>
      <c r="D47" s="18" t="s">
        <v>57</v>
      </c>
      <c r="E47" s="24" t="s">
        <v>57</v>
      </c>
      <c r="F47" s="21"/>
      <c r="G47" s="21"/>
      <c r="H47" s="21"/>
    </row>
    <row r="48" spans="1:8" x14ac:dyDescent="0.25">
      <c r="A48" s="88"/>
      <c r="B48" s="87"/>
      <c r="C48" s="20" t="s">
        <v>85</v>
      </c>
      <c r="D48" s="18">
        <v>94.5</v>
      </c>
      <c r="E48" s="24" t="s">
        <v>10</v>
      </c>
      <c r="F48" s="21"/>
      <c r="G48" s="21"/>
      <c r="H48" s="21"/>
    </row>
    <row r="49" spans="1:8" x14ac:dyDescent="0.25">
      <c r="A49" s="88"/>
      <c r="B49" s="87"/>
      <c r="C49" s="20" t="s">
        <v>86</v>
      </c>
      <c r="D49" s="18">
        <v>37.799999999999997</v>
      </c>
      <c r="E49" s="24" t="s">
        <v>9</v>
      </c>
      <c r="F49" s="21"/>
      <c r="G49" s="21"/>
      <c r="H49" s="21"/>
    </row>
    <row r="50" spans="1:8" x14ac:dyDescent="0.25">
      <c r="A50" s="88"/>
      <c r="B50" s="87"/>
      <c r="C50" s="20" t="s">
        <v>65</v>
      </c>
      <c r="D50" s="18">
        <v>18</v>
      </c>
      <c r="E50" s="24" t="s">
        <v>9</v>
      </c>
      <c r="F50" s="21"/>
      <c r="G50" s="21"/>
      <c r="H50" s="21"/>
    </row>
    <row r="51" spans="1:8" x14ac:dyDescent="0.25">
      <c r="A51" s="88"/>
      <c r="B51" s="87"/>
      <c r="C51" s="20" t="s">
        <v>67</v>
      </c>
      <c r="D51" s="18">
        <v>36.9</v>
      </c>
      <c r="E51" s="24" t="s">
        <v>10</v>
      </c>
      <c r="F51" s="21"/>
      <c r="G51" s="21"/>
      <c r="H51" s="21"/>
    </row>
    <row r="52" spans="1:8" x14ac:dyDescent="0.25">
      <c r="A52" s="88"/>
      <c r="B52" s="87"/>
      <c r="C52" s="20" t="s">
        <v>84</v>
      </c>
      <c r="D52" s="18">
        <v>147</v>
      </c>
      <c r="E52" s="24" t="s">
        <v>10</v>
      </c>
      <c r="F52" s="21"/>
      <c r="G52" s="21"/>
      <c r="H52" s="21"/>
    </row>
    <row r="53" spans="1:8" x14ac:dyDescent="0.25">
      <c r="A53" s="88"/>
      <c r="B53" s="87"/>
      <c r="C53" s="20" t="s">
        <v>68</v>
      </c>
      <c r="D53" s="18">
        <v>18</v>
      </c>
      <c r="E53" s="24" t="s">
        <v>10</v>
      </c>
      <c r="F53" s="21"/>
      <c r="G53" s="21"/>
      <c r="H53" s="21"/>
    </row>
    <row r="54" spans="1:8" x14ac:dyDescent="0.25">
      <c r="A54" s="88"/>
      <c r="B54" s="87"/>
      <c r="C54" s="20" t="s">
        <v>103</v>
      </c>
      <c r="D54" s="18">
        <v>34.200000000000003</v>
      </c>
      <c r="E54" s="24" t="s">
        <v>7</v>
      </c>
      <c r="F54" s="21"/>
      <c r="G54" s="21"/>
      <c r="H54" s="21"/>
    </row>
    <row r="55" spans="1:8" x14ac:dyDescent="0.25">
      <c r="A55" s="88"/>
      <c r="B55" s="87"/>
      <c r="C55" s="17" t="s">
        <v>38</v>
      </c>
      <c r="D55" s="18">
        <v>208.94</v>
      </c>
      <c r="E55" s="24" t="s">
        <v>10</v>
      </c>
      <c r="F55" s="21"/>
      <c r="G55" s="21"/>
      <c r="H55" s="21"/>
    </row>
    <row r="56" spans="1:8" x14ac:dyDescent="0.25">
      <c r="A56" s="88"/>
      <c r="B56" s="84" t="s">
        <v>78</v>
      </c>
      <c r="C56" s="84"/>
      <c r="D56" s="47">
        <f>SUM(D42:D55)</f>
        <v>997.1400000000001</v>
      </c>
      <c r="E56" s="48" t="s">
        <v>57</v>
      </c>
      <c r="F56" s="49"/>
      <c r="G56" s="49"/>
      <c r="H56" s="49"/>
    </row>
    <row r="57" spans="1:8" s="4" customFormat="1" x14ac:dyDescent="0.25">
      <c r="A57" s="88"/>
      <c r="B57" s="87">
        <v>0</v>
      </c>
      <c r="C57" s="30" t="s">
        <v>28</v>
      </c>
      <c r="D57" s="18" t="s">
        <v>57</v>
      </c>
      <c r="E57" s="22"/>
      <c r="F57" s="31"/>
      <c r="G57" s="31"/>
      <c r="H57" s="31"/>
    </row>
    <row r="58" spans="1:8" s="4" customFormat="1" x14ac:dyDescent="0.25">
      <c r="A58" s="88"/>
      <c r="B58" s="87"/>
      <c r="C58" s="20" t="s">
        <v>80</v>
      </c>
      <c r="D58" s="18">
        <v>132.84</v>
      </c>
      <c r="E58" s="22" t="s">
        <v>9</v>
      </c>
      <c r="F58" s="31"/>
      <c r="G58" s="31"/>
      <c r="H58" s="31"/>
    </row>
    <row r="59" spans="1:8" s="4" customFormat="1" x14ac:dyDescent="0.25">
      <c r="A59" s="88"/>
      <c r="B59" s="87"/>
      <c r="C59" s="20" t="s">
        <v>79</v>
      </c>
      <c r="D59" s="18">
        <v>163.19999999999999</v>
      </c>
      <c r="E59" s="22" t="s">
        <v>10</v>
      </c>
      <c r="F59" s="31"/>
      <c r="G59" s="31"/>
      <c r="H59" s="31"/>
    </row>
    <row r="60" spans="1:8" s="4" customFormat="1" x14ac:dyDescent="0.25">
      <c r="A60" s="88"/>
      <c r="B60" s="87"/>
      <c r="C60" s="20" t="s">
        <v>103</v>
      </c>
      <c r="D60" s="18">
        <v>17.399999999999999</v>
      </c>
      <c r="E60" s="22" t="s">
        <v>7</v>
      </c>
      <c r="F60" s="31"/>
      <c r="G60" s="31"/>
      <c r="H60" s="31"/>
    </row>
    <row r="61" spans="1:8" x14ac:dyDescent="0.25">
      <c r="A61" s="88"/>
      <c r="B61" s="87"/>
      <c r="C61" s="17" t="s">
        <v>29</v>
      </c>
      <c r="D61" s="32" t="s">
        <v>57</v>
      </c>
      <c r="E61" s="22" t="s">
        <v>57</v>
      </c>
      <c r="F61" s="21"/>
      <c r="G61" s="21"/>
      <c r="H61" s="21"/>
    </row>
    <row r="62" spans="1:8" ht="35.25" customHeight="1" x14ac:dyDescent="0.25">
      <c r="A62" s="88"/>
      <c r="B62" s="87"/>
      <c r="C62" s="20" t="s">
        <v>82</v>
      </c>
      <c r="D62" s="22">
        <v>226.2</v>
      </c>
      <c r="E62" s="22" t="s">
        <v>9</v>
      </c>
      <c r="F62" s="21"/>
      <c r="G62" s="21"/>
      <c r="H62" s="21"/>
    </row>
    <row r="63" spans="1:8" ht="26.25" customHeight="1" x14ac:dyDescent="0.25">
      <c r="A63" s="88"/>
      <c r="B63" s="87"/>
      <c r="C63" s="17" t="s">
        <v>49</v>
      </c>
      <c r="D63" s="18" t="s">
        <v>57</v>
      </c>
      <c r="E63" s="22" t="s">
        <v>57</v>
      </c>
      <c r="F63" s="21"/>
      <c r="G63" s="21"/>
      <c r="H63" s="21"/>
    </row>
    <row r="64" spans="1:8" ht="25.5" x14ac:dyDescent="0.25">
      <c r="A64" s="88"/>
      <c r="B64" s="87"/>
      <c r="C64" s="20" t="s">
        <v>69</v>
      </c>
      <c r="D64" s="18">
        <v>219</v>
      </c>
      <c r="E64" s="22" t="s">
        <v>10</v>
      </c>
      <c r="F64" s="21"/>
      <c r="G64" s="21"/>
      <c r="H64" s="21"/>
    </row>
    <row r="65" spans="1:8" x14ac:dyDescent="0.25">
      <c r="A65" s="88"/>
      <c r="B65" s="87"/>
      <c r="C65" s="17" t="s">
        <v>83</v>
      </c>
      <c r="D65" s="18">
        <v>240.12</v>
      </c>
      <c r="E65" s="22" t="s">
        <v>10</v>
      </c>
      <c r="F65" s="21"/>
      <c r="G65" s="21"/>
      <c r="H65" s="21"/>
    </row>
    <row r="66" spans="1:8" x14ac:dyDescent="0.25">
      <c r="A66" s="88"/>
      <c r="B66" s="84" t="s">
        <v>78</v>
      </c>
      <c r="C66" s="84"/>
      <c r="D66" s="47">
        <f>SUM(D58:D65)</f>
        <v>998.75999999999988</v>
      </c>
      <c r="E66" s="48" t="s">
        <v>57</v>
      </c>
      <c r="F66" s="49"/>
      <c r="G66" s="49"/>
      <c r="H66" s="49"/>
    </row>
    <row r="67" spans="1:8" x14ac:dyDescent="0.25">
      <c r="A67" s="88"/>
      <c r="B67" s="87">
        <v>-1</v>
      </c>
      <c r="C67" s="17" t="s">
        <v>31</v>
      </c>
      <c r="D67" s="18">
        <v>410.2</v>
      </c>
      <c r="E67" s="22" t="s">
        <v>9</v>
      </c>
      <c r="F67" s="21"/>
      <c r="G67" s="21"/>
      <c r="H67" s="21"/>
    </row>
    <row r="68" spans="1:8" x14ac:dyDescent="0.25">
      <c r="A68" s="88"/>
      <c r="B68" s="87"/>
      <c r="C68" s="17" t="s">
        <v>37</v>
      </c>
      <c r="D68" s="18">
        <v>36.54</v>
      </c>
      <c r="E68" s="22" t="s">
        <v>10</v>
      </c>
      <c r="F68" s="21"/>
      <c r="G68" s="21"/>
      <c r="H68" s="33"/>
    </row>
    <row r="69" spans="1:8" ht="15" customHeight="1" x14ac:dyDescent="0.25">
      <c r="A69" s="88"/>
      <c r="B69" s="87"/>
      <c r="C69" s="17" t="s">
        <v>38</v>
      </c>
      <c r="D69" s="18">
        <v>189.5</v>
      </c>
      <c r="E69" s="22" t="s">
        <v>10</v>
      </c>
      <c r="F69" s="21"/>
      <c r="G69" s="21"/>
      <c r="H69" s="21"/>
    </row>
    <row r="70" spans="1:8" ht="15.75" customHeight="1" x14ac:dyDescent="0.25">
      <c r="A70" s="88"/>
      <c r="B70" s="84" t="s">
        <v>78</v>
      </c>
      <c r="C70" s="84"/>
      <c r="D70" s="47">
        <f>SUM(D67:D69)</f>
        <v>636.24</v>
      </c>
      <c r="E70" s="48" t="s">
        <v>57</v>
      </c>
      <c r="F70" s="49"/>
      <c r="G70" s="49"/>
      <c r="H70" s="49"/>
    </row>
    <row r="71" spans="1:8" x14ac:dyDescent="0.25">
      <c r="A71" s="88" t="s">
        <v>1</v>
      </c>
      <c r="B71" s="83" t="s">
        <v>11</v>
      </c>
      <c r="C71" s="17" t="s">
        <v>74</v>
      </c>
      <c r="D71" s="18" t="s">
        <v>57</v>
      </c>
      <c r="E71" s="22" t="s">
        <v>57</v>
      </c>
      <c r="F71" s="21"/>
      <c r="G71" s="21"/>
      <c r="H71" s="21"/>
    </row>
    <row r="72" spans="1:8" x14ac:dyDescent="0.25">
      <c r="A72" s="88"/>
      <c r="B72" s="83"/>
      <c r="C72" s="20" t="s">
        <v>73</v>
      </c>
      <c r="D72" s="18">
        <v>148</v>
      </c>
      <c r="E72" s="22" t="s">
        <v>10</v>
      </c>
      <c r="F72" s="21"/>
      <c r="G72" s="21"/>
      <c r="H72" s="21"/>
    </row>
    <row r="73" spans="1:8" x14ac:dyDescent="0.25">
      <c r="A73" s="88"/>
      <c r="B73" s="83"/>
      <c r="C73" s="20" t="s">
        <v>75</v>
      </c>
      <c r="D73" s="18">
        <v>37.28</v>
      </c>
      <c r="E73" s="22" t="s">
        <v>9</v>
      </c>
      <c r="F73" s="21"/>
      <c r="G73" s="21"/>
      <c r="H73" s="21"/>
    </row>
    <row r="74" spans="1:8" x14ac:dyDescent="0.25">
      <c r="A74" s="88"/>
      <c r="B74" s="83"/>
      <c r="C74" s="20" t="s">
        <v>76</v>
      </c>
      <c r="D74" s="18">
        <v>101.77</v>
      </c>
      <c r="E74" s="22" t="s">
        <v>9</v>
      </c>
      <c r="F74" s="21"/>
      <c r="G74" s="21"/>
      <c r="H74" s="21"/>
    </row>
    <row r="75" spans="1:8" ht="27" customHeight="1" x14ac:dyDescent="0.25">
      <c r="A75" s="88"/>
      <c r="B75" s="83"/>
      <c r="C75" s="20" t="s">
        <v>77</v>
      </c>
      <c r="D75" s="18">
        <v>31.64</v>
      </c>
      <c r="E75" s="22" t="s">
        <v>9</v>
      </c>
      <c r="F75" s="21"/>
      <c r="G75" s="21"/>
      <c r="H75" s="21"/>
    </row>
    <row r="76" spans="1:8" x14ac:dyDescent="0.25">
      <c r="A76" s="88"/>
      <c r="B76" s="83"/>
      <c r="C76" s="20" t="s">
        <v>94</v>
      </c>
      <c r="D76" s="18">
        <v>19.36</v>
      </c>
      <c r="E76" s="22" t="s">
        <v>7</v>
      </c>
      <c r="F76" s="21"/>
      <c r="G76" s="21"/>
      <c r="H76" s="21"/>
    </row>
    <row r="77" spans="1:8" x14ac:dyDescent="0.25">
      <c r="A77" s="88"/>
      <c r="B77" s="83"/>
      <c r="C77" s="20" t="s">
        <v>63</v>
      </c>
      <c r="D77" s="18">
        <v>3.06</v>
      </c>
      <c r="E77" s="22" t="s">
        <v>7</v>
      </c>
      <c r="F77" s="21"/>
      <c r="G77" s="21"/>
      <c r="H77" s="21"/>
    </row>
    <row r="78" spans="1:8" x14ac:dyDescent="0.25">
      <c r="A78" s="88"/>
      <c r="B78" s="83"/>
      <c r="C78" s="20" t="s">
        <v>66</v>
      </c>
      <c r="D78" s="18">
        <v>69.91</v>
      </c>
      <c r="E78" s="22" t="s">
        <v>10</v>
      </c>
      <c r="F78" s="21"/>
      <c r="G78" s="21"/>
      <c r="H78" s="21"/>
    </row>
    <row r="79" spans="1:8" x14ac:dyDescent="0.25">
      <c r="A79" s="88"/>
      <c r="B79" s="83"/>
      <c r="C79" s="17" t="s">
        <v>32</v>
      </c>
      <c r="D79" s="18" t="s">
        <v>57</v>
      </c>
      <c r="E79" s="22"/>
      <c r="F79" s="21"/>
      <c r="G79" s="21"/>
      <c r="H79" s="21"/>
    </row>
    <row r="80" spans="1:8" x14ac:dyDescent="0.25">
      <c r="A80" s="88"/>
      <c r="B80" s="83"/>
      <c r="C80" s="20" t="s">
        <v>71</v>
      </c>
      <c r="D80" s="18">
        <v>18</v>
      </c>
      <c r="E80" s="22" t="s">
        <v>9</v>
      </c>
      <c r="F80" s="21"/>
      <c r="G80" s="21"/>
      <c r="H80" s="21"/>
    </row>
    <row r="81" spans="1:8" x14ac:dyDescent="0.25">
      <c r="A81" s="88"/>
      <c r="B81" s="83"/>
      <c r="C81" s="20" t="s">
        <v>107</v>
      </c>
      <c r="D81" s="18">
        <v>18</v>
      </c>
      <c r="E81" s="22" t="s">
        <v>9</v>
      </c>
      <c r="F81" s="21"/>
      <c r="G81" s="21"/>
      <c r="H81" s="21"/>
    </row>
    <row r="82" spans="1:8" x14ac:dyDescent="0.25">
      <c r="A82" s="88"/>
      <c r="B82" s="83"/>
      <c r="C82" s="20" t="s">
        <v>72</v>
      </c>
      <c r="D82" s="18">
        <v>18.899999999999999</v>
      </c>
      <c r="E82" s="22" t="s">
        <v>10</v>
      </c>
      <c r="F82" s="21"/>
      <c r="G82" s="21"/>
      <c r="H82" s="21"/>
    </row>
    <row r="83" spans="1:8" x14ac:dyDescent="0.25">
      <c r="A83" s="88"/>
      <c r="B83" s="83"/>
      <c r="C83" s="17" t="s">
        <v>38</v>
      </c>
      <c r="D83" s="18">
        <v>140.44</v>
      </c>
      <c r="E83" s="22" t="s">
        <v>10</v>
      </c>
      <c r="F83" s="21"/>
      <c r="G83" s="21"/>
      <c r="H83" s="21"/>
    </row>
    <row r="84" spans="1:8" x14ac:dyDescent="0.25">
      <c r="A84" s="88"/>
      <c r="B84" s="84" t="s">
        <v>78</v>
      </c>
      <c r="C84" s="84"/>
      <c r="D84" s="47">
        <f>SUM(D71:D83)</f>
        <v>606.3599999999999</v>
      </c>
      <c r="E84" s="48" t="s">
        <v>57</v>
      </c>
      <c r="F84" s="49"/>
      <c r="G84" s="49"/>
      <c r="H84" s="49"/>
    </row>
    <row r="85" spans="1:8" x14ac:dyDescent="0.25">
      <c r="A85" s="88"/>
      <c r="B85" s="87">
        <v>0</v>
      </c>
      <c r="C85" s="17" t="s">
        <v>33</v>
      </c>
      <c r="D85" s="18" t="s">
        <v>57</v>
      </c>
      <c r="E85" s="22" t="s">
        <v>57</v>
      </c>
      <c r="F85" s="21"/>
      <c r="G85" s="21"/>
      <c r="H85" s="21"/>
    </row>
    <row r="86" spans="1:8" ht="48" customHeight="1" x14ac:dyDescent="0.25">
      <c r="A86" s="88"/>
      <c r="B86" s="87"/>
      <c r="C86" s="20" t="s">
        <v>124</v>
      </c>
      <c r="D86" s="18">
        <f>99.9+83.45</f>
        <v>183.35000000000002</v>
      </c>
      <c r="E86" s="22" t="s">
        <v>10</v>
      </c>
      <c r="F86" s="21"/>
      <c r="G86" s="21"/>
      <c r="H86" s="21"/>
    </row>
    <row r="87" spans="1:8" x14ac:dyDescent="0.25">
      <c r="A87" s="88"/>
      <c r="B87" s="87"/>
      <c r="C87" s="20" t="s">
        <v>65</v>
      </c>
      <c r="D87" s="18">
        <v>39</v>
      </c>
      <c r="E87" s="22" t="s">
        <v>9</v>
      </c>
      <c r="F87" s="21"/>
      <c r="G87" s="21"/>
      <c r="H87" s="21"/>
    </row>
    <row r="88" spans="1:8" x14ac:dyDescent="0.25">
      <c r="A88" s="88"/>
      <c r="B88" s="87"/>
      <c r="C88" s="17" t="s">
        <v>45</v>
      </c>
      <c r="D88" s="18" t="s">
        <v>57</v>
      </c>
      <c r="E88" s="22" t="s">
        <v>57</v>
      </c>
      <c r="F88" s="21"/>
      <c r="G88" s="21"/>
      <c r="H88" s="21"/>
    </row>
    <row r="89" spans="1:8" x14ac:dyDescent="0.25">
      <c r="A89" s="88"/>
      <c r="B89" s="87"/>
      <c r="C89" s="17" t="s">
        <v>53</v>
      </c>
      <c r="D89" s="18">
        <v>269.75</v>
      </c>
      <c r="E89" s="22" t="s">
        <v>10</v>
      </c>
      <c r="F89" s="21"/>
      <c r="G89" s="21"/>
      <c r="H89" s="21"/>
    </row>
    <row r="90" spans="1:8" x14ac:dyDescent="0.25">
      <c r="A90" s="88"/>
      <c r="B90" s="87"/>
      <c r="C90" s="17" t="s">
        <v>39</v>
      </c>
      <c r="D90" s="18">
        <f>2.74*6+23*2.3+21.1*2.3</f>
        <v>117.87</v>
      </c>
      <c r="E90" s="22" t="s">
        <v>10</v>
      </c>
      <c r="F90" s="21"/>
      <c r="G90" s="21"/>
      <c r="H90" s="21"/>
    </row>
    <row r="91" spans="1:8" ht="16.149999999999999" customHeight="1" x14ac:dyDescent="0.25">
      <c r="A91" s="88"/>
      <c r="B91" s="84" t="s">
        <v>78</v>
      </c>
      <c r="C91" s="84"/>
      <c r="D91" s="47">
        <f>SUM(D86:D90)</f>
        <v>609.97</v>
      </c>
      <c r="E91" s="48" t="s">
        <v>57</v>
      </c>
      <c r="F91" s="49"/>
      <c r="G91" s="49"/>
      <c r="H91" s="49"/>
    </row>
    <row r="92" spans="1:8" x14ac:dyDescent="0.25">
      <c r="A92" s="88" t="s">
        <v>2</v>
      </c>
      <c r="B92" s="87">
        <v>0</v>
      </c>
      <c r="C92" s="17" t="s">
        <v>34</v>
      </c>
      <c r="D92" s="32" t="s">
        <v>57</v>
      </c>
      <c r="E92" s="22" t="s">
        <v>57</v>
      </c>
      <c r="F92" s="21"/>
      <c r="G92" s="34"/>
      <c r="H92" s="21"/>
    </row>
    <row r="93" spans="1:8" x14ac:dyDescent="0.25">
      <c r="A93" s="88"/>
      <c r="B93" s="87"/>
      <c r="C93" s="20"/>
      <c r="D93" s="32">
        <v>418</v>
      </c>
      <c r="E93" s="22" t="s">
        <v>9</v>
      </c>
      <c r="F93" s="21"/>
      <c r="G93" s="34"/>
      <c r="H93" s="21"/>
    </row>
    <row r="94" spans="1:8" x14ac:dyDescent="0.25">
      <c r="A94" s="88"/>
      <c r="B94" s="87"/>
      <c r="C94" s="17" t="s">
        <v>108</v>
      </c>
      <c r="D94" s="32" t="s">
        <v>57</v>
      </c>
      <c r="E94" s="22" t="s">
        <v>57</v>
      </c>
      <c r="F94" s="21"/>
      <c r="G94" s="34"/>
      <c r="H94" s="21"/>
    </row>
    <row r="95" spans="1:8" x14ac:dyDescent="0.25">
      <c r="A95" s="88"/>
      <c r="B95" s="87"/>
      <c r="C95" s="31"/>
      <c r="D95" s="35">
        <v>116</v>
      </c>
      <c r="E95" s="32" t="s">
        <v>11</v>
      </c>
      <c r="F95" s="21"/>
      <c r="G95" s="21"/>
      <c r="H95" s="21"/>
    </row>
    <row r="96" spans="1:8" x14ac:dyDescent="0.25">
      <c r="A96" s="88"/>
      <c r="B96" s="87"/>
      <c r="C96" s="27" t="s">
        <v>50</v>
      </c>
      <c r="D96" s="18" t="s">
        <v>57</v>
      </c>
      <c r="E96" s="22" t="s">
        <v>57</v>
      </c>
      <c r="F96" s="21"/>
      <c r="G96" s="21"/>
      <c r="H96" s="21"/>
    </row>
    <row r="97" spans="1:9" x14ac:dyDescent="0.25">
      <c r="A97" s="88"/>
      <c r="B97" s="87"/>
      <c r="C97" s="36"/>
      <c r="D97" s="18">
        <v>362.5</v>
      </c>
      <c r="E97" s="22" t="s">
        <v>10</v>
      </c>
      <c r="F97" s="21"/>
      <c r="G97" s="21"/>
      <c r="H97" s="21"/>
    </row>
    <row r="98" spans="1:9" x14ac:dyDescent="0.25">
      <c r="A98" s="88"/>
      <c r="B98" s="87"/>
      <c r="C98" s="27" t="s">
        <v>36</v>
      </c>
      <c r="D98" s="18" t="s">
        <v>57</v>
      </c>
      <c r="E98" s="22" t="s">
        <v>57</v>
      </c>
      <c r="F98" s="21"/>
      <c r="G98" s="21"/>
      <c r="H98" s="21"/>
    </row>
    <row r="99" spans="1:9" x14ac:dyDescent="0.25">
      <c r="A99" s="88"/>
      <c r="B99" s="87"/>
      <c r="C99" s="31" t="s">
        <v>89</v>
      </c>
      <c r="D99" s="18">
        <v>42.7</v>
      </c>
      <c r="E99" s="22" t="s">
        <v>9</v>
      </c>
      <c r="F99" s="21"/>
      <c r="G99" s="21"/>
      <c r="H99" s="21"/>
    </row>
    <row r="100" spans="1:9" x14ac:dyDescent="0.25">
      <c r="A100" s="88"/>
      <c r="B100" s="87"/>
      <c r="C100" s="31" t="s">
        <v>90</v>
      </c>
      <c r="D100" s="18">
        <v>15.3</v>
      </c>
      <c r="E100" s="22" t="s">
        <v>9</v>
      </c>
      <c r="F100" s="21"/>
      <c r="G100" s="21"/>
      <c r="H100" s="21"/>
    </row>
    <row r="101" spans="1:9" x14ac:dyDescent="0.25">
      <c r="A101" s="88"/>
      <c r="B101" s="87"/>
      <c r="C101" s="31" t="s">
        <v>81</v>
      </c>
      <c r="D101" s="18">
        <v>11.48</v>
      </c>
      <c r="E101" s="22" t="s">
        <v>7</v>
      </c>
      <c r="F101" s="21"/>
      <c r="G101" s="21"/>
      <c r="H101" s="21"/>
    </row>
    <row r="102" spans="1:9" x14ac:dyDescent="0.25">
      <c r="A102" s="88"/>
      <c r="B102" s="86" t="s">
        <v>91</v>
      </c>
      <c r="C102" s="86"/>
      <c r="D102" s="47">
        <f>SUM(D92:D101)</f>
        <v>965.98</v>
      </c>
      <c r="E102" s="48" t="s">
        <v>57</v>
      </c>
      <c r="F102" s="49"/>
      <c r="G102" s="49"/>
      <c r="H102" s="49"/>
    </row>
    <row r="103" spans="1:9" x14ac:dyDescent="0.25">
      <c r="A103" s="88"/>
      <c r="B103" s="87" t="s">
        <v>12</v>
      </c>
      <c r="C103" s="30" t="s">
        <v>37</v>
      </c>
      <c r="D103" s="18">
        <v>216.35</v>
      </c>
      <c r="E103" s="22" t="s">
        <v>10</v>
      </c>
      <c r="F103" s="21"/>
      <c r="G103" s="21"/>
      <c r="H103" s="21"/>
    </row>
    <row r="104" spans="1:9" ht="31.5" customHeight="1" x14ac:dyDescent="0.25">
      <c r="A104" s="88"/>
      <c r="B104" s="87"/>
      <c r="C104" s="30" t="s">
        <v>38</v>
      </c>
      <c r="D104" s="18">
        <v>136.19999999999999</v>
      </c>
      <c r="E104" s="22" t="s">
        <v>10</v>
      </c>
      <c r="F104" s="21"/>
      <c r="G104" s="21"/>
      <c r="H104" s="33"/>
      <c r="I104" s="8"/>
    </row>
    <row r="105" spans="1:9" x14ac:dyDescent="0.25">
      <c r="A105" s="88"/>
      <c r="B105" s="85" t="s">
        <v>78</v>
      </c>
      <c r="C105" s="85"/>
      <c r="D105" s="23">
        <f>SUM(D103:D104)</f>
        <v>352.54999999999995</v>
      </c>
      <c r="E105" s="48" t="s">
        <v>57</v>
      </c>
      <c r="F105" s="49"/>
      <c r="G105" s="49"/>
      <c r="H105" s="50"/>
      <c r="I105" s="8"/>
    </row>
    <row r="106" spans="1:9" x14ac:dyDescent="0.25">
      <c r="A106" s="83" t="s">
        <v>3</v>
      </c>
      <c r="B106" s="87">
        <v>1</v>
      </c>
      <c r="C106" s="17" t="s">
        <v>40</v>
      </c>
      <c r="D106" s="18">
        <v>462</v>
      </c>
      <c r="E106" s="22" t="s">
        <v>10</v>
      </c>
      <c r="F106" s="21"/>
      <c r="G106" s="21"/>
      <c r="H106" s="21"/>
    </row>
    <row r="107" spans="1:9" x14ac:dyDescent="0.25">
      <c r="A107" s="83"/>
      <c r="B107" s="87"/>
      <c r="C107" s="17" t="s">
        <v>41</v>
      </c>
      <c r="D107" s="18">
        <v>652.29999999999995</v>
      </c>
      <c r="E107" s="22" t="s">
        <v>10</v>
      </c>
      <c r="F107" s="21"/>
      <c r="G107" s="21"/>
      <c r="H107" s="21"/>
    </row>
    <row r="108" spans="1:9" x14ac:dyDescent="0.25">
      <c r="A108" s="83"/>
      <c r="B108" s="87"/>
      <c r="C108" s="17" t="s">
        <v>93</v>
      </c>
      <c r="D108" s="18">
        <v>56.13</v>
      </c>
      <c r="E108" s="22" t="s">
        <v>10</v>
      </c>
      <c r="F108" s="21"/>
      <c r="G108" s="21"/>
      <c r="H108" s="21"/>
    </row>
    <row r="109" spans="1:9" x14ac:dyDescent="0.25">
      <c r="A109" s="83"/>
      <c r="B109" s="84" t="s">
        <v>78</v>
      </c>
      <c r="C109" s="84"/>
      <c r="D109" s="47">
        <f>SUM(D106:D108)</f>
        <v>1170.43</v>
      </c>
      <c r="E109" s="48" t="s">
        <v>57</v>
      </c>
      <c r="F109" s="49"/>
      <c r="G109" s="49"/>
      <c r="H109" s="49"/>
    </row>
    <row r="110" spans="1:9" x14ac:dyDescent="0.25">
      <c r="A110" s="83"/>
      <c r="B110" s="83">
        <v>0</v>
      </c>
      <c r="C110" s="17" t="s">
        <v>59</v>
      </c>
      <c r="D110" s="37" t="s">
        <v>57</v>
      </c>
      <c r="E110" s="24" t="s">
        <v>57</v>
      </c>
      <c r="F110" s="21"/>
      <c r="G110" s="21"/>
      <c r="H110" s="21"/>
    </row>
    <row r="111" spans="1:9" x14ac:dyDescent="0.25">
      <c r="A111" s="83"/>
      <c r="B111" s="83"/>
      <c r="C111" s="38" t="s">
        <v>122</v>
      </c>
      <c r="D111" s="37">
        <v>94.78</v>
      </c>
      <c r="E111" s="24" t="s">
        <v>9</v>
      </c>
      <c r="F111" s="21"/>
      <c r="G111" s="21"/>
      <c r="H111" s="21"/>
    </row>
    <row r="112" spans="1:9" x14ac:dyDescent="0.25">
      <c r="A112" s="83"/>
      <c r="B112" s="83"/>
      <c r="C112" s="38" t="s">
        <v>70</v>
      </c>
      <c r="D112" s="37">
        <v>221.3</v>
      </c>
      <c r="E112" s="24" t="s">
        <v>10</v>
      </c>
      <c r="F112" s="21"/>
      <c r="G112" s="21"/>
      <c r="H112" s="21"/>
    </row>
    <row r="113" spans="1:8" x14ac:dyDescent="0.25">
      <c r="A113" s="83"/>
      <c r="B113" s="83"/>
      <c r="C113" s="38" t="s">
        <v>97</v>
      </c>
      <c r="D113" s="37">
        <v>59.04</v>
      </c>
      <c r="E113" s="24" t="s">
        <v>10</v>
      </c>
      <c r="F113" s="21"/>
      <c r="G113" s="21"/>
      <c r="H113" s="21"/>
    </row>
    <row r="114" spans="1:8" x14ac:dyDescent="0.25">
      <c r="A114" s="83"/>
      <c r="B114" s="83"/>
      <c r="C114" s="38" t="s">
        <v>98</v>
      </c>
      <c r="D114" s="37">
        <f>207.13+18</f>
        <v>225.13</v>
      </c>
      <c r="E114" s="24" t="s">
        <v>10</v>
      </c>
      <c r="F114" s="21"/>
      <c r="G114" s="21"/>
      <c r="H114" s="21"/>
    </row>
    <row r="115" spans="1:8" x14ac:dyDescent="0.25">
      <c r="A115" s="83"/>
      <c r="B115" s="83"/>
      <c r="C115" s="38" t="s">
        <v>81</v>
      </c>
      <c r="D115" s="37">
        <v>36</v>
      </c>
      <c r="E115" s="24" t="s">
        <v>7</v>
      </c>
      <c r="F115" s="21"/>
      <c r="G115" s="21"/>
      <c r="H115" s="21"/>
    </row>
    <row r="116" spans="1:8" x14ac:dyDescent="0.25">
      <c r="A116" s="83"/>
      <c r="B116" s="83"/>
      <c r="C116" s="38" t="s">
        <v>96</v>
      </c>
      <c r="D116" s="37">
        <v>38</v>
      </c>
      <c r="E116" s="24" t="s">
        <v>10</v>
      </c>
      <c r="F116" s="21"/>
      <c r="G116" s="21"/>
      <c r="H116" s="21"/>
    </row>
    <row r="117" spans="1:8" x14ac:dyDescent="0.25">
      <c r="A117" s="83"/>
      <c r="B117" s="83"/>
      <c r="C117" s="17" t="s">
        <v>30</v>
      </c>
      <c r="D117" s="18" t="s">
        <v>57</v>
      </c>
      <c r="E117" s="24" t="s">
        <v>57</v>
      </c>
      <c r="F117" s="21"/>
      <c r="G117" s="21"/>
      <c r="H117" s="21"/>
    </row>
    <row r="118" spans="1:8" x14ac:dyDescent="0.25">
      <c r="A118" s="83"/>
      <c r="B118" s="83"/>
      <c r="C118" s="20" t="s">
        <v>95</v>
      </c>
      <c r="D118" s="18">
        <f>326+14.11</f>
        <v>340.11</v>
      </c>
      <c r="E118" s="24" t="s">
        <v>10</v>
      </c>
      <c r="F118" s="21"/>
      <c r="G118" s="21"/>
      <c r="H118" s="21"/>
    </row>
    <row r="119" spans="1:8" x14ac:dyDescent="0.25">
      <c r="A119" s="83"/>
      <c r="B119" s="83"/>
      <c r="C119" s="20" t="s">
        <v>71</v>
      </c>
      <c r="D119" s="18">
        <v>14</v>
      </c>
      <c r="E119" s="24" t="s">
        <v>9</v>
      </c>
      <c r="F119" s="21"/>
      <c r="G119" s="21"/>
      <c r="H119" s="21"/>
    </row>
    <row r="120" spans="1:8" x14ac:dyDescent="0.25">
      <c r="A120" s="83"/>
      <c r="B120" s="83"/>
      <c r="C120" s="20" t="s">
        <v>94</v>
      </c>
      <c r="D120" s="18">
        <v>30.9</v>
      </c>
      <c r="E120" s="24" t="s">
        <v>7</v>
      </c>
      <c r="F120" s="21"/>
      <c r="G120" s="21"/>
      <c r="H120" s="21"/>
    </row>
    <row r="121" spans="1:8" x14ac:dyDescent="0.25">
      <c r="A121" s="83"/>
      <c r="B121" s="85" t="s">
        <v>78</v>
      </c>
      <c r="C121" s="85"/>
      <c r="D121" s="51">
        <f>SUM(D110:D120)</f>
        <v>1059.2600000000002</v>
      </c>
      <c r="E121" s="48" t="s">
        <v>57</v>
      </c>
      <c r="F121" s="49"/>
      <c r="G121" s="49"/>
      <c r="H121" s="49"/>
    </row>
    <row r="122" spans="1:8" x14ac:dyDescent="0.25">
      <c r="A122" s="83"/>
      <c r="B122" s="39">
        <v>-1</v>
      </c>
      <c r="C122" s="17" t="s">
        <v>92</v>
      </c>
      <c r="D122" s="18">
        <v>25.3</v>
      </c>
      <c r="E122" s="39" t="s">
        <v>57</v>
      </c>
      <c r="F122" s="21"/>
      <c r="G122" s="21"/>
      <c r="H122" s="21"/>
    </row>
    <row r="123" spans="1:8" x14ac:dyDescent="0.25">
      <c r="A123" s="83"/>
      <c r="B123" s="84" t="s">
        <v>78</v>
      </c>
      <c r="C123" s="84"/>
      <c r="D123" s="47">
        <f>SUM(D122)</f>
        <v>25.3</v>
      </c>
      <c r="E123" s="48" t="s">
        <v>57</v>
      </c>
      <c r="F123" s="49"/>
      <c r="G123" s="49"/>
      <c r="H123" s="49"/>
    </row>
    <row r="124" spans="1:8" x14ac:dyDescent="0.25">
      <c r="A124" s="88" t="s">
        <v>4</v>
      </c>
      <c r="B124" s="40">
        <v>1</v>
      </c>
      <c r="C124" s="17" t="s">
        <v>39</v>
      </c>
      <c r="D124" s="18">
        <v>95</v>
      </c>
      <c r="E124" s="22" t="s">
        <v>10</v>
      </c>
      <c r="F124" s="21"/>
      <c r="G124" s="21"/>
      <c r="H124" s="21"/>
    </row>
    <row r="125" spans="1:8" x14ac:dyDescent="0.25">
      <c r="A125" s="88"/>
      <c r="B125" s="40">
        <v>0</v>
      </c>
      <c r="C125" s="17" t="s">
        <v>39</v>
      </c>
      <c r="D125" s="18">
        <v>95</v>
      </c>
      <c r="E125" s="22" t="s">
        <v>10</v>
      </c>
      <c r="F125" s="21"/>
      <c r="G125" s="21"/>
      <c r="H125" s="21"/>
    </row>
    <row r="126" spans="1:8" x14ac:dyDescent="0.25">
      <c r="A126" s="88"/>
      <c r="B126" s="40">
        <v>-1</v>
      </c>
      <c r="C126" s="17" t="s">
        <v>39</v>
      </c>
      <c r="D126" s="18">
        <v>95</v>
      </c>
      <c r="E126" s="22" t="s">
        <v>10</v>
      </c>
      <c r="F126" s="21"/>
      <c r="G126" s="21"/>
      <c r="H126" s="41"/>
    </row>
    <row r="127" spans="1:8" x14ac:dyDescent="0.25">
      <c r="A127" s="88"/>
      <c r="B127" s="85" t="s">
        <v>78</v>
      </c>
      <c r="C127" s="85"/>
      <c r="D127" s="47">
        <f>SUM(D124:D126)</f>
        <v>285</v>
      </c>
      <c r="E127" s="48" t="s">
        <v>57</v>
      </c>
      <c r="F127" s="49"/>
      <c r="G127" s="49"/>
      <c r="H127" s="52"/>
    </row>
    <row r="128" spans="1:8" x14ac:dyDescent="0.25">
      <c r="A128" s="42" t="s">
        <v>119</v>
      </c>
      <c r="B128" s="40">
        <v>0</v>
      </c>
      <c r="C128" s="43" t="s">
        <v>120</v>
      </c>
      <c r="D128" s="47">
        <v>24</v>
      </c>
      <c r="E128" s="48" t="s">
        <v>10</v>
      </c>
      <c r="F128" s="49"/>
      <c r="G128" s="49"/>
      <c r="H128" s="52"/>
    </row>
    <row r="129" spans="1:8" x14ac:dyDescent="0.25">
      <c r="A129" s="42" t="s">
        <v>123</v>
      </c>
      <c r="B129" s="40" t="s">
        <v>57</v>
      </c>
      <c r="C129" s="43" t="s">
        <v>121</v>
      </c>
      <c r="D129" s="47">
        <f>3*2.7*1.4</f>
        <v>11.340000000000002</v>
      </c>
      <c r="E129" s="48" t="s">
        <v>10</v>
      </c>
      <c r="F129" s="49"/>
      <c r="G129" s="49"/>
      <c r="H129" s="52"/>
    </row>
    <row r="130" spans="1:8" x14ac:dyDescent="0.25">
      <c r="A130" s="94" t="s">
        <v>109</v>
      </c>
      <c r="B130" s="94"/>
      <c r="C130" s="94"/>
      <c r="D130" s="44">
        <f>SUM(D11,D25,D40,D56,D66,D71,D71,D70,D84,D91,D102,D105,D109,D121,D123,D127,D128,D129)</f>
        <v>10697.589999999998</v>
      </c>
      <c r="E130" s="45"/>
      <c r="F130" s="46"/>
      <c r="G130" s="46"/>
      <c r="H130" s="46"/>
    </row>
    <row r="131" spans="1:8" x14ac:dyDescent="0.25">
      <c r="E131" s="3"/>
    </row>
    <row r="132" spans="1:8" x14ac:dyDescent="0.25">
      <c r="E132" s="3"/>
    </row>
    <row r="133" spans="1:8" x14ac:dyDescent="0.25">
      <c r="A133" s="6"/>
      <c r="B133" s="6"/>
      <c r="C133" s="6"/>
      <c r="D133" s="6"/>
      <c r="E133" s="6"/>
    </row>
    <row r="134" spans="1:8" ht="32.25" customHeight="1" x14ac:dyDescent="0.25">
      <c r="A134" s="53" t="s">
        <v>110</v>
      </c>
      <c r="B134" s="93" t="s">
        <v>111</v>
      </c>
      <c r="C134" s="93"/>
      <c r="D134" s="93"/>
      <c r="E134" s="93"/>
      <c r="F134" s="90"/>
      <c r="G134" s="90"/>
      <c r="H134" s="90"/>
    </row>
    <row r="135" spans="1:8" ht="46.5" customHeight="1" x14ac:dyDescent="0.25">
      <c r="A135" s="53" t="s">
        <v>112</v>
      </c>
      <c r="B135" s="93" t="s">
        <v>113</v>
      </c>
      <c r="C135" s="93"/>
      <c r="D135" s="93"/>
      <c r="E135" s="93"/>
      <c r="F135" s="90"/>
      <c r="G135" s="90"/>
      <c r="H135" s="90"/>
    </row>
    <row r="136" spans="1:8" ht="62.25" customHeight="1" x14ac:dyDescent="0.25">
      <c r="A136" s="53" t="s">
        <v>114</v>
      </c>
      <c r="B136" s="93" t="s">
        <v>115</v>
      </c>
      <c r="C136" s="93"/>
      <c r="D136" s="93"/>
      <c r="E136" s="93"/>
      <c r="F136" s="90"/>
      <c r="G136" s="90"/>
      <c r="H136" s="90"/>
    </row>
    <row r="137" spans="1:8" ht="19.149999999999999" customHeight="1" x14ac:dyDescent="0.25">
      <c r="A137" s="53" t="s">
        <v>116</v>
      </c>
      <c r="B137" s="89" t="s">
        <v>117</v>
      </c>
      <c r="C137" s="89"/>
      <c r="D137" s="89"/>
      <c r="E137" s="89"/>
      <c r="F137" s="90"/>
      <c r="G137" s="90"/>
      <c r="H137" s="90"/>
    </row>
    <row r="138" spans="1:8" x14ac:dyDescent="0.25">
      <c r="E138" s="3"/>
    </row>
    <row r="139" spans="1:8" x14ac:dyDescent="0.25">
      <c r="E139" s="3"/>
    </row>
    <row r="140" spans="1:8" x14ac:dyDescent="0.25">
      <c r="E140" s="3"/>
      <c r="F140" s="54" t="s">
        <v>129</v>
      </c>
    </row>
    <row r="141" spans="1:8" x14ac:dyDescent="0.25">
      <c r="E141" s="3"/>
    </row>
    <row r="142" spans="1:8" x14ac:dyDescent="0.25">
      <c r="E142" s="3"/>
    </row>
    <row r="143" spans="1:8" x14ac:dyDescent="0.25">
      <c r="E143" s="3"/>
    </row>
    <row r="144" spans="1:8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</sheetData>
  <mergeCells count="37">
    <mergeCell ref="B137:H137"/>
    <mergeCell ref="A1:H1"/>
    <mergeCell ref="B134:H134"/>
    <mergeCell ref="B135:H135"/>
    <mergeCell ref="B136:H136"/>
    <mergeCell ref="A130:C130"/>
    <mergeCell ref="A71:A91"/>
    <mergeCell ref="A92:A105"/>
    <mergeCell ref="B123:C123"/>
    <mergeCell ref="B84:C84"/>
    <mergeCell ref="B85:B90"/>
    <mergeCell ref="A106:A123"/>
    <mergeCell ref="B127:C127"/>
    <mergeCell ref="A124:A127"/>
    <mergeCell ref="B26:B39"/>
    <mergeCell ref="B70:C70"/>
    <mergeCell ref="A3:A70"/>
    <mergeCell ref="B66:C66"/>
    <mergeCell ref="B11:C11"/>
    <mergeCell ref="B25:C25"/>
    <mergeCell ref="B12:B24"/>
    <mergeCell ref="B41:B55"/>
    <mergeCell ref="B40:C40"/>
    <mergeCell ref="B67:B69"/>
    <mergeCell ref="B3:B10"/>
    <mergeCell ref="B57:B65"/>
    <mergeCell ref="B56:C56"/>
    <mergeCell ref="B71:B83"/>
    <mergeCell ref="B109:C109"/>
    <mergeCell ref="B121:C121"/>
    <mergeCell ref="B110:B120"/>
    <mergeCell ref="B91:C91"/>
    <mergeCell ref="B105:C105"/>
    <mergeCell ref="B102:C102"/>
    <mergeCell ref="B92:B101"/>
    <mergeCell ref="B103:B104"/>
    <mergeCell ref="B106:B10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&amp;Rzałącznik nr 2 do swz</oddHeader>
  </headerFooter>
  <rowBreaks count="2" manualBreakCount="2">
    <brk id="63" max="7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workbookViewId="0">
      <selection activeCell="B30" sqref="B30"/>
    </sheetView>
  </sheetViews>
  <sheetFormatPr defaultRowHeight="15" x14ac:dyDescent="0.25"/>
  <cols>
    <col min="1" max="1" width="9.140625" style="1"/>
    <col min="2" max="2" width="111.140625" customWidth="1"/>
  </cols>
  <sheetData>
    <row r="1" spans="1:2" s="1" customFormat="1" ht="21.75" customHeight="1" x14ac:dyDescent="0.25">
      <c r="A1" s="95" t="s">
        <v>130</v>
      </c>
      <c r="B1" s="96"/>
    </row>
    <row r="2" spans="1:2" ht="15.75" thickBot="1" x14ac:dyDescent="0.3">
      <c r="A2" s="97"/>
      <c r="B2" s="98"/>
    </row>
    <row r="3" spans="1:2" ht="15.75" thickBot="1" x14ac:dyDescent="0.3">
      <c r="A3" s="55" t="s">
        <v>13</v>
      </c>
      <c r="B3" s="56" t="s">
        <v>18</v>
      </c>
    </row>
    <row r="4" spans="1:2" ht="45.75" thickBot="1" x14ac:dyDescent="0.3">
      <c r="A4" s="57">
        <v>1</v>
      </c>
      <c r="B4" s="58" t="s">
        <v>131</v>
      </c>
    </row>
    <row r="5" spans="1:2" ht="30.75" thickBot="1" x14ac:dyDescent="0.3">
      <c r="A5" s="59">
        <v>2</v>
      </c>
      <c r="B5" s="60" t="s">
        <v>132</v>
      </c>
    </row>
    <row r="6" spans="1:2" ht="30.75" thickBot="1" x14ac:dyDescent="0.3">
      <c r="A6" s="61">
        <v>3</v>
      </c>
      <c r="B6" s="62" t="s">
        <v>133</v>
      </c>
    </row>
    <row r="7" spans="1:2" ht="30.75" thickBot="1" x14ac:dyDescent="0.3">
      <c r="A7" s="55">
        <v>4</v>
      </c>
      <c r="B7" s="61" t="s">
        <v>134</v>
      </c>
    </row>
    <row r="8" spans="1:2" ht="15.75" thickBot="1" x14ac:dyDescent="0.3">
      <c r="A8" s="59">
        <v>5</v>
      </c>
      <c r="B8" s="62" t="s">
        <v>19</v>
      </c>
    </row>
    <row r="9" spans="1:2" ht="15.75" thickBot="1" x14ac:dyDescent="0.3">
      <c r="A9" s="61">
        <v>6</v>
      </c>
      <c r="B9" s="62" t="s">
        <v>43</v>
      </c>
    </row>
    <row r="10" spans="1:2" ht="30.75" thickBot="1" x14ac:dyDescent="0.3">
      <c r="A10" s="55">
        <v>7</v>
      </c>
      <c r="B10" s="61" t="s">
        <v>42</v>
      </c>
    </row>
    <row r="11" spans="1:2" ht="15.75" thickBot="1" x14ac:dyDescent="0.3">
      <c r="A11" s="59">
        <v>8</v>
      </c>
      <c r="B11" s="62" t="s">
        <v>135</v>
      </c>
    </row>
    <row r="12" spans="1:2" ht="60.75" thickBot="1" x14ac:dyDescent="0.3">
      <c r="A12" s="61">
        <v>9</v>
      </c>
      <c r="B12" s="62" t="s">
        <v>136</v>
      </c>
    </row>
    <row r="13" spans="1:2" ht="30.75" thickBot="1" x14ac:dyDescent="0.3">
      <c r="A13" s="55">
        <v>10</v>
      </c>
      <c r="B13" s="61" t="s">
        <v>137</v>
      </c>
    </row>
    <row r="14" spans="1:2" ht="45.75" thickBot="1" x14ac:dyDescent="0.3">
      <c r="A14" s="59">
        <v>11</v>
      </c>
      <c r="B14" s="62" t="s">
        <v>138</v>
      </c>
    </row>
    <row r="15" spans="1:2" ht="55.5" customHeight="1" thickBot="1" x14ac:dyDescent="0.3">
      <c r="A15" s="61">
        <v>12</v>
      </c>
      <c r="B15" s="62" t="s">
        <v>139</v>
      </c>
    </row>
    <row r="16" spans="1:2" ht="15.75" thickBot="1" x14ac:dyDescent="0.3">
      <c r="A16" s="55">
        <v>13</v>
      </c>
      <c r="B16" s="61" t="s">
        <v>20</v>
      </c>
    </row>
    <row r="17" spans="1:2" ht="30.75" thickBot="1" x14ac:dyDescent="0.3">
      <c r="A17" s="59">
        <v>14</v>
      </c>
      <c r="B17" s="62" t="s">
        <v>21</v>
      </c>
    </row>
    <row r="18" spans="1:2" s="2" customFormat="1" ht="15.75" thickBot="1" x14ac:dyDescent="0.3">
      <c r="A18" s="61">
        <v>15</v>
      </c>
      <c r="B18" s="62" t="s">
        <v>22</v>
      </c>
    </row>
    <row r="19" spans="1:2" ht="15.75" thickBot="1" x14ac:dyDescent="0.3">
      <c r="A19" s="63">
        <v>16</v>
      </c>
      <c r="B19" s="61" t="s">
        <v>140</v>
      </c>
    </row>
    <row r="20" spans="1:2" ht="30.75" thickBot="1" x14ac:dyDescent="0.3">
      <c r="A20" s="61">
        <v>17</v>
      </c>
      <c r="B20" s="62" t="s">
        <v>23</v>
      </c>
    </row>
    <row r="21" spans="1:2" ht="15.75" thickBot="1" x14ac:dyDescent="0.3">
      <c r="A21" s="61">
        <v>18</v>
      </c>
      <c r="B21" s="62" t="s">
        <v>44</v>
      </c>
    </row>
    <row r="22" spans="1:2" ht="30.75" thickBot="1" x14ac:dyDescent="0.3">
      <c r="A22" s="55">
        <v>19</v>
      </c>
      <c r="B22" s="61" t="s">
        <v>141</v>
      </c>
    </row>
    <row r="23" spans="1:2" ht="45.75" thickBot="1" x14ac:dyDescent="0.3">
      <c r="A23" s="59">
        <v>20</v>
      </c>
      <c r="B23" s="62" t="s">
        <v>142</v>
      </c>
    </row>
    <row r="24" spans="1:2" ht="30.75" thickBot="1" x14ac:dyDescent="0.3">
      <c r="A24" s="61">
        <v>21</v>
      </c>
      <c r="B24" s="62" t="s">
        <v>143</v>
      </c>
    </row>
  </sheetData>
  <mergeCells count="1">
    <mergeCell ref="A1:B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abSelected="1" workbookViewId="0">
      <selection activeCell="K15" sqref="K15"/>
    </sheetView>
  </sheetViews>
  <sheetFormatPr defaultRowHeight="15" x14ac:dyDescent="0.25"/>
  <cols>
    <col min="3" max="3" width="50" customWidth="1"/>
    <col min="4" max="4" width="18.5703125" customWidth="1"/>
    <col min="5" max="5" width="15.7109375" customWidth="1"/>
    <col min="6" max="6" width="15.28515625" customWidth="1"/>
    <col min="7" max="7" width="53.85546875" customWidth="1"/>
    <col min="8" max="8" width="25" customWidth="1"/>
  </cols>
  <sheetData>
    <row r="1" spans="2:8" ht="15" customHeight="1" x14ac:dyDescent="0.25">
      <c r="B1" s="99" t="s">
        <v>144</v>
      </c>
      <c r="C1" s="100"/>
      <c r="D1" s="100"/>
      <c r="E1" s="100"/>
      <c r="F1" s="100"/>
      <c r="G1" s="101"/>
      <c r="H1" s="64"/>
    </row>
    <row r="2" spans="2:8" ht="43.5" customHeight="1" x14ac:dyDescent="0.25">
      <c r="B2" s="102" t="s">
        <v>145</v>
      </c>
      <c r="C2" s="103"/>
      <c r="D2" s="103"/>
      <c r="E2" s="103"/>
      <c r="F2" s="103"/>
      <c r="G2" s="104"/>
      <c r="H2" s="64"/>
    </row>
    <row r="3" spans="2:8" x14ac:dyDescent="0.25">
      <c r="B3" s="102" t="s">
        <v>146</v>
      </c>
      <c r="C3" s="103"/>
      <c r="D3" s="103"/>
      <c r="E3" s="103"/>
      <c r="F3" s="103"/>
      <c r="G3" s="104"/>
      <c r="H3" s="64"/>
    </row>
    <row r="4" spans="2:8" ht="45" x14ac:dyDescent="0.25">
      <c r="B4" s="105" t="s">
        <v>13</v>
      </c>
      <c r="C4" s="105" t="s">
        <v>14</v>
      </c>
      <c r="D4" s="66" t="s">
        <v>54</v>
      </c>
      <c r="E4" s="66" t="s">
        <v>147</v>
      </c>
      <c r="F4" s="66" t="s">
        <v>15</v>
      </c>
      <c r="G4" s="66" t="s">
        <v>15</v>
      </c>
      <c r="H4" s="76"/>
    </row>
    <row r="5" spans="2:8" ht="30" x14ac:dyDescent="0.25">
      <c r="B5" s="105"/>
      <c r="C5" s="105"/>
      <c r="D5" s="106" t="s">
        <v>148</v>
      </c>
      <c r="E5" s="66" t="s">
        <v>149</v>
      </c>
      <c r="F5" s="66" t="s">
        <v>16</v>
      </c>
      <c r="G5" s="66"/>
      <c r="H5" s="77" t="s">
        <v>156</v>
      </c>
    </row>
    <row r="6" spans="2:8" x14ac:dyDescent="0.25">
      <c r="B6" s="105"/>
      <c r="C6" s="105"/>
      <c r="D6" s="106"/>
      <c r="E6" s="66" t="s">
        <v>150</v>
      </c>
      <c r="F6" s="66" t="s">
        <v>151</v>
      </c>
      <c r="G6" s="66" t="s">
        <v>152</v>
      </c>
      <c r="H6" s="78"/>
    </row>
    <row r="7" spans="2:8" x14ac:dyDescent="0.25">
      <c r="B7" s="66">
        <v>1</v>
      </c>
      <c r="C7" s="79" t="s">
        <v>24</v>
      </c>
      <c r="D7" s="66">
        <v>7</v>
      </c>
      <c r="E7" s="66" t="s">
        <v>17</v>
      </c>
      <c r="F7" s="66" t="s">
        <v>153</v>
      </c>
      <c r="G7" s="69">
        <v>2</v>
      </c>
      <c r="H7" s="64"/>
    </row>
    <row r="8" spans="2:8" x14ac:dyDescent="0.25">
      <c r="B8" s="66">
        <v>2</v>
      </c>
      <c r="C8" s="80" t="s">
        <v>46</v>
      </c>
      <c r="D8" s="66">
        <v>7</v>
      </c>
      <c r="E8" s="66" t="s">
        <v>17</v>
      </c>
      <c r="F8" s="66" t="s">
        <v>153</v>
      </c>
      <c r="G8" s="69">
        <v>1</v>
      </c>
      <c r="H8" s="64"/>
    </row>
    <row r="9" spans="2:8" x14ac:dyDescent="0.25">
      <c r="B9" s="66">
        <v>3</v>
      </c>
      <c r="C9" s="67" t="s">
        <v>47</v>
      </c>
      <c r="D9" s="66">
        <v>7</v>
      </c>
      <c r="E9" s="66" t="s">
        <v>17</v>
      </c>
      <c r="F9" s="66" t="s">
        <v>153</v>
      </c>
      <c r="G9" s="69">
        <v>1</v>
      </c>
      <c r="H9" s="64"/>
    </row>
    <row r="10" spans="2:8" x14ac:dyDescent="0.25">
      <c r="B10" s="66">
        <v>4</v>
      </c>
      <c r="C10" s="67" t="s">
        <v>25</v>
      </c>
      <c r="D10" s="66">
        <v>7</v>
      </c>
      <c r="E10" s="66" t="s">
        <v>17</v>
      </c>
      <c r="F10" s="66" t="s">
        <v>153</v>
      </c>
      <c r="G10" s="69">
        <v>1</v>
      </c>
      <c r="H10" s="64"/>
    </row>
    <row r="11" spans="2:8" x14ac:dyDescent="0.25">
      <c r="B11" s="66">
        <v>5</v>
      </c>
      <c r="C11" s="67" t="s">
        <v>48</v>
      </c>
      <c r="D11" s="66">
        <v>7</v>
      </c>
      <c r="E11" s="66" t="s">
        <v>17</v>
      </c>
      <c r="F11" s="66" t="s">
        <v>153</v>
      </c>
      <c r="G11" s="69">
        <v>1</v>
      </c>
      <c r="H11" s="64"/>
    </row>
    <row r="12" spans="2:8" x14ac:dyDescent="0.25">
      <c r="B12" s="66">
        <v>6</v>
      </c>
      <c r="C12" s="67" t="s">
        <v>8</v>
      </c>
      <c r="D12" s="66">
        <v>7</v>
      </c>
      <c r="E12" s="66" t="s">
        <v>17</v>
      </c>
      <c r="F12" s="66" t="s">
        <v>153</v>
      </c>
      <c r="G12" s="69">
        <v>1</v>
      </c>
      <c r="H12" s="64"/>
    </row>
    <row r="13" spans="2:8" x14ac:dyDescent="0.25">
      <c r="B13" s="66">
        <v>7</v>
      </c>
      <c r="C13" s="80" t="s">
        <v>27</v>
      </c>
      <c r="D13" s="66">
        <v>7</v>
      </c>
      <c r="E13" s="66" t="s">
        <v>17</v>
      </c>
      <c r="F13" s="66" t="s">
        <v>153</v>
      </c>
      <c r="G13" s="69">
        <v>1</v>
      </c>
      <c r="H13" s="64"/>
    </row>
    <row r="14" spans="2:8" x14ac:dyDescent="0.25">
      <c r="B14" s="66">
        <v>8</v>
      </c>
      <c r="C14" s="67" t="s">
        <v>32</v>
      </c>
      <c r="D14" s="66">
        <v>7</v>
      </c>
      <c r="E14" s="66" t="s">
        <v>17</v>
      </c>
      <c r="F14" s="66" t="s">
        <v>153</v>
      </c>
      <c r="G14" s="69">
        <v>1</v>
      </c>
      <c r="H14" s="64"/>
    </row>
    <row r="15" spans="2:8" ht="60" x14ac:dyDescent="0.25">
      <c r="B15" s="66">
        <v>9</v>
      </c>
      <c r="C15" s="67" t="s">
        <v>34</v>
      </c>
      <c r="D15" s="68">
        <v>7</v>
      </c>
      <c r="E15" s="66" t="s">
        <v>17</v>
      </c>
      <c r="F15" s="66" t="s">
        <v>58</v>
      </c>
      <c r="G15" s="81">
        <v>1</v>
      </c>
      <c r="H15" s="65" t="s">
        <v>155</v>
      </c>
    </row>
    <row r="16" spans="2:8" x14ac:dyDescent="0.25">
      <c r="B16" s="66">
        <v>10</v>
      </c>
      <c r="C16" s="67" t="s">
        <v>28</v>
      </c>
      <c r="D16" s="66">
        <v>7</v>
      </c>
      <c r="E16" s="66" t="s">
        <v>17</v>
      </c>
      <c r="F16" s="66" t="s">
        <v>153</v>
      </c>
      <c r="G16" s="69">
        <v>0.5</v>
      </c>
      <c r="H16" s="64"/>
    </row>
    <row r="17" spans="2:8" x14ac:dyDescent="0.25">
      <c r="B17" s="66">
        <v>11</v>
      </c>
      <c r="C17" s="67" t="s">
        <v>29</v>
      </c>
      <c r="D17" s="66">
        <v>7</v>
      </c>
      <c r="E17" s="66" t="s">
        <v>60</v>
      </c>
      <c r="F17" s="66" t="s">
        <v>153</v>
      </c>
      <c r="G17" s="69" t="s">
        <v>57</v>
      </c>
      <c r="H17" s="64"/>
    </row>
    <row r="18" spans="2:8" x14ac:dyDescent="0.25">
      <c r="B18" s="66">
        <v>12</v>
      </c>
      <c r="C18" s="67" t="s">
        <v>49</v>
      </c>
      <c r="D18" s="66">
        <v>7</v>
      </c>
      <c r="E18" s="66" t="s">
        <v>17</v>
      </c>
      <c r="F18" s="66" t="s">
        <v>153</v>
      </c>
      <c r="G18" s="69">
        <v>1</v>
      </c>
      <c r="H18" s="64"/>
    </row>
    <row r="19" spans="2:8" x14ac:dyDescent="0.25">
      <c r="B19" s="66">
        <v>13</v>
      </c>
      <c r="C19" s="67" t="s">
        <v>31</v>
      </c>
      <c r="D19" s="66">
        <v>5</v>
      </c>
      <c r="E19" s="66" t="s">
        <v>154</v>
      </c>
      <c r="F19" s="66" t="s">
        <v>153</v>
      </c>
      <c r="G19" s="69" t="s">
        <v>57</v>
      </c>
      <c r="H19" s="64"/>
    </row>
    <row r="20" spans="2:8" x14ac:dyDescent="0.25">
      <c r="B20" s="66">
        <v>14</v>
      </c>
      <c r="C20" s="67" t="s">
        <v>37</v>
      </c>
      <c r="D20" s="68">
        <v>5</v>
      </c>
      <c r="E20" s="66" t="s">
        <v>57</v>
      </c>
      <c r="F20" s="68" t="s">
        <v>153</v>
      </c>
      <c r="G20" s="69" t="s">
        <v>57</v>
      </c>
      <c r="H20" s="64"/>
    </row>
    <row r="21" spans="2:8" x14ac:dyDescent="0.25">
      <c r="B21" s="66">
        <v>15</v>
      </c>
      <c r="C21" s="80" t="s">
        <v>55</v>
      </c>
      <c r="D21" s="68">
        <v>5</v>
      </c>
      <c r="E21" s="68" t="s">
        <v>57</v>
      </c>
      <c r="F21" s="68" t="s">
        <v>153</v>
      </c>
      <c r="G21" s="69" t="s">
        <v>57</v>
      </c>
      <c r="H21" s="64"/>
    </row>
    <row r="22" spans="2:8" x14ac:dyDescent="0.25">
      <c r="B22" s="66">
        <v>16</v>
      </c>
      <c r="C22" s="67" t="s">
        <v>33</v>
      </c>
      <c r="D22" s="68">
        <v>5</v>
      </c>
      <c r="E22" s="66" t="s">
        <v>154</v>
      </c>
      <c r="F22" s="68" t="s">
        <v>153</v>
      </c>
      <c r="G22" s="69" t="s">
        <v>57</v>
      </c>
      <c r="H22" s="64"/>
    </row>
    <row r="23" spans="2:8" x14ac:dyDescent="0.25">
      <c r="B23" s="66">
        <v>17</v>
      </c>
      <c r="C23" s="67" t="s">
        <v>45</v>
      </c>
      <c r="D23" s="68">
        <v>5</v>
      </c>
      <c r="E23" s="66" t="s">
        <v>60</v>
      </c>
      <c r="F23" s="68" t="s">
        <v>153</v>
      </c>
      <c r="G23" s="69" t="s">
        <v>57</v>
      </c>
      <c r="H23" s="64"/>
    </row>
    <row r="24" spans="2:8" x14ac:dyDescent="0.25">
      <c r="B24" s="66">
        <v>18</v>
      </c>
      <c r="C24" s="67" t="s">
        <v>53</v>
      </c>
      <c r="D24" s="68">
        <v>7</v>
      </c>
      <c r="E24" s="66" t="s">
        <v>17</v>
      </c>
      <c r="F24" s="68" t="s">
        <v>153</v>
      </c>
      <c r="G24" s="69">
        <v>0.5</v>
      </c>
      <c r="H24" s="64"/>
    </row>
    <row r="25" spans="2:8" x14ac:dyDescent="0.25">
      <c r="B25" s="66">
        <v>19</v>
      </c>
      <c r="C25" s="67" t="s">
        <v>52</v>
      </c>
      <c r="D25" s="68" t="s">
        <v>57</v>
      </c>
      <c r="E25" s="66" t="s">
        <v>57</v>
      </c>
      <c r="F25" s="68" t="s">
        <v>153</v>
      </c>
      <c r="G25" s="69" t="s">
        <v>57</v>
      </c>
      <c r="H25" s="64" t="s">
        <v>157</v>
      </c>
    </row>
    <row r="26" spans="2:8" x14ac:dyDescent="0.25">
      <c r="B26" s="66">
        <v>20</v>
      </c>
      <c r="C26" s="67" t="s">
        <v>35</v>
      </c>
      <c r="D26" s="68">
        <v>5</v>
      </c>
      <c r="E26" s="66" t="s">
        <v>154</v>
      </c>
      <c r="F26" s="68" t="s">
        <v>153</v>
      </c>
      <c r="G26" s="69" t="s">
        <v>57</v>
      </c>
      <c r="H26" s="64"/>
    </row>
    <row r="27" spans="2:8" x14ac:dyDescent="0.25">
      <c r="B27" s="66">
        <v>21</v>
      </c>
      <c r="C27" s="82" t="s">
        <v>50</v>
      </c>
      <c r="D27" s="68">
        <v>7</v>
      </c>
      <c r="E27" s="66" t="s">
        <v>154</v>
      </c>
      <c r="F27" s="68" t="s">
        <v>153</v>
      </c>
      <c r="G27" s="69" t="s">
        <v>57</v>
      </c>
      <c r="H27" s="64"/>
    </row>
    <row r="28" spans="2:8" x14ac:dyDescent="0.25">
      <c r="B28" s="66">
        <v>22</v>
      </c>
      <c r="C28" s="82" t="s">
        <v>36</v>
      </c>
      <c r="D28" s="68">
        <v>5</v>
      </c>
      <c r="E28" s="66" t="s">
        <v>154</v>
      </c>
      <c r="F28" s="68" t="s">
        <v>153</v>
      </c>
      <c r="G28" s="69" t="s">
        <v>57</v>
      </c>
      <c r="H28" s="64"/>
    </row>
    <row r="29" spans="2:8" ht="45" x14ac:dyDescent="0.25">
      <c r="B29" s="70">
        <v>23</v>
      </c>
      <c r="C29" s="71" t="s">
        <v>40</v>
      </c>
      <c r="D29" s="72">
        <v>5</v>
      </c>
      <c r="E29" s="70" t="s">
        <v>154</v>
      </c>
      <c r="F29" s="72" t="s">
        <v>153</v>
      </c>
      <c r="G29" s="73" t="s">
        <v>57</v>
      </c>
      <c r="H29" s="65" t="s">
        <v>158</v>
      </c>
    </row>
    <row r="30" spans="2:8" x14ac:dyDescent="0.25">
      <c r="B30" s="70">
        <v>24</v>
      </c>
      <c r="C30" s="71" t="s">
        <v>41</v>
      </c>
      <c r="D30" s="72">
        <v>5</v>
      </c>
      <c r="E30" s="70" t="s">
        <v>154</v>
      </c>
      <c r="F30" s="72" t="s">
        <v>153</v>
      </c>
      <c r="G30" s="73" t="s">
        <v>57</v>
      </c>
      <c r="H30" s="64"/>
    </row>
    <row r="31" spans="2:8" x14ac:dyDescent="0.25">
      <c r="B31" s="70">
        <v>25</v>
      </c>
      <c r="C31" s="71" t="s">
        <v>56</v>
      </c>
      <c r="D31" s="72">
        <v>5</v>
      </c>
      <c r="E31" s="70" t="s">
        <v>154</v>
      </c>
      <c r="F31" s="72" t="s">
        <v>153</v>
      </c>
      <c r="G31" s="73" t="s">
        <v>57</v>
      </c>
      <c r="H31" s="64"/>
    </row>
    <row r="32" spans="2:8" x14ac:dyDescent="0.25">
      <c r="B32" s="70">
        <v>25</v>
      </c>
      <c r="C32" s="74" t="s">
        <v>159</v>
      </c>
      <c r="D32" s="75">
        <v>1</v>
      </c>
      <c r="E32" s="74" t="s">
        <v>153</v>
      </c>
      <c r="F32" s="74" t="s">
        <v>153</v>
      </c>
      <c r="G32" s="74" t="s">
        <v>153</v>
      </c>
    </row>
  </sheetData>
  <mergeCells count="6">
    <mergeCell ref="B1:G1"/>
    <mergeCell ref="B2:G2"/>
    <mergeCell ref="B3:G3"/>
    <mergeCell ref="B4:B6"/>
    <mergeCell ref="C4:C6"/>
    <mergeCell ref="D5:D6"/>
  </mergeCells>
  <phoneticPr fontId="2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Wykaz powierzchni </vt:lpstr>
      <vt:lpstr>Zestawienie czynności </vt:lpstr>
      <vt:lpstr>Zasoby ludzkie </vt:lpstr>
      <vt:lpstr>'Zasoby ludzkie '!__DdeLink__1678_1179764150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Małgorzata Ostrowska</cp:lastModifiedBy>
  <cp:lastPrinted>2024-04-15T05:19:44Z</cp:lastPrinted>
  <dcterms:created xsi:type="dcterms:W3CDTF">2022-12-15T21:38:36Z</dcterms:created>
  <dcterms:modified xsi:type="dcterms:W3CDTF">2024-04-15T05:21:09Z</dcterms:modified>
</cp:coreProperties>
</file>