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ncechowska\Desktop\jednorazówka nowa  II\"/>
    </mc:Choice>
  </mc:AlternateContent>
  <bookViews>
    <workbookView xWindow="0" yWindow="0" windowWidth="1965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40" i="1"/>
  <c r="F39" i="1"/>
  <c r="I39" i="1" s="1"/>
  <c r="F40" i="1"/>
  <c r="I40" i="1" s="1"/>
  <c r="F45" i="1"/>
  <c r="I45" i="1" s="1"/>
  <c r="H45" i="1"/>
  <c r="H44" i="1"/>
  <c r="F44" i="1"/>
  <c r="I44" i="1" s="1"/>
  <c r="F43" i="1"/>
  <c r="F57" i="1" l="1"/>
  <c r="H57" i="1" l="1"/>
  <c r="I57" i="1"/>
  <c r="H115" i="1" l="1"/>
  <c r="H116" i="1"/>
  <c r="F115" i="1"/>
  <c r="I115" i="1" s="1"/>
  <c r="F116" i="1"/>
  <c r="I116" i="1" s="1"/>
  <c r="H114" i="1"/>
  <c r="F114" i="1"/>
  <c r="I114" i="1" s="1"/>
  <c r="H98" i="1"/>
  <c r="H99" i="1"/>
  <c r="H100" i="1"/>
  <c r="H101" i="1"/>
  <c r="H102" i="1"/>
  <c r="H103" i="1"/>
  <c r="H104" i="1"/>
  <c r="H105" i="1"/>
  <c r="H106" i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I117" i="1" l="1"/>
  <c r="H117" i="1"/>
  <c r="H107" i="1"/>
  <c r="I107" i="1"/>
  <c r="H38" i="1" l="1"/>
  <c r="F38" i="1"/>
  <c r="I38" i="1" s="1"/>
  <c r="F69" i="1" l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68" i="1"/>
  <c r="I68" i="1" s="1"/>
  <c r="I89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89" i="1" l="1"/>
  <c r="H59" i="1"/>
  <c r="F59" i="1"/>
  <c r="I59" i="1" s="1"/>
  <c r="H58" i="1"/>
  <c r="F58" i="1"/>
  <c r="I58" i="1" s="1"/>
  <c r="H56" i="1"/>
  <c r="H60" i="1" s="1"/>
  <c r="L122" i="1" s="1"/>
  <c r="F56" i="1"/>
  <c r="I56" i="1" s="1"/>
  <c r="I60" i="1" s="1"/>
  <c r="L121" i="1" s="1"/>
  <c r="H47" i="1" l="1"/>
  <c r="F47" i="1"/>
  <c r="I47" i="1" s="1"/>
  <c r="H46" i="1"/>
  <c r="F46" i="1"/>
  <c r="I46" i="1" s="1"/>
  <c r="H43" i="1"/>
  <c r="I43" i="1"/>
  <c r="H42" i="1"/>
  <c r="F42" i="1"/>
  <c r="I42" i="1" s="1"/>
  <c r="H41" i="1"/>
  <c r="F41" i="1"/>
  <c r="I41" i="1" s="1"/>
  <c r="H37" i="1"/>
  <c r="F37" i="1"/>
  <c r="I37" i="1" s="1"/>
  <c r="H36" i="1"/>
  <c r="H48" i="1" s="1"/>
  <c r="F36" i="1"/>
  <c r="I36" i="1" s="1"/>
  <c r="I48" i="1" s="1"/>
  <c r="H27" i="1" l="1"/>
  <c r="H28" i="1" s="1"/>
  <c r="F27" i="1"/>
  <c r="I27" i="1" s="1"/>
  <c r="I28" i="1" s="1"/>
  <c r="H17" i="1"/>
  <c r="H18" i="1"/>
  <c r="F17" i="1"/>
  <c r="I17" i="1" s="1"/>
  <c r="F18" i="1"/>
  <c r="I18" i="1" s="1"/>
  <c r="H16" i="1" l="1"/>
  <c r="H19" i="1" s="1"/>
  <c r="F16" i="1"/>
  <c r="I16" i="1" s="1"/>
  <c r="I19" i="1" s="1"/>
  <c r="H7" i="1"/>
  <c r="H8" i="1" s="1"/>
  <c r="F7" i="1"/>
  <c r="I7" i="1" s="1"/>
  <c r="I8" i="1" s="1"/>
</calcChain>
</file>

<file path=xl/sharedStrings.xml><?xml version="1.0" encoding="utf-8"?>
<sst xmlns="http://schemas.openxmlformats.org/spreadsheetml/2006/main" count="248" uniqueCount="104">
  <si>
    <t>L.p.</t>
  </si>
  <si>
    <t>Nazwa</t>
  </si>
  <si>
    <t>J.m.</t>
  </si>
  <si>
    <t>Ilość</t>
  </si>
  <si>
    <t>Cena jednostkowa netto</t>
  </si>
  <si>
    <t>Cena jednostkowa brutto</t>
  </si>
  <si>
    <t>Stawka Vat w %</t>
  </si>
  <si>
    <t>Wartość netto</t>
  </si>
  <si>
    <t>Wartość brutto</t>
  </si>
  <si>
    <t>*Nazwa handlowa produktu</t>
  </si>
  <si>
    <t>op.</t>
  </si>
  <si>
    <t>szt.</t>
  </si>
  <si>
    <t>Razem</t>
  </si>
  <si>
    <t>Pakiet 1a</t>
  </si>
  <si>
    <t>1.</t>
  </si>
  <si>
    <t>2.</t>
  </si>
  <si>
    <t>3.</t>
  </si>
  <si>
    <t xml:space="preserve">................................................................................            
      (podpisy osoby/osób uprawnionej/uprawnionych    
 do reprezentowania Wykonawcy) </t>
  </si>
  <si>
    <t>Załącznik 2a do SWZ</t>
  </si>
  <si>
    <t>Jednorazówka niesterylna grudzień 2022</t>
  </si>
  <si>
    <t>Pakiet 2a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</si>
  <si>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utrwalającą:  •Substancja utrwalająca - Formaldehyd 4% w roztworze wodnym (10% roztwór formaliny) buforowany fosforanami i &lt;0,2% metanol. Łączna objętość 20ml
•pH substancji utrwalającej 7,3±0,1     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Temperatura przechowywania
• 18-30°C, w tym do 15 dni w temperaturze 2-18°C. Opakowanie zbiorcze 24 szt.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</si>
  <si>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utrwalającą:  •Substancja utrwalająca - Formaldehyd 4% w roztworze wodnym (10% roztwór formaliny) buforowany fosforanami i &lt;0,2% metanol. Łączna objętość 60 ml
•pH substancji utrwalającej 7,3±0,1.   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Temperatura przechowywania
• 18-30°C, w tym do 15 dni w temperaturze 2-18°C. Opakowanie zbiorcze 18 szt.</t>
  </si>
  <si>
    <t>Pakiet 3a</t>
  </si>
  <si>
    <t>Nawa</t>
  </si>
  <si>
    <t>j.m.</t>
  </si>
  <si>
    <t>ilość</t>
  </si>
  <si>
    <t>cena jednostkowa netto</t>
  </si>
  <si>
    <t>cena jednostkowa brutto</t>
  </si>
  <si>
    <t>Nazwa handlowa produktu</t>
  </si>
  <si>
    <t>Pasta EC2 Electrode cream 100g</t>
  </si>
  <si>
    <t>Płytka do wysiłku oddechowego do podłączenia pasa brzusznego do urządzenia NOX</t>
  </si>
  <si>
    <t>szt</t>
  </si>
  <si>
    <t>4.</t>
  </si>
  <si>
    <r>
      <t xml:space="preserve">Komplet pasów na brzuch i klatkę piersiową (tj. łącznie 2 szt) do pomiaru wysiłku oddechowego dedykowane </t>
    </r>
    <r>
      <rPr>
        <b/>
        <sz val="9"/>
        <rFont val="Century Gothic"/>
        <family val="2"/>
        <charset val="238"/>
      </rPr>
      <t xml:space="preserve">do urządzenia NOX </t>
    </r>
    <r>
      <rPr>
        <sz val="9"/>
        <rFont val="Century Gothic"/>
        <family val="2"/>
        <charset val="238"/>
      </rPr>
      <t xml:space="preserve">w rozmiarze XL (opakowanie zawierające 14 par, tj. 28 szt) </t>
    </r>
  </si>
  <si>
    <t>5.</t>
  </si>
  <si>
    <r>
      <t xml:space="preserve">Kaniula donosowa z filtrem 90 cm do </t>
    </r>
    <r>
      <rPr>
        <b/>
        <sz val="9"/>
        <rFont val="Century Gothic"/>
        <family val="2"/>
        <charset val="238"/>
      </rPr>
      <t>polisomnografu NOX</t>
    </r>
  </si>
  <si>
    <t>6.</t>
  </si>
  <si>
    <t>7.</t>
  </si>
  <si>
    <t>8.</t>
  </si>
  <si>
    <t>9.</t>
  </si>
  <si>
    <t xml:space="preserve">Obwód do nieinwazyjnej wentylacji </t>
  </si>
  <si>
    <t xml:space="preserve">Wysokiej jakości, jednorazowe elektrody Skintact do defibrylacji, kardiowersji oraz monitorowania kompatybilne z LIFEPAK 20E i LIFEPAK 15. Najwyższy materiał zapewnia łagodoność dla skóry pacjenta, specjalna warstwa żelu eliminuje ryzyko poparzeń i rozproszenia impulsu elektrycznego podczas defibrylacji. Dodatkowo na elektrodach umieszczone są proste instrukcje, które zapewniąją łatwość użycia. </t>
  </si>
  <si>
    <t>ENDO ROZPIERACZ DO NARZĄDÓW O ŚR.10MM, DŁ.400MM, DO ZABIEGÓW LAPAROSKOPOWYCH</t>
  </si>
  <si>
    <t>PINCETA NACZYNIOWA Z UZĘBIENIEM ATRAUMATYCZNYM TYP DE BAKEY PROSTA SZEROKOŚĆ SZCZĘKI 1,5 MM DŁUGOŚĆ 300 MM</t>
  </si>
  <si>
    <t xml:space="preserve">KLESZCZYKI NACZYNIOWE TYP CRILE ZAKRZYWIONE DELIKATNE SKOK ZĄBKÓW 0,7 MM KOŃCÓWKA ROBOCZA 1X2 ZĄBKI DŁUGOŚĆ 140 MM  </t>
  </si>
  <si>
    <t>PINCETA CHIRURGICZNA STANDARD PROSTA KOŃ-CÓWKA ROBOCZA 1X2 ZĄBKI DŁUGOŚĆ 145 MM</t>
  </si>
  <si>
    <t xml:space="preserve">KLESZCZYKI DO OPA-TRUNKÓW ODGIĘTE TYP FOERSTERBALLENGER  DŁ. 245MM  Z ZAMKIEM SZEROKOŚĆ OCZKA 13,5MM  SZCZĘKI ZĄBKO-WANE SKOK ZĄBKA 1,75MM </t>
  </si>
  <si>
    <t>PINCETA CHIRURGICZNA PŁUCNA TYP TUTTLE PROSTA DŁUGOŚĆ 230 MM</t>
  </si>
  <si>
    <t>WKŁAD ROBOCZY NARZEDZIA LAPAROSKOPOWEGO, PYSZCZEK KLESZCZYKI BIOPSYJNE ŚR. 5MM  DŁ. 310 MM</t>
  </si>
  <si>
    <t>HAK OPERACYJNY TYP KOCHER DUŻY 
WYMIARY CZĘŚCI ROBOCZEJ 36X20 MM 
DŁUGOŚĆ 230 MM</t>
  </si>
  <si>
    <t>HAK BRZUSZNY TYP MIKULICZ WYMIARY 
CZĘŚCI ROBOCZEJ 91X35 MM DŁUGOŚĆ 240MM</t>
  </si>
  <si>
    <t>HAK TKANKI MIĘKKIEJ  TYP OBWEGESER 
70X14 215MM</t>
  </si>
  <si>
    <t>HAK TKANKI MIĘKKIEJ  TYP OBWEGESER 
55X12 215MM</t>
  </si>
  <si>
    <t>IMADŁO CHIRURGICZNE TYP HEGAR-MAYO 
SZCZĘKI PROSTE Z TWARDĄ WKŁADKĄ 
SKOK 0,5 MM DO NICI DO 3/0 DŁUGOŚĆ 265 MM</t>
  </si>
  <si>
    <t>IMADŁO CHIRURGICZNE TYP HEGAR 
SZCZĘKI PROSTE Z TWARDĄ WKŁADKĄ 
SKOK 0,5 MM DO NICI DO 3/0 DŁUGOŚĆ 24</t>
  </si>
  <si>
    <t>NOŻYCZKI PREPARACYJNE ODGIĘTE TYP NELSON METZENBAUM DŁUGOŚĆ 300 MM OSTRZA TĘPO TEPE UTWARDZONE Z TWARDĄ WKŁADKĄ ZŁOTE UCHA</t>
  </si>
  <si>
    <t>KLESZCZE DO CIĘCIA DRUTU ZE WZMACNIANYMI KRAWĘDZIAMI TNĄCYMI DEDYKOWANE DO DRUTÓW O ŚREDNICY MAX 2 MM DŁUGOŚĆ 240 MM</t>
  </si>
  <si>
    <t>KLESZCZE DO CIĘCIA KOŚCI TYP LISTON PROSTE DŁUGOŚĆ KRAWĘDZI TNĄCEJ 25 MM DŁUGOŚĆ CAŁKOWITA 190MM</t>
  </si>
  <si>
    <t>ŁYŻKA KOSTNA TYP VOLKMANN SZEROKOŚĆ CZĘŚCI ROBOCZEJ 14,5 MM, DŁUGOŚĆ 240MM</t>
  </si>
  <si>
    <t>KLESZCZYKI NACZYNIO-WE TYP DE BAKEY-PEAN Z UZĘBIENIEM ATRAUMA-TYCZNYM TYP DE BAKEY ZAKRZYWIONE SZCZĘKA 89MM DŁ.CAŁK. 260MM</t>
  </si>
  <si>
    <t>POKRYWA KONTENERA O WYM. 300x297x28 MM, ROZMIAR ½ WYKONANA Z ALUMINIUM. UCHWYTY ZATRZASKOWE WYKO-NANE ZE STALI NIE-RDZEWNEJ. CENTRALNIE W POKRYWIE UMIESZ-CZONE JEDNO MIEJSCE DO MONTAŻU FILTRA JEDNORAZOWE-GO. WEWNĄTRZ POKRY-WY WKLEJONA SILIKO-NOWA USZCZELKA. WAN-NA KONTENERA O WYM. 300x297x136 MM, BEZ-SZWOWA WYKONANA Z JEDNEGO KAWAŁKA ALU-MINIUM. WANNA BEZ RĄ-CZEK TRANSPORTO-WYCH. RANT WANNY ZAOKRĄGLONY I WYGIĘ-TY W FORMIE KOŁNIERZA NA ZEWNĄTRZ W CELU ZAPEWNIENIA STERYL-NOŚCI WANNY KONTE-NERA. PO OBU STRO-NACH WANNY NA ŚCIAN-KACH MIEJSCE NA PLA-STIKOWE KLAMRY, DO OZNAKOWANIA KONTE-NERA WRAZ Z MIEJSCEM NA MOCOWANIE TABLI-CZEK IDENTYFIKACYJ-NYCH ORAZ ETYKIET ZE STERYLIZATORA</t>
  </si>
  <si>
    <t>FILTR JEDNORAZOWY Z INDYKATOREM OPAKOWANIE 100 SZTUK</t>
  </si>
  <si>
    <t xml:space="preserve">PLOMBY DO KONTENERA 1000 SZTUK NIEBIESKIE BEZ INDYKATORA </t>
  </si>
  <si>
    <t xml:space="preserve"> Osłona na brodę z miękkiej i antystatycznej włókniny z gumką do zamocowania na głowie, rozmiar uniwersalny, bezlateksowa, niejałowa, kolor biały, produkt spełniający wymagania wyrobu medycznego oraz środka ochrony osobistej.</t>
  </si>
  <si>
    <t>Czepek w formie kaptura zakrywający ramiona, wykonany z białej włókniny polipropylenowej, z gumką dookoła twarzy bez zawartości lateksu</t>
  </si>
  <si>
    <t xml:space="preserve">Bluza operacyjna z długim rękawem włokninowa, niejałowa. Wykonana z miękkiej włókniny polipropylenowej bawełnopodobnej o gram. 47g/m2., zakończona mankietem, z dwiema kieszeniami z przodu, zapinana na napy., w kolorze niebieskim. Zg. z normą techniczną EN 13795-2. Produkt jednorazowego użytku.  W rozm. S-XXL , do wyboru przez zamawiającego. </t>
  </si>
  <si>
    <r>
      <rPr>
        <b/>
        <sz val="11"/>
        <color theme="1"/>
        <rFont val="Calibri"/>
        <family val="2"/>
        <charset val="238"/>
        <scheme val="minor"/>
      </rPr>
      <t>Pakiet nr</t>
    </r>
    <r>
      <rPr>
        <sz val="11"/>
        <color theme="1"/>
        <rFont val="Calibri"/>
        <family val="2"/>
        <charset val="238"/>
        <scheme val="minor"/>
      </rPr>
      <t xml:space="preserve"> 4a</t>
    </r>
  </si>
  <si>
    <t>Pakiet 5a</t>
  </si>
  <si>
    <t>Pakiet 6a</t>
  </si>
  <si>
    <t>Vat w %</t>
  </si>
  <si>
    <t>Warość netto</t>
  </si>
  <si>
    <t>Wartość Brutto</t>
  </si>
  <si>
    <t>Elektrody pediatryczne o średnicy 30 mm, jednokrotnego użycia, niesterylne. Wykonane z pianki polietylenowej, nie zawierające lateksu  i PVC, elastyczne, wodoodporne i wodoszczelne, o ergonomicznym kształcie ułatwiającym aplikację i zdejmowanie elektrody na powierzchni ciała pacjenta. Hypoalergiczny klej, czujnik Ag/AgCl, żel stały.</t>
  </si>
  <si>
    <t>Pojemnik plastikowy Hamburg z hermetyczną, silikonową uszczelką zpewniającę szczelne zamknięcie, ścianki przezroczyste, pokrywa czarna wymiary: L:135 x W:135 x H:176 mm, pojemność 1,6L</t>
  </si>
  <si>
    <t>suchy lód Top Frost 100 g./1 szt.  zgodny z normą UE CE 1907/2006</t>
  </si>
  <si>
    <t>Pojemnik transportowy na 5 szkiełek podstawowych, zamykany na plastikowy zatrzask, wyposazony w prowadnice pozwalające oddzielic od siebie poszczególne szkiełka (próbka)</t>
  </si>
  <si>
    <t>Pojemniki transportowe 250 ml plastikowe z zakrętką do transportu szkiełek, wysokość 8 cm, średnica 7 cm, ( próbka)</t>
  </si>
  <si>
    <t>Worki autoklawowalne jednorazowe wykonane  z polipropylenu, zastosowanie do odpadów bilogicznnie niebezpiecznych, wytrzymałe, odporne na wysoką temperaturę, wym. Ok. 600 x 780 mm ,poj. ok. 60L, gr. 40 um - 100szt/op.</t>
  </si>
  <si>
    <t>10.</t>
  </si>
  <si>
    <t>11.</t>
  </si>
  <si>
    <t>12.</t>
  </si>
  <si>
    <t>Elektrody Ekg o śr. 50cm</t>
  </si>
  <si>
    <t>POJEMNIK DO IGIEŁ  3,5L CZERWONY</t>
  </si>
  <si>
    <t>Pulsoksymetr Nonin 3150 (zamiennik), część nadgarstkowa + czyjnik rozm. M, Bezprzewodowy pulsoksymetr Bluetooth do pomiaru tętna, SpO2 i pletyzmografii kompatybilny z polisomnografem NoX A1</t>
  </si>
  <si>
    <t>Lp.</t>
  </si>
  <si>
    <t>Trójwarstwowa maska medyczna z wygodnymi do wiązania trokami. Produkt wykonany z wytrzymałej i bezpiecznej dla alergików włókniny polipropylenowej,  z elementem uszczelniającym i dopasowującym do nosa.Trójwarstwowa budowa gwarantuje skuteczną ochronę przed dostępem drobnoustrojów. Wyrób medyczny klasy I, op. 50 szt. Zgodnie z norma PN-EN 14683:2019+AC:2019-09</t>
  </si>
  <si>
    <r>
      <t xml:space="preserve">Komplet pasów na brzuch i klatkę piersiową (tj. łącznie 2 szt) do pomiaru wysiłku oddechowego dedykowane </t>
    </r>
    <r>
      <rPr>
        <b/>
        <sz val="9"/>
        <rFont val="Century Gothic"/>
        <family val="2"/>
        <charset val="238"/>
      </rPr>
      <t xml:space="preserve">do urządzenia NOX </t>
    </r>
    <r>
      <rPr>
        <sz val="9"/>
        <rFont val="Century Gothic"/>
        <family val="2"/>
        <charset val="238"/>
      </rPr>
      <t xml:space="preserve">w rozmiarze S (opakowanie zawierające 20 par, tj. 40 szt) </t>
    </r>
  </si>
  <si>
    <r>
      <t xml:space="preserve">Komplet pasów na brzuch i klatkę piersiową (tj. łącznie 2 szt) do pomiaru wysiłku oddechowego dedykowane </t>
    </r>
    <r>
      <rPr>
        <b/>
        <sz val="9"/>
        <rFont val="Century Gothic"/>
        <family val="2"/>
        <charset val="238"/>
      </rPr>
      <t xml:space="preserve">do urządzenia NOX </t>
    </r>
    <r>
      <rPr>
        <sz val="9"/>
        <rFont val="Century Gothic"/>
        <family val="2"/>
        <charset val="238"/>
      </rPr>
      <t xml:space="preserve">w rozmiarze M (opakowanie zawierające 20 par, tj. 40 szt) </t>
    </r>
  </si>
  <si>
    <r>
      <t xml:space="preserve">Komplet pasów na brzuch i klatkę piersiową (tj. łącznie 2 szt) do pomiaru wysiłku oddechowego dedykowane </t>
    </r>
    <r>
      <rPr>
        <b/>
        <sz val="9"/>
        <rFont val="Century Gothic"/>
        <family val="2"/>
        <charset val="238"/>
      </rPr>
      <t xml:space="preserve">do urządzenia NOX </t>
    </r>
    <r>
      <rPr>
        <sz val="9"/>
        <rFont val="Century Gothic"/>
        <family val="2"/>
        <charset val="238"/>
      </rPr>
      <t xml:space="preserve">w rozmiarze L (opakowanie zawierające 20 par, tj. 40 szt) </t>
    </r>
  </si>
  <si>
    <t xml:space="preserve">5 odprowadzeniowy przewód EEG z elektrodami miseczkowymi do  polisomnografii NOX </t>
  </si>
  <si>
    <t xml:space="preserve">Łączna wartość </t>
  </si>
  <si>
    <t>netto:</t>
  </si>
  <si>
    <t>brutto:</t>
  </si>
  <si>
    <t xml:space="preserve">Jednorazowe półmaski filtrujące medyczne z zaworem typu FFP3 zapewniające skuteczną ochronę układu oddechowego w środowiskach medycznych. Zgodne z normą PN-EN 149+A1:2010. Całkowity przeciek wewnętrzny powinien wynosić najwyżej 5%,ochrona przed cząsteczkami o wielkości do 0,6 μm na poziomie co najmniej 99%, filtrujące cząsteczki toksyczne, rakotwórcze i radioaktywne. </t>
  </si>
  <si>
    <t xml:space="preserve">Jednorazowe półmaski filtrujące medyczne bez zaworu typu FFP3 zapewniające skuteczną ochronę układu oddechowego w środowiskach medycznych. Zgodne z normą PN-EN 149+A1:2010. Całkowity przeciek wewnętrzny powinien wynosić najwyżej 5%,ochrona przed cząsteczkami o wielkości do 0,6 μm na poziomie co najmniej 99%, filtrujące cząsteczki toksyczne, rakotwórcze i radioaktywne. </t>
  </si>
  <si>
    <t>Przewód głowowy 90cm do EEG do Polisomnografu NOX A1</t>
  </si>
  <si>
    <t>Maska QuatrroAir NV wielopacjentowa do wentylacji nieinwazyjnej rozm. S,M,L</t>
  </si>
  <si>
    <t>Maska Quatrro FX NV wielopacjentowa do wentylacji nieinwazyjnej rozm. S,M,L</t>
  </si>
  <si>
    <t>Pakiet 7a - podzielny</t>
  </si>
  <si>
    <t>Pakiet nr 8a - podzielny</t>
  </si>
  <si>
    <t>Termiczne okrycie pacjenta jednorazowego użytku;  warstwy zewnętrzne wykonane z włókniny polipropylenowej 25 g/m˛ w kolorach zielonym lub niebieskim,warstwa wewnętrzna o gramaturze 63 g/m z poliestru, z przeszyciami na całej powierzchni, zapobiegającymi przemieszczaniu się elementów poszczególnych warstw;  szwy ultradźwiękowe; niepalne. Rozmiar 210 x 150 cm.</t>
  </si>
  <si>
    <t>Buty na salę operacyjną w kolorze niebieskim. Produkowany z wysokiej jakości polimeru, który umożliwia sterylizację w autoklawie do 134 ° C. Wyjmowana wkładka: elastyczna ,oddychająca, nadająca się do prania w temp. do 90 ° C oraz sterylizacji w autoklawie w temp. do 135 C . Umożliwia dokładne czyszczenie wnętrza obuwia oraz samej wkładki. Tęgość obuwia od G1/2 do M w zależności od wyboru zamawiającego.Absorpcja wstrząsów: Specjalna konstrukcja pomaga zmniejszyć występowanie mikrouszkodzeń ścięgien, kości i stawów oraz niwelować uczucie zmęczenia nóg. Antystatyczne: wspomaga rozproszenie nagromadzonej elektryczności statycznej. 
Zewnętrzna ochrona: zapobiega przedostawaniu się płynów do wnętrza buta. 
Oddychające: regulacja temperatury i wilgotności stopy. 
Możliwość prania: obuwie można prać w pralce w temperaturze do 90 ° C. 
Antypoślizgowe: podeszwa została zaprojektowana tak, aby zmniejszyć ryzyko poślizgu.</t>
  </si>
  <si>
    <t>Do oferty wymagana jest próbka.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</si>
</sst>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\ &quot;zł&quot;"/>
    <numFmt numFmtId="166" formatCode="[$-415]0%"/>
    <numFmt numFmtId="167" formatCode="[$-415]0.00"/>
    <numFmt numFmtId="168" formatCode="_-&quot;£&quot;* #,##0.00_-;\-&quot;£&quot;* #,##0.00_-;_-&quot;£&quot;* &quot;-&quot;??_-;_-@_-"/>
    <numFmt numFmtId="169" formatCode="#.##\ &quot;zł&quot;;[Red]\-#.##\ &quot;zł&quot;"/>
    <numFmt numFmtId="170" formatCode="#.00\ &quot;zł&quot;;[Red]\-#.00\ &quot;zł&quot;"/>
    <numFmt numFmtId="171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entury Gothic"/>
      <family val="2"/>
    </font>
    <font>
      <sz val="9"/>
      <name val="Century Gothic"/>
      <family val="2"/>
    </font>
    <font>
      <sz val="9"/>
      <name val="Century Gothic"/>
      <family val="2"/>
      <charset val="238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  <charset val="238"/>
    </font>
    <font>
      <sz val="11"/>
      <color rgb="FF000000"/>
      <name val="Century Gothic"/>
      <family val="2"/>
    </font>
    <font>
      <sz val="8"/>
      <color theme="1"/>
      <name val="Calibri"/>
      <family val="2"/>
      <charset val="238"/>
    </font>
    <font>
      <b/>
      <sz val="9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  <charset val="238"/>
    </font>
    <font>
      <sz val="9"/>
      <color rgb="FF00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A"/>
      </right>
      <top/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A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A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3" fillId="0" borderId="0" applyBorder="0" applyProtection="0"/>
    <xf numFmtId="0" fontId="3" fillId="0" borderId="0"/>
    <xf numFmtId="168" fontId="1" fillId="0" borderId="0" applyFont="0" applyFill="0" applyBorder="0" applyAlignment="0" applyProtection="0"/>
    <xf numFmtId="0" fontId="14" fillId="0" borderId="0"/>
    <xf numFmtId="171" fontId="14" fillId="0" borderId="0" applyFont="0" applyFill="0" applyBorder="0" applyAlignment="0" applyProtection="0"/>
  </cellStyleXfs>
  <cellXfs count="127">
    <xf numFmtId="0" fontId="0" fillId="0" borderId="0" xfId="0"/>
    <xf numFmtId="164" fontId="3" fillId="0" borderId="0" xfId="2" applyFont="1" applyFill="1" applyAlignment="1"/>
    <xf numFmtId="164" fontId="4" fillId="0" borderId="1" xfId="2" applyFont="1" applyFill="1" applyBorder="1" applyAlignment="1"/>
    <xf numFmtId="164" fontId="5" fillId="0" borderId="1" xfId="2" applyFont="1" applyFill="1" applyBorder="1" applyAlignment="1">
      <alignment vertical="center" wrapText="1"/>
    </xf>
    <xf numFmtId="164" fontId="5" fillId="0" borderId="2" xfId="2" applyFont="1" applyFill="1" applyBorder="1" applyAlignment="1">
      <alignment vertical="center" wrapText="1"/>
    </xf>
    <xf numFmtId="164" fontId="5" fillId="0" borderId="3" xfId="2" applyFont="1" applyFill="1" applyBorder="1" applyAlignment="1">
      <alignment vertical="center" wrapText="1"/>
    </xf>
    <xf numFmtId="164" fontId="5" fillId="0" borderId="3" xfId="2" applyFont="1" applyFill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vertical="center" wrapText="1"/>
    </xf>
    <xf numFmtId="164" fontId="6" fillId="0" borderId="4" xfId="2" applyFont="1" applyFill="1" applyBorder="1" applyAlignment="1">
      <alignment horizontal="left" vertical="center" wrapText="1"/>
    </xf>
    <xf numFmtId="164" fontId="6" fillId="0" borderId="5" xfId="2" applyFont="1" applyFill="1" applyBorder="1" applyAlignment="1">
      <alignment vertical="center" wrapText="1"/>
    </xf>
    <xf numFmtId="164" fontId="6" fillId="0" borderId="4" xfId="2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right" vertical="center" wrapText="1"/>
    </xf>
    <xf numFmtId="165" fontId="7" fillId="0" borderId="5" xfId="2" applyNumberFormat="1" applyFont="1" applyFill="1" applyBorder="1" applyAlignment="1">
      <alignment horizontal="center" vertical="center" wrapText="1"/>
    </xf>
    <xf numFmtId="166" fontId="6" fillId="0" borderId="3" xfId="2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4" fontId="6" fillId="0" borderId="6" xfId="2" applyFont="1" applyFill="1" applyBorder="1" applyAlignment="1">
      <alignment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164" fontId="10" fillId="2" borderId="3" xfId="2" applyFont="1" applyFill="1" applyBorder="1" applyAlignment="1">
      <alignment vertical="center" wrapText="1"/>
    </xf>
    <xf numFmtId="0" fontId="2" fillId="0" borderId="0" xfId="0" applyFont="1"/>
    <xf numFmtId="165" fontId="6" fillId="0" borderId="4" xfId="2" applyNumberFormat="1" applyFont="1" applyFill="1" applyBorder="1" applyAlignment="1">
      <alignment horizontal="center" vertical="center" wrapText="1"/>
    </xf>
    <xf numFmtId="164" fontId="6" fillId="0" borderId="5" xfId="2" applyFont="1" applyFill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/>
    <xf numFmtId="9" fontId="7" fillId="3" borderId="1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/>
    </xf>
    <xf numFmtId="169" fontId="7" fillId="3" borderId="1" xfId="4" applyNumberFormat="1" applyFont="1" applyFill="1" applyBorder="1" applyAlignment="1">
      <alignment horizontal="center" vertical="center" wrapText="1"/>
    </xf>
    <xf numFmtId="170" fontId="7" fillId="3" borderId="1" xfId="4" applyNumberFormat="1" applyFont="1" applyFill="1" applyBorder="1" applyAlignment="1">
      <alignment horizontal="center" vertical="center" wrapText="1"/>
    </xf>
    <xf numFmtId="170" fontId="7" fillId="3" borderId="1" xfId="0" applyNumberFormat="1" applyFont="1" applyFill="1" applyBorder="1" applyAlignment="1">
      <alignment horizontal="center" vertical="center" wrapText="1"/>
    </xf>
    <xf numFmtId="164" fontId="5" fillId="0" borderId="1" xfId="2" applyFont="1" applyBorder="1" applyAlignment="1">
      <alignment vertical="center" wrapText="1"/>
    </xf>
    <xf numFmtId="164" fontId="5" fillId="0" borderId="2" xfId="2" applyFont="1" applyBorder="1" applyAlignment="1">
      <alignment vertical="center" wrapText="1"/>
    </xf>
    <xf numFmtId="164" fontId="5" fillId="0" borderId="3" xfId="2" applyFont="1" applyBorder="1" applyAlignment="1">
      <alignment vertical="center" wrapText="1"/>
    </xf>
    <xf numFmtId="164" fontId="5" fillId="0" borderId="3" xfId="2" applyFont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164" fontId="6" fillId="0" borderId="4" xfId="2" applyFont="1" applyBorder="1" applyAlignment="1">
      <alignment horizontal="left" vertical="center" wrapText="1"/>
    </xf>
    <xf numFmtId="164" fontId="6" fillId="0" borderId="5" xfId="2" applyFont="1" applyBorder="1" applyAlignment="1">
      <alignment vertical="center" wrapText="1"/>
    </xf>
    <xf numFmtId="164" fontId="6" fillId="0" borderId="4" xfId="2" applyFont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right" vertical="center" wrapText="1"/>
    </xf>
    <xf numFmtId="165" fontId="7" fillId="0" borderId="5" xfId="2" applyNumberFormat="1" applyFont="1" applyBorder="1" applyAlignment="1">
      <alignment horizontal="center" vertical="center" wrapText="1"/>
    </xf>
    <xf numFmtId="166" fontId="6" fillId="0" borderId="3" xfId="2" applyNumberFormat="1" applyFont="1" applyBorder="1" applyAlignment="1">
      <alignment horizontal="center" vertical="center" wrapText="1"/>
    </xf>
    <xf numFmtId="165" fontId="7" fillId="0" borderId="5" xfId="6" applyNumberFormat="1" applyFont="1" applyFill="1" applyBorder="1" applyAlignment="1">
      <alignment horizontal="center" vertical="center" wrapText="1"/>
    </xf>
    <xf numFmtId="164" fontId="6" fillId="0" borderId="11" xfId="2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right" vertical="center" wrapText="1"/>
    </xf>
    <xf numFmtId="165" fontId="9" fillId="0" borderId="3" xfId="6" applyNumberFormat="1" applyFont="1" applyFill="1" applyBorder="1" applyAlignment="1">
      <alignment horizontal="center" vertical="center" wrapText="1"/>
    </xf>
    <xf numFmtId="164" fontId="10" fillId="0" borderId="3" xfId="2" applyFont="1" applyBorder="1" applyAlignment="1">
      <alignment vertical="center" wrapText="1"/>
    </xf>
    <xf numFmtId="164" fontId="6" fillId="0" borderId="0" xfId="2" applyFont="1" applyBorder="1" applyAlignment="1">
      <alignment horizontal="left" vertical="center" wrapText="1"/>
    </xf>
    <xf numFmtId="164" fontId="6" fillId="0" borderId="1" xfId="2" applyFont="1" applyBorder="1" applyAlignment="1">
      <alignment horizontal="left" vertical="center" wrapText="1"/>
    </xf>
    <xf numFmtId="164" fontId="6" fillId="0" borderId="5" xfId="2" applyFont="1" applyBorder="1" applyAlignment="1">
      <alignment horizontal="center" vertical="center" wrapText="1"/>
    </xf>
    <xf numFmtId="164" fontId="6" fillId="0" borderId="12" xfId="2" applyFont="1" applyBorder="1" applyAlignment="1">
      <alignment horizontal="center" vertical="center" wrapText="1"/>
    </xf>
    <xf numFmtId="164" fontId="6" fillId="0" borderId="6" xfId="2" applyFont="1" applyBorder="1" applyAlignment="1">
      <alignment horizontal="center" vertical="center" wrapText="1"/>
    </xf>
    <xf numFmtId="0" fontId="2" fillId="0" borderId="1" xfId="0" applyFont="1" applyBorder="1"/>
    <xf numFmtId="165" fontId="15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6" fillId="0" borderId="6" xfId="2" applyFont="1" applyFill="1" applyBorder="1" applyAlignment="1">
      <alignment horizontal="center" vertical="center" wrapText="1"/>
    </xf>
    <xf numFmtId="165" fontId="0" fillId="0" borderId="0" xfId="0" applyNumberFormat="1"/>
    <xf numFmtId="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7" fillId="0" borderId="1" xfId="0" applyFont="1" applyBorder="1"/>
    <xf numFmtId="0" fontId="9" fillId="2" borderId="3" xfId="3" applyFont="1" applyFill="1" applyBorder="1" applyAlignment="1">
      <alignment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9" fontId="16" fillId="0" borderId="3" xfId="3" applyNumberFormat="1" applyFont="1" applyBorder="1" applyAlignment="1">
      <alignment horizontal="center" vertical="center" wrapText="1"/>
    </xf>
    <xf numFmtId="0" fontId="16" fillId="2" borderId="3" xfId="3" applyFont="1" applyFill="1" applyBorder="1" applyAlignment="1">
      <alignment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vertical="center" wrapText="1"/>
    </xf>
    <xf numFmtId="0" fontId="16" fillId="2" borderId="9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9" fontId="16" fillId="0" borderId="5" xfId="3" applyNumberFormat="1" applyFont="1" applyBorder="1" applyAlignment="1">
      <alignment horizontal="center" vertical="center" wrapText="1"/>
    </xf>
    <xf numFmtId="0" fontId="16" fillId="2" borderId="5" xfId="3" applyFont="1" applyFill="1" applyBorder="1" applyAlignment="1">
      <alignment vertical="center" wrapText="1"/>
    </xf>
    <xf numFmtId="0" fontId="16" fillId="0" borderId="0" xfId="3" applyFont="1"/>
    <xf numFmtId="2" fontId="9" fillId="0" borderId="0" xfId="3" applyNumberFormat="1" applyFont="1" applyAlignment="1">
      <alignment horizontal="center" vertical="center" wrapText="1"/>
    </xf>
    <xf numFmtId="0" fontId="16" fillId="0" borderId="1" xfId="3" applyFont="1" applyBorder="1"/>
    <xf numFmtId="0" fontId="9" fillId="2" borderId="18" xfId="3" applyFont="1" applyFill="1" applyBorder="1" applyAlignment="1">
      <alignment vertical="center" wrapText="1"/>
    </xf>
    <xf numFmtId="3" fontId="16" fillId="2" borderId="4" xfId="3" applyNumberFormat="1" applyFont="1" applyFill="1" applyBorder="1" applyAlignment="1">
      <alignment horizontal="center" vertical="center" wrapText="1"/>
    </xf>
    <xf numFmtId="3" fontId="16" fillId="0" borderId="17" xfId="3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Border="1"/>
    <xf numFmtId="164" fontId="6" fillId="0" borderId="11" xfId="2" applyFont="1" applyFill="1" applyBorder="1" applyAlignment="1">
      <alignment horizontal="left" vertical="center" wrapText="1"/>
    </xf>
    <xf numFmtId="164" fontId="5" fillId="0" borderId="5" xfId="2" applyFont="1" applyFill="1" applyBorder="1" applyAlignment="1">
      <alignment vertical="center" wrapText="1"/>
    </xf>
    <xf numFmtId="165" fontId="16" fillId="0" borderId="3" xfId="3" applyNumberFormat="1" applyFont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16" fillId="2" borderId="4" xfId="3" applyNumberFormat="1" applyFont="1" applyFill="1" applyBorder="1" applyAlignment="1">
      <alignment horizontal="center" vertical="center" wrapText="1"/>
    </xf>
    <xf numFmtId="165" fontId="16" fillId="0" borderId="5" xfId="2" applyNumberFormat="1" applyFont="1" applyBorder="1" applyAlignment="1" applyProtection="1">
      <alignment horizontal="center" vertical="center" wrapText="1"/>
    </xf>
    <xf numFmtId="165" fontId="16" fillId="0" borderId="17" xfId="3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4" xfId="3" applyFont="1" applyFill="1" applyBorder="1" applyAlignment="1">
      <alignment horizontal="left" vertical="center" wrapText="1"/>
    </xf>
    <xf numFmtId="0" fontId="16" fillId="0" borderId="0" xfId="3" applyFont="1" applyFill="1" applyAlignment="1">
      <alignment wrapText="1"/>
    </xf>
    <xf numFmtId="0" fontId="16" fillId="0" borderId="1" xfId="3" applyFont="1" applyFill="1" applyBorder="1" applyAlignment="1">
      <alignment wrapText="1"/>
    </xf>
    <xf numFmtId="170" fontId="7" fillId="0" borderId="1" xfId="4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1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9" fillId="0" borderId="15" xfId="3" applyNumberFormat="1" applyFont="1" applyBorder="1" applyAlignment="1">
      <alignment horizontal="center" vertical="center" wrapText="1"/>
    </xf>
    <xf numFmtId="2" fontId="9" fillId="0" borderId="16" xfId="3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8" fillId="0" borderId="7" xfId="2" applyFont="1" applyBorder="1" applyAlignment="1">
      <alignment horizontal="center" vertical="center" wrapText="1"/>
    </xf>
    <xf numFmtId="164" fontId="8" fillId="0" borderId="0" xfId="2" applyFont="1" applyBorder="1" applyAlignment="1">
      <alignment horizontal="center" vertical="center" wrapText="1"/>
    </xf>
    <xf numFmtId="164" fontId="8" fillId="0" borderId="8" xfId="2" applyFont="1" applyBorder="1" applyAlignment="1">
      <alignment horizontal="center" vertical="center" wrapText="1"/>
    </xf>
    <xf numFmtId="167" fontId="9" fillId="0" borderId="9" xfId="2" applyNumberFormat="1" applyFont="1" applyBorder="1" applyAlignment="1">
      <alignment horizontal="center" vertical="center" wrapText="1"/>
    </xf>
    <xf numFmtId="167" fontId="8" fillId="0" borderId="10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0" xfId="2" applyFont="1" applyFill="1" applyBorder="1" applyAlignment="1">
      <alignment horizontal="center" vertical="center" wrapText="1"/>
    </xf>
    <xf numFmtId="164" fontId="8" fillId="2" borderId="8" xfId="2" applyFont="1" applyFill="1" applyBorder="1" applyAlignment="1">
      <alignment horizontal="center" vertical="center" wrapText="1"/>
    </xf>
    <xf numFmtId="167" fontId="9" fillId="0" borderId="9" xfId="2" applyNumberFormat="1" applyFont="1" applyFill="1" applyBorder="1" applyAlignment="1">
      <alignment horizontal="center" vertical="center" wrapText="1"/>
    </xf>
    <xf numFmtId="167" fontId="8" fillId="0" borderId="10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7">
    <cellStyle name="Dziesiętny" xfId="1" builtinId="3"/>
    <cellStyle name="Dziesiętny 2" xfId="6"/>
    <cellStyle name="Excel Built-in Normal" xfId="2"/>
    <cellStyle name="Excel Built-in Normal 2" xfId="3"/>
    <cellStyle name="Normalny" xfId="0" builtinId="0"/>
    <cellStyle name="Normalny 2" xfId="5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topLeftCell="A117" workbookViewId="0">
      <selection activeCell="N127" sqref="N127"/>
    </sheetView>
  </sheetViews>
  <sheetFormatPr defaultRowHeight="15" x14ac:dyDescent="0.25"/>
  <cols>
    <col min="1" max="1" width="5.42578125" customWidth="1"/>
    <col min="2" max="2" width="45.7109375" customWidth="1"/>
    <col min="3" max="3" width="8.7109375" customWidth="1"/>
    <col min="5" max="5" width="14.5703125" customWidth="1"/>
    <col min="6" max="6" width="15.42578125" customWidth="1"/>
    <col min="8" max="8" width="13.28515625" customWidth="1"/>
    <col min="9" max="9" width="12.5703125" customWidth="1"/>
    <col min="10" max="10" width="36.140625" customWidth="1"/>
    <col min="13" max="13" width="11.85546875" bestFit="1" customWidth="1"/>
  </cols>
  <sheetData>
    <row r="1" spans="1:10" x14ac:dyDescent="0.25">
      <c r="A1" s="106"/>
    </row>
    <row r="2" spans="1:10" x14ac:dyDescent="0.25">
      <c r="C2" s="119" t="s">
        <v>19</v>
      </c>
      <c r="D2" s="119"/>
      <c r="E2" s="119"/>
      <c r="F2" s="119"/>
      <c r="G2" s="119"/>
      <c r="J2" s="18" t="s">
        <v>18</v>
      </c>
    </row>
    <row r="5" spans="1:10" x14ac:dyDescent="0.25">
      <c r="A5" s="1"/>
      <c r="B5" s="2" t="s">
        <v>13</v>
      </c>
      <c r="C5" s="1"/>
      <c r="D5" s="1"/>
      <c r="E5" s="1"/>
      <c r="F5" s="1"/>
      <c r="G5" s="1"/>
      <c r="H5" s="1"/>
      <c r="I5" s="1"/>
      <c r="J5" s="1"/>
    </row>
    <row r="6" spans="1:10" ht="40.5" x14ac:dyDescent="0.25">
      <c r="A6" s="3" t="s">
        <v>0</v>
      </c>
      <c r="B6" s="4" t="s">
        <v>1</v>
      </c>
      <c r="C6" s="94" t="s">
        <v>2</v>
      </c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5" t="s">
        <v>9</v>
      </c>
    </row>
    <row r="7" spans="1:10" ht="333.75" customHeight="1" x14ac:dyDescent="0.25">
      <c r="A7" s="7" t="s">
        <v>14</v>
      </c>
      <c r="B7" s="93" t="s">
        <v>102</v>
      </c>
      <c r="C7" s="7" t="s">
        <v>11</v>
      </c>
      <c r="D7" s="10">
        <v>6</v>
      </c>
      <c r="E7" s="19">
        <v>190</v>
      </c>
      <c r="F7" s="12">
        <f>E7*G7+E7</f>
        <v>205.2</v>
      </c>
      <c r="G7" s="13">
        <v>0.08</v>
      </c>
      <c r="H7" s="14">
        <f>E7*D7</f>
        <v>1140</v>
      </c>
      <c r="I7" s="14">
        <f>F7*D7</f>
        <v>1231.1999999999998</v>
      </c>
      <c r="J7" s="9"/>
    </row>
    <row r="8" spans="1:10" ht="16.5" x14ac:dyDescent="0.25">
      <c r="A8" s="120"/>
      <c r="B8" s="121"/>
      <c r="C8" s="121"/>
      <c r="D8" s="121"/>
      <c r="E8" s="122"/>
      <c r="F8" s="123" t="s">
        <v>12</v>
      </c>
      <c r="G8" s="124"/>
      <c r="H8" s="16">
        <f>SUM(H7:H7)</f>
        <v>1140</v>
      </c>
      <c r="I8" s="16">
        <f>SUM(I7:I7)</f>
        <v>1231.1999999999998</v>
      </c>
      <c r="J8" s="17"/>
    </row>
    <row r="10" spans="1:10" ht="60" customHeight="1" x14ac:dyDescent="0.25">
      <c r="B10" s="126" t="s">
        <v>103</v>
      </c>
      <c r="C10" s="126"/>
      <c r="D10" s="126"/>
      <c r="E10" s="126"/>
      <c r="F10" s="107" t="s">
        <v>17</v>
      </c>
      <c r="G10" s="107"/>
      <c r="H10" s="107"/>
      <c r="I10" s="107"/>
    </row>
    <row r="11" spans="1:10" ht="52.5" customHeight="1" x14ac:dyDescent="0.25">
      <c r="F11" s="107"/>
      <c r="G11" s="107"/>
      <c r="H11" s="107"/>
      <c r="I11" s="107"/>
    </row>
    <row r="14" spans="1:10" x14ac:dyDescent="0.25">
      <c r="A14" s="1"/>
      <c r="B14" s="2" t="s">
        <v>20</v>
      </c>
      <c r="C14" s="1"/>
      <c r="D14" s="1"/>
      <c r="E14" s="1"/>
      <c r="F14" s="1"/>
      <c r="G14" s="1"/>
      <c r="H14" s="1"/>
      <c r="I14" s="1"/>
      <c r="J14" s="1"/>
    </row>
    <row r="15" spans="1:10" ht="40.5" x14ac:dyDescent="0.25">
      <c r="A15" s="3" t="s">
        <v>0</v>
      </c>
      <c r="B15" s="4" t="s">
        <v>1</v>
      </c>
      <c r="C15" s="5" t="s">
        <v>2</v>
      </c>
      <c r="D15" s="5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5" t="s">
        <v>9</v>
      </c>
    </row>
    <row r="16" spans="1:10" ht="299.25" x14ac:dyDescent="0.25">
      <c r="A16" s="7" t="s">
        <v>14</v>
      </c>
      <c r="B16" s="8" t="s">
        <v>21</v>
      </c>
      <c r="C16" s="20" t="s">
        <v>10</v>
      </c>
      <c r="D16" s="10">
        <v>100</v>
      </c>
      <c r="E16" s="19">
        <v>187.88</v>
      </c>
      <c r="F16" s="12">
        <f>E16*G16+E16</f>
        <v>202.91039999999998</v>
      </c>
      <c r="G16" s="13">
        <v>0.08</v>
      </c>
      <c r="H16" s="14">
        <f>E16*D16</f>
        <v>18788</v>
      </c>
      <c r="I16" s="14">
        <f>F16*D16</f>
        <v>20291.039999999997</v>
      </c>
      <c r="J16" s="9"/>
    </row>
    <row r="17" spans="1:10" ht="299.25" x14ac:dyDescent="0.25">
      <c r="A17" s="7" t="s">
        <v>15</v>
      </c>
      <c r="B17" s="8" t="s">
        <v>22</v>
      </c>
      <c r="C17" s="20" t="s">
        <v>10</v>
      </c>
      <c r="D17" s="10">
        <v>160</v>
      </c>
      <c r="E17" s="11">
        <v>228.77</v>
      </c>
      <c r="F17" s="12">
        <f t="shared" ref="F17:F18" si="0">E17*G17+E17</f>
        <v>247.07160000000002</v>
      </c>
      <c r="G17" s="13">
        <v>0.08</v>
      </c>
      <c r="H17" s="14">
        <f t="shared" ref="H17:H18" si="1">E17*D17</f>
        <v>36603.200000000004</v>
      </c>
      <c r="I17" s="14">
        <f t="shared" ref="I17:I18" si="2">F17*D17</f>
        <v>39531.456000000006</v>
      </c>
      <c r="J17" s="9"/>
    </row>
    <row r="18" spans="1:10" x14ac:dyDescent="0.25">
      <c r="A18" s="7" t="s">
        <v>16</v>
      </c>
      <c r="B18" s="8"/>
      <c r="C18" s="15"/>
      <c r="D18" s="10"/>
      <c r="E18" s="11"/>
      <c r="F18" s="12">
        <f t="shared" si="0"/>
        <v>0</v>
      </c>
      <c r="G18" s="13"/>
      <c r="H18" s="14">
        <f t="shared" si="1"/>
        <v>0</v>
      </c>
      <c r="I18" s="14">
        <f t="shared" si="2"/>
        <v>0</v>
      </c>
      <c r="J18" s="9"/>
    </row>
    <row r="19" spans="1:10" ht="16.5" x14ac:dyDescent="0.25">
      <c r="A19" s="120"/>
      <c r="B19" s="121"/>
      <c r="C19" s="121"/>
      <c r="D19" s="121"/>
      <c r="E19" s="122"/>
      <c r="F19" s="123" t="s">
        <v>12</v>
      </c>
      <c r="G19" s="124"/>
      <c r="H19" s="16">
        <f>SUM(H16:H18)</f>
        <v>55391.200000000004</v>
      </c>
      <c r="I19" s="16">
        <f>SUM(I16:I18)</f>
        <v>59822.495999999999</v>
      </c>
      <c r="J19" s="17"/>
    </row>
    <row r="20" spans="1:10" ht="38.25" customHeight="1" x14ac:dyDescent="0.25"/>
    <row r="21" spans="1:10" ht="15" customHeight="1" x14ac:dyDescent="0.25">
      <c r="G21" s="107" t="s">
        <v>17</v>
      </c>
      <c r="H21" s="107"/>
      <c r="I21" s="107"/>
      <c r="J21" s="107"/>
    </row>
    <row r="22" spans="1:10" ht="21.75" customHeight="1" x14ac:dyDescent="0.25">
      <c r="G22" s="107"/>
      <c r="H22" s="107"/>
      <c r="I22" s="107"/>
      <c r="J22" s="107"/>
    </row>
    <row r="25" spans="1:10" x14ac:dyDescent="0.25">
      <c r="A25" s="1"/>
      <c r="B25" s="2" t="s">
        <v>23</v>
      </c>
      <c r="C25" s="1"/>
      <c r="D25" s="1"/>
      <c r="E25" s="1"/>
      <c r="F25" s="1"/>
      <c r="G25" s="1"/>
      <c r="H25" s="1"/>
      <c r="I25" s="1"/>
      <c r="J25" s="1"/>
    </row>
    <row r="26" spans="1:10" ht="40.5" x14ac:dyDescent="0.25">
      <c r="A26" s="3" t="s">
        <v>0</v>
      </c>
      <c r="B26" s="4" t="s">
        <v>1</v>
      </c>
      <c r="C26" s="94" t="s">
        <v>2</v>
      </c>
      <c r="D26" s="5" t="s">
        <v>3</v>
      </c>
      <c r="E26" s="6" t="s">
        <v>4</v>
      </c>
      <c r="F26" s="6" t="s">
        <v>5</v>
      </c>
      <c r="G26" s="6" t="s">
        <v>6</v>
      </c>
      <c r="H26" s="6" t="s">
        <v>7</v>
      </c>
      <c r="I26" s="6" t="s">
        <v>8</v>
      </c>
      <c r="J26" s="5" t="s">
        <v>9</v>
      </c>
    </row>
    <row r="27" spans="1:10" ht="128.25" x14ac:dyDescent="0.25">
      <c r="A27" s="7" t="s">
        <v>14</v>
      </c>
      <c r="B27" s="93" t="s">
        <v>42</v>
      </c>
      <c r="C27" s="7" t="s">
        <v>11</v>
      </c>
      <c r="D27" s="10">
        <v>100</v>
      </c>
      <c r="E27" s="19">
        <v>160</v>
      </c>
      <c r="F27" s="12">
        <f>E27*G27+E27</f>
        <v>172.8</v>
      </c>
      <c r="G27" s="13">
        <v>0.08</v>
      </c>
      <c r="H27" s="14">
        <f>E27*D27</f>
        <v>16000</v>
      </c>
      <c r="I27" s="14">
        <f>F27*D27</f>
        <v>17280</v>
      </c>
      <c r="J27" s="9"/>
    </row>
    <row r="28" spans="1:10" ht="16.5" x14ac:dyDescent="0.25">
      <c r="A28" s="120"/>
      <c r="B28" s="121"/>
      <c r="C28" s="121"/>
      <c r="D28" s="121"/>
      <c r="E28" s="122"/>
      <c r="F28" s="123" t="s">
        <v>12</v>
      </c>
      <c r="G28" s="124"/>
      <c r="H28" s="16">
        <f>SUM(H27:H27)</f>
        <v>16000</v>
      </c>
      <c r="I28" s="16">
        <f>SUM(I27:I27)</f>
        <v>17280</v>
      </c>
      <c r="J28" s="17"/>
    </row>
    <row r="29" spans="1:10" ht="42.75" customHeight="1" x14ac:dyDescent="0.25"/>
    <row r="30" spans="1:10" ht="15" customHeight="1" x14ac:dyDescent="0.25">
      <c r="G30" s="107" t="s">
        <v>17</v>
      </c>
      <c r="H30" s="107"/>
      <c r="I30" s="107"/>
      <c r="J30" s="107"/>
    </row>
    <row r="31" spans="1:10" x14ac:dyDescent="0.25">
      <c r="G31" s="107"/>
      <c r="H31" s="107"/>
      <c r="I31" s="107"/>
      <c r="J31" s="107"/>
    </row>
    <row r="34" spans="1:10" x14ac:dyDescent="0.25">
      <c r="B34" s="22" t="s">
        <v>67</v>
      </c>
    </row>
    <row r="35" spans="1:10" ht="40.5" x14ac:dyDescent="0.25">
      <c r="A35" s="28" t="s">
        <v>0</v>
      </c>
      <c r="B35" s="28" t="s">
        <v>24</v>
      </c>
      <c r="C35" s="28" t="s">
        <v>25</v>
      </c>
      <c r="D35" s="28" t="s">
        <v>26</v>
      </c>
      <c r="E35" s="29" t="s">
        <v>27</v>
      </c>
      <c r="F35" s="29" t="s">
        <v>28</v>
      </c>
      <c r="G35" s="29" t="s">
        <v>6</v>
      </c>
      <c r="H35" s="29" t="s">
        <v>7</v>
      </c>
      <c r="I35" s="29" t="s">
        <v>8</v>
      </c>
      <c r="J35" s="29" t="s">
        <v>29</v>
      </c>
    </row>
    <row r="36" spans="1:10" x14ac:dyDescent="0.25">
      <c r="A36" s="24" t="s">
        <v>14</v>
      </c>
      <c r="B36" s="27" t="s">
        <v>30</v>
      </c>
      <c r="C36" s="24" t="s">
        <v>11</v>
      </c>
      <c r="D36" s="24">
        <v>100</v>
      </c>
      <c r="E36" s="33">
        <v>55</v>
      </c>
      <c r="F36" s="36">
        <f t="shared" ref="F36:F47" si="3">E36*G36+E36</f>
        <v>59.4</v>
      </c>
      <c r="G36" s="32">
        <v>0.08</v>
      </c>
      <c r="H36" s="37">
        <f t="shared" ref="H36:H47" si="4">D36*E36</f>
        <v>5500</v>
      </c>
      <c r="I36" s="37">
        <f t="shared" ref="I36:I47" si="5">D36*F36</f>
        <v>5940</v>
      </c>
      <c r="J36" s="24"/>
    </row>
    <row r="37" spans="1:10" ht="28.5" x14ac:dyDescent="0.25">
      <c r="A37" s="24" t="s">
        <v>15</v>
      </c>
      <c r="B37" s="27" t="s">
        <v>31</v>
      </c>
      <c r="C37" s="24" t="s">
        <v>32</v>
      </c>
      <c r="D37" s="24">
        <v>50</v>
      </c>
      <c r="E37" s="33">
        <v>300</v>
      </c>
      <c r="F37" s="36">
        <f t="shared" si="3"/>
        <v>324</v>
      </c>
      <c r="G37" s="32">
        <v>0.08</v>
      </c>
      <c r="H37" s="37">
        <f t="shared" si="4"/>
        <v>15000</v>
      </c>
      <c r="I37" s="37">
        <f t="shared" si="5"/>
        <v>16200</v>
      </c>
      <c r="J37" s="24"/>
    </row>
    <row r="38" spans="1:10" ht="57" x14ac:dyDescent="0.25">
      <c r="A38" s="24" t="s">
        <v>16</v>
      </c>
      <c r="B38" s="27" t="s">
        <v>87</v>
      </c>
      <c r="C38" s="24" t="s">
        <v>10</v>
      </c>
      <c r="D38" s="24">
        <v>20</v>
      </c>
      <c r="E38" s="33">
        <v>428</v>
      </c>
      <c r="F38" s="36">
        <f t="shared" si="3"/>
        <v>462.24</v>
      </c>
      <c r="G38" s="32">
        <v>0.08</v>
      </c>
      <c r="H38" s="37">
        <f t="shared" si="4"/>
        <v>8560</v>
      </c>
      <c r="I38" s="37">
        <f t="shared" si="5"/>
        <v>9244.7999999999993</v>
      </c>
      <c r="J38" s="24"/>
    </row>
    <row r="39" spans="1:10" ht="57" x14ac:dyDescent="0.25">
      <c r="A39" s="24" t="s">
        <v>33</v>
      </c>
      <c r="B39" s="27" t="s">
        <v>88</v>
      </c>
      <c r="C39" s="24" t="s">
        <v>10</v>
      </c>
      <c r="D39" s="24">
        <v>40</v>
      </c>
      <c r="E39" s="33">
        <v>428</v>
      </c>
      <c r="F39" s="36">
        <f t="shared" si="3"/>
        <v>462.24</v>
      </c>
      <c r="G39" s="32">
        <v>0.08</v>
      </c>
      <c r="H39" s="37">
        <f t="shared" si="4"/>
        <v>17120</v>
      </c>
      <c r="I39" s="37">
        <f t="shared" si="5"/>
        <v>18489.599999999999</v>
      </c>
      <c r="J39" s="24"/>
    </row>
    <row r="40" spans="1:10" ht="57" x14ac:dyDescent="0.25">
      <c r="A40" s="24" t="s">
        <v>35</v>
      </c>
      <c r="B40" s="27" t="s">
        <v>89</v>
      </c>
      <c r="C40" s="24" t="s">
        <v>10</v>
      </c>
      <c r="D40" s="24">
        <v>40</v>
      </c>
      <c r="E40" s="33">
        <v>428</v>
      </c>
      <c r="F40" s="36">
        <f t="shared" si="3"/>
        <v>462.24</v>
      </c>
      <c r="G40" s="32">
        <v>0.08</v>
      </c>
      <c r="H40" s="37">
        <f t="shared" si="4"/>
        <v>17120</v>
      </c>
      <c r="I40" s="37">
        <f t="shared" si="5"/>
        <v>18489.599999999999</v>
      </c>
      <c r="J40" s="24"/>
    </row>
    <row r="41" spans="1:10" ht="57" x14ac:dyDescent="0.25">
      <c r="A41" s="24" t="s">
        <v>37</v>
      </c>
      <c r="B41" s="27" t="s">
        <v>34</v>
      </c>
      <c r="C41" s="24" t="s">
        <v>10</v>
      </c>
      <c r="D41" s="24">
        <v>20</v>
      </c>
      <c r="E41" s="33">
        <v>490</v>
      </c>
      <c r="F41" s="35">
        <f t="shared" si="3"/>
        <v>529.20000000000005</v>
      </c>
      <c r="G41" s="32">
        <v>0.08</v>
      </c>
      <c r="H41" s="37">
        <f t="shared" si="4"/>
        <v>9800</v>
      </c>
      <c r="I41" s="37">
        <f t="shared" si="5"/>
        <v>10584</v>
      </c>
      <c r="J41" s="24"/>
    </row>
    <row r="42" spans="1:10" ht="27.75" x14ac:dyDescent="0.25">
      <c r="A42" s="24" t="s">
        <v>38</v>
      </c>
      <c r="B42" s="23" t="s">
        <v>36</v>
      </c>
      <c r="C42" s="24" t="s">
        <v>32</v>
      </c>
      <c r="D42" s="24">
        <v>1000</v>
      </c>
      <c r="E42" s="33">
        <v>11.7</v>
      </c>
      <c r="F42" s="36">
        <f t="shared" si="3"/>
        <v>12.635999999999999</v>
      </c>
      <c r="G42" s="32">
        <v>0.08</v>
      </c>
      <c r="H42" s="37">
        <f t="shared" si="4"/>
        <v>11700</v>
      </c>
      <c r="I42" s="37">
        <f t="shared" si="5"/>
        <v>12636</v>
      </c>
      <c r="J42" s="24"/>
    </row>
    <row r="43" spans="1:10" ht="28.5" x14ac:dyDescent="0.25">
      <c r="A43" s="24" t="s">
        <v>39</v>
      </c>
      <c r="B43" s="26" t="s">
        <v>90</v>
      </c>
      <c r="C43" s="25" t="s">
        <v>11</v>
      </c>
      <c r="D43" s="25">
        <v>60</v>
      </c>
      <c r="E43" s="34">
        <v>290</v>
      </c>
      <c r="F43" s="36">
        <f t="shared" si="3"/>
        <v>313.2</v>
      </c>
      <c r="G43" s="32">
        <v>0.08</v>
      </c>
      <c r="H43" s="37">
        <f t="shared" si="4"/>
        <v>17400</v>
      </c>
      <c r="I43" s="37">
        <f t="shared" si="5"/>
        <v>18792</v>
      </c>
      <c r="J43" s="24"/>
    </row>
    <row r="44" spans="1:10" ht="28.5" x14ac:dyDescent="0.25">
      <c r="A44" s="24" t="s">
        <v>40</v>
      </c>
      <c r="B44" s="26" t="s">
        <v>96</v>
      </c>
      <c r="C44" s="25" t="s">
        <v>11</v>
      </c>
      <c r="D44" s="25">
        <v>10</v>
      </c>
      <c r="E44" s="34">
        <v>1018.52</v>
      </c>
      <c r="F44" s="36">
        <f t="shared" si="3"/>
        <v>1100.0016000000001</v>
      </c>
      <c r="G44" s="32">
        <v>0.08</v>
      </c>
      <c r="H44" s="37">
        <f t="shared" si="4"/>
        <v>10185.200000000001</v>
      </c>
      <c r="I44" s="37">
        <f t="shared" si="5"/>
        <v>11000.016</v>
      </c>
      <c r="J44" s="24"/>
    </row>
    <row r="45" spans="1:10" ht="28.5" x14ac:dyDescent="0.25">
      <c r="A45" s="24" t="s">
        <v>79</v>
      </c>
      <c r="B45" s="26" t="s">
        <v>97</v>
      </c>
      <c r="C45" s="25" t="s">
        <v>10</v>
      </c>
      <c r="D45" s="25">
        <v>5</v>
      </c>
      <c r="E45" s="34">
        <v>525</v>
      </c>
      <c r="F45" s="36">
        <f t="shared" si="3"/>
        <v>567</v>
      </c>
      <c r="G45" s="32">
        <v>0.08</v>
      </c>
      <c r="H45" s="37">
        <f t="shared" si="4"/>
        <v>2625</v>
      </c>
      <c r="I45" s="37">
        <f t="shared" si="5"/>
        <v>2835</v>
      </c>
      <c r="J45" s="24"/>
    </row>
    <row r="46" spans="1:10" ht="28.5" x14ac:dyDescent="0.25">
      <c r="A46" s="24" t="s">
        <v>80</v>
      </c>
      <c r="B46" s="23" t="s">
        <v>98</v>
      </c>
      <c r="C46" s="25" t="s">
        <v>10</v>
      </c>
      <c r="D46" s="25">
        <v>5</v>
      </c>
      <c r="E46" s="34">
        <v>525</v>
      </c>
      <c r="F46" s="105">
        <f t="shared" si="3"/>
        <v>567</v>
      </c>
      <c r="G46" s="66">
        <v>0.08</v>
      </c>
      <c r="H46" s="33">
        <f t="shared" si="4"/>
        <v>2625</v>
      </c>
      <c r="I46" s="33">
        <f t="shared" si="5"/>
        <v>2835</v>
      </c>
      <c r="J46" s="24"/>
    </row>
    <row r="47" spans="1:10" x14ac:dyDescent="0.25">
      <c r="A47" s="24" t="s">
        <v>81</v>
      </c>
      <c r="B47" s="26" t="s">
        <v>41</v>
      </c>
      <c r="C47" s="25" t="s">
        <v>11</v>
      </c>
      <c r="D47" s="25">
        <v>60</v>
      </c>
      <c r="E47" s="34">
        <v>35</v>
      </c>
      <c r="F47" s="36">
        <f t="shared" si="3"/>
        <v>37.799999999999997</v>
      </c>
      <c r="G47" s="32">
        <v>0.08</v>
      </c>
      <c r="H47" s="37">
        <f t="shared" si="4"/>
        <v>2100</v>
      </c>
      <c r="I47" s="37">
        <f t="shared" si="5"/>
        <v>2268</v>
      </c>
      <c r="J47" s="24"/>
    </row>
    <row r="48" spans="1:10" ht="15.75" x14ac:dyDescent="0.3">
      <c r="A48" s="31"/>
      <c r="B48" s="31"/>
      <c r="C48" s="31"/>
      <c r="D48" s="31"/>
      <c r="E48" s="31"/>
      <c r="F48" s="125" t="s">
        <v>12</v>
      </c>
      <c r="G48" s="125"/>
      <c r="H48" s="21">
        <f>SUM(H36:H47)</f>
        <v>119735.2</v>
      </c>
      <c r="I48" s="21">
        <f>SUM(I36:I47)</f>
        <v>129314.016</v>
      </c>
      <c r="J48" s="30"/>
    </row>
    <row r="49" spans="1:10" ht="48" customHeight="1" x14ac:dyDescent="0.25"/>
    <row r="50" spans="1:10" ht="15" customHeight="1" x14ac:dyDescent="0.25">
      <c r="G50" s="107" t="s">
        <v>17</v>
      </c>
      <c r="H50" s="107"/>
      <c r="I50" s="107"/>
      <c r="J50" s="107"/>
    </row>
    <row r="51" spans="1:10" x14ac:dyDescent="0.25">
      <c r="G51" s="107"/>
      <c r="H51" s="107"/>
      <c r="I51" s="107"/>
      <c r="J51" s="107"/>
    </row>
    <row r="54" spans="1:10" x14ac:dyDescent="0.25">
      <c r="A54" s="1"/>
      <c r="B54" s="2" t="s">
        <v>68</v>
      </c>
      <c r="C54" s="1"/>
      <c r="D54" s="1"/>
      <c r="E54" s="1"/>
      <c r="F54" s="1"/>
      <c r="G54" s="1"/>
      <c r="H54" s="1"/>
      <c r="I54" s="1"/>
      <c r="J54" s="1"/>
    </row>
    <row r="55" spans="1:10" ht="40.5" x14ac:dyDescent="0.25">
      <c r="A55" s="3" t="s">
        <v>0</v>
      </c>
      <c r="B55" s="4" t="s">
        <v>1</v>
      </c>
      <c r="C55" s="5" t="s">
        <v>2</v>
      </c>
      <c r="D55" s="5" t="s">
        <v>3</v>
      </c>
      <c r="E55" s="6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5" t="s">
        <v>9</v>
      </c>
    </row>
    <row r="56" spans="1:10" ht="71.25" x14ac:dyDescent="0.25">
      <c r="A56" s="7" t="s">
        <v>14</v>
      </c>
      <c r="B56" s="8" t="s">
        <v>64</v>
      </c>
      <c r="C56" s="20" t="s">
        <v>11</v>
      </c>
      <c r="D56" s="10">
        <v>50</v>
      </c>
      <c r="E56" s="19">
        <v>0.3</v>
      </c>
      <c r="F56" s="12">
        <f>E56*G57+E56</f>
        <v>0.32400000000000001</v>
      </c>
      <c r="G56" s="13">
        <v>0.08</v>
      </c>
      <c r="H56" s="14">
        <f>E56*D56</f>
        <v>15</v>
      </c>
      <c r="I56" s="14">
        <f>F56*D56</f>
        <v>16.2</v>
      </c>
      <c r="J56" s="9"/>
    </row>
    <row r="57" spans="1:10" ht="42.75" x14ac:dyDescent="0.25">
      <c r="A57" s="7" t="s">
        <v>15</v>
      </c>
      <c r="B57" s="8" t="s">
        <v>65</v>
      </c>
      <c r="C57" s="20" t="s">
        <v>11</v>
      </c>
      <c r="D57" s="10">
        <v>20</v>
      </c>
      <c r="E57" s="19">
        <v>1.8</v>
      </c>
      <c r="F57" s="12">
        <f>E57*G58+E57</f>
        <v>1.944</v>
      </c>
      <c r="G57" s="13">
        <v>0.08</v>
      </c>
      <c r="H57" s="14">
        <f>E57*D57</f>
        <v>36</v>
      </c>
      <c r="I57" s="14">
        <f>F57*D57</f>
        <v>38.879999999999995</v>
      </c>
      <c r="J57" s="9"/>
    </row>
    <row r="58" spans="1:10" ht="114" x14ac:dyDescent="0.25">
      <c r="A58" s="7" t="s">
        <v>16</v>
      </c>
      <c r="B58" s="8" t="s">
        <v>101</v>
      </c>
      <c r="C58" s="20" t="s">
        <v>11</v>
      </c>
      <c r="D58" s="10">
        <v>400</v>
      </c>
      <c r="E58" s="19">
        <v>7</v>
      </c>
      <c r="F58" s="12">
        <f t="shared" ref="F58:F59" si="6">E58*G58+E58</f>
        <v>7.5600000000000005</v>
      </c>
      <c r="G58" s="13">
        <v>0.08</v>
      </c>
      <c r="H58" s="14">
        <f t="shared" ref="H58:H59" si="7">E58*D58</f>
        <v>2800</v>
      </c>
      <c r="I58" s="14">
        <f t="shared" ref="I58:I59" si="8">F58*D58</f>
        <v>3024</v>
      </c>
      <c r="J58" s="9"/>
    </row>
    <row r="59" spans="1:10" ht="114" x14ac:dyDescent="0.25">
      <c r="A59" s="7" t="s">
        <v>33</v>
      </c>
      <c r="B59" s="8" t="s">
        <v>66</v>
      </c>
      <c r="C59" s="64" t="s">
        <v>11</v>
      </c>
      <c r="D59" s="10">
        <v>2400</v>
      </c>
      <c r="E59" s="19">
        <v>9.8000000000000007</v>
      </c>
      <c r="F59" s="12">
        <f t="shared" si="6"/>
        <v>10.584000000000001</v>
      </c>
      <c r="G59" s="13">
        <v>0.08</v>
      </c>
      <c r="H59" s="14">
        <f t="shared" si="7"/>
        <v>23520</v>
      </c>
      <c r="I59" s="14">
        <f t="shared" si="8"/>
        <v>25401.600000000002</v>
      </c>
      <c r="J59" s="9"/>
    </row>
    <row r="60" spans="1:10" ht="16.5" x14ac:dyDescent="0.25">
      <c r="A60" s="120"/>
      <c r="B60" s="121"/>
      <c r="C60" s="121"/>
      <c r="D60" s="121"/>
      <c r="E60" s="122"/>
      <c r="F60" s="123" t="s">
        <v>12</v>
      </c>
      <c r="G60" s="124"/>
      <c r="H60" s="16">
        <f>SUM(H56:H59)</f>
        <v>26371</v>
      </c>
      <c r="I60" s="16">
        <f>SUM(I56:I59)</f>
        <v>28480.68</v>
      </c>
      <c r="J60" s="17"/>
    </row>
    <row r="66" spans="1:10" x14ac:dyDescent="0.25">
      <c r="B66" s="59" t="s">
        <v>69</v>
      </c>
    </row>
    <row r="67" spans="1:10" ht="40.5" x14ac:dyDescent="0.25">
      <c r="A67" s="38"/>
      <c r="B67" s="39" t="s">
        <v>1</v>
      </c>
      <c r="C67" s="40" t="s">
        <v>2</v>
      </c>
      <c r="D67" s="40" t="s">
        <v>3</v>
      </c>
      <c r="E67" s="41" t="s">
        <v>4</v>
      </c>
      <c r="F67" s="41" t="s">
        <v>5</v>
      </c>
      <c r="G67" s="41" t="s">
        <v>6</v>
      </c>
      <c r="H67" s="41" t="s">
        <v>7</v>
      </c>
      <c r="I67" s="41" t="s">
        <v>8</v>
      </c>
      <c r="J67" s="40" t="s">
        <v>9</v>
      </c>
    </row>
    <row r="68" spans="1:10" ht="28.5" x14ac:dyDescent="0.25">
      <c r="A68" s="42" t="s">
        <v>14</v>
      </c>
      <c r="B68" s="43" t="s">
        <v>43</v>
      </c>
      <c r="C68" s="56" t="s">
        <v>11</v>
      </c>
      <c r="D68" s="45">
        <v>1</v>
      </c>
      <c r="E68" s="46">
        <v>4098</v>
      </c>
      <c r="F68" s="47">
        <f>E68*G68+E68</f>
        <v>4425.84</v>
      </c>
      <c r="G68" s="48">
        <v>0.08</v>
      </c>
      <c r="H68" s="49">
        <f t="shared" ref="H68:H88" si="9">D68*E68</f>
        <v>4098</v>
      </c>
      <c r="I68" s="49">
        <f>F68*D68</f>
        <v>4425.84</v>
      </c>
      <c r="J68" s="44"/>
    </row>
    <row r="69" spans="1:10" ht="42.75" x14ac:dyDescent="0.25">
      <c r="A69" s="42" t="s">
        <v>15</v>
      </c>
      <c r="B69" s="43" t="s">
        <v>44</v>
      </c>
      <c r="C69" s="56" t="s">
        <v>11</v>
      </c>
      <c r="D69" s="45">
        <v>2</v>
      </c>
      <c r="E69" s="60">
        <v>691</v>
      </c>
      <c r="F69" s="47">
        <f t="shared" ref="F69:F88" si="10">E69*G69+E69</f>
        <v>746.28</v>
      </c>
      <c r="G69" s="48">
        <v>0.08</v>
      </c>
      <c r="H69" s="49">
        <f t="shared" si="9"/>
        <v>1382</v>
      </c>
      <c r="I69" s="49">
        <f t="shared" ref="I69:I88" si="11">F69*D69</f>
        <v>1492.56</v>
      </c>
      <c r="J69" s="44"/>
    </row>
    <row r="70" spans="1:10" ht="42.75" x14ac:dyDescent="0.25">
      <c r="A70" s="42" t="s">
        <v>16</v>
      </c>
      <c r="B70" s="43" t="s">
        <v>45</v>
      </c>
      <c r="C70" s="56" t="s">
        <v>11</v>
      </c>
      <c r="D70" s="50">
        <v>8</v>
      </c>
      <c r="E70" s="51">
        <v>156</v>
      </c>
      <c r="F70" s="47">
        <f t="shared" si="10"/>
        <v>168.48</v>
      </c>
      <c r="G70" s="48">
        <v>0.08</v>
      </c>
      <c r="H70" s="49">
        <f t="shared" si="9"/>
        <v>1248</v>
      </c>
      <c r="I70" s="49">
        <f t="shared" si="11"/>
        <v>1347.84</v>
      </c>
      <c r="J70" s="44"/>
    </row>
    <row r="71" spans="1:10" ht="28.5" x14ac:dyDescent="0.25">
      <c r="A71" s="42" t="s">
        <v>33</v>
      </c>
      <c r="B71" s="43" t="s">
        <v>46</v>
      </c>
      <c r="C71" s="56" t="s">
        <v>11</v>
      </c>
      <c r="D71" s="45">
        <v>8</v>
      </c>
      <c r="E71" s="46">
        <v>60</v>
      </c>
      <c r="F71" s="47">
        <f t="shared" si="10"/>
        <v>64.8</v>
      </c>
      <c r="G71" s="48">
        <v>0.08</v>
      </c>
      <c r="H71" s="49">
        <f t="shared" si="9"/>
        <v>480</v>
      </c>
      <c r="I71" s="49">
        <f t="shared" si="11"/>
        <v>518.4</v>
      </c>
      <c r="J71" s="44"/>
    </row>
    <row r="72" spans="1:10" ht="57" x14ac:dyDescent="0.25">
      <c r="A72" s="42" t="s">
        <v>35</v>
      </c>
      <c r="B72" s="43" t="s">
        <v>47</v>
      </c>
      <c r="C72" s="56" t="s">
        <v>11</v>
      </c>
      <c r="D72" s="45">
        <v>6</v>
      </c>
      <c r="E72" s="46">
        <v>205</v>
      </c>
      <c r="F72" s="47">
        <f t="shared" si="10"/>
        <v>221.4</v>
      </c>
      <c r="G72" s="48">
        <v>0.08</v>
      </c>
      <c r="H72" s="49">
        <f t="shared" si="9"/>
        <v>1230</v>
      </c>
      <c r="I72" s="49">
        <f t="shared" si="11"/>
        <v>1328.4</v>
      </c>
      <c r="J72" s="44"/>
    </row>
    <row r="73" spans="1:10" ht="28.5" x14ac:dyDescent="0.25">
      <c r="A73" s="42" t="s">
        <v>37</v>
      </c>
      <c r="B73" s="43" t="s">
        <v>48</v>
      </c>
      <c r="C73" s="56" t="s">
        <v>11</v>
      </c>
      <c r="D73" s="45">
        <v>2</v>
      </c>
      <c r="E73" s="46">
        <v>443</v>
      </c>
      <c r="F73" s="47">
        <f t="shared" si="10"/>
        <v>478.44</v>
      </c>
      <c r="G73" s="48">
        <v>0.08</v>
      </c>
      <c r="H73" s="49">
        <f t="shared" si="9"/>
        <v>886</v>
      </c>
      <c r="I73" s="49">
        <f t="shared" si="11"/>
        <v>956.88</v>
      </c>
      <c r="J73" s="44"/>
    </row>
    <row r="74" spans="1:10" ht="42.75" x14ac:dyDescent="0.25">
      <c r="A74" s="42" t="s">
        <v>38</v>
      </c>
      <c r="B74" s="43" t="s">
        <v>49</v>
      </c>
      <c r="C74" s="56" t="s">
        <v>11</v>
      </c>
      <c r="D74" s="45">
        <v>1</v>
      </c>
      <c r="E74" s="46">
        <v>1491</v>
      </c>
      <c r="F74" s="47">
        <f t="shared" si="10"/>
        <v>1610.28</v>
      </c>
      <c r="G74" s="48">
        <v>0.08</v>
      </c>
      <c r="H74" s="49">
        <f t="shared" si="9"/>
        <v>1491</v>
      </c>
      <c r="I74" s="49">
        <f t="shared" si="11"/>
        <v>1610.28</v>
      </c>
      <c r="J74" s="44"/>
    </row>
    <row r="75" spans="1:10" ht="42.75" x14ac:dyDescent="0.25">
      <c r="A75" s="42">
        <v>8</v>
      </c>
      <c r="B75" s="54" t="s">
        <v>50</v>
      </c>
      <c r="C75" s="56" t="s">
        <v>11</v>
      </c>
      <c r="D75" s="45">
        <v>1</v>
      </c>
      <c r="E75" s="46">
        <v>531</v>
      </c>
      <c r="F75" s="47">
        <f t="shared" si="10"/>
        <v>573.48</v>
      </c>
      <c r="G75" s="48">
        <v>0.08</v>
      </c>
      <c r="H75" s="49">
        <f t="shared" si="9"/>
        <v>531</v>
      </c>
      <c r="I75" s="49">
        <f t="shared" si="11"/>
        <v>573.48</v>
      </c>
      <c r="J75" s="44"/>
    </row>
    <row r="76" spans="1:10" ht="28.5" x14ac:dyDescent="0.25">
      <c r="A76" s="42">
        <v>9</v>
      </c>
      <c r="B76" s="55" t="s">
        <v>51</v>
      </c>
      <c r="C76" s="57" t="s">
        <v>11</v>
      </c>
      <c r="D76" s="45">
        <v>1</v>
      </c>
      <c r="E76" s="46">
        <v>627</v>
      </c>
      <c r="F76" s="47">
        <f t="shared" si="10"/>
        <v>677.16</v>
      </c>
      <c r="G76" s="48">
        <v>0.08</v>
      </c>
      <c r="H76" s="49">
        <f t="shared" si="9"/>
        <v>627</v>
      </c>
      <c r="I76" s="49">
        <f t="shared" si="11"/>
        <v>677.16</v>
      </c>
      <c r="J76" s="44"/>
    </row>
    <row r="77" spans="1:10" ht="28.5" x14ac:dyDescent="0.25">
      <c r="A77" s="42">
        <v>10</v>
      </c>
      <c r="B77" s="55" t="s">
        <v>52</v>
      </c>
      <c r="C77" s="57" t="s">
        <v>11</v>
      </c>
      <c r="D77" s="45">
        <v>1</v>
      </c>
      <c r="E77" s="46">
        <v>282</v>
      </c>
      <c r="F77" s="47">
        <f t="shared" si="10"/>
        <v>304.56</v>
      </c>
      <c r="G77" s="48">
        <v>0.08</v>
      </c>
      <c r="H77" s="49">
        <f t="shared" si="9"/>
        <v>282</v>
      </c>
      <c r="I77" s="49">
        <f t="shared" si="11"/>
        <v>304.56</v>
      </c>
      <c r="J77" s="44"/>
    </row>
    <row r="78" spans="1:10" ht="28.5" x14ac:dyDescent="0.25">
      <c r="A78" s="42">
        <v>11</v>
      </c>
      <c r="B78" s="55" t="s">
        <v>53</v>
      </c>
      <c r="C78" s="57" t="s">
        <v>11</v>
      </c>
      <c r="D78" s="45">
        <v>1</v>
      </c>
      <c r="E78" s="46">
        <v>276</v>
      </c>
      <c r="F78" s="47">
        <f t="shared" si="10"/>
        <v>298.08</v>
      </c>
      <c r="G78" s="48">
        <v>0.08</v>
      </c>
      <c r="H78" s="49">
        <f t="shared" si="9"/>
        <v>276</v>
      </c>
      <c r="I78" s="49">
        <f t="shared" si="11"/>
        <v>298.08</v>
      </c>
      <c r="J78" s="44"/>
    </row>
    <row r="79" spans="1:10" ht="42.75" x14ac:dyDescent="0.25">
      <c r="A79" s="42">
        <v>12</v>
      </c>
      <c r="B79" s="55" t="s">
        <v>54</v>
      </c>
      <c r="C79" s="57" t="s">
        <v>11</v>
      </c>
      <c r="D79" s="45">
        <v>1</v>
      </c>
      <c r="E79" s="46">
        <v>907</v>
      </c>
      <c r="F79" s="47">
        <f t="shared" si="10"/>
        <v>979.56</v>
      </c>
      <c r="G79" s="48">
        <v>0.08</v>
      </c>
      <c r="H79" s="49">
        <f t="shared" si="9"/>
        <v>907</v>
      </c>
      <c r="I79" s="49">
        <f t="shared" si="11"/>
        <v>979.56</v>
      </c>
      <c r="J79" s="44"/>
    </row>
    <row r="80" spans="1:10" ht="42.75" x14ac:dyDescent="0.25">
      <c r="A80" s="42">
        <v>13</v>
      </c>
      <c r="B80" s="55" t="s">
        <v>55</v>
      </c>
      <c r="C80" s="57" t="s">
        <v>11</v>
      </c>
      <c r="D80" s="45">
        <v>1</v>
      </c>
      <c r="E80" s="46">
        <v>718</v>
      </c>
      <c r="F80" s="47">
        <f t="shared" si="10"/>
        <v>775.44</v>
      </c>
      <c r="G80" s="48">
        <v>0.08</v>
      </c>
      <c r="H80" s="49">
        <f t="shared" si="9"/>
        <v>718</v>
      </c>
      <c r="I80" s="49">
        <f t="shared" si="11"/>
        <v>775.44</v>
      </c>
      <c r="J80" s="44"/>
    </row>
    <row r="81" spans="1:13" ht="42.75" x14ac:dyDescent="0.25">
      <c r="A81" s="42">
        <v>14</v>
      </c>
      <c r="B81" s="61" t="s">
        <v>56</v>
      </c>
      <c r="C81" s="56" t="s">
        <v>11</v>
      </c>
      <c r="D81" s="45">
        <v>1</v>
      </c>
      <c r="E81" s="46">
        <v>1512</v>
      </c>
      <c r="F81" s="47">
        <f t="shared" si="10"/>
        <v>1632.96</v>
      </c>
      <c r="G81" s="48">
        <v>0.08</v>
      </c>
      <c r="H81" s="49">
        <f t="shared" si="9"/>
        <v>1512</v>
      </c>
      <c r="I81" s="49">
        <f t="shared" si="11"/>
        <v>1632.96</v>
      </c>
      <c r="J81" s="44"/>
    </row>
    <row r="82" spans="1:13" ht="42.75" x14ac:dyDescent="0.3">
      <c r="A82" s="42">
        <v>15</v>
      </c>
      <c r="B82" s="62" t="s">
        <v>57</v>
      </c>
      <c r="C82" s="56" t="s">
        <v>11</v>
      </c>
      <c r="D82" s="45">
        <v>1</v>
      </c>
      <c r="E82" s="46">
        <v>2496</v>
      </c>
      <c r="F82" s="47">
        <f t="shared" si="10"/>
        <v>2695.68</v>
      </c>
      <c r="G82" s="48">
        <v>0.08</v>
      </c>
      <c r="H82" s="49">
        <f t="shared" si="9"/>
        <v>2496</v>
      </c>
      <c r="I82" s="49">
        <f t="shared" si="11"/>
        <v>2695.68</v>
      </c>
      <c r="J82" s="44"/>
    </row>
    <row r="83" spans="1:13" ht="42.75" x14ac:dyDescent="0.3">
      <c r="A83" s="42">
        <v>16</v>
      </c>
      <c r="B83" s="63" t="s">
        <v>58</v>
      </c>
      <c r="C83" s="57" t="s">
        <v>11</v>
      </c>
      <c r="D83" s="45">
        <v>2</v>
      </c>
      <c r="E83" s="46">
        <v>2849</v>
      </c>
      <c r="F83" s="47">
        <f t="shared" si="10"/>
        <v>3076.92</v>
      </c>
      <c r="G83" s="48">
        <v>0.08</v>
      </c>
      <c r="H83" s="49">
        <f t="shared" si="9"/>
        <v>5698</v>
      </c>
      <c r="I83" s="49">
        <f t="shared" si="11"/>
        <v>6153.84</v>
      </c>
      <c r="J83" s="44"/>
    </row>
    <row r="84" spans="1:13" ht="28.5" x14ac:dyDescent="0.3">
      <c r="A84" s="42">
        <v>17</v>
      </c>
      <c r="B84" s="63" t="s">
        <v>59</v>
      </c>
      <c r="C84" s="57" t="s">
        <v>11</v>
      </c>
      <c r="D84" s="45">
        <v>2</v>
      </c>
      <c r="E84" s="46">
        <v>632</v>
      </c>
      <c r="F84" s="47">
        <f t="shared" si="10"/>
        <v>682.56</v>
      </c>
      <c r="G84" s="48">
        <v>0.08</v>
      </c>
      <c r="H84" s="49">
        <f t="shared" si="9"/>
        <v>1264</v>
      </c>
      <c r="I84" s="49">
        <f t="shared" si="11"/>
        <v>1365.12</v>
      </c>
      <c r="J84" s="44"/>
    </row>
    <row r="85" spans="1:13" ht="42.75" x14ac:dyDescent="0.25">
      <c r="A85" s="42">
        <v>18</v>
      </c>
      <c r="B85" s="55" t="s">
        <v>60</v>
      </c>
      <c r="C85" s="57" t="s">
        <v>11</v>
      </c>
      <c r="D85" s="45">
        <v>3</v>
      </c>
      <c r="E85" s="46">
        <v>1050</v>
      </c>
      <c r="F85" s="47">
        <f t="shared" si="10"/>
        <v>1134</v>
      </c>
      <c r="G85" s="48">
        <v>0.08</v>
      </c>
      <c r="H85" s="49">
        <f t="shared" si="9"/>
        <v>3150</v>
      </c>
      <c r="I85" s="49">
        <f t="shared" si="11"/>
        <v>3402</v>
      </c>
      <c r="J85" s="44"/>
    </row>
    <row r="86" spans="1:13" ht="242.25" x14ac:dyDescent="0.25">
      <c r="A86" s="42">
        <v>19</v>
      </c>
      <c r="B86" s="43" t="s">
        <v>61</v>
      </c>
      <c r="C86" s="56" t="s">
        <v>11</v>
      </c>
      <c r="D86" s="45">
        <v>2</v>
      </c>
      <c r="E86" s="46">
        <v>3490</v>
      </c>
      <c r="F86" s="47">
        <f t="shared" si="10"/>
        <v>3769.2</v>
      </c>
      <c r="G86" s="48">
        <v>0.08</v>
      </c>
      <c r="H86" s="49">
        <f t="shared" si="9"/>
        <v>6980</v>
      </c>
      <c r="I86" s="49">
        <f t="shared" si="11"/>
        <v>7538.4</v>
      </c>
      <c r="J86" s="44"/>
    </row>
    <row r="87" spans="1:13" ht="28.5" x14ac:dyDescent="0.25">
      <c r="A87" s="42">
        <v>20</v>
      </c>
      <c r="B87" s="43" t="s">
        <v>62</v>
      </c>
      <c r="C87" s="56" t="s">
        <v>10</v>
      </c>
      <c r="D87" s="45">
        <v>10</v>
      </c>
      <c r="E87" s="46">
        <v>68</v>
      </c>
      <c r="F87" s="47">
        <f t="shared" si="10"/>
        <v>73.44</v>
      </c>
      <c r="G87" s="48">
        <v>0.08</v>
      </c>
      <c r="H87" s="49">
        <f t="shared" si="9"/>
        <v>680</v>
      </c>
      <c r="I87" s="49">
        <f t="shared" si="11"/>
        <v>734.4</v>
      </c>
      <c r="J87" s="44"/>
    </row>
    <row r="88" spans="1:13" ht="28.5" x14ac:dyDescent="0.25">
      <c r="A88" s="42">
        <v>21</v>
      </c>
      <c r="B88" s="43" t="s">
        <v>63</v>
      </c>
      <c r="C88" s="58" t="s">
        <v>10</v>
      </c>
      <c r="D88" s="45">
        <v>1</v>
      </c>
      <c r="E88" s="46">
        <v>744</v>
      </c>
      <c r="F88" s="47">
        <f t="shared" si="10"/>
        <v>803.52</v>
      </c>
      <c r="G88" s="48">
        <v>0.08</v>
      </c>
      <c r="H88" s="49">
        <f t="shared" si="9"/>
        <v>744</v>
      </c>
      <c r="I88" s="49">
        <f t="shared" si="11"/>
        <v>803.52</v>
      </c>
      <c r="J88" s="44"/>
    </row>
    <row r="89" spans="1:13" ht="16.5" x14ac:dyDescent="0.25">
      <c r="A89" s="114"/>
      <c r="B89" s="115"/>
      <c r="C89" s="115"/>
      <c r="D89" s="115"/>
      <c r="E89" s="116"/>
      <c r="F89" s="117" t="s">
        <v>12</v>
      </c>
      <c r="G89" s="118"/>
      <c r="H89" s="52">
        <f>SUM(H68:H88)</f>
        <v>36680</v>
      </c>
      <c r="I89" s="52">
        <f>SUM(I68:I88)</f>
        <v>39614.399999999994</v>
      </c>
      <c r="J89" s="53"/>
    </row>
    <row r="96" spans="1:13" x14ac:dyDescent="0.25">
      <c r="B96" s="59" t="s">
        <v>99</v>
      </c>
      <c r="M96" s="65"/>
    </row>
    <row r="97" spans="1:10" ht="40.5" x14ac:dyDescent="0.25">
      <c r="A97" s="28" t="s">
        <v>0</v>
      </c>
      <c r="B97" s="28" t="s">
        <v>24</v>
      </c>
      <c r="C97" s="28" t="s">
        <v>25</v>
      </c>
      <c r="D97" s="28" t="s">
        <v>26</v>
      </c>
      <c r="E97" s="29" t="s">
        <v>27</v>
      </c>
      <c r="F97" s="29" t="s">
        <v>28</v>
      </c>
      <c r="G97" s="28" t="s">
        <v>70</v>
      </c>
      <c r="H97" s="29" t="s">
        <v>71</v>
      </c>
      <c r="I97" s="29" t="s">
        <v>72</v>
      </c>
      <c r="J97" s="29" t="s">
        <v>29</v>
      </c>
    </row>
    <row r="98" spans="1:10" ht="114" x14ac:dyDescent="0.25">
      <c r="A98" s="24" t="s">
        <v>14</v>
      </c>
      <c r="B98" s="27" t="s">
        <v>73</v>
      </c>
      <c r="C98" s="24" t="s">
        <v>11</v>
      </c>
      <c r="D98" s="24">
        <v>1000</v>
      </c>
      <c r="E98" s="67">
        <v>16.57</v>
      </c>
      <c r="F98" s="67">
        <f t="shared" ref="F98:F106" si="12">E98*G98+E98</f>
        <v>17.895600000000002</v>
      </c>
      <c r="G98" s="66">
        <v>0.08</v>
      </c>
      <c r="H98" s="91">
        <f t="shared" ref="H98:H106" si="13">E98*D98</f>
        <v>16570</v>
      </c>
      <c r="I98" s="67">
        <f t="shared" ref="I98:I106" si="14">F98*D98</f>
        <v>17895.600000000002</v>
      </c>
      <c r="J98" s="24"/>
    </row>
    <row r="99" spans="1:10" ht="57" x14ac:dyDescent="0.3">
      <c r="A99" s="24" t="s">
        <v>15</v>
      </c>
      <c r="B99" s="68" t="s">
        <v>74</v>
      </c>
      <c r="C99" s="25" t="s">
        <v>11</v>
      </c>
      <c r="D99" s="25">
        <v>2500</v>
      </c>
      <c r="E99" s="90">
        <v>12.8</v>
      </c>
      <c r="F99" s="67">
        <f t="shared" si="12"/>
        <v>13.824000000000002</v>
      </c>
      <c r="G99" s="66">
        <v>0.08</v>
      </c>
      <c r="H99" s="91">
        <f t="shared" si="13"/>
        <v>32000</v>
      </c>
      <c r="I99" s="67">
        <f t="shared" si="14"/>
        <v>34560.000000000007</v>
      </c>
      <c r="J99" s="25"/>
    </row>
    <row r="100" spans="1:10" ht="28.5" x14ac:dyDescent="0.25">
      <c r="A100" s="24" t="s">
        <v>16</v>
      </c>
      <c r="B100" s="26" t="s">
        <v>75</v>
      </c>
      <c r="C100" s="25" t="s">
        <v>11</v>
      </c>
      <c r="D100" s="25">
        <v>1000</v>
      </c>
      <c r="E100" s="90">
        <v>2.2400000000000002</v>
      </c>
      <c r="F100" s="67">
        <f t="shared" si="12"/>
        <v>2.4192</v>
      </c>
      <c r="G100" s="66">
        <v>0.08</v>
      </c>
      <c r="H100" s="91">
        <f t="shared" si="13"/>
        <v>2240</v>
      </c>
      <c r="I100" s="67">
        <f t="shared" si="14"/>
        <v>2419.1999999999998</v>
      </c>
      <c r="J100" s="25"/>
    </row>
    <row r="101" spans="1:10" ht="57" x14ac:dyDescent="0.25">
      <c r="A101" s="24" t="s">
        <v>33</v>
      </c>
      <c r="B101" s="26" t="s">
        <v>76</v>
      </c>
      <c r="C101" s="25" t="s">
        <v>11</v>
      </c>
      <c r="D101" s="25">
        <v>400</v>
      </c>
      <c r="E101" s="90">
        <v>2.97</v>
      </c>
      <c r="F101" s="67">
        <f t="shared" si="12"/>
        <v>3.2076000000000002</v>
      </c>
      <c r="G101" s="66">
        <v>0.08</v>
      </c>
      <c r="H101" s="91">
        <f t="shared" si="13"/>
        <v>1188</v>
      </c>
      <c r="I101" s="67">
        <f t="shared" si="14"/>
        <v>1283.0400000000002</v>
      </c>
      <c r="J101" s="25"/>
    </row>
    <row r="102" spans="1:10" ht="42.75" x14ac:dyDescent="0.25">
      <c r="A102" s="24" t="s">
        <v>35</v>
      </c>
      <c r="B102" s="26" t="s">
        <v>77</v>
      </c>
      <c r="C102" s="25" t="s">
        <v>11</v>
      </c>
      <c r="D102" s="25">
        <v>300</v>
      </c>
      <c r="E102" s="90">
        <v>2.83</v>
      </c>
      <c r="F102" s="67">
        <f t="shared" si="12"/>
        <v>3.0564</v>
      </c>
      <c r="G102" s="66">
        <v>0.08</v>
      </c>
      <c r="H102" s="91">
        <f t="shared" si="13"/>
        <v>849</v>
      </c>
      <c r="I102" s="67">
        <f t="shared" si="14"/>
        <v>916.92</v>
      </c>
      <c r="J102" s="25"/>
    </row>
    <row r="103" spans="1:10" ht="71.25" x14ac:dyDescent="0.25">
      <c r="A103" s="24" t="s">
        <v>37</v>
      </c>
      <c r="B103" s="26" t="s">
        <v>78</v>
      </c>
      <c r="C103" s="25" t="s">
        <v>10</v>
      </c>
      <c r="D103" s="25">
        <v>20</v>
      </c>
      <c r="E103" s="90">
        <v>284.22000000000003</v>
      </c>
      <c r="F103" s="67">
        <f t="shared" si="12"/>
        <v>306.95760000000001</v>
      </c>
      <c r="G103" s="66">
        <v>0.08</v>
      </c>
      <c r="H103" s="91">
        <f t="shared" si="13"/>
        <v>5684.4000000000005</v>
      </c>
      <c r="I103" s="67">
        <f t="shared" si="14"/>
        <v>6139.152</v>
      </c>
      <c r="J103" s="25"/>
    </row>
    <row r="104" spans="1:10" ht="15.75" x14ac:dyDescent="0.3">
      <c r="A104" s="24" t="s">
        <v>38</v>
      </c>
      <c r="B104" s="63" t="s">
        <v>82</v>
      </c>
      <c r="C104" s="24" t="s">
        <v>10</v>
      </c>
      <c r="D104" s="24">
        <v>12</v>
      </c>
      <c r="E104" s="67">
        <v>15</v>
      </c>
      <c r="F104" s="67">
        <f t="shared" si="12"/>
        <v>16.2</v>
      </c>
      <c r="G104" s="66">
        <v>0.08</v>
      </c>
      <c r="H104" s="91">
        <f t="shared" si="13"/>
        <v>180</v>
      </c>
      <c r="I104" s="67">
        <f t="shared" si="14"/>
        <v>194.39999999999998</v>
      </c>
      <c r="J104" s="24"/>
    </row>
    <row r="105" spans="1:10" ht="15.75" x14ac:dyDescent="0.3">
      <c r="A105" s="24" t="s">
        <v>39</v>
      </c>
      <c r="B105" s="69" t="s">
        <v>83</v>
      </c>
      <c r="C105" s="24" t="s">
        <v>32</v>
      </c>
      <c r="D105" s="24">
        <v>1000</v>
      </c>
      <c r="E105" s="67">
        <v>4.1500000000000004</v>
      </c>
      <c r="F105" s="67">
        <f t="shared" si="12"/>
        <v>4.4820000000000002</v>
      </c>
      <c r="G105" s="66">
        <v>0.08</v>
      </c>
      <c r="H105" s="91">
        <f t="shared" si="13"/>
        <v>4150</v>
      </c>
      <c r="I105" s="67">
        <f t="shared" si="14"/>
        <v>4482</v>
      </c>
      <c r="J105" s="24"/>
    </row>
    <row r="106" spans="1:10" ht="71.25" x14ac:dyDescent="0.3">
      <c r="A106" s="24" t="s">
        <v>40</v>
      </c>
      <c r="B106" s="68" t="s">
        <v>84</v>
      </c>
      <c r="C106" s="24" t="s">
        <v>32</v>
      </c>
      <c r="D106" s="24">
        <v>4</v>
      </c>
      <c r="E106" s="67">
        <v>5400</v>
      </c>
      <c r="F106" s="67">
        <f t="shared" si="12"/>
        <v>5832</v>
      </c>
      <c r="G106" s="66">
        <v>0.08</v>
      </c>
      <c r="H106" s="91">
        <f t="shared" si="13"/>
        <v>21600</v>
      </c>
      <c r="I106" s="67">
        <f t="shared" si="14"/>
        <v>23328</v>
      </c>
      <c r="J106" s="24"/>
    </row>
    <row r="107" spans="1:10" ht="15.75" x14ac:dyDescent="0.3">
      <c r="A107" s="70"/>
      <c r="B107" s="70"/>
      <c r="C107" s="70"/>
      <c r="D107" s="70"/>
      <c r="E107" s="70"/>
      <c r="F107" s="108" t="s">
        <v>12</v>
      </c>
      <c r="G107" s="109"/>
      <c r="H107" s="92">
        <f>SUM(H98:H106)</f>
        <v>84461.4</v>
      </c>
      <c r="I107" s="92">
        <f>SUM(I98:I106)</f>
        <v>91218.312000000005</v>
      </c>
      <c r="J107" s="70"/>
    </row>
    <row r="112" spans="1:10" x14ac:dyDescent="0.25">
      <c r="B112" s="59" t="s">
        <v>100</v>
      </c>
    </row>
    <row r="113" spans="1:13" ht="40.5" x14ac:dyDescent="0.25">
      <c r="A113" s="71" t="s">
        <v>85</v>
      </c>
      <c r="B113" s="87" t="s">
        <v>1</v>
      </c>
      <c r="C113" s="71" t="s">
        <v>2</v>
      </c>
      <c r="D113" s="71" t="s">
        <v>3</v>
      </c>
      <c r="E113" s="72" t="s">
        <v>4</v>
      </c>
      <c r="F113" s="72" t="s">
        <v>5</v>
      </c>
      <c r="G113" s="72" t="s">
        <v>6</v>
      </c>
      <c r="H113" s="72" t="s">
        <v>7</v>
      </c>
      <c r="I113" s="72" t="s">
        <v>8</v>
      </c>
      <c r="J113" s="71" t="s">
        <v>9</v>
      </c>
    </row>
    <row r="114" spans="1:13" ht="128.25" x14ac:dyDescent="0.25">
      <c r="A114" s="73">
        <v>1</v>
      </c>
      <c r="B114" s="102" t="s">
        <v>94</v>
      </c>
      <c r="C114" s="73" t="s">
        <v>11</v>
      </c>
      <c r="D114" s="88">
        <v>10000</v>
      </c>
      <c r="E114" s="97">
        <v>6</v>
      </c>
      <c r="F114" s="98">
        <f>E114*G114+E114</f>
        <v>6.48</v>
      </c>
      <c r="G114" s="74">
        <v>0.08</v>
      </c>
      <c r="H114" s="95">
        <f>E114*D114</f>
        <v>60000</v>
      </c>
      <c r="I114" s="67">
        <f>F114*D114</f>
        <v>64800.000000000007</v>
      </c>
      <c r="J114" s="75"/>
    </row>
    <row r="115" spans="1:13" ht="128.25" x14ac:dyDescent="0.3">
      <c r="A115" s="76">
        <v>2</v>
      </c>
      <c r="B115" s="103" t="s">
        <v>95</v>
      </c>
      <c r="C115" s="77" t="s">
        <v>11</v>
      </c>
      <c r="D115" s="89">
        <v>10000</v>
      </c>
      <c r="E115" s="99">
        <v>9</v>
      </c>
      <c r="F115" s="98">
        <f t="shared" ref="F115:F116" si="15">E115*G115+E115</f>
        <v>9.7200000000000006</v>
      </c>
      <c r="G115" s="78">
        <v>0.08</v>
      </c>
      <c r="H115" s="95">
        <f t="shared" ref="H115:H116" si="16">E115*D115</f>
        <v>90000</v>
      </c>
      <c r="I115" s="67">
        <f t="shared" ref="I115:I116" si="17">F115*D115</f>
        <v>97200</v>
      </c>
      <c r="J115" s="79"/>
    </row>
    <row r="116" spans="1:13" ht="114" x14ac:dyDescent="0.3">
      <c r="A116" s="80">
        <v>3</v>
      </c>
      <c r="B116" s="104" t="s">
        <v>86</v>
      </c>
      <c r="C116" s="81" t="s">
        <v>10</v>
      </c>
      <c r="D116" s="81">
        <v>5</v>
      </c>
      <c r="E116" s="100">
        <v>10</v>
      </c>
      <c r="F116" s="98">
        <f t="shared" si="15"/>
        <v>10.8</v>
      </c>
      <c r="G116" s="82">
        <v>0.08</v>
      </c>
      <c r="H116" s="95">
        <f t="shared" si="16"/>
        <v>50</v>
      </c>
      <c r="I116" s="67">
        <f t="shared" si="17"/>
        <v>54</v>
      </c>
      <c r="J116" s="83"/>
    </row>
    <row r="117" spans="1:13" ht="15.75" x14ac:dyDescent="0.3">
      <c r="A117" s="84"/>
      <c r="B117" s="84"/>
      <c r="C117" s="84"/>
      <c r="D117" s="84"/>
      <c r="E117" s="85"/>
      <c r="F117" s="110" t="s">
        <v>12</v>
      </c>
      <c r="G117" s="111"/>
      <c r="H117" s="96">
        <f>SUM(H114:H116)</f>
        <v>150050</v>
      </c>
      <c r="I117" s="96">
        <f>SUM(I114:I116)</f>
        <v>162054</v>
      </c>
      <c r="J117" s="86"/>
    </row>
    <row r="120" spans="1:13" x14ac:dyDescent="0.25">
      <c r="F120" s="101"/>
      <c r="H120" s="112"/>
      <c r="I120" s="113"/>
    </row>
    <row r="121" spans="1:13" x14ac:dyDescent="0.25">
      <c r="H121" s="112"/>
      <c r="I121" s="113"/>
      <c r="J121" s="101" t="s">
        <v>91</v>
      </c>
      <c r="K121" t="s">
        <v>93</v>
      </c>
      <c r="L121" s="112">
        <f>I117+I107+I89+I60+I48+I28+I19+I8</f>
        <v>529015.10399999993</v>
      </c>
      <c r="M121" s="113"/>
    </row>
    <row r="122" spans="1:13" x14ac:dyDescent="0.25">
      <c r="K122" t="s">
        <v>92</v>
      </c>
      <c r="L122" s="112">
        <f>H117+H107+H89+H60+H48+H28+H19+H8</f>
        <v>489828.80000000005</v>
      </c>
      <c r="M122" s="113"/>
    </row>
  </sheetData>
  <mergeCells count="23">
    <mergeCell ref="A89:E89"/>
    <mergeCell ref="F89:G89"/>
    <mergeCell ref="C2:G2"/>
    <mergeCell ref="A19:E19"/>
    <mergeCell ref="F19:G19"/>
    <mergeCell ref="G21:J22"/>
    <mergeCell ref="A28:E28"/>
    <mergeCell ref="F28:G28"/>
    <mergeCell ref="A8:E8"/>
    <mergeCell ref="F8:G8"/>
    <mergeCell ref="F10:I11"/>
    <mergeCell ref="A60:E60"/>
    <mergeCell ref="F60:G60"/>
    <mergeCell ref="F48:G48"/>
    <mergeCell ref="G30:J31"/>
    <mergeCell ref="B10:E10"/>
    <mergeCell ref="G50:J51"/>
    <mergeCell ref="F107:G107"/>
    <mergeCell ref="F117:G117"/>
    <mergeCell ref="L121:M121"/>
    <mergeCell ref="L122:M122"/>
    <mergeCell ref="H120:I120"/>
    <mergeCell ref="H121:I12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Pancechowska</dc:creator>
  <cp:lastModifiedBy>Agnieszka Pancechowska</cp:lastModifiedBy>
  <cp:lastPrinted>2022-12-08T13:38:47Z</cp:lastPrinted>
  <dcterms:created xsi:type="dcterms:W3CDTF">2022-11-23T10:18:50Z</dcterms:created>
  <dcterms:modified xsi:type="dcterms:W3CDTF">2022-12-08T13:43:03Z</dcterms:modified>
</cp:coreProperties>
</file>