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cur\Documents\Zamówienia publiczne\Postępowania przetargowe\Postępowania 2021\Remont budynków\na stronę internetową\"/>
    </mc:Choice>
  </mc:AlternateContent>
  <bookViews>
    <workbookView xWindow="-15" yWindow="3825" windowWidth="17325" windowHeight="3855"/>
  </bookViews>
  <sheets>
    <sheet name="Kosztorys upr. UPZP" sheetId="1" r:id="rId1"/>
  </sheets>
  <calcPr calcId="152511" fullPrecision="0"/>
</workbook>
</file>

<file path=xl/calcChain.xml><?xml version="1.0" encoding="utf-8"?>
<calcChain xmlns="http://schemas.openxmlformats.org/spreadsheetml/2006/main">
  <c r="G79" i="1" l="1"/>
  <c r="G80" i="1" s="1"/>
  <c r="G76" i="1"/>
  <c r="G75" i="1"/>
  <c r="G74" i="1"/>
  <c r="G73" i="1"/>
  <c r="G72" i="1"/>
  <c r="G71" i="1"/>
  <c r="G70" i="1"/>
  <c r="G69" i="1"/>
  <c r="G68" i="1"/>
  <c r="G67" i="1"/>
  <c r="G66" i="1"/>
  <c r="G63" i="1"/>
  <c r="G62" i="1"/>
  <c r="G61" i="1"/>
  <c r="G77" i="1" l="1"/>
  <c r="G64" i="1"/>
  <c r="G81" i="1" s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9" i="1"/>
  <c r="G37" i="1"/>
  <c r="G38" i="1"/>
  <c r="G39" i="1"/>
  <c r="G40" i="1"/>
  <c r="G41" i="1"/>
  <c r="G42" i="1"/>
  <c r="G43" i="1"/>
  <c r="G46" i="1"/>
  <c r="G47" i="1"/>
  <c r="G48" i="1"/>
  <c r="G49" i="1"/>
  <c r="G50" i="1"/>
  <c r="G51" i="1"/>
  <c r="G52" i="1"/>
  <c r="G53" i="1"/>
  <c r="G54" i="1"/>
  <c r="G55" i="1"/>
  <c r="G56" i="1"/>
  <c r="G14" i="1"/>
  <c r="G15" i="1"/>
  <c r="G16" i="1"/>
  <c r="G13" i="1"/>
  <c r="G8" i="1"/>
  <c r="G9" i="1"/>
  <c r="G10" i="1"/>
  <c r="G7" i="1"/>
  <c r="G57" i="1" l="1"/>
  <c r="G17" i="1"/>
  <c r="G35" i="1"/>
  <c r="G11" i="1"/>
  <c r="G44" i="1"/>
  <c r="G58" i="1" l="1"/>
  <c r="G82" i="1" s="1"/>
  <c r="G83" i="1" s="1"/>
  <c r="G84" i="1" s="1"/>
</calcChain>
</file>

<file path=xl/sharedStrings.xml><?xml version="1.0" encoding="utf-8"?>
<sst xmlns="http://schemas.openxmlformats.org/spreadsheetml/2006/main" count="292" uniqueCount="204">
  <si>
    <t>Cena</t>
  </si>
  <si>
    <t>Podstawa</t>
  </si>
  <si>
    <t>VAT</t>
  </si>
  <si>
    <t/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</si>
  <si>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</si>
  <si>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</si>
  <si>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</si>
  <si>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</si>
  <si>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</si>
  <si>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</si>
  <si>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</si>
  <si>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</si>
  <si>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</si>
  <si>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</si>
  <si>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</si>
  <si>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</si>
  <si>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</si>
  <si>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</si>
  <si>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</si>
  <si>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</si>
  <si>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</si>
  <si>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</si>
  <si>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</si>
  <si>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</si>
  <si>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</si>
  <si>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</si>
  <si>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</si>
  <si>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</si>
  <si>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</si>
  <si>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</si>
  <si>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</si>
  <si>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szt.</t>
  </si>
  <si>
    <t>Naprawa pokrycia i rynien z PCV.</t>
  </si>
  <si>
    <t>1 d.1</t>
  </si>
  <si>
    <t>KNR-W 4-01 0544-04 analogia</t>
  </si>
  <si>
    <t>Wymiana rynien z blachy na rynny półokrągłe o średnicy 150 mm z tworzyw sztucznych z zastosowaniem łączników z zaciskami</t>
  </si>
  <si>
    <t>m</t>
  </si>
  <si>
    <t>2 d.1</t>
  </si>
  <si>
    <t>KNR-W 4-01 0528-05</t>
  </si>
  <si>
    <t>Wymiana haka rynnowego</t>
  </si>
  <si>
    <t>3 d.1</t>
  </si>
  <si>
    <t>KNR 2-02 0333-01</t>
  </si>
  <si>
    <t>Uszczelnianie ręczne kitem trwale plastycznym styków elementów prefabrykowanych ścian zewnętrznych - uszczelnienie styków obróbek blacharskich z tynkiem przy kominach i wywietrznikach.</t>
  </si>
  <si>
    <t>4 d.1</t>
  </si>
  <si>
    <t>KNR 4-01 0523-09 wycena indywidualna</t>
  </si>
  <si>
    <t>Naprawa pokrycia dachowego z blachy - uszczelnienie miejsc uszkodzonych kitem asfaltowym - uszczelnienie kosza na połączeniu dachów części warsztatowej i kancelaryjnej.</t>
  </si>
  <si>
    <t>m2</t>
  </si>
  <si>
    <t>Razem dział: Naprawa pokrycia i rynien z PCV.</t>
  </si>
  <si>
    <t>Naprawa elewacji.</t>
  </si>
  <si>
    <t>5 d.2</t>
  </si>
  <si>
    <t>KNR-W 4-01 0731-01 analiza indywidualna</t>
  </si>
  <si>
    <t>Naprawa uszkodzeń tynku cienkowarstwowego o powierzchni do 1 m2 w 1 miejscu - przycięcie uszkodzonego tynku, wzmocnienie jedną wartwą siatki na kleju, zagruntowanie i wykonanie tynku akrylowego "baranek" 1,5mm.</t>
  </si>
  <si>
    <t>szt</t>
  </si>
  <si>
    <t>6 d.2</t>
  </si>
  <si>
    <t>KNR AT-38 0405-03 analiza indywidualna</t>
  </si>
  <si>
    <t>Malowanie ręczne tynków strukturalnych farbami akrylowymi - malowanie naprawianych miejsc w kolorach istniejącej elewacji</t>
  </si>
  <si>
    <t>7 d.2</t>
  </si>
  <si>
    <t>KNR 4-01 0819-13</t>
  </si>
  <si>
    <t>Wymiana lub uzupełnienie płytek okładzinowych ściennych klinkierowych 25x12 cm do 3 sztuk w jednym miejscu - pierwsza - uzupełnienie płytek okładziny krawędzi rampy płytki 30x12cm.</t>
  </si>
  <si>
    <t>płyt.</t>
  </si>
  <si>
    <t>8 d.2</t>
  </si>
  <si>
    <t>KNR 4-01 0410-03</t>
  </si>
  <si>
    <t>Wymiana podsufitki z desek profilowanych o grubości 19 mm</t>
  </si>
  <si>
    <t>Razem dział: Naprawa elewacji.</t>
  </si>
  <si>
    <t>Remont pomieszczeń socjalnych w części warsztatowej.</t>
  </si>
  <si>
    <t>9 d.3</t>
  </si>
  <si>
    <t>KNR 4-01 1202-09</t>
  </si>
  <si>
    <t>Zeskrobanie i zmycie starej farby w pomieszczeniach o powierzchni podłogi ponad 5 m2</t>
  </si>
  <si>
    <t>10 d.3</t>
  </si>
  <si>
    <t>KNR 4-01 1204-08</t>
  </si>
  <si>
    <t>Przygotowanie powierzchni pod malowanie farbami emulsyjnymi starych tynków z poszpachlowaniem nierówności</t>
  </si>
  <si>
    <t>11 d.3</t>
  </si>
  <si>
    <t>KNR-W 4-01 1204-01</t>
  </si>
  <si>
    <t>Dwukrotne malowanie farbami emulsyjnymi starych tynków wewnętrznych sufitów</t>
  </si>
  <si>
    <t>12 d.3</t>
  </si>
  <si>
    <t>KNR-W 4-01 1204-02</t>
  </si>
  <si>
    <t>Dwukrotne malowanie farbami emulsyjnymi starych tynków wewnętrznych ścian</t>
  </si>
  <si>
    <t>13 d.3</t>
  </si>
  <si>
    <t>KNR-W 4-01 1216-01</t>
  </si>
  <si>
    <t>Zabezpieczenie podłóg folią</t>
  </si>
  <si>
    <t>14 d.3</t>
  </si>
  <si>
    <t>KNR 4-01 0354-05</t>
  </si>
  <si>
    <t>Wykucie z muru ościeżnic drewnianych o powierzchni ponad 2m2</t>
  </si>
  <si>
    <t>15 d.3</t>
  </si>
  <si>
    <t>KNR 4-01 0329-03</t>
  </si>
  <si>
    <t>Wykucie otworów w ścianach z cegieł o grubości ponad 1/2 ceg. na zaprawie wapiennej lub cementowo-wapiennej dla otworów drzwiowych i okiennych</t>
  </si>
  <si>
    <t>m3</t>
  </si>
  <si>
    <t>16 d.3</t>
  </si>
  <si>
    <t>NNRNKB 202 1026-05 analogia</t>
  </si>
  <si>
    <t>(z.VI) Drzwi jednoskrzydłowe z kształtowników aluminiowych z przekładką termiczną systemu PI 50 - drzwi stalowe "90" lewe z tulejami wentylacyjnymi, z ościeznicą i progiem w okleinie drewnopodobnej kolor złoty dąb. Ościeżnica z blachy min 1,5mm, skrzydło z blachy min, 0,6mm, wraz z klamką i zamkiem na wkładkę.</t>
  </si>
  <si>
    <t>17 d.3</t>
  </si>
  <si>
    <t>KNR 4-01 0708-03</t>
  </si>
  <si>
    <t>Wykonanie tynków zwykłych wewnętrznych kat. III z zaprawy cementowo-wapiennej na ościeżach szerokości do 40 cm</t>
  </si>
  <si>
    <t>18 d.3</t>
  </si>
  <si>
    <t>KNR 4-01 1209-10 z.sz.4.5.4. 9914-07</t>
  </si>
  <si>
    <t>Dwukrotne malowanie farbą olejną uprzednio malowanej stolarki drzwiowej, ścianek i szafek o powierzchni ponad 1.0 m2 - ościeżnice łącznie z ćwierćwałkami</t>
  </si>
  <si>
    <t>19 d.3</t>
  </si>
  <si>
    <t>KNNR 2 1103-01</t>
  </si>
  <si>
    <t>Montaż skrzydeł drzwiowych wewnętrznych pełnych fabrycznie wykończonych - skrzydło odporne na wilgoć z wypełnieniem pełnym.</t>
  </si>
  <si>
    <t>20 d.3</t>
  </si>
  <si>
    <t>KNNR 2 1103-02</t>
  </si>
  <si>
    <t>Montaż skrzydeł drzwiowych wewnętrznych oszklonych fabrycznie wykończonych - skrzydło odporne na wilgoć z wypełnieniem pełnym.</t>
  </si>
  <si>
    <t>21 d.3</t>
  </si>
  <si>
    <t>KNR-W 2-02 1215-01</t>
  </si>
  <si>
    <t>Drzwiczki i kratki osadzone w ścianach o powierzchni elementu do 0.1 m2 - wymiana kratek wentylacyjnych.</t>
  </si>
  <si>
    <t>22 d.3</t>
  </si>
  <si>
    <t>KNNR 9 0501-02</t>
  </si>
  <si>
    <t>Wymiana opraw oświetleniowych świetlówkowych do 3x40W na nowe ze żródłem światła LED. Trzy lampy np. Panel LEDline EasyFix 24W 2200lm 2700K - biała ciepła. Dwie lampy np.Panel LED LEDline ramkowy 40W 3200lm 2700K biała ciepła</t>
  </si>
  <si>
    <t>23 d.3</t>
  </si>
  <si>
    <t>KNNR 8 0118-05</t>
  </si>
  <si>
    <t>Wymiana baterii umywalkowej lub zmywakowej stojącej o śr. 15 mm</t>
  </si>
  <si>
    <t>24 d.3</t>
  </si>
  <si>
    <t>KNNR 8 0216-02</t>
  </si>
  <si>
    <t>Wymiana umywalki porcelanowej z syfonem bez wspornika - umywalka materiał inwestora.</t>
  </si>
  <si>
    <t>kpl.</t>
  </si>
  <si>
    <t>Razem dział: Remont pomieszczeń socjalnych w części warsztatowej.</t>
  </si>
  <si>
    <t>Naprawa ściany w korytarzu po likwidacji przecieku dachu.</t>
  </si>
  <si>
    <t>25 d.4</t>
  </si>
  <si>
    <t>KNR 4-01 0701-02</t>
  </si>
  <si>
    <t>Odbicie tynków wewnętrznych z zaprawy cementowo-wapiennej na ścianach, filarach, pilastrach o powierzchni odbicia do 5 m2</t>
  </si>
  <si>
    <t>26 d.4</t>
  </si>
  <si>
    <t>KNR 4-01 0702-05</t>
  </si>
  <si>
    <t>Odbicie tynków wewnętrznych z zaprawy cementowo-wapiennej pasami o szerokości do 20 cm</t>
  </si>
  <si>
    <t>27 d.4</t>
  </si>
  <si>
    <t>KNR 4-01 0711-01</t>
  </si>
  <si>
    <t>Uzupełnienie tynków zwykłych wewnętrznych kat. III z zaprawy cementowo-wapiennej na ścianach i słupach prostokątnych na podłożu z cegły, pustaków ceramicznych, gazo- i pianobetonów (do 1 m2 w 1 miejscu)</t>
  </si>
  <si>
    <t>28 d.4</t>
  </si>
  <si>
    <t>KNR 4-01 0708-02</t>
  </si>
  <si>
    <t>Wykonanie tynków zwykłych wewnętrznych kat. III z zaprawy cementowo-wapiennej na ościeżach szerokości do 25 cm</t>
  </si>
  <si>
    <t>29 d.4</t>
  </si>
  <si>
    <t>30 d.4</t>
  </si>
  <si>
    <t>31 d.4</t>
  </si>
  <si>
    <t>Razem dział: Naprawa ściany w korytarzu po likwidacji przecieku dachu.</t>
  </si>
  <si>
    <t>Wymiana zużytego oświetlenia w części kancelaryjnej na energooszczędne LED.</t>
  </si>
  <si>
    <t>32 d.5</t>
  </si>
  <si>
    <t>Wymiana opraw oświetleniowych świetlówkowych do 3x40W na nowe ze żródłem światła LED o mocy do 35W i strumieniu świetlnym min. 3000lm. np. Oprawa z kloszem MONZA II LED Opal 28W Biały 3100lm.</t>
  </si>
  <si>
    <t>33 d.5</t>
  </si>
  <si>
    <t>Wymiana opraw oświetleniowych świetlówkowych do 3x40W na nowe ze żródłem światła LED o mocy do 35W i strumieniu świetlnym min. 3000lm z modułem oswietlenia awaryjnego. np. Oprawa z kloszem MONZA II LED Opal 28W Biały 3100lm z modułem oswietlenia awaryjnego .</t>
  </si>
  <si>
    <t>34 d.5</t>
  </si>
  <si>
    <t>Wymiana opraw oświetleniowych świetlówkowych do 3x40W na nowe ze żródłem światła LED o mocy do 40W i strumieniu świetlnym min. 4000lm. np. Oprawa z kloszem MONZA II LED Opal 36W Biały 4140lm.</t>
  </si>
  <si>
    <t>35 d.5</t>
  </si>
  <si>
    <t>Wymiana opraw oświetleniowych świetlówkowych do 3x40W na nowe ze żródłem światła LED o mocy do 25W i strumieniu świetlnym min. 1800lm. np. Oprawa Torino LED 21W 3000K MPRM 355x355 1800lm.</t>
  </si>
  <si>
    <t>36 d.5</t>
  </si>
  <si>
    <t>Wymiana opraw oświetleniowych świetlówkowych do 3x40W na nowe ze żródłem światła LED o mocy do 25W i strumieniu świetlnym min. 800lm. np. Plafon led Ulmus 12W WW z czujnikiem mikrofalowym, 840lm.</t>
  </si>
  <si>
    <t>37 d.5</t>
  </si>
  <si>
    <t>Wymiana opraw oświetleniowych świetlówkowych do 3x40W na nowe ze żródłem światła LED o mocy do 25W i strumieniu świetlnym min. 1200lm. np. Oprawa oświetleniowa LED Dorsum LED N24W-NW-O, 2000lm.</t>
  </si>
  <si>
    <t>38 d.5</t>
  </si>
  <si>
    <t>Dwukrotne malowanie farbami emulsyjnymi starych tynków wewnętrznych sufitów - uzupełnienie powłok malarskich po wymianie lamp kolor biały.</t>
  </si>
  <si>
    <t>39 d.5</t>
  </si>
  <si>
    <t>KNNR 5 0207-01</t>
  </si>
  <si>
    <t>Przewody kabelkowe o łącznym przekroju żył do 7.5 mm2 układane na drewnie - przewód 2x1,5mm zasilania lamp awaryjnych układany na stropie.</t>
  </si>
  <si>
    <t>40 d.5</t>
  </si>
  <si>
    <t>KNR 13-21 0301-01</t>
  </si>
  <si>
    <t>Badanie 1-fazowych obwodów instalacji elektrycznej do 1 kV</t>
  </si>
  <si>
    <t>obw.</t>
  </si>
  <si>
    <t>41 d.5</t>
  </si>
  <si>
    <t>KNR 13-21 0301-03</t>
  </si>
  <si>
    <t>Pomiary natężenia oświetlenia - pierwszy komplet 5 pomiarów dokonywanych na stanowisku</t>
  </si>
  <si>
    <t>kpl.pom.</t>
  </si>
  <si>
    <t>42 d.5</t>
  </si>
  <si>
    <t>KNR 13-21 0301-04</t>
  </si>
  <si>
    <t>Pomiary natężenia oświetlenia - każdy dalszy komplet pomiarów dokonywanych na tym samym stanowisku</t>
  </si>
  <si>
    <t>Razem dział: Wymiana zużytego oświetlenia w części kancelaryjnej na energooszczędne LED.</t>
  </si>
  <si>
    <t xml:space="preserve"> </t>
  </si>
  <si>
    <t>Remont budynku zplecza technicznego w Starej Birczy nr inw. 187/541.</t>
  </si>
  <si>
    <t>KOSZTORYS OFERTOWY</t>
  </si>
  <si>
    <t>Roboty zewnetrzne.</t>
  </si>
  <si>
    <t>Wymiana podsufitki z desek profilowanych o grubości 19 mm i uzupełnienie odpadłej podbitki dachu</t>
  </si>
  <si>
    <t>KNR 2-31 0805-01</t>
  </si>
  <si>
    <t>Ręczne rozebranie nawierzchni z kostki betonowej 5x10cm o wysokości 6 cm na podsypce piaskowej</t>
  </si>
  <si>
    <t>KNNR 6 0502-02</t>
  </si>
  <si>
    <t>Chodniki z kostki brukowej betonowej grubości 6 cm na podsypce cementowo-piaskowej z wypełnieniem spoin piaskiem - kostka z rozbiórki.</t>
  </si>
  <si>
    <t>Razem dział: Roboty zewnetrzne.</t>
  </si>
  <si>
    <t>Remont pomieszczenia wc.</t>
  </si>
  <si>
    <t>4 d.2</t>
  </si>
  <si>
    <t>Odbicie tynków wewnętrznych z zaprawy cementowo-wapiennej na ścianach, filarach, pilastrach o powierzchni odbicia do 5 m2 - skucie tynków gipsowych wraz z odpadającą okładziną z płytek ceramicznych.</t>
  </si>
  <si>
    <t>KNR AT-26 0102-01</t>
  </si>
  <si>
    <t>Gruntowanie ręczne podłoża.</t>
  </si>
  <si>
    <t>KNR 4-01 0716-01</t>
  </si>
  <si>
    <t>Tynki wewnętrzne zwykłe kat. III wykonywane ręcznie na podłożu z cegły, pustaków ceramicznych, gazo- i pianobetonów na ścianach w pomieszczeniach o powierzchni podłogi do 5 m2</t>
  </si>
  <si>
    <t>KNR AT-22 0204-02</t>
  </si>
  <si>
    <t>Okładziny ścienne z płytek z kamieni sztucznych o regularnych kształtach na zaprawie klejowej cienkowarstwowej; płytki o wymiarach 20x20 cm</t>
  </si>
  <si>
    <t>KNR AT-22 0214-02</t>
  </si>
  <si>
    <t>Okładziny słupów prostokątnych lub wielobocznych z płytek z kamieni sztucznych o regularnych kształtach na zaprawie klejowej cienkowarstwowej; płytki o wymiarach 20x20 cm</t>
  </si>
  <si>
    <t>9 d.2</t>
  </si>
  <si>
    <t>KNR AT-22 0104-03</t>
  </si>
  <si>
    <t>Obsadzenie listew ochronnych w okładzinach ściennych w narożach w zaprawie klejowej cienkowarstwowej</t>
  </si>
  <si>
    <t>10 d.2</t>
  </si>
  <si>
    <t>11 d.2</t>
  </si>
  <si>
    <t>12 d.2</t>
  </si>
  <si>
    <t>13 d.2</t>
  </si>
  <si>
    <t>14 d.2</t>
  </si>
  <si>
    <t>Wymiana opraw oświetleniowych świetlówkowych do 3x40W na nowe ze żródłem światła LED. Lampa np. Panel LEDline EasyFix 24W 2200lm 2700K - biała ciepła.</t>
  </si>
  <si>
    <t>Razem dział: Remont pomieszczenia wc.</t>
  </si>
  <si>
    <t>Remont posadzek w pomieszczeniach kancelarii.</t>
  </si>
  <si>
    <t>KNR 4-01 0813-05 analiza indywidualna</t>
  </si>
  <si>
    <t>Wymiana lub uzupełnienie płytek terakotowych o wymiarach 15x15 cm w posadzkach (do 3 sztuk w 1 msc.) - pierwsza</t>
  </si>
  <si>
    <t>Razem dział: Remont posadzek w pomieszczeniach kancelarii.</t>
  </si>
  <si>
    <t>Remont budynku budynku biurowo-socjalnego w Makowej nr inw. 182/1934.</t>
  </si>
  <si>
    <t>Razem: Remont budynku budynku biurowo-socjalnego w Makowej nr inw. 182/1934.</t>
  </si>
  <si>
    <t>Razem: Remont budynku zplecza technicznego w Starej Birczy nr inw. 187/541.</t>
  </si>
  <si>
    <t>Stawka roboczogodziny</t>
  </si>
  <si>
    <t>zł R</t>
  </si>
  <si>
    <t>Wykonanie robót remontowo-konserwacyjnych w budynkach Nadleśnictwa Bircza:
Budynek zaplecza technicznego w Starej Birczy nr inw. 187/541.
Budynek biurowo-socjalny w Makowej nr inw. 182/1934.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</si>
</sst>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color indexed="8"/>
      <name val="Arial"/>
      <family val="2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0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2" fontId="12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5" fillId="0" borderId="1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right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</xf>
    <xf numFmtId="2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wrapText="1"/>
    </xf>
    <xf numFmtId="0" fontId="16" fillId="0" borderId="10" xfId="0" applyFont="1" applyBorder="1" applyAlignment="1" applyProtection="1">
      <alignment wrapText="1"/>
    </xf>
    <xf numFmtId="4" fontId="1" fillId="0" borderId="4" xfId="0" applyNumberFormat="1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right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 applyProtection="1">
      <alignment horizontal="center" vertical="center" wrapText="1"/>
    </xf>
    <xf numFmtId="0" fontId="11" fillId="0" borderId="6" xfId="0" applyNumberFormat="1" applyFont="1" applyBorder="1" applyAlignment="1" applyProtection="1">
      <alignment horizontal="center" vertical="center" wrapText="1"/>
    </xf>
    <xf numFmtId="0" fontId="8" fillId="0" borderId="5" xfId="0" applyNumberFormat="1" applyFont="1" applyBorder="1" applyAlignment="1" applyProtection="1">
      <alignment horizontal="center" vertical="center" wrapText="1"/>
    </xf>
    <xf numFmtId="0" fontId="8" fillId="0" borderId="7" xfId="0" applyNumberFormat="1" applyFont="1" applyBorder="1" applyAlignment="1" applyProtection="1">
      <alignment horizontal="center" vertical="center" wrapText="1"/>
    </xf>
    <xf numFmtId="2" fontId="12" fillId="0" borderId="5" xfId="0" applyNumberFormat="1" applyFont="1" applyBorder="1" applyAlignment="1" applyProtection="1">
      <alignment horizontal="center" vertical="center"/>
      <protection locked="0"/>
    </xf>
    <xf numFmtId="2" fontId="12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7" xfId="0" applyNumberFormat="1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9" fillId="0" borderId="5" xfId="0" applyNumberFormat="1" applyFont="1" applyBorder="1" applyAlignment="1" applyProtection="1">
      <alignment horizontal="center" vertical="center" wrapText="1"/>
    </xf>
    <xf numFmtId="0" fontId="9" fillId="0" borderId="7" xfId="0" applyNumberFormat="1" applyFont="1" applyBorder="1" applyAlignment="1" applyProtection="1">
      <alignment horizontal="center" vertical="center" wrapText="1"/>
    </xf>
    <xf numFmtId="0" fontId="9" fillId="0" borderId="6" xfId="0" applyNumberFormat="1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99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showGridLines="0" showZeros="0" tabSelected="1" view="pageBreakPreview" zoomScale="130" zoomScaleNormal="100" zoomScaleSheetLayoutView="130" workbookViewId="0">
      <selection activeCell="N10" sqref="N10"/>
    </sheetView>
  </sheetViews>
  <sheetFormatPr defaultColWidth="8.85546875" defaultRowHeight="12.75" x14ac:dyDescent="0.25"/>
  <cols>
    <col min="1" max="1" width="3.7109375" style="1" customWidth="1"/>
    <col min="2" max="2" width="8.7109375" style="1" customWidth="1"/>
    <col min="3" max="3" width="37.7109375" style="1" customWidth="1"/>
    <col min="4" max="5" width="7.42578125" style="1" customWidth="1"/>
    <col min="6" max="6" width="8.7109375" style="1" customWidth="1"/>
    <col min="7" max="7" width="9.7109375" style="1" customWidth="1"/>
    <col min="8" max="16384" width="8.85546875" style="1"/>
  </cols>
  <sheetData>
    <row r="1" spans="1:7" ht="26.25" customHeight="1" x14ac:dyDescent="0.25">
      <c r="A1" s="64" t="s">
        <v>165</v>
      </c>
      <c r="B1" s="64"/>
      <c r="C1" s="64"/>
      <c r="D1" s="64"/>
      <c r="E1" s="64"/>
      <c r="F1" s="64"/>
      <c r="G1" s="64"/>
    </row>
    <row r="2" spans="1:7" ht="47.25" customHeight="1" x14ac:dyDescent="0.25">
      <c r="A2" s="65" t="s">
        <v>203</v>
      </c>
      <c r="B2" s="65"/>
      <c r="C2" s="65"/>
      <c r="D2" s="65"/>
      <c r="E2" s="65"/>
      <c r="F2" s="65"/>
      <c r="G2" s="65"/>
    </row>
    <row r="3" spans="1:7" ht="30" customHeight="1" thickBot="1" x14ac:dyDescent="0.3">
      <c r="A3" s="2" t="s">
        <v>4</v>
      </c>
      <c r="B3" s="2" t="s">
        <v>1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0</v>
      </c>
    </row>
    <row r="4" spans="1:7" ht="13.5" thickTop="1" x14ac:dyDescent="0.25">
      <c r="A4" s="25" t="s">
        <v>9</v>
      </c>
      <c r="B4" s="25" t="s">
        <v>10</v>
      </c>
      <c r="C4" s="25" t="s">
        <v>11</v>
      </c>
      <c r="D4" s="25" t="s">
        <v>12</v>
      </c>
      <c r="E4" s="25" t="s">
        <v>13</v>
      </c>
      <c r="F4" s="25" t="s">
        <v>14</v>
      </c>
      <c r="G4" s="25" t="s">
        <v>15</v>
      </c>
    </row>
    <row r="5" spans="1:7" x14ac:dyDescent="0.25">
      <c r="A5" s="73" t="s">
        <v>164</v>
      </c>
      <c r="B5" s="74"/>
      <c r="C5" s="74"/>
      <c r="D5" s="74"/>
      <c r="E5" s="74"/>
      <c r="F5" s="74"/>
      <c r="G5" s="75"/>
    </row>
    <row r="6" spans="1:7" ht="13.5" x14ac:dyDescent="0.25">
      <c r="A6" s="36">
        <v>1</v>
      </c>
      <c r="B6" s="37"/>
      <c r="C6" s="38" t="s">
        <v>32</v>
      </c>
      <c r="D6" s="39"/>
      <c r="E6" s="47"/>
      <c r="F6" s="41"/>
      <c r="G6" s="41"/>
    </row>
    <row r="7" spans="1:7" ht="38.25" x14ac:dyDescent="0.25">
      <c r="A7" s="9" t="s">
        <v>33</v>
      </c>
      <c r="B7" s="5" t="s">
        <v>34</v>
      </c>
      <c r="C7" s="3" t="s">
        <v>35</v>
      </c>
      <c r="D7" s="4" t="s">
        <v>36</v>
      </c>
      <c r="E7" s="18">
        <v>3</v>
      </c>
      <c r="F7" s="6">
        <v>0</v>
      </c>
      <c r="G7" s="6">
        <f>E7*F7</f>
        <v>0</v>
      </c>
    </row>
    <row r="8" spans="1:7" ht="25.5" x14ac:dyDescent="0.25">
      <c r="A8" s="9" t="s">
        <v>37</v>
      </c>
      <c r="B8" s="5" t="s">
        <v>38</v>
      </c>
      <c r="C8" s="3" t="s">
        <v>39</v>
      </c>
      <c r="D8" s="4" t="s">
        <v>31</v>
      </c>
      <c r="E8" s="18">
        <v>6</v>
      </c>
      <c r="F8" s="6">
        <v>0</v>
      </c>
      <c r="G8" s="6">
        <f t="shared" ref="G8:G10" si="0">E8*F8</f>
        <v>0</v>
      </c>
    </row>
    <row r="9" spans="1:7" ht="48.4" customHeight="1" x14ac:dyDescent="0.25">
      <c r="A9" s="9" t="s">
        <v>40</v>
      </c>
      <c r="B9" s="5" t="s">
        <v>41</v>
      </c>
      <c r="C9" s="3" t="s">
        <v>42</v>
      </c>
      <c r="D9" s="4" t="s">
        <v>36</v>
      </c>
      <c r="E9" s="18">
        <v>45.1</v>
      </c>
      <c r="F9" s="6">
        <v>0</v>
      </c>
      <c r="G9" s="6">
        <f t="shared" si="0"/>
        <v>0</v>
      </c>
    </row>
    <row r="10" spans="1:7" ht="63.75" x14ac:dyDescent="0.25">
      <c r="A10" s="9" t="s">
        <v>43</v>
      </c>
      <c r="B10" s="5" t="s">
        <v>44</v>
      </c>
      <c r="C10" s="3" t="s">
        <v>45</v>
      </c>
      <c r="D10" s="4" t="s">
        <v>46</v>
      </c>
      <c r="E10" s="18">
        <v>9</v>
      </c>
      <c r="F10" s="6">
        <v>0</v>
      </c>
      <c r="G10" s="6">
        <f t="shared" si="0"/>
        <v>0</v>
      </c>
    </row>
    <row r="11" spans="1:7" ht="13.5" x14ac:dyDescent="0.25">
      <c r="A11" s="42" t="s">
        <v>163</v>
      </c>
      <c r="B11" s="43"/>
      <c r="C11" s="44" t="s">
        <v>47</v>
      </c>
      <c r="D11" s="45"/>
      <c r="E11" s="46"/>
      <c r="F11" s="35"/>
      <c r="G11" s="35">
        <f>SUM(G7:G10)</f>
        <v>0</v>
      </c>
    </row>
    <row r="12" spans="1:7" ht="13.5" x14ac:dyDescent="0.25">
      <c r="A12" s="36">
        <v>2</v>
      </c>
      <c r="B12" s="37"/>
      <c r="C12" s="38" t="s">
        <v>48</v>
      </c>
      <c r="D12" s="39"/>
      <c r="E12" s="40"/>
      <c r="F12" s="41"/>
      <c r="G12" s="41"/>
    </row>
    <row r="13" spans="1:7" ht="63.75" x14ac:dyDescent="0.25">
      <c r="A13" s="9" t="s">
        <v>49</v>
      </c>
      <c r="B13" s="5" t="s">
        <v>50</v>
      </c>
      <c r="C13" s="3" t="s">
        <v>51</v>
      </c>
      <c r="D13" s="4" t="s">
        <v>52</v>
      </c>
      <c r="E13" s="18">
        <v>20</v>
      </c>
      <c r="F13" s="6">
        <v>0</v>
      </c>
      <c r="G13" s="6">
        <f>E13*F13</f>
        <v>0</v>
      </c>
    </row>
    <row r="14" spans="1:7" ht="63.75" x14ac:dyDescent="0.25">
      <c r="A14" s="9" t="s">
        <v>53</v>
      </c>
      <c r="B14" s="5" t="s">
        <v>54</v>
      </c>
      <c r="C14" s="3" t="s">
        <v>55</v>
      </c>
      <c r="D14" s="4" t="s">
        <v>52</v>
      </c>
      <c r="E14" s="18">
        <v>20</v>
      </c>
      <c r="F14" s="6">
        <v>0</v>
      </c>
      <c r="G14" s="6">
        <f t="shared" ref="G14:G16" si="1">E14*F14</f>
        <v>0</v>
      </c>
    </row>
    <row r="15" spans="1:7" ht="36.6" customHeight="1" x14ac:dyDescent="0.25">
      <c r="A15" s="9" t="s">
        <v>56</v>
      </c>
      <c r="B15" s="5" t="s">
        <v>57</v>
      </c>
      <c r="C15" s="3" t="s">
        <v>58</v>
      </c>
      <c r="D15" s="4" t="s">
        <v>59</v>
      </c>
      <c r="E15" s="18">
        <v>10</v>
      </c>
      <c r="F15" s="6">
        <v>0</v>
      </c>
      <c r="G15" s="6">
        <f t="shared" si="1"/>
        <v>0</v>
      </c>
    </row>
    <row r="16" spans="1:7" ht="25.5" x14ac:dyDescent="0.25">
      <c r="A16" s="9" t="s">
        <v>60</v>
      </c>
      <c r="B16" s="5" t="s">
        <v>61</v>
      </c>
      <c r="C16" s="3" t="s">
        <v>62</v>
      </c>
      <c r="D16" s="4" t="s">
        <v>46</v>
      </c>
      <c r="E16" s="18">
        <v>2.88</v>
      </c>
      <c r="F16" s="6">
        <v>0</v>
      </c>
      <c r="G16" s="6">
        <f t="shared" si="1"/>
        <v>0</v>
      </c>
    </row>
    <row r="17" spans="1:7" ht="13.5" x14ac:dyDescent="0.25">
      <c r="A17" s="42" t="s">
        <v>163</v>
      </c>
      <c r="B17" s="43"/>
      <c r="C17" s="44" t="s">
        <v>63</v>
      </c>
      <c r="D17" s="45"/>
      <c r="E17" s="46"/>
      <c r="F17" s="35"/>
      <c r="G17" s="35">
        <f>SUM(G13:G16)</f>
        <v>0</v>
      </c>
    </row>
    <row r="18" spans="1:7" ht="13.5" x14ac:dyDescent="0.25">
      <c r="A18" s="36">
        <v>3</v>
      </c>
      <c r="B18" s="37"/>
      <c r="C18" s="38" t="s">
        <v>64</v>
      </c>
      <c r="D18" s="39"/>
      <c r="E18" s="40"/>
      <c r="F18" s="41"/>
      <c r="G18" s="41"/>
    </row>
    <row r="19" spans="1:7" ht="25.5" x14ac:dyDescent="0.25">
      <c r="A19" s="9" t="s">
        <v>65</v>
      </c>
      <c r="B19" s="5" t="s">
        <v>66</v>
      </c>
      <c r="C19" s="3" t="s">
        <v>67</v>
      </c>
      <c r="D19" s="4" t="s">
        <v>46</v>
      </c>
      <c r="E19" s="18">
        <v>76.489999999999995</v>
      </c>
      <c r="F19" s="6">
        <v>0</v>
      </c>
      <c r="G19" s="6">
        <f>E19*F19</f>
        <v>0</v>
      </c>
    </row>
    <row r="20" spans="1:7" ht="38.25" x14ac:dyDescent="0.25">
      <c r="A20" s="9" t="s">
        <v>68</v>
      </c>
      <c r="B20" s="5" t="s">
        <v>69</v>
      </c>
      <c r="C20" s="3" t="s">
        <v>70</v>
      </c>
      <c r="D20" s="4" t="s">
        <v>46</v>
      </c>
      <c r="E20" s="18">
        <v>76.489999999999995</v>
      </c>
      <c r="F20" s="6">
        <v>0</v>
      </c>
      <c r="G20" s="6">
        <f t="shared" ref="G20:G34" si="2">E20*F20</f>
        <v>0</v>
      </c>
    </row>
    <row r="21" spans="1:7" ht="25.5" x14ac:dyDescent="0.25">
      <c r="A21" s="9" t="s">
        <v>71</v>
      </c>
      <c r="B21" s="5" t="s">
        <v>72</v>
      </c>
      <c r="C21" s="3" t="s">
        <v>73</v>
      </c>
      <c r="D21" s="4" t="s">
        <v>46</v>
      </c>
      <c r="E21" s="18">
        <v>21.01</v>
      </c>
      <c r="F21" s="6">
        <v>0</v>
      </c>
      <c r="G21" s="6">
        <f t="shared" si="2"/>
        <v>0</v>
      </c>
    </row>
    <row r="22" spans="1:7" ht="25.5" x14ac:dyDescent="0.25">
      <c r="A22" s="9" t="s">
        <v>74</v>
      </c>
      <c r="B22" s="5" t="s">
        <v>75</v>
      </c>
      <c r="C22" s="3" t="s">
        <v>76</v>
      </c>
      <c r="D22" s="4" t="s">
        <v>46</v>
      </c>
      <c r="E22" s="18">
        <v>55.48</v>
      </c>
      <c r="F22" s="6">
        <v>0</v>
      </c>
      <c r="G22" s="6">
        <f t="shared" si="2"/>
        <v>0</v>
      </c>
    </row>
    <row r="23" spans="1:7" ht="25.5" x14ac:dyDescent="0.25">
      <c r="A23" s="9" t="s">
        <v>77</v>
      </c>
      <c r="B23" s="5" t="s">
        <v>78</v>
      </c>
      <c r="C23" s="3" t="s">
        <v>79</v>
      </c>
      <c r="D23" s="4" t="s">
        <v>46</v>
      </c>
      <c r="E23" s="18">
        <v>21.01</v>
      </c>
      <c r="F23" s="6">
        <v>0</v>
      </c>
      <c r="G23" s="6">
        <f t="shared" si="2"/>
        <v>0</v>
      </c>
    </row>
    <row r="24" spans="1:7" ht="25.5" x14ac:dyDescent="0.25">
      <c r="A24" s="9" t="s">
        <v>80</v>
      </c>
      <c r="B24" s="5" t="s">
        <v>81</v>
      </c>
      <c r="C24" s="3" t="s">
        <v>82</v>
      </c>
      <c r="D24" s="4" t="s">
        <v>46</v>
      </c>
      <c r="E24" s="18">
        <v>1.89</v>
      </c>
      <c r="F24" s="6">
        <v>0</v>
      </c>
      <c r="G24" s="6">
        <f t="shared" si="2"/>
        <v>0</v>
      </c>
    </row>
    <row r="25" spans="1:7" ht="38.25" x14ac:dyDescent="0.25">
      <c r="A25" s="9" t="s">
        <v>83</v>
      </c>
      <c r="B25" s="5" t="s">
        <v>84</v>
      </c>
      <c r="C25" s="3" t="s">
        <v>85</v>
      </c>
      <c r="D25" s="4" t="s">
        <v>86</v>
      </c>
      <c r="E25" s="18">
        <v>0.06</v>
      </c>
      <c r="F25" s="6">
        <v>0</v>
      </c>
      <c r="G25" s="6">
        <f t="shared" si="2"/>
        <v>0</v>
      </c>
    </row>
    <row r="26" spans="1:7" ht="76.5" x14ac:dyDescent="0.25">
      <c r="A26" s="9" t="s">
        <v>87</v>
      </c>
      <c r="B26" s="5" t="s">
        <v>88</v>
      </c>
      <c r="C26" s="3" t="s">
        <v>89</v>
      </c>
      <c r="D26" s="4" t="s">
        <v>46</v>
      </c>
      <c r="E26" s="18">
        <v>2.1</v>
      </c>
      <c r="F26" s="6">
        <v>0</v>
      </c>
      <c r="G26" s="6">
        <f t="shared" si="2"/>
        <v>0</v>
      </c>
    </row>
    <row r="27" spans="1:7" ht="38.25" x14ac:dyDescent="0.25">
      <c r="A27" s="9" t="s">
        <v>90</v>
      </c>
      <c r="B27" s="5" t="s">
        <v>91</v>
      </c>
      <c r="C27" s="3" t="s">
        <v>92</v>
      </c>
      <c r="D27" s="4" t="s">
        <v>36</v>
      </c>
      <c r="E27" s="18">
        <v>1.56</v>
      </c>
      <c r="F27" s="6">
        <v>0</v>
      </c>
      <c r="G27" s="6">
        <f t="shared" si="2"/>
        <v>0</v>
      </c>
    </row>
    <row r="28" spans="1:7" ht="51" x14ac:dyDescent="0.25">
      <c r="A28" s="9" t="s">
        <v>93</v>
      </c>
      <c r="B28" s="5" t="s">
        <v>94</v>
      </c>
      <c r="C28" s="3" t="s">
        <v>95</v>
      </c>
      <c r="D28" s="4" t="s">
        <v>46</v>
      </c>
      <c r="E28" s="18">
        <v>20.399999999999999</v>
      </c>
      <c r="F28" s="6">
        <v>0</v>
      </c>
      <c r="G28" s="6">
        <f t="shared" si="2"/>
        <v>0</v>
      </c>
    </row>
    <row r="29" spans="1:7" ht="38.25" x14ac:dyDescent="0.25">
      <c r="A29" s="9" t="s">
        <v>96</v>
      </c>
      <c r="B29" s="5" t="s">
        <v>97</v>
      </c>
      <c r="C29" s="3" t="s">
        <v>98</v>
      </c>
      <c r="D29" s="4" t="s">
        <v>46</v>
      </c>
      <c r="E29" s="18">
        <v>5.54</v>
      </c>
      <c r="F29" s="6">
        <v>0</v>
      </c>
      <c r="G29" s="6">
        <f t="shared" si="2"/>
        <v>0</v>
      </c>
    </row>
    <row r="30" spans="1:7" ht="38.25" x14ac:dyDescent="0.25">
      <c r="A30" s="9" t="s">
        <v>99</v>
      </c>
      <c r="B30" s="5" t="s">
        <v>100</v>
      </c>
      <c r="C30" s="3" t="s">
        <v>101</v>
      </c>
      <c r="D30" s="4" t="s">
        <v>46</v>
      </c>
      <c r="E30" s="18">
        <v>1.85</v>
      </c>
      <c r="F30" s="6">
        <v>0</v>
      </c>
      <c r="G30" s="6">
        <f t="shared" si="2"/>
        <v>0</v>
      </c>
    </row>
    <row r="31" spans="1:7" ht="25.5" x14ac:dyDescent="0.25">
      <c r="A31" s="9" t="s">
        <v>102</v>
      </c>
      <c r="B31" s="5" t="s">
        <v>103</v>
      </c>
      <c r="C31" s="3" t="s">
        <v>104</v>
      </c>
      <c r="D31" s="4" t="s">
        <v>31</v>
      </c>
      <c r="E31" s="18">
        <v>5</v>
      </c>
      <c r="F31" s="6">
        <v>0</v>
      </c>
      <c r="G31" s="6">
        <f t="shared" si="2"/>
        <v>0</v>
      </c>
    </row>
    <row r="32" spans="1:7" ht="63.75" x14ac:dyDescent="0.25">
      <c r="A32" s="9" t="s">
        <v>105</v>
      </c>
      <c r="B32" s="5" t="s">
        <v>106</v>
      </c>
      <c r="C32" s="3" t="s">
        <v>107</v>
      </c>
      <c r="D32" s="4" t="s">
        <v>31</v>
      </c>
      <c r="E32" s="18">
        <v>5</v>
      </c>
      <c r="F32" s="6">
        <v>0</v>
      </c>
      <c r="G32" s="6">
        <f t="shared" si="2"/>
        <v>0</v>
      </c>
    </row>
    <row r="33" spans="1:7" ht="25.5" x14ac:dyDescent="0.25">
      <c r="A33" s="9" t="s">
        <v>108</v>
      </c>
      <c r="B33" s="5" t="s">
        <v>109</v>
      </c>
      <c r="C33" s="3" t="s">
        <v>110</v>
      </c>
      <c r="D33" s="4" t="s">
        <v>52</v>
      </c>
      <c r="E33" s="18">
        <v>1</v>
      </c>
      <c r="F33" s="6">
        <v>0</v>
      </c>
      <c r="G33" s="6">
        <f t="shared" si="2"/>
        <v>0</v>
      </c>
    </row>
    <row r="34" spans="1:7" ht="25.5" x14ac:dyDescent="0.25">
      <c r="A34" s="9" t="s">
        <v>111</v>
      </c>
      <c r="B34" s="5" t="s">
        <v>112</v>
      </c>
      <c r="C34" s="3" t="s">
        <v>113</v>
      </c>
      <c r="D34" s="4" t="s">
        <v>114</v>
      </c>
      <c r="E34" s="18">
        <v>1</v>
      </c>
      <c r="F34" s="6">
        <v>0</v>
      </c>
      <c r="G34" s="6">
        <f t="shared" si="2"/>
        <v>0</v>
      </c>
    </row>
    <row r="35" spans="1:7" ht="27" x14ac:dyDescent="0.25">
      <c r="A35" s="9" t="s">
        <v>163</v>
      </c>
      <c r="B35" s="43"/>
      <c r="C35" s="44" t="s">
        <v>115</v>
      </c>
      <c r="D35" s="45"/>
      <c r="E35" s="46"/>
      <c r="F35" s="35"/>
      <c r="G35" s="35">
        <f>SUM(G19:G34)</f>
        <v>0</v>
      </c>
    </row>
    <row r="36" spans="1:7" ht="13.5" x14ac:dyDescent="0.25">
      <c r="A36" s="17">
        <v>4</v>
      </c>
      <c r="B36" s="37"/>
      <c r="C36" s="38" t="s">
        <v>116</v>
      </c>
      <c r="D36" s="39"/>
      <c r="E36" s="40"/>
      <c r="F36" s="41"/>
      <c r="G36" s="41"/>
    </row>
    <row r="37" spans="1:7" ht="38.25" x14ac:dyDescent="0.25">
      <c r="A37" s="9" t="s">
        <v>117</v>
      </c>
      <c r="B37" s="5" t="s">
        <v>118</v>
      </c>
      <c r="C37" s="3" t="s">
        <v>119</v>
      </c>
      <c r="D37" s="4" t="s">
        <v>46</v>
      </c>
      <c r="E37" s="18">
        <v>1.8</v>
      </c>
      <c r="F37" s="6">
        <v>0</v>
      </c>
      <c r="G37" s="6">
        <f>E37*F37</f>
        <v>0</v>
      </c>
    </row>
    <row r="38" spans="1:7" ht="25.5" x14ac:dyDescent="0.25">
      <c r="A38" s="9" t="s">
        <v>120</v>
      </c>
      <c r="B38" s="5" t="s">
        <v>121</v>
      </c>
      <c r="C38" s="3" t="s">
        <v>122</v>
      </c>
      <c r="D38" s="4" t="s">
        <v>36</v>
      </c>
      <c r="E38" s="18">
        <v>6</v>
      </c>
      <c r="F38" s="6">
        <v>0</v>
      </c>
      <c r="G38" s="6">
        <f t="shared" ref="G38:G43" si="3">E38*F38</f>
        <v>0</v>
      </c>
    </row>
    <row r="39" spans="1:7" ht="51" x14ac:dyDescent="0.25">
      <c r="A39" s="9" t="s">
        <v>123</v>
      </c>
      <c r="B39" s="5" t="s">
        <v>124</v>
      </c>
      <c r="C39" s="3" t="s">
        <v>125</v>
      </c>
      <c r="D39" s="4" t="s">
        <v>46</v>
      </c>
      <c r="E39" s="18">
        <v>1.8</v>
      </c>
      <c r="F39" s="6">
        <v>0</v>
      </c>
      <c r="G39" s="6">
        <f t="shared" si="3"/>
        <v>0</v>
      </c>
    </row>
    <row r="40" spans="1:7" ht="38.25" x14ac:dyDescent="0.25">
      <c r="A40" s="9" t="s">
        <v>126</v>
      </c>
      <c r="B40" s="5" t="s">
        <v>127</v>
      </c>
      <c r="C40" s="3" t="s">
        <v>128</v>
      </c>
      <c r="D40" s="4" t="s">
        <v>36</v>
      </c>
      <c r="E40" s="18">
        <v>6</v>
      </c>
      <c r="F40" s="6">
        <v>0</v>
      </c>
      <c r="G40" s="6">
        <f t="shared" si="3"/>
        <v>0</v>
      </c>
    </row>
    <row r="41" spans="1:7" ht="25.5" x14ac:dyDescent="0.25">
      <c r="A41" s="9" t="s">
        <v>129</v>
      </c>
      <c r="B41" s="5" t="s">
        <v>66</v>
      </c>
      <c r="C41" s="3" t="s">
        <v>67</v>
      </c>
      <c r="D41" s="4" t="s">
        <v>46</v>
      </c>
      <c r="E41" s="18">
        <v>9.3000000000000007</v>
      </c>
      <c r="F41" s="6">
        <v>0</v>
      </c>
      <c r="G41" s="6">
        <f t="shared" si="3"/>
        <v>0</v>
      </c>
    </row>
    <row r="42" spans="1:7" ht="38.25" x14ac:dyDescent="0.25">
      <c r="A42" s="9" t="s">
        <v>130</v>
      </c>
      <c r="B42" s="5" t="s">
        <v>69</v>
      </c>
      <c r="C42" s="3" t="s">
        <v>70</v>
      </c>
      <c r="D42" s="4" t="s">
        <v>46</v>
      </c>
      <c r="E42" s="18">
        <v>9.3000000000000007</v>
      </c>
      <c r="F42" s="6">
        <v>0</v>
      </c>
      <c r="G42" s="6">
        <f t="shared" si="3"/>
        <v>0</v>
      </c>
    </row>
    <row r="43" spans="1:7" ht="25.5" x14ac:dyDescent="0.25">
      <c r="A43" s="9" t="s">
        <v>131</v>
      </c>
      <c r="B43" s="5" t="s">
        <v>75</v>
      </c>
      <c r="C43" s="3" t="s">
        <v>76</v>
      </c>
      <c r="D43" s="4" t="s">
        <v>46</v>
      </c>
      <c r="E43" s="18">
        <v>9.3000000000000007</v>
      </c>
      <c r="F43" s="6">
        <v>0</v>
      </c>
      <c r="G43" s="6">
        <f t="shared" si="3"/>
        <v>0</v>
      </c>
    </row>
    <row r="44" spans="1:7" ht="27" x14ac:dyDescent="0.25">
      <c r="A44" s="42" t="s">
        <v>163</v>
      </c>
      <c r="B44" s="43"/>
      <c r="C44" s="44" t="s">
        <v>132</v>
      </c>
      <c r="D44" s="45"/>
      <c r="E44" s="46"/>
      <c r="F44" s="35"/>
      <c r="G44" s="35">
        <f>SUM(G37:G43)</f>
        <v>0</v>
      </c>
    </row>
    <row r="45" spans="1:7" ht="27" x14ac:dyDescent="0.25">
      <c r="A45" s="36">
        <v>5</v>
      </c>
      <c r="B45" s="37"/>
      <c r="C45" s="38" t="s">
        <v>133</v>
      </c>
      <c r="D45" s="39"/>
      <c r="E45" s="40"/>
      <c r="F45" s="41"/>
      <c r="G45" s="41"/>
    </row>
    <row r="46" spans="1:7" ht="51" x14ac:dyDescent="0.25">
      <c r="A46" s="9" t="s">
        <v>134</v>
      </c>
      <c r="B46" s="5" t="s">
        <v>106</v>
      </c>
      <c r="C46" s="3" t="s">
        <v>135</v>
      </c>
      <c r="D46" s="4" t="s">
        <v>31</v>
      </c>
      <c r="E46" s="18">
        <v>14</v>
      </c>
      <c r="F46" s="6">
        <v>0</v>
      </c>
      <c r="G46" s="6">
        <f>E46*F46</f>
        <v>0</v>
      </c>
    </row>
    <row r="47" spans="1:7" ht="63.75" x14ac:dyDescent="0.25">
      <c r="A47" s="9" t="s">
        <v>136</v>
      </c>
      <c r="B47" s="5" t="s">
        <v>106</v>
      </c>
      <c r="C47" s="3" t="s">
        <v>137</v>
      </c>
      <c r="D47" s="4" t="s">
        <v>31</v>
      </c>
      <c r="E47" s="18">
        <v>2</v>
      </c>
      <c r="F47" s="6">
        <v>0</v>
      </c>
      <c r="G47" s="6">
        <f t="shared" ref="G47:G56" si="4">E47*F47</f>
        <v>0</v>
      </c>
    </row>
    <row r="48" spans="1:7" ht="51" x14ac:dyDescent="0.25">
      <c r="A48" s="9" t="s">
        <v>138</v>
      </c>
      <c r="B48" s="5" t="s">
        <v>106</v>
      </c>
      <c r="C48" s="3" t="s">
        <v>139</v>
      </c>
      <c r="D48" s="4" t="s">
        <v>31</v>
      </c>
      <c r="E48" s="18">
        <v>9</v>
      </c>
      <c r="F48" s="6">
        <v>0</v>
      </c>
      <c r="G48" s="6">
        <f t="shared" si="4"/>
        <v>0</v>
      </c>
    </row>
    <row r="49" spans="1:7" ht="51" x14ac:dyDescent="0.25">
      <c r="A49" s="9" t="s">
        <v>140</v>
      </c>
      <c r="B49" s="5" t="s">
        <v>106</v>
      </c>
      <c r="C49" s="3" t="s">
        <v>141</v>
      </c>
      <c r="D49" s="4" t="s">
        <v>31</v>
      </c>
      <c r="E49" s="18">
        <v>3</v>
      </c>
      <c r="F49" s="6">
        <v>0</v>
      </c>
      <c r="G49" s="6">
        <f t="shared" si="4"/>
        <v>0</v>
      </c>
    </row>
    <row r="50" spans="1:7" ht="51" x14ac:dyDescent="0.25">
      <c r="A50" s="9" t="s">
        <v>142</v>
      </c>
      <c r="B50" s="5" t="s">
        <v>106</v>
      </c>
      <c r="C50" s="3" t="s">
        <v>143</v>
      </c>
      <c r="D50" s="4" t="s">
        <v>31</v>
      </c>
      <c r="E50" s="18">
        <v>1</v>
      </c>
      <c r="F50" s="6">
        <v>0</v>
      </c>
      <c r="G50" s="6">
        <f t="shared" si="4"/>
        <v>0</v>
      </c>
    </row>
    <row r="51" spans="1:7" ht="51" x14ac:dyDescent="0.25">
      <c r="A51" s="9" t="s">
        <v>144</v>
      </c>
      <c r="B51" s="5" t="s">
        <v>106</v>
      </c>
      <c r="C51" s="3" t="s">
        <v>145</v>
      </c>
      <c r="D51" s="4" t="s">
        <v>31</v>
      </c>
      <c r="E51" s="18">
        <v>1</v>
      </c>
      <c r="F51" s="6">
        <v>0</v>
      </c>
      <c r="G51" s="6">
        <f t="shared" si="4"/>
        <v>0</v>
      </c>
    </row>
    <row r="52" spans="1:7" ht="38.25" x14ac:dyDescent="0.25">
      <c r="A52" s="9" t="s">
        <v>146</v>
      </c>
      <c r="B52" s="5" t="s">
        <v>72</v>
      </c>
      <c r="C52" s="3" t="s">
        <v>147</v>
      </c>
      <c r="D52" s="4" t="s">
        <v>46</v>
      </c>
      <c r="E52" s="18">
        <v>15</v>
      </c>
      <c r="F52" s="6">
        <v>0</v>
      </c>
      <c r="G52" s="6">
        <f t="shared" si="4"/>
        <v>0</v>
      </c>
    </row>
    <row r="53" spans="1:7" ht="38.25" x14ac:dyDescent="0.25">
      <c r="A53" s="9" t="s">
        <v>148</v>
      </c>
      <c r="B53" s="5" t="s">
        <v>149</v>
      </c>
      <c r="C53" s="3" t="s">
        <v>150</v>
      </c>
      <c r="D53" s="4" t="s">
        <v>36</v>
      </c>
      <c r="E53" s="18">
        <v>20</v>
      </c>
      <c r="F53" s="6">
        <v>0</v>
      </c>
      <c r="G53" s="6">
        <f t="shared" si="4"/>
        <v>0</v>
      </c>
    </row>
    <row r="54" spans="1:7" ht="25.5" x14ac:dyDescent="0.25">
      <c r="A54" s="9" t="s">
        <v>151</v>
      </c>
      <c r="B54" s="5" t="s">
        <v>152</v>
      </c>
      <c r="C54" s="3" t="s">
        <v>153</v>
      </c>
      <c r="D54" s="4" t="s">
        <v>154</v>
      </c>
      <c r="E54" s="18">
        <v>1</v>
      </c>
      <c r="F54" s="6">
        <v>0</v>
      </c>
      <c r="G54" s="6">
        <f t="shared" si="4"/>
        <v>0</v>
      </c>
    </row>
    <row r="55" spans="1:7" ht="25.5" x14ac:dyDescent="0.25">
      <c r="A55" s="9" t="s">
        <v>155</v>
      </c>
      <c r="B55" s="5" t="s">
        <v>156</v>
      </c>
      <c r="C55" s="3" t="s">
        <v>157</v>
      </c>
      <c r="D55" s="4" t="s">
        <v>158</v>
      </c>
      <c r="E55" s="18">
        <v>1</v>
      </c>
      <c r="F55" s="6">
        <v>0</v>
      </c>
      <c r="G55" s="6">
        <f t="shared" si="4"/>
        <v>0</v>
      </c>
    </row>
    <row r="56" spans="1:7" ht="25.5" x14ac:dyDescent="0.25">
      <c r="A56" s="9" t="s">
        <v>159</v>
      </c>
      <c r="B56" s="5" t="s">
        <v>160</v>
      </c>
      <c r="C56" s="3" t="s">
        <v>161</v>
      </c>
      <c r="D56" s="4" t="s">
        <v>158</v>
      </c>
      <c r="E56" s="18">
        <v>1</v>
      </c>
      <c r="F56" s="6">
        <v>0</v>
      </c>
      <c r="G56" s="6">
        <f t="shared" si="4"/>
        <v>0</v>
      </c>
    </row>
    <row r="57" spans="1:7" ht="27" x14ac:dyDescent="0.25">
      <c r="A57" s="42" t="s">
        <v>163</v>
      </c>
      <c r="B57" s="43"/>
      <c r="C57" s="44" t="s">
        <v>162</v>
      </c>
      <c r="D57" s="45"/>
      <c r="E57" s="48"/>
      <c r="F57" s="35"/>
      <c r="G57" s="35">
        <f>SUM(G46:G56)</f>
        <v>0</v>
      </c>
    </row>
    <row r="58" spans="1:7" x14ac:dyDescent="0.25">
      <c r="A58" s="52" t="s">
        <v>200</v>
      </c>
      <c r="B58" s="53"/>
      <c r="C58" s="53"/>
      <c r="D58" s="53"/>
      <c r="E58" s="53"/>
      <c r="F58" s="54"/>
      <c r="G58" s="34">
        <f>G11+G17+G35+G44+G57</f>
        <v>0</v>
      </c>
    </row>
    <row r="59" spans="1:7" x14ac:dyDescent="0.25">
      <c r="A59" s="52" t="s">
        <v>198</v>
      </c>
      <c r="B59" s="53"/>
      <c r="C59" s="53"/>
      <c r="D59" s="53"/>
      <c r="E59" s="53"/>
      <c r="F59" s="53"/>
      <c r="G59" s="54"/>
    </row>
    <row r="60" spans="1:7" ht="13.5" x14ac:dyDescent="0.25">
      <c r="A60" s="36">
        <v>1</v>
      </c>
      <c r="B60" s="37"/>
      <c r="C60" s="49" t="s">
        <v>166</v>
      </c>
      <c r="D60" s="39"/>
      <c r="E60" s="40"/>
      <c r="F60" s="41"/>
      <c r="G60" s="41"/>
    </row>
    <row r="61" spans="1:7" ht="25.5" x14ac:dyDescent="0.25">
      <c r="A61" s="9" t="s">
        <v>33</v>
      </c>
      <c r="B61" s="5" t="s">
        <v>61</v>
      </c>
      <c r="C61" s="3" t="s">
        <v>167</v>
      </c>
      <c r="D61" s="4" t="s">
        <v>46</v>
      </c>
      <c r="E61" s="18">
        <v>1.5</v>
      </c>
      <c r="F61" s="6">
        <v>0</v>
      </c>
      <c r="G61" s="6">
        <f>E61*F61</f>
        <v>0</v>
      </c>
    </row>
    <row r="62" spans="1:7" ht="25.5" x14ac:dyDescent="0.25">
      <c r="A62" s="9" t="s">
        <v>37</v>
      </c>
      <c r="B62" s="5" t="s">
        <v>168</v>
      </c>
      <c r="C62" s="3" t="s">
        <v>169</v>
      </c>
      <c r="D62" s="4" t="s">
        <v>46</v>
      </c>
      <c r="E62" s="18">
        <v>11.64</v>
      </c>
      <c r="F62" s="6">
        <v>0</v>
      </c>
      <c r="G62" s="6">
        <f t="shared" ref="G62:G63" si="5">E62*F62</f>
        <v>0</v>
      </c>
    </row>
    <row r="63" spans="1:7" ht="38.25" x14ac:dyDescent="0.25">
      <c r="A63" s="9" t="s">
        <v>40</v>
      </c>
      <c r="B63" s="5" t="s">
        <v>170</v>
      </c>
      <c r="C63" s="3" t="s">
        <v>171</v>
      </c>
      <c r="D63" s="4" t="s">
        <v>46</v>
      </c>
      <c r="E63" s="18">
        <v>11.64</v>
      </c>
      <c r="F63" s="6">
        <v>0</v>
      </c>
      <c r="G63" s="6">
        <f t="shared" si="5"/>
        <v>0</v>
      </c>
    </row>
    <row r="64" spans="1:7" ht="13.5" x14ac:dyDescent="0.25">
      <c r="A64" s="42" t="s">
        <v>163</v>
      </c>
      <c r="B64" s="50"/>
      <c r="C64" s="51" t="s">
        <v>172</v>
      </c>
      <c r="D64" s="45"/>
      <c r="E64" s="46"/>
      <c r="F64" s="35"/>
      <c r="G64" s="35">
        <f>SUM(G61:G63)</f>
        <v>0</v>
      </c>
    </row>
    <row r="65" spans="1:7" ht="13.5" x14ac:dyDescent="0.25">
      <c r="A65" s="36">
        <v>2</v>
      </c>
      <c r="B65" s="39"/>
      <c r="C65" s="49" t="s">
        <v>173</v>
      </c>
      <c r="D65" s="39"/>
      <c r="E65" s="40"/>
      <c r="F65" s="41"/>
      <c r="G65" s="41"/>
    </row>
    <row r="66" spans="1:7" ht="51" x14ac:dyDescent="0.25">
      <c r="A66" s="9" t="s">
        <v>174</v>
      </c>
      <c r="B66" s="5" t="s">
        <v>118</v>
      </c>
      <c r="C66" s="3" t="s">
        <v>175</v>
      </c>
      <c r="D66" s="4" t="s">
        <v>46</v>
      </c>
      <c r="E66" s="18">
        <v>23.69</v>
      </c>
      <c r="F66" s="6">
        <v>0</v>
      </c>
      <c r="G66" s="6">
        <f>E66*F66</f>
        <v>0</v>
      </c>
    </row>
    <row r="67" spans="1:7" ht="25.5" x14ac:dyDescent="0.25">
      <c r="A67" s="9" t="s">
        <v>49</v>
      </c>
      <c r="B67" s="5" t="s">
        <v>176</v>
      </c>
      <c r="C67" s="3" t="s">
        <v>177</v>
      </c>
      <c r="D67" s="4" t="s">
        <v>46</v>
      </c>
      <c r="E67" s="18">
        <v>23.69</v>
      </c>
      <c r="F67" s="6">
        <v>0</v>
      </c>
      <c r="G67" s="6">
        <f t="shared" ref="G67:G76" si="6">E67*F67</f>
        <v>0</v>
      </c>
    </row>
    <row r="68" spans="1:7" ht="51" x14ac:dyDescent="0.25">
      <c r="A68" s="9" t="s">
        <v>53</v>
      </c>
      <c r="B68" s="5" t="s">
        <v>178</v>
      </c>
      <c r="C68" s="3" t="s">
        <v>179</v>
      </c>
      <c r="D68" s="4" t="s">
        <v>46</v>
      </c>
      <c r="E68" s="18">
        <v>23.69</v>
      </c>
      <c r="F68" s="6">
        <v>0</v>
      </c>
      <c r="G68" s="6">
        <f t="shared" si="6"/>
        <v>0</v>
      </c>
    </row>
    <row r="69" spans="1:7" ht="38.25" x14ac:dyDescent="0.25">
      <c r="A69" s="9" t="s">
        <v>56</v>
      </c>
      <c r="B69" s="5" t="s">
        <v>180</v>
      </c>
      <c r="C69" s="3" t="s">
        <v>181</v>
      </c>
      <c r="D69" s="4" t="s">
        <v>46</v>
      </c>
      <c r="E69" s="18">
        <v>13.99</v>
      </c>
      <c r="F69" s="6">
        <v>0</v>
      </c>
      <c r="G69" s="6">
        <f t="shared" si="6"/>
        <v>0</v>
      </c>
    </row>
    <row r="70" spans="1:7" ht="51" x14ac:dyDescent="0.25">
      <c r="A70" s="9" t="s">
        <v>60</v>
      </c>
      <c r="B70" s="5" t="s">
        <v>182</v>
      </c>
      <c r="C70" s="19" t="s">
        <v>183</v>
      </c>
      <c r="D70" s="20" t="s">
        <v>46</v>
      </c>
      <c r="E70" s="21">
        <v>4.7</v>
      </c>
      <c r="F70" s="22">
        <v>0</v>
      </c>
      <c r="G70" s="6">
        <f t="shared" si="6"/>
        <v>0</v>
      </c>
    </row>
    <row r="71" spans="1:7" ht="25.5" x14ac:dyDescent="0.25">
      <c r="A71" s="23" t="s">
        <v>184</v>
      </c>
      <c r="B71" s="24" t="s">
        <v>185</v>
      </c>
      <c r="C71" s="19" t="s">
        <v>186</v>
      </c>
      <c r="D71" s="20" t="s">
        <v>36</v>
      </c>
      <c r="E71" s="21">
        <v>28.49</v>
      </c>
      <c r="F71" s="22">
        <v>0</v>
      </c>
      <c r="G71" s="6">
        <f t="shared" si="6"/>
        <v>0</v>
      </c>
    </row>
    <row r="72" spans="1:7" ht="25.5" x14ac:dyDescent="0.25">
      <c r="A72" s="9" t="s">
        <v>187</v>
      </c>
      <c r="B72" s="5" t="s">
        <v>72</v>
      </c>
      <c r="C72" s="3" t="s">
        <v>73</v>
      </c>
      <c r="D72" s="4" t="s">
        <v>46</v>
      </c>
      <c r="E72" s="18">
        <v>3.82</v>
      </c>
      <c r="F72" s="6">
        <v>0</v>
      </c>
      <c r="G72" s="6">
        <f t="shared" si="6"/>
        <v>0</v>
      </c>
    </row>
    <row r="73" spans="1:7" ht="25.5" x14ac:dyDescent="0.25">
      <c r="A73" s="9" t="s">
        <v>188</v>
      </c>
      <c r="B73" s="5" t="s">
        <v>75</v>
      </c>
      <c r="C73" s="3" t="s">
        <v>76</v>
      </c>
      <c r="D73" s="4" t="s">
        <v>46</v>
      </c>
      <c r="E73" s="18">
        <v>7.04</v>
      </c>
      <c r="F73" s="6">
        <v>0</v>
      </c>
      <c r="G73" s="6">
        <f t="shared" si="6"/>
        <v>0</v>
      </c>
    </row>
    <row r="74" spans="1:7" ht="25.5" x14ac:dyDescent="0.25">
      <c r="A74" s="9" t="s">
        <v>189</v>
      </c>
      <c r="B74" s="5" t="s">
        <v>78</v>
      </c>
      <c r="C74" s="3" t="s">
        <v>79</v>
      </c>
      <c r="D74" s="4" t="s">
        <v>46</v>
      </c>
      <c r="E74" s="18">
        <v>3.82</v>
      </c>
      <c r="F74" s="6">
        <v>0</v>
      </c>
      <c r="G74" s="6">
        <f t="shared" si="6"/>
        <v>0</v>
      </c>
    </row>
    <row r="75" spans="1:7" ht="25.5" x14ac:dyDescent="0.25">
      <c r="A75" s="9" t="s">
        <v>190</v>
      </c>
      <c r="B75" s="5" t="s">
        <v>103</v>
      </c>
      <c r="C75" s="3" t="s">
        <v>104</v>
      </c>
      <c r="D75" s="4" t="s">
        <v>31</v>
      </c>
      <c r="E75" s="18">
        <v>2</v>
      </c>
      <c r="F75" s="6">
        <v>0</v>
      </c>
      <c r="G75" s="6">
        <f t="shared" si="6"/>
        <v>0</v>
      </c>
    </row>
    <row r="76" spans="1:7" ht="38.25" x14ac:dyDescent="0.25">
      <c r="A76" s="9" t="s">
        <v>191</v>
      </c>
      <c r="B76" s="5" t="s">
        <v>106</v>
      </c>
      <c r="C76" s="3" t="s">
        <v>192</v>
      </c>
      <c r="D76" s="4" t="s">
        <v>31</v>
      </c>
      <c r="E76" s="18">
        <v>1</v>
      </c>
      <c r="F76" s="6">
        <v>0</v>
      </c>
      <c r="G76" s="6">
        <f t="shared" si="6"/>
        <v>0</v>
      </c>
    </row>
    <row r="77" spans="1:7" ht="13.5" x14ac:dyDescent="0.25">
      <c r="A77" s="42" t="s">
        <v>163</v>
      </c>
      <c r="B77" s="50"/>
      <c r="C77" s="51" t="s">
        <v>193</v>
      </c>
      <c r="D77" s="45"/>
      <c r="E77" s="46"/>
      <c r="F77" s="35"/>
      <c r="G77" s="35">
        <f>SUM(G66:G76)</f>
        <v>0</v>
      </c>
    </row>
    <row r="78" spans="1:7" ht="13.5" x14ac:dyDescent="0.25">
      <c r="A78" s="36">
        <v>3</v>
      </c>
      <c r="B78" s="37"/>
      <c r="C78" s="38" t="s">
        <v>194</v>
      </c>
      <c r="D78" s="39"/>
      <c r="E78" s="40"/>
      <c r="F78" s="41"/>
      <c r="G78" s="41"/>
    </row>
    <row r="79" spans="1:7" ht="63.75" x14ac:dyDescent="0.25">
      <c r="A79" s="9" t="s">
        <v>83</v>
      </c>
      <c r="B79" s="5" t="s">
        <v>195</v>
      </c>
      <c r="C79" s="3" t="s">
        <v>196</v>
      </c>
      <c r="D79" s="4" t="s">
        <v>59</v>
      </c>
      <c r="E79" s="18">
        <v>20</v>
      </c>
      <c r="F79" s="6">
        <v>0</v>
      </c>
      <c r="G79" s="6">
        <f>E79*F79</f>
        <v>0</v>
      </c>
    </row>
    <row r="80" spans="1:7" ht="27" x14ac:dyDescent="0.25">
      <c r="A80" s="42" t="s">
        <v>163</v>
      </c>
      <c r="B80" s="43"/>
      <c r="C80" s="44" t="s">
        <v>197</v>
      </c>
      <c r="D80" s="45"/>
      <c r="E80" s="46"/>
      <c r="F80" s="35"/>
      <c r="G80" s="35">
        <f>SUM(G79)</f>
        <v>0</v>
      </c>
    </row>
    <row r="81" spans="1:8" ht="24.2" customHeight="1" thickBot="1" x14ac:dyDescent="0.3">
      <c r="A81" s="55" t="s">
        <v>199</v>
      </c>
      <c r="B81" s="56"/>
      <c r="C81" s="56"/>
      <c r="D81" s="56"/>
      <c r="E81" s="56"/>
      <c r="F81" s="57"/>
      <c r="G81" s="34">
        <f>G64+G77+G80</f>
        <v>0</v>
      </c>
    </row>
    <row r="82" spans="1:8" ht="15" customHeight="1" thickTop="1" thickBot="1" x14ac:dyDescent="0.3">
      <c r="A82" s="7" t="s">
        <v>3</v>
      </c>
      <c r="B82" s="8" t="s">
        <v>3</v>
      </c>
      <c r="C82" s="26" t="s">
        <v>16</v>
      </c>
      <c r="D82" s="27"/>
      <c r="E82" s="27"/>
      <c r="F82" s="28"/>
      <c r="G82" s="29">
        <f>G58+G81</f>
        <v>0</v>
      </c>
    </row>
    <row r="83" spans="1:8" ht="15" customHeight="1" thickTop="1" thickBot="1" x14ac:dyDescent="0.3">
      <c r="A83"/>
      <c r="B83"/>
      <c r="C83" s="26" t="s">
        <v>17</v>
      </c>
      <c r="D83" s="30" t="s">
        <v>2</v>
      </c>
      <c r="E83" s="30" t="s">
        <v>18</v>
      </c>
      <c r="F83" s="31">
        <v>23</v>
      </c>
      <c r="G83" s="29">
        <f>G82*23%</f>
        <v>0</v>
      </c>
    </row>
    <row r="84" spans="1:8" ht="15" customHeight="1" thickTop="1" thickBot="1" x14ac:dyDescent="0.3">
      <c r="A84"/>
      <c r="B84"/>
      <c r="C84" s="26" t="s">
        <v>19</v>
      </c>
      <c r="D84" s="32"/>
      <c r="E84" s="32"/>
      <c r="F84" s="33"/>
      <c r="G84" s="29">
        <f>G83+G82</f>
        <v>0</v>
      </c>
    </row>
    <row r="85" spans="1:8" ht="13.5" thickTop="1" x14ac:dyDescent="0.25"/>
    <row r="88" spans="1:8" s="10" customFormat="1" ht="17.25" customHeight="1" x14ac:dyDescent="0.2">
      <c r="A88" s="14"/>
      <c r="B88" s="14"/>
      <c r="C88" s="15" t="s">
        <v>20</v>
      </c>
      <c r="D88" s="14"/>
      <c r="E88" s="14"/>
      <c r="F88" s="66" t="s">
        <v>21</v>
      </c>
      <c r="G88" s="66"/>
      <c r="H88" s="16"/>
    </row>
    <row r="91" spans="1:8" s="10" customFormat="1" ht="17.25" customHeight="1" x14ac:dyDescent="0.2">
      <c r="A91" s="70" t="s">
        <v>22</v>
      </c>
      <c r="B91" s="72"/>
      <c r="C91" s="72"/>
      <c r="D91" s="71"/>
      <c r="E91" s="70" t="s">
        <v>23</v>
      </c>
      <c r="F91" s="71"/>
      <c r="G91" s="68" t="s">
        <v>24</v>
      </c>
      <c r="H91" s="69"/>
    </row>
    <row r="92" spans="1:8" s="10" customFormat="1" ht="21" customHeight="1" x14ac:dyDescent="0.2">
      <c r="A92" s="58" t="s">
        <v>25</v>
      </c>
      <c r="B92" s="59"/>
      <c r="C92" s="59"/>
      <c r="D92" s="67"/>
      <c r="E92" s="60" t="s">
        <v>26</v>
      </c>
      <c r="F92" s="61"/>
      <c r="G92" s="62">
        <v>0</v>
      </c>
      <c r="H92" s="63"/>
    </row>
    <row r="93" spans="1:8" s="10" customFormat="1" ht="19.5" customHeight="1" x14ac:dyDescent="0.2">
      <c r="A93" s="58" t="s">
        <v>27</v>
      </c>
      <c r="B93" s="59"/>
      <c r="C93" s="59"/>
      <c r="D93" s="67"/>
      <c r="E93" s="60" t="s">
        <v>28</v>
      </c>
      <c r="F93" s="61"/>
      <c r="G93" s="62">
        <v>0</v>
      </c>
      <c r="H93" s="63"/>
    </row>
    <row r="94" spans="1:8" s="10" customFormat="1" ht="19.5" customHeight="1" x14ac:dyDescent="0.2">
      <c r="A94" s="58" t="s">
        <v>29</v>
      </c>
      <c r="B94" s="59"/>
      <c r="C94" s="59"/>
      <c r="D94" s="67"/>
      <c r="E94" s="60" t="s">
        <v>30</v>
      </c>
      <c r="F94" s="61"/>
      <c r="G94" s="62">
        <v>0</v>
      </c>
      <c r="H94" s="63"/>
    </row>
    <row r="95" spans="1:8" s="10" customFormat="1" ht="17.25" customHeight="1" x14ac:dyDescent="0.2">
      <c r="A95" s="58" t="s">
        <v>201</v>
      </c>
      <c r="B95" s="59"/>
      <c r="C95" s="59"/>
      <c r="D95" s="59"/>
      <c r="E95" s="60" t="s">
        <v>202</v>
      </c>
      <c r="F95" s="61"/>
      <c r="G95" s="62">
        <v>0</v>
      </c>
      <c r="H95" s="63"/>
    </row>
    <row r="98" spans="1:8" s="10" customFormat="1" ht="17.25" customHeight="1" x14ac:dyDescent="0.2">
      <c r="A98" s="11"/>
      <c r="B98" s="11"/>
      <c r="C98" s="11"/>
      <c r="D98" s="11"/>
      <c r="E98" s="12"/>
      <c r="F98" s="12"/>
      <c r="G98" s="13"/>
      <c r="H98" s="13"/>
    </row>
    <row r="99" spans="1:8" s="10" customFormat="1" ht="17.25" customHeight="1" x14ac:dyDescent="0.2">
      <c r="A99" s="11"/>
      <c r="B99" s="11"/>
      <c r="C99" s="11"/>
      <c r="D99" s="11"/>
      <c r="E99" s="12"/>
      <c r="F99" s="12"/>
      <c r="G99" s="13"/>
      <c r="H99" s="13"/>
    </row>
  </sheetData>
  <mergeCells count="22">
    <mergeCell ref="A1:G1"/>
    <mergeCell ref="A2:G2"/>
    <mergeCell ref="F88:G88"/>
    <mergeCell ref="A94:D94"/>
    <mergeCell ref="E94:F94"/>
    <mergeCell ref="G94:H94"/>
    <mergeCell ref="G91:H91"/>
    <mergeCell ref="E91:F91"/>
    <mergeCell ref="A91:D91"/>
    <mergeCell ref="G93:H93"/>
    <mergeCell ref="E93:F93"/>
    <mergeCell ref="A93:D93"/>
    <mergeCell ref="G92:H92"/>
    <mergeCell ref="E92:F92"/>
    <mergeCell ref="A92:D92"/>
    <mergeCell ref="A5:G5"/>
    <mergeCell ref="A58:F58"/>
    <mergeCell ref="A59:G59"/>
    <mergeCell ref="A81:F81"/>
    <mergeCell ref="A95:D95"/>
    <mergeCell ref="E95:F95"/>
    <mergeCell ref="G95:H95"/>
  </mergeCells>
  <printOptions horizontalCentered="1"/>
  <pageMargins left="0.70866141732283472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upr. UPZP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Zygmunt Cichy</dc:creator>
  <cp:lastModifiedBy>Jan Kocur</cp:lastModifiedBy>
  <cp:lastPrinted>2021-03-22T07:33:47Z</cp:lastPrinted>
  <dcterms:created xsi:type="dcterms:W3CDTF">2013-05-31T10:52:38Z</dcterms:created>
  <dcterms:modified xsi:type="dcterms:W3CDTF">2021-03-22T07:38:56Z</dcterms:modified>
</cp:coreProperties>
</file>