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81" activeTab="0"/>
  </bookViews>
  <sheets>
    <sheet name="form.cen. do zał.nr 1 do SWZ" sheetId="1" r:id="rId1"/>
  </sheets>
  <externalReferences>
    <externalReference r:id="rId4"/>
  </externalReferences>
  <definedNames>
    <definedName name="a__Bankiem_Gospodarki_Żywnościowej_S.A.">'[1]36rat'!#REF!</definedName>
    <definedName name="O\W_w_Elblągu_z_s._w_Malborku">'[1]36rat'!#REF!</definedName>
  </definedNames>
  <calcPr fullCalcOnLoad="1" fullPrecision="0"/>
</workbook>
</file>

<file path=xl/sharedStrings.xml><?xml version="1.0" encoding="utf-8"?>
<sst xmlns="http://schemas.openxmlformats.org/spreadsheetml/2006/main" count="26" uniqueCount="23">
  <si>
    <t>Rata kapitałowa</t>
  </si>
  <si>
    <t>Data</t>
  </si>
  <si>
    <t>Odsetki</t>
  </si>
  <si>
    <t>PODSTAWOWE PARAMETRY FINANSOWANIA</t>
  </si>
  <si>
    <t>Kwota kredytu</t>
  </si>
  <si>
    <t>Podstawa oprocentowania</t>
  </si>
  <si>
    <t xml:space="preserve">Wibor 3 M                     </t>
  </si>
  <si>
    <t xml:space="preserve">Baza oprocentowania </t>
  </si>
  <si>
    <t>Marża</t>
  </si>
  <si>
    <t>Data uruchomienia</t>
  </si>
  <si>
    <t>Baza % rocznie</t>
  </si>
  <si>
    <t>% rocznie</t>
  </si>
  <si>
    <t>Płatność razem (rata kap.+ odsetki)</t>
  </si>
  <si>
    <t>Saldo zadłużenia</t>
  </si>
  <si>
    <t>liczba dni w okresie</t>
  </si>
  <si>
    <t>Razem</t>
  </si>
  <si>
    <t xml:space="preserve"> -</t>
  </si>
  <si>
    <t>odsetki razem</t>
  </si>
  <si>
    <t xml:space="preserve"> kwota kredytu na 7 000 000,00</t>
  </si>
  <si>
    <t>Formularz zostanie automatycznie wyliczony po wpisaniu bazy oprocentowania oraz marży - należy go dołączyć do oferty</t>
  </si>
  <si>
    <t>średnia 01.02.2023 - 28.02.2023</t>
  </si>
  <si>
    <t xml:space="preserve">Planowany kredyt  na 2023 r.    7 000 000,00 PLN </t>
  </si>
  <si>
    <t>zał. WIBOR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</si>
</sst>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%"/>
    <numFmt numFmtId="168" formatCode="_-* #,##0.000\ _z_ł_-;\-* #,##0.000\ _z_ł_-;_-* &quot;-&quot;??\ _z_ł_-;_-@_-"/>
    <numFmt numFmtId="169" formatCode="0.0000000000"/>
    <numFmt numFmtId="170" formatCode="0.000000000"/>
    <numFmt numFmtId="171" formatCode="0.00000000"/>
    <numFmt numFmtId="172" formatCode="#,##0.0"/>
    <numFmt numFmtId="173" formatCode="yy\-mm\-dd"/>
    <numFmt numFmtId="174" formatCode="yyyy\-mm\-dd"/>
    <numFmt numFmtId="175" formatCode="0.0"/>
    <numFmt numFmtId="176" formatCode="0.000"/>
    <numFmt numFmtId="177" formatCode="0.00000"/>
    <numFmt numFmtId="178" formatCode="0.000%"/>
    <numFmt numFmtId="179" formatCode="#,##0.00;[Red]#,##0.00"/>
    <numFmt numFmtId="180" formatCode="0.0000000"/>
    <numFmt numFmtId="181" formatCode="0.000000"/>
    <numFmt numFmtId="182" formatCode="#,##0.00_ ;\-#,##0.00\ "/>
    <numFmt numFmtId="183" formatCode="0.00000000000"/>
    <numFmt numFmtId="184" formatCode="d\-mm"/>
    <numFmt numFmtId="185" formatCode="#,##0.000"/>
    <numFmt numFmtId="186" formatCode="#,##0.00\ &quot;zł&quot;"/>
    <numFmt numFmtId="187" formatCode="mmm\ yy"/>
    <numFmt numFmtId="188" formatCode="mm\ yyyy"/>
    <numFmt numFmtId="189" formatCode="dd\ mm\ yyyy"/>
    <numFmt numFmtId="190" formatCode="mmmm\ yy"/>
    <numFmt numFmtId="191" formatCode="mmm/yyyy"/>
    <numFmt numFmtId="192" formatCode="d/mm/yyyy"/>
  </numFmts>
  <fonts count="56">
    <font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7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10"/>
      <name val="Arial CE"/>
      <family val="2"/>
    </font>
    <font>
      <sz val="7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rgb="FFFF0000"/>
      <name val="Arial CE"/>
      <family val="2"/>
    </font>
    <font>
      <sz val="7"/>
      <color rgb="FFFF0000"/>
      <name val="Arial CE"/>
      <family val="2"/>
    </font>
    <font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7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10" fontId="3" fillId="0" borderId="0" xfId="0" applyNumberFormat="1" applyFont="1" applyFill="1" applyBorder="1" applyAlignment="1">
      <alignment horizontal="left"/>
    </xf>
    <xf numFmtId="192" fontId="3" fillId="33" borderId="1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8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7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0" fontId="1" fillId="0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0" fontId="1" fillId="0" borderId="17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187" fontId="3" fillId="34" borderId="20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187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87" fontId="3" fillId="0" borderId="16" xfId="0" applyNumberFormat="1" applyFont="1" applyFill="1" applyBorder="1" applyAlignment="1">
      <alignment horizontal="left"/>
    </xf>
    <xf numFmtId="4" fontId="5" fillId="34" borderId="2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5" fillId="0" borderId="22" xfId="0" applyNumberFormat="1" applyFont="1" applyFill="1" applyBorder="1" applyAlignment="1">
      <alignment/>
    </xf>
    <xf numFmtId="10" fontId="1" fillId="0" borderId="23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5" fillId="34" borderId="26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left"/>
    </xf>
    <xf numFmtId="187" fontId="2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/>
    </xf>
    <xf numFmtId="10" fontId="2" fillId="0" borderId="14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187" fontId="5" fillId="34" borderId="20" xfId="0" applyNumberFormat="1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17" borderId="0" xfId="0" applyFont="1" applyFill="1" applyAlignment="1">
      <alignment/>
    </xf>
    <xf numFmtId="0" fontId="11" fillId="17" borderId="0" xfId="0" applyFont="1" applyFill="1" applyAlignment="1">
      <alignment/>
    </xf>
    <xf numFmtId="10" fontId="51" fillId="33" borderId="10" xfId="0" applyNumberFormat="1" applyFont="1" applyFill="1" applyBorder="1" applyAlignment="1">
      <alignment horizontal="center"/>
    </xf>
    <xf numFmtId="187" fontId="52" fillId="0" borderId="0" xfId="0" applyNumberFormat="1" applyFont="1" applyAlignment="1">
      <alignment/>
    </xf>
    <xf numFmtId="187" fontId="53" fillId="0" borderId="0" xfId="0" applyNumberFormat="1" applyFont="1" applyAlignment="1">
      <alignment/>
    </xf>
    <xf numFmtId="187" fontId="54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0" fontId="51" fillId="35" borderId="10" xfId="0" applyNumberFormat="1" applyFont="1" applyFill="1" applyBorder="1" applyAlignment="1">
      <alignment horizontal="center"/>
    </xf>
    <xf numFmtId="10" fontId="51" fillId="0" borderId="0" xfId="0" applyNumberFormat="1" applyFont="1" applyFill="1" applyBorder="1" applyAlignment="1">
      <alignment/>
    </xf>
    <xf numFmtId="187" fontId="4" fillId="0" borderId="0" xfId="0" applyNumberFormat="1" applyFont="1" applyBorder="1" applyAlignment="1">
      <alignment horizontal="left"/>
    </xf>
    <xf numFmtId="4" fontId="1" fillId="36" borderId="11" xfId="0" applyNumberFormat="1" applyFont="1" applyFill="1" applyBorder="1" applyAlignment="1">
      <alignment/>
    </xf>
    <xf numFmtId="187" fontId="3" fillId="34" borderId="27" xfId="0" applyNumberFormat="1" applyFont="1" applyFill="1" applyBorder="1" applyAlignment="1">
      <alignment horizontal="center" vertical="center"/>
    </xf>
    <xf numFmtId="192" fontId="1" fillId="0" borderId="28" xfId="0" applyNumberFormat="1" applyFont="1" applyBorder="1" applyAlignment="1">
      <alignment horizontal="center" vertical="center"/>
    </xf>
    <xf numFmtId="192" fontId="8" fillId="0" borderId="28" xfId="0" applyNumberFormat="1" applyFont="1" applyBorder="1" applyAlignment="1">
      <alignment horizontal="center" vertical="center"/>
    </xf>
    <xf numFmtId="192" fontId="1" fillId="0" borderId="29" xfId="0" applyNumberFormat="1" applyFont="1" applyBorder="1" applyAlignment="1">
      <alignment horizontal="center" vertical="center"/>
    </xf>
    <xf numFmtId="192" fontId="1" fillId="0" borderId="30" xfId="0" applyNumberFormat="1" applyFont="1" applyBorder="1" applyAlignment="1">
      <alignment horizontal="center" vertical="center"/>
    </xf>
    <xf numFmtId="192" fontId="8" fillId="0" borderId="31" xfId="0" applyNumberFormat="1" applyFont="1" applyBorder="1" applyAlignment="1">
      <alignment horizontal="center" vertical="center"/>
    </xf>
    <xf numFmtId="192" fontId="55" fillId="0" borderId="28" xfId="0" applyNumberFormat="1" applyFont="1" applyBorder="1" applyAlignment="1">
      <alignment horizontal="center" vertical="center"/>
    </xf>
    <xf numFmtId="4" fontId="5" fillId="34" borderId="32" xfId="0" applyNumberFormat="1" applyFont="1" applyFill="1" applyBorder="1" applyAlignment="1">
      <alignment/>
    </xf>
    <xf numFmtId="1" fontId="3" fillId="0" borderId="33" xfId="0" applyNumberFormat="1" applyFont="1" applyBorder="1" applyAlignment="1">
      <alignment horizontal="center"/>
    </xf>
    <xf numFmtId="187" fontId="12" fillId="0" borderId="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left"/>
    </xf>
    <xf numFmtId="187" fontId="3" fillId="37" borderId="10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left"/>
    </xf>
    <xf numFmtId="187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K\PIOTR\Plan%20sp&#322;aty%20G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wizy spłata 10-tego "/>
      <sheetName val="Dewizy (4)"/>
      <sheetName val="Dewizy"/>
      <sheetName val="Dewizy (2)"/>
      <sheetName val="Dewizy (3)"/>
      <sheetName val="Splata_31 (2)"/>
      <sheetName val="STUDENT"/>
      <sheetName val="Splata_31"/>
      <sheetName val="got_10  (3)"/>
      <sheetName val="got_10 Babireccy"/>
      <sheetName val="got_10  (2)"/>
      <sheetName val="Zadrozna"/>
      <sheetName val="Marciniak"/>
      <sheetName val="got_10   (Filipiak)"/>
      <sheetName val="Ressel"/>
      <sheetName val="ror (Magierska)"/>
      <sheetName val="got_10  (Radecki)"/>
      <sheetName val="got_spłata 10-tego Radecki"/>
      <sheetName val="GOTÓWKOWY"/>
      <sheetName val="OKAZJA"/>
      <sheetName val=" got"/>
      <sheetName val="ror"/>
      <sheetName val="ror (12)"/>
      <sheetName val="ror (13)"/>
      <sheetName val="ror (14)"/>
      <sheetName val="ror (Drabik)"/>
      <sheetName val="47rat "/>
      <sheetName val="36rat"/>
      <sheetName val="24raty"/>
      <sheetName val="24raty ROR"/>
      <sheetName val="12rat"/>
      <sheetName val="6rat"/>
      <sheetName val="12rat (2)"/>
      <sheetName val="12rat (3)"/>
      <sheetName val="got_spłata 10-tego"/>
      <sheetName val="got_spłata 10-tego (2)"/>
      <sheetName val="got_spłata 10-tego (3)"/>
      <sheetName val="got_spłata 10-tego (4)"/>
      <sheetName val="got_spłata 10-tego (5)"/>
      <sheetName val="got_spłata 15-tego "/>
      <sheetName val="RO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8"/>
  <sheetViews>
    <sheetView tabSelected="1" zoomScalePageLayoutView="0" workbookViewId="0" topLeftCell="A4">
      <selection activeCell="K26" sqref="K26"/>
    </sheetView>
  </sheetViews>
  <sheetFormatPr defaultColWidth="9.00390625" defaultRowHeight="12.75"/>
  <cols>
    <col min="1" max="1" width="1.37890625" style="0" customWidth="1"/>
    <col min="2" max="2" width="10.375" style="0" customWidth="1"/>
    <col min="3" max="3" width="7.00390625" style="0" customWidth="1"/>
    <col min="4" max="4" width="7.125" style="0" customWidth="1"/>
    <col min="5" max="5" width="9.75390625" style="0" customWidth="1"/>
    <col min="9" max="9" width="12.125" style="0" customWidth="1"/>
    <col min="11" max="11" width="9.125" style="70" customWidth="1"/>
    <col min="12" max="12" width="10.00390625" style="70" bestFit="1" customWidth="1"/>
  </cols>
  <sheetData>
    <row r="1" spans="2:12" s="56" customFormat="1" ht="12.75">
      <c r="B1" s="57" t="s">
        <v>21</v>
      </c>
      <c r="C1" s="57"/>
      <c r="D1" s="58"/>
      <c r="E1" s="57"/>
      <c r="F1" s="57"/>
      <c r="G1" s="57"/>
      <c r="H1" s="57"/>
      <c r="I1" s="57"/>
      <c r="J1" s="57"/>
      <c r="K1" s="66"/>
      <c r="L1" s="66"/>
    </row>
    <row r="2" spans="2:12" ht="18.75" thickBot="1">
      <c r="B2" s="60" t="s">
        <v>18</v>
      </c>
      <c r="C2" s="61"/>
      <c r="D2" s="62"/>
      <c r="E2" s="63"/>
      <c r="F2" s="63"/>
      <c r="G2" s="64"/>
      <c r="H2" s="65"/>
      <c r="I2" s="2"/>
      <c r="K2" s="42"/>
      <c r="L2" s="42"/>
    </row>
    <row r="3" spans="2:12" ht="13.5" thickBot="1">
      <c r="B3" s="86" t="s">
        <v>3</v>
      </c>
      <c r="C3" s="86"/>
      <c r="D3" s="86"/>
      <c r="E3" s="86"/>
      <c r="F3" s="3"/>
      <c r="G3" s="4"/>
      <c r="H3" s="5"/>
      <c r="I3" s="2"/>
      <c r="J3" s="6"/>
      <c r="K3" s="42"/>
      <c r="L3" s="42"/>
    </row>
    <row r="4" spans="2:12" ht="13.5" thickBot="1">
      <c r="B4" s="87" t="s">
        <v>4</v>
      </c>
      <c r="C4" s="87"/>
      <c r="D4" s="87"/>
      <c r="E4" s="7"/>
      <c r="F4" s="3"/>
      <c r="G4" s="4"/>
      <c r="H4" s="4"/>
      <c r="I4" s="6"/>
      <c r="J4" s="6"/>
      <c r="K4" s="42"/>
      <c r="L4" s="42"/>
    </row>
    <row r="5" spans="2:12" ht="13.5" thickBot="1">
      <c r="B5" s="88" t="s">
        <v>5</v>
      </c>
      <c r="C5" s="88"/>
      <c r="D5" s="88"/>
      <c r="E5" s="8" t="s">
        <v>6</v>
      </c>
      <c r="F5" s="9"/>
      <c r="G5" s="6"/>
      <c r="H5" s="6"/>
      <c r="I5" s="6"/>
      <c r="J5" s="6"/>
      <c r="K5" s="42"/>
      <c r="L5" s="42"/>
    </row>
    <row r="6" spans="2:12" ht="16.5" thickBot="1">
      <c r="B6" s="85" t="s">
        <v>7</v>
      </c>
      <c r="C6" s="85"/>
      <c r="D6" s="85"/>
      <c r="E6" s="59"/>
      <c r="F6" s="48" t="s">
        <v>22</v>
      </c>
      <c r="G6" s="72" t="s">
        <v>20</v>
      </c>
      <c r="H6" s="72"/>
      <c r="I6" s="10"/>
      <c r="J6" s="6"/>
      <c r="K6" s="42"/>
      <c r="L6" s="42"/>
    </row>
    <row r="7" spans="2:12" ht="13.5" thickBot="1">
      <c r="B7" s="85" t="s">
        <v>8</v>
      </c>
      <c r="C7" s="85"/>
      <c r="D7" s="85"/>
      <c r="E7" s="71"/>
      <c r="F7" s="11"/>
      <c r="G7" s="4"/>
      <c r="H7" s="6"/>
      <c r="I7" s="6"/>
      <c r="J7" s="6"/>
      <c r="K7" s="42"/>
      <c r="L7" s="42"/>
    </row>
    <row r="8" spans="2:12" ht="13.5" thickBot="1">
      <c r="B8" s="85" t="s">
        <v>9</v>
      </c>
      <c r="C8" s="85"/>
      <c r="D8" s="85"/>
      <c r="E8" s="12">
        <v>45199</v>
      </c>
      <c r="F8" s="13"/>
      <c r="G8" s="4"/>
      <c r="H8" s="6"/>
      <c r="I8" s="6"/>
      <c r="J8" s="6"/>
      <c r="K8" s="42"/>
      <c r="L8" s="42"/>
    </row>
    <row r="9" spans="2:12" ht="9" customHeight="1">
      <c r="B9" s="73"/>
      <c r="C9" s="73"/>
      <c r="D9" s="73"/>
      <c r="E9" s="13"/>
      <c r="F9" s="13"/>
      <c r="G9" s="4"/>
      <c r="H9" s="6"/>
      <c r="I9" s="6"/>
      <c r="J9" s="6"/>
      <c r="K9" s="42"/>
      <c r="L9" s="42"/>
    </row>
    <row r="10" spans="2:12" ht="12.75">
      <c r="B10" s="84" t="s">
        <v>19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2:12" ht="7.5" customHeight="1" thickBot="1">
      <c r="B11" s="14"/>
      <c r="C11" s="14"/>
      <c r="D11" s="49"/>
      <c r="E11" s="15"/>
      <c r="F11" s="15"/>
      <c r="G11" s="4"/>
      <c r="H11" s="6"/>
      <c r="I11" s="6"/>
      <c r="J11" s="6"/>
      <c r="K11" s="67"/>
      <c r="L11" s="42"/>
    </row>
    <row r="12" spans="2:12" s="1" customFormat="1" ht="50.25" customHeight="1" thickBot="1">
      <c r="B12" s="16" t="s">
        <v>1</v>
      </c>
      <c r="C12" s="17" t="s">
        <v>10</v>
      </c>
      <c r="D12" s="50" t="s">
        <v>8</v>
      </c>
      <c r="E12" s="17" t="s">
        <v>11</v>
      </c>
      <c r="F12" s="17" t="s">
        <v>0</v>
      </c>
      <c r="G12" s="17" t="s">
        <v>2</v>
      </c>
      <c r="H12" s="17" t="s">
        <v>12</v>
      </c>
      <c r="I12" s="17" t="s">
        <v>13</v>
      </c>
      <c r="J12" s="18" t="s">
        <v>14</v>
      </c>
      <c r="K12" s="42"/>
      <c r="L12" s="42"/>
    </row>
    <row r="13" spans="2:12" ht="12.75">
      <c r="B13" s="76"/>
      <c r="C13" s="20"/>
      <c r="D13" s="51"/>
      <c r="E13" s="19"/>
      <c r="F13" s="21"/>
      <c r="G13" s="21"/>
      <c r="H13" s="22"/>
      <c r="I13" s="21"/>
      <c r="J13" s="23"/>
      <c r="K13" s="68"/>
      <c r="L13" s="68"/>
    </row>
    <row r="14" spans="2:12" ht="12.75">
      <c r="B14" s="77">
        <v>44926</v>
      </c>
      <c r="C14" s="20">
        <f>E6</f>
        <v>0</v>
      </c>
      <c r="D14" s="51">
        <f>E7</f>
        <v>0</v>
      </c>
      <c r="E14" s="19">
        <f aca="true" t="shared" si="0" ref="E14:E61">C14+D14</f>
        <v>0</v>
      </c>
      <c r="F14" s="21"/>
      <c r="G14" s="21">
        <f>I13*E14*(B14-B13)/365</f>
        <v>0</v>
      </c>
      <c r="H14" s="22">
        <f aca="true" t="shared" si="1" ref="H14:H61">F14+G14</f>
        <v>0</v>
      </c>
      <c r="I14" s="21">
        <f>I13-F14</f>
        <v>0</v>
      </c>
      <c r="J14" s="23">
        <v>31</v>
      </c>
      <c r="K14" s="68"/>
      <c r="L14" s="68"/>
    </row>
    <row r="15" spans="2:12" ht="12.75">
      <c r="B15" s="76">
        <v>44957</v>
      </c>
      <c r="C15" s="20">
        <f aca="true" t="shared" si="2" ref="C15:D29">C14</f>
        <v>0</v>
      </c>
      <c r="D15" s="51">
        <f t="shared" si="2"/>
        <v>0</v>
      </c>
      <c r="E15" s="19">
        <f t="shared" si="0"/>
        <v>0</v>
      </c>
      <c r="F15" s="21"/>
      <c r="G15" s="21">
        <f aca="true" t="shared" si="3" ref="G15:G26">I14*E15*(B15-B14)/365</f>
        <v>0</v>
      </c>
      <c r="H15" s="22">
        <f t="shared" si="1"/>
        <v>0</v>
      </c>
      <c r="I15" s="21">
        <f aca="true" t="shared" si="4" ref="I15:I72">I14-F15</f>
        <v>0</v>
      </c>
      <c r="J15" s="23">
        <f aca="true" t="shared" si="5" ref="J15:J61">B15-B14</f>
        <v>31</v>
      </c>
      <c r="K15" s="68"/>
      <c r="L15" s="68"/>
    </row>
    <row r="16" spans="2:12" ht="12.75">
      <c r="B16" s="76">
        <v>44985</v>
      </c>
      <c r="C16" s="20">
        <f t="shared" si="2"/>
        <v>0</v>
      </c>
      <c r="D16" s="51">
        <f t="shared" si="2"/>
        <v>0</v>
      </c>
      <c r="E16" s="19">
        <f t="shared" si="0"/>
        <v>0</v>
      </c>
      <c r="F16" s="21"/>
      <c r="G16" s="21">
        <f t="shared" si="3"/>
        <v>0</v>
      </c>
      <c r="H16" s="22">
        <f t="shared" si="1"/>
        <v>0</v>
      </c>
      <c r="I16" s="21">
        <f t="shared" si="4"/>
        <v>0</v>
      </c>
      <c r="J16" s="23">
        <f t="shared" si="5"/>
        <v>28</v>
      </c>
      <c r="K16" s="68"/>
      <c r="L16" s="68"/>
    </row>
    <row r="17" spans="2:12" ht="12.75">
      <c r="B17" s="76">
        <v>45016</v>
      </c>
      <c r="C17" s="20">
        <f t="shared" si="2"/>
        <v>0</v>
      </c>
      <c r="D17" s="51">
        <f t="shared" si="2"/>
        <v>0</v>
      </c>
      <c r="E17" s="19">
        <f t="shared" si="0"/>
        <v>0</v>
      </c>
      <c r="F17" s="21"/>
      <c r="G17" s="21">
        <f t="shared" si="3"/>
        <v>0</v>
      </c>
      <c r="H17" s="22">
        <f t="shared" si="1"/>
        <v>0</v>
      </c>
      <c r="I17" s="21">
        <f t="shared" si="4"/>
        <v>0</v>
      </c>
      <c r="J17" s="23">
        <f t="shared" si="5"/>
        <v>31</v>
      </c>
      <c r="K17" s="68">
        <f>SUM(G15+G16+G17)</f>
        <v>0</v>
      </c>
      <c r="L17" s="68">
        <f>F17</f>
        <v>0</v>
      </c>
    </row>
    <row r="18" spans="2:12" ht="12.75">
      <c r="B18" s="76">
        <v>45046</v>
      </c>
      <c r="C18" s="20">
        <f t="shared" si="2"/>
        <v>0</v>
      </c>
      <c r="D18" s="51">
        <f t="shared" si="2"/>
        <v>0</v>
      </c>
      <c r="E18" s="19">
        <f t="shared" si="0"/>
        <v>0</v>
      </c>
      <c r="F18" s="21"/>
      <c r="G18" s="21">
        <f t="shared" si="3"/>
        <v>0</v>
      </c>
      <c r="H18" s="22">
        <f t="shared" si="1"/>
        <v>0</v>
      </c>
      <c r="I18" s="21">
        <f t="shared" si="4"/>
        <v>0</v>
      </c>
      <c r="J18" s="23">
        <f t="shared" si="5"/>
        <v>30</v>
      </c>
      <c r="K18" s="68"/>
      <c r="L18" s="68"/>
    </row>
    <row r="19" spans="2:12" ht="12.75">
      <c r="B19" s="76">
        <v>45077</v>
      </c>
      <c r="C19" s="20">
        <f t="shared" si="2"/>
        <v>0</v>
      </c>
      <c r="D19" s="51">
        <f t="shared" si="2"/>
        <v>0</v>
      </c>
      <c r="E19" s="19">
        <f t="shared" si="0"/>
        <v>0</v>
      </c>
      <c r="F19" s="21"/>
      <c r="G19" s="21">
        <f t="shared" si="3"/>
        <v>0</v>
      </c>
      <c r="H19" s="22">
        <f t="shared" si="1"/>
        <v>0</v>
      </c>
      <c r="I19" s="21">
        <f t="shared" si="4"/>
        <v>0</v>
      </c>
      <c r="J19" s="23">
        <f t="shared" si="5"/>
        <v>31</v>
      </c>
      <c r="K19" s="68"/>
      <c r="L19" s="68"/>
    </row>
    <row r="20" spans="2:12" ht="12.75">
      <c r="B20" s="76">
        <v>45107</v>
      </c>
      <c r="C20" s="20">
        <f t="shared" si="2"/>
        <v>0</v>
      </c>
      <c r="D20" s="51">
        <f t="shared" si="2"/>
        <v>0</v>
      </c>
      <c r="E20" s="19">
        <f t="shared" si="0"/>
        <v>0</v>
      </c>
      <c r="F20" s="21"/>
      <c r="G20" s="21">
        <f t="shared" si="3"/>
        <v>0</v>
      </c>
      <c r="H20" s="22">
        <f t="shared" si="1"/>
        <v>0</v>
      </c>
      <c r="I20" s="21">
        <f t="shared" si="4"/>
        <v>0</v>
      </c>
      <c r="J20" s="23">
        <f t="shared" si="5"/>
        <v>30</v>
      </c>
      <c r="K20" s="68">
        <f>SUM(G18+G19+G20)</f>
        <v>0</v>
      </c>
      <c r="L20" s="68">
        <f>F20</f>
        <v>0</v>
      </c>
    </row>
    <row r="21" spans="2:12" ht="12.75">
      <c r="B21" s="76">
        <v>45138</v>
      </c>
      <c r="C21" s="20">
        <f t="shared" si="2"/>
        <v>0</v>
      </c>
      <c r="D21" s="51">
        <f t="shared" si="2"/>
        <v>0</v>
      </c>
      <c r="E21" s="19">
        <f t="shared" si="0"/>
        <v>0</v>
      </c>
      <c r="F21" s="21"/>
      <c r="G21" s="21">
        <f t="shared" si="3"/>
        <v>0</v>
      </c>
      <c r="H21" s="22">
        <f t="shared" si="1"/>
        <v>0</v>
      </c>
      <c r="I21" s="21">
        <f t="shared" si="4"/>
        <v>0</v>
      </c>
      <c r="J21" s="23">
        <f t="shared" si="5"/>
        <v>31</v>
      </c>
      <c r="K21" s="68"/>
      <c r="L21" s="68"/>
    </row>
    <row r="22" spans="2:12" ht="12.75">
      <c r="B22" s="76">
        <v>45169</v>
      </c>
      <c r="C22" s="20">
        <f t="shared" si="2"/>
        <v>0</v>
      </c>
      <c r="D22" s="51">
        <f t="shared" si="2"/>
        <v>0</v>
      </c>
      <c r="E22" s="19">
        <f t="shared" si="0"/>
        <v>0</v>
      </c>
      <c r="F22" s="21"/>
      <c r="G22" s="21">
        <f t="shared" si="3"/>
        <v>0</v>
      </c>
      <c r="H22" s="22">
        <f t="shared" si="1"/>
        <v>0</v>
      </c>
      <c r="I22" s="21">
        <f t="shared" si="4"/>
        <v>0</v>
      </c>
      <c r="J22" s="23">
        <f t="shared" si="5"/>
        <v>31</v>
      </c>
      <c r="K22" s="68"/>
      <c r="L22" s="68"/>
    </row>
    <row r="23" spans="2:12" ht="12.75">
      <c r="B23" s="76">
        <v>45199</v>
      </c>
      <c r="C23" s="20">
        <f t="shared" si="2"/>
        <v>0</v>
      </c>
      <c r="D23" s="51">
        <f t="shared" si="2"/>
        <v>0</v>
      </c>
      <c r="E23" s="19">
        <f t="shared" si="0"/>
        <v>0</v>
      </c>
      <c r="F23" s="21"/>
      <c r="G23" s="21">
        <f t="shared" si="3"/>
        <v>0</v>
      </c>
      <c r="H23" s="22">
        <f t="shared" si="1"/>
        <v>0</v>
      </c>
      <c r="I23" s="74">
        <v>7000000</v>
      </c>
      <c r="J23" s="23">
        <f t="shared" si="5"/>
        <v>30</v>
      </c>
      <c r="K23" s="68">
        <f>SUM(G21+G22+G23)</f>
        <v>0</v>
      </c>
      <c r="L23" s="68">
        <f>F23</f>
        <v>0</v>
      </c>
    </row>
    <row r="24" spans="2:12" ht="12.75">
      <c r="B24" s="76">
        <v>45230</v>
      </c>
      <c r="C24" s="20">
        <f t="shared" si="2"/>
        <v>0</v>
      </c>
      <c r="D24" s="51">
        <f t="shared" si="2"/>
        <v>0</v>
      </c>
      <c r="E24" s="19">
        <f t="shared" si="0"/>
        <v>0</v>
      </c>
      <c r="F24" s="21"/>
      <c r="G24" s="21">
        <f t="shared" si="3"/>
        <v>0</v>
      </c>
      <c r="H24" s="22">
        <f t="shared" si="1"/>
        <v>0</v>
      </c>
      <c r="I24" s="21">
        <f t="shared" si="4"/>
        <v>7000000</v>
      </c>
      <c r="J24" s="23">
        <f t="shared" si="5"/>
        <v>31</v>
      </c>
      <c r="K24" s="68"/>
      <c r="L24" s="68"/>
    </row>
    <row r="25" spans="2:12" ht="12.75">
      <c r="B25" s="76">
        <v>45260</v>
      </c>
      <c r="C25" s="20">
        <f t="shared" si="2"/>
        <v>0</v>
      </c>
      <c r="D25" s="51">
        <f t="shared" si="2"/>
        <v>0</v>
      </c>
      <c r="E25" s="19">
        <f t="shared" si="0"/>
        <v>0</v>
      </c>
      <c r="F25" s="21"/>
      <c r="G25" s="21">
        <f t="shared" si="3"/>
        <v>0</v>
      </c>
      <c r="H25" s="22">
        <f t="shared" si="1"/>
        <v>0</v>
      </c>
      <c r="I25" s="21">
        <f t="shared" si="4"/>
        <v>7000000</v>
      </c>
      <c r="J25" s="23">
        <f t="shared" si="5"/>
        <v>30</v>
      </c>
      <c r="K25" s="68"/>
      <c r="L25" s="68"/>
    </row>
    <row r="26" spans="2:12" ht="12.75">
      <c r="B26" s="77">
        <v>45291</v>
      </c>
      <c r="C26" s="20">
        <f t="shared" si="2"/>
        <v>0</v>
      </c>
      <c r="D26" s="51">
        <f t="shared" si="2"/>
        <v>0</v>
      </c>
      <c r="E26" s="19">
        <f t="shared" si="0"/>
        <v>0</v>
      </c>
      <c r="F26" s="21"/>
      <c r="G26" s="21">
        <f t="shared" si="3"/>
        <v>0</v>
      </c>
      <c r="H26" s="22">
        <f t="shared" si="1"/>
        <v>0</v>
      </c>
      <c r="I26" s="21">
        <f t="shared" si="4"/>
        <v>7000000</v>
      </c>
      <c r="J26" s="23">
        <f t="shared" si="5"/>
        <v>31</v>
      </c>
      <c r="K26" s="68">
        <f>SUM(G24+G25+G26)</f>
        <v>0</v>
      </c>
      <c r="L26" s="68">
        <f>F26</f>
        <v>0</v>
      </c>
    </row>
    <row r="27" spans="2:12" ht="12.75">
      <c r="B27" s="76">
        <v>45322</v>
      </c>
      <c r="C27" s="20">
        <f t="shared" si="2"/>
        <v>0</v>
      </c>
      <c r="D27" s="51">
        <f t="shared" si="2"/>
        <v>0</v>
      </c>
      <c r="E27" s="19">
        <f t="shared" si="0"/>
        <v>0</v>
      </c>
      <c r="F27" s="21"/>
      <c r="G27" s="21">
        <f>I26*E27*(B27-B26)/366</f>
        <v>0</v>
      </c>
      <c r="H27" s="22">
        <f t="shared" si="1"/>
        <v>0</v>
      </c>
      <c r="I27" s="21">
        <f t="shared" si="4"/>
        <v>7000000</v>
      </c>
      <c r="J27" s="23">
        <f t="shared" si="5"/>
        <v>31</v>
      </c>
      <c r="K27" s="68"/>
      <c r="L27" s="68"/>
    </row>
    <row r="28" spans="2:12" ht="12.75">
      <c r="B28" s="76">
        <v>45351</v>
      </c>
      <c r="C28" s="20">
        <f t="shared" si="2"/>
        <v>0</v>
      </c>
      <c r="D28" s="51">
        <f t="shared" si="2"/>
        <v>0</v>
      </c>
      <c r="E28" s="19">
        <f t="shared" si="0"/>
        <v>0</v>
      </c>
      <c r="F28" s="24"/>
      <c r="G28" s="21">
        <f aca="true" t="shared" si="6" ref="G28:G38">I27*E28*(B28-B27)/366</f>
        <v>0</v>
      </c>
      <c r="H28" s="22">
        <f t="shared" si="1"/>
        <v>0</v>
      </c>
      <c r="I28" s="21">
        <f t="shared" si="4"/>
        <v>7000000</v>
      </c>
      <c r="J28" s="23">
        <f t="shared" si="5"/>
        <v>29</v>
      </c>
      <c r="K28" s="68"/>
      <c r="L28" s="68"/>
    </row>
    <row r="29" spans="2:12" ht="12.75">
      <c r="B29" s="76">
        <v>45382</v>
      </c>
      <c r="C29" s="20">
        <f t="shared" si="2"/>
        <v>0</v>
      </c>
      <c r="D29" s="51">
        <f t="shared" si="2"/>
        <v>0</v>
      </c>
      <c r="E29" s="25">
        <f t="shared" si="0"/>
        <v>0</v>
      </c>
      <c r="F29" s="21">
        <v>125000</v>
      </c>
      <c r="G29" s="27">
        <f t="shared" si="6"/>
        <v>0</v>
      </c>
      <c r="H29" s="22">
        <f t="shared" si="1"/>
        <v>125000</v>
      </c>
      <c r="I29" s="21">
        <f t="shared" si="4"/>
        <v>6875000</v>
      </c>
      <c r="J29" s="23">
        <f t="shared" si="5"/>
        <v>31</v>
      </c>
      <c r="K29" s="68"/>
      <c r="L29" s="68"/>
    </row>
    <row r="30" spans="2:12" ht="12.75">
      <c r="B30" s="76">
        <v>45412</v>
      </c>
      <c r="C30" s="20">
        <f aca="true" t="shared" si="7" ref="C30:D45">C29</f>
        <v>0</v>
      </c>
      <c r="D30" s="51">
        <f t="shared" si="7"/>
        <v>0</v>
      </c>
      <c r="E30" s="25">
        <f t="shared" si="0"/>
        <v>0</v>
      </c>
      <c r="F30" s="21"/>
      <c r="G30" s="27">
        <f t="shared" si="6"/>
        <v>0</v>
      </c>
      <c r="H30" s="22">
        <f t="shared" si="1"/>
        <v>0</v>
      </c>
      <c r="I30" s="21">
        <f t="shared" si="4"/>
        <v>6875000</v>
      </c>
      <c r="J30" s="23">
        <f t="shared" si="5"/>
        <v>30</v>
      </c>
      <c r="K30" s="68"/>
      <c r="L30" s="68"/>
    </row>
    <row r="31" spans="2:12" ht="12.75">
      <c r="B31" s="76">
        <v>45443</v>
      </c>
      <c r="C31" s="20">
        <f t="shared" si="7"/>
        <v>0</v>
      </c>
      <c r="D31" s="51">
        <f t="shared" si="7"/>
        <v>0</v>
      </c>
      <c r="E31" s="25">
        <f t="shared" si="0"/>
        <v>0</v>
      </c>
      <c r="F31" s="21"/>
      <c r="G31" s="27">
        <f t="shared" si="6"/>
        <v>0</v>
      </c>
      <c r="H31" s="22">
        <f t="shared" si="1"/>
        <v>0</v>
      </c>
      <c r="I31" s="21">
        <f t="shared" si="4"/>
        <v>6875000</v>
      </c>
      <c r="J31" s="23">
        <f t="shared" si="5"/>
        <v>31</v>
      </c>
      <c r="K31" s="68"/>
      <c r="L31" s="68"/>
    </row>
    <row r="32" spans="2:12" ht="12.75">
      <c r="B32" s="76">
        <v>45473</v>
      </c>
      <c r="C32" s="20">
        <f t="shared" si="7"/>
        <v>0</v>
      </c>
      <c r="D32" s="51">
        <f t="shared" si="7"/>
        <v>0</v>
      </c>
      <c r="E32" s="25">
        <f t="shared" si="0"/>
        <v>0</v>
      </c>
      <c r="F32" s="21">
        <v>125000</v>
      </c>
      <c r="G32" s="27">
        <f t="shared" si="6"/>
        <v>0</v>
      </c>
      <c r="H32" s="22">
        <f t="shared" si="1"/>
        <v>125000</v>
      </c>
      <c r="I32" s="21">
        <f t="shared" si="4"/>
        <v>6750000</v>
      </c>
      <c r="J32" s="23">
        <f t="shared" si="5"/>
        <v>30</v>
      </c>
      <c r="K32" s="68"/>
      <c r="L32" s="68"/>
    </row>
    <row r="33" spans="2:12" ht="12.75">
      <c r="B33" s="76">
        <v>45504</v>
      </c>
      <c r="C33" s="20">
        <f t="shared" si="7"/>
        <v>0</v>
      </c>
      <c r="D33" s="51">
        <f t="shared" si="7"/>
        <v>0</v>
      </c>
      <c r="E33" s="25">
        <f t="shared" si="0"/>
        <v>0</v>
      </c>
      <c r="F33" s="21"/>
      <c r="G33" s="27">
        <f t="shared" si="6"/>
        <v>0</v>
      </c>
      <c r="H33" s="22">
        <f t="shared" si="1"/>
        <v>0</v>
      </c>
      <c r="I33" s="21">
        <f t="shared" si="4"/>
        <v>6750000</v>
      </c>
      <c r="J33" s="23">
        <f t="shared" si="5"/>
        <v>31</v>
      </c>
      <c r="K33" s="68"/>
      <c r="L33" s="68"/>
    </row>
    <row r="34" spans="2:12" ht="12.75">
      <c r="B34" s="76">
        <v>45535</v>
      </c>
      <c r="C34" s="20">
        <f t="shared" si="7"/>
        <v>0</v>
      </c>
      <c r="D34" s="51">
        <f t="shared" si="7"/>
        <v>0</v>
      </c>
      <c r="E34" s="25">
        <f t="shared" si="0"/>
        <v>0</v>
      </c>
      <c r="F34" s="21"/>
      <c r="G34" s="27">
        <f t="shared" si="6"/>
        <v>0</v>
      </c>
      <c r="H34" s="22">
        <f t="shared" si="1"/>
        <v>0</v>
      </c>
      <c r="I34" s="21">
        <f t="shared" si="4"/>
        <v>6750000</v>
      </c>
      <c r="J34" s="23">
        <f t="shared" si="5"/>
        <v>31</v>
      </c>
      <c r="K34" s="68"/>
      <c r="L34" s="68"/>
    </row>
    <row r="35" spans="2:12" ht="12.75">
      <c r="B35" s="76">
        <v>45565</v>
      </c>
      <c r="C35" s="20">
        <f t="shared" si="7"/>
        <v>0</v>
      </c>
      <c r="D35" s="51">
        <f t="shared" si="7"/>
        <v>0</v>
      </c>
      <c r="E35" s="25">
        <f t="shared" si="0"/>
        <v>0</v>
      </c>
      <c r="F35" s="21">
        <v>125000</v>
      </c>
      <c r="G35" s="27">
        <f t="shared" si="6"/>
        <v>0</v>
      </c>
      <c r="H35" s="22">
        <f t="shared" si="1"/>
        <v>125000</v>
      </c>
      <c r="I35" s="21">
        <f t="shared" si="4"/>
        <v>6625000</v>
      </c>
      <c r="J35" s="23">
        <f t="shared" si="5"/>
        <v>30</v>
      </c>
      <c r="K35" s="68"/>
      <c r="L35" s="68"/>
    </row>
    <row r="36" spans="2:12" ht="12.75">
      <c r="B36" s="76">
        <v>45596</v>
      </c>
      <c r="C36" s="20">
        <f t="shared" si="7"/>
        <v>0</v>
      </c>
      <c r="D36" s="51">
        <f t="shared" si="7"/>
        <v>0</v>
      </c>
      <c r="E36" s="25">
        <f t="shared" si="0"/>
        <v>0</v>
      </c>
      <c r="F36" s="21"/>
      <c r="G36" s="27">
        <f t="shared" si="6"/>
        <v>0</v>
      </c>
      <c r="H36" s="22">
        <f t="shared" si="1"/>
        <v>0</v>
      </c>
      <c r="I36" s="21">
        <f t="shared" si="4"/>
        <v>6625000</v>
      </c>
      <c r="J36" s="23">
        <f t="shared" si="5"/>
        <v>31</v>
      </c>
      <c r="K36" s="68"/>
      <c r="L36" s="68"/>
    </row>
    <row r="37" spans="2:12" ht="12.75">
      <c r="B37" s="76">
        <v>45626</v>
      </c>
      <c r="C37" s="20">
        <f t="shared" si="7"/>
        <v>0</v>
      </c>
      <c r="D37" s="51">
        <f t="shared" si="7"/>
        <v>0</v>
      </c>
      <c r="E37" s="25">
        <f t="shared" si="0"/>
        <v>0</v>
      </c>
      <c r="F37" s="21"/>
      <c r="G37" s="27">
        <f t="shared" si="6"/>
        <v>0</v>
      </c>
      <c r="H37" s="22">
        <f t="shared" si="1"/>
        <v>0</v>
      </c>
      <c r="I37" s="21">
        <f t="shared" si="4"/>
        <v>6625000</v>
      </c>
      <c r="J37" s="23">
        <f t="shared" si="5"/>
        <v>30</v>
      </c>
      <c r="K37" s="68"/>
      <c r="L37" s="68"/>
    </row>
    <row r="38" spans="2:12" ht="12.75">
      <c r="B38" s="77">
        <v>45657</v>
      </c>
      <c r="C38" s="20">
        <f t="shared" si="7"/>
        <v>0</v>
      </c>
      <c r="D38" s="51">
        <f t="shared" si="7"/>
        <v>0</v>
      </c>
      <c r="E38" s="25">
        <f t="shared" si="0"/>
        <v>0</v>
      </c>
      <c r="F38" s="21">
        <v>125000</v>
      </c>
      <c r="G38" s="27">
        <f t="shared" si="6"/>
        <v>0</v>
      </c>
      <c r="H38" s="22">
        <f t="shared" si="1"/>
        <v>125000</v>
      </c>
      <c r="I38" s="21">
        <f t="shared" si="4"/>
        <v>6500000</v>
      </c>
      <c r="J38" s="23">
        <f t="shared" si="5"/>
        <v>31</v>
      </c>
      <c r="K38" s="68">
        <f>G27++G28+G29+G30+G31+G32+G33+G34+G35+G36+G37+G38</f>
        <v>0</v>
      </c>
      <c r="L38" s="68">
        <f>F29+F32+F35+F38</f>
        <v>500000</v>
      </c>
    </row>
    <row r="39" spans="2:12" ht="12.75">
      <c r="B39" s="76">
        <v>45688</v>
      </c>
      <c r="C39" s="20">
        <f t="shared" si="7"/>
        <v>0</v>
      </c>
      <c r="D39" s="51">
        <f t="shared" si="7"/>
        <v>0</v>
      </c>
      <c r="E39" s="25">
        <f t="shared" si="0"/>
        <v>0</v>
      </c>
      <c r="F39" s="26"/>
      <c r="G39" s="27">
        <f aca="true" t="shared" si="8" ref="G39:G74">I38*E39*(B39-B38)/365</f>
        <v>0</v>
      </c>
      <c r="H39" s="22">
        <f t="shared" si="1"/>
        <v>0</v>
      </c>
      <c r="I39" s="21">
        <f t="shared" si="4"/>
        <v>6500000</v>
      </c>
      <c r="J39" s="23">
        <f t="shared" si="5"/>
        <v>31</v>
      </c>
      <c r="K39" s="68"/>
      <c r="L39" s="68"/>
    </row>
    <row r="40" spans="2:12" ht="12.75">
      <c r="B40" s="76">
        <v>45716</v>
      </c>
      <c r="C40" s="20">
        <f t="shared" si="7"/>
        <v>0</v>
      </c>
      <c r="D40" s="51">
        <f t="shared" si="7"/>
        <v>0</v>
      </c>
      <c r="E40" s="25">
        <f t="shared" si="0"/>
        <v>0</v>
      </c>
      <c r="F40" s="26"/>
      <c r="G40" s="27">
        <f t="shared" si="8"/>
        <v>0</v>
      </c>
      <c r="H40" s="22">
        <f t="shared" si="1"/>
        <v>0</v>
      </c>
      <c r="I40" s="21">
        <f t="shared" si="4"/>
        <v>6500000</v>
      </c>
      <c r="J40" s="23">
        <f t="shared" si="5"/>
        <v>28</v>
      </c>
      <c r="K40" s="68"/>
      <c r="L40" s="68"/>
    </row>
    <row r="41" spans="2:12" ht="12.75">
      <c r="B41" s="76">
        <v>45747</v>
      </c>
      <c r="C41" s="20">
        <f t="shared" si="7"/>
        <v>0</v>
      </c>
      <c r="D41" s="51">
        <f t="shared" si="7"/>
        <v>0</v>
      </c>
      <c r="E41" s="25">
        <f t="shared" si="0"/>
        <v>0</v>
      </c>
      <c r="F41" s="21">
        <v>125000</v>
      </c>
      <c r="G41" s="27">
        <f t="shared" si="8"/>
        <v>0</v>
      </c>
      <c r="H41" s="22">
        <f t="shared" si="1"/>
        <v>125000</v>
      </c>
      <c r="I41" s="21">
        <f t="shared" si="4"/>
        <v>6375000</v>
      </c>
      <c r="J41" s="23">
        <f t="shared" si="5"/>
        <v>31</v>
      </c>
      <c r="K41" s="68"/>
      <c r="L41" s="68"/>
    </row>
    <row r="42" spans="2:12" ht="12.75">
      <c r="B42" s="76">
        <v>45777</v>
      </c>
      <c r="C42" s="20">
        <f t="shared" si="7"/>
        <v>0</v>
      </c>
      <c r="D42" s="51">
        <f t="shared" si="7"/>
        <v>0</v>
      </c>
      <c r="E42" s="25">
        <f t="shared" si="0"/>
        <v>0</v>
      </c>
      <c r="F42" s="21"/>
      <c r="G42" s="27">
        <f t="shared" si="8"/>
        <v>0</v>
      </c>
      <c r="H42" s="22">
        <f t="shared" si="1"/>
        <v>0</v>
      </c>
      <c r="I42" s="21">
        <f t="shared" si="4"/>
        <v>6375000</v>
      </c>
      <c r="J42" s="23">
        <f t="shared" si="5"/>
        <v>30</v>
      </c>
      <c r="K42" s="68"/>
      <c r="L42" s="68"/>
    </row>
    <row r="43" spans="2:12" ht="12.75">
      <c r="B43" s="76">
        <v>45808</v>
      </c>
      <c r="C43" s="20">
        <f t="shared" si="7"/>
        <v>0</v>
      </c>
      <c r="D43" s="51">
        <f t="shared" si="7"/>
        <v>0</v>
      </c>
      <c r="E43" s="25">
        <f t="shared" si="0"/>
        <v>0</v>
      </c>
      <c r="F43" s="21"/>
      <c r="G43" s="27">
        <f t="shared" si="8"/>
        <v>0</v>
      </c>
      <c r="H43" s="22">
        <f t="shared" si="1"/>
        <v>0</v>
      </c>
      <c r="I43" s="21">
        <f t="shared" si="4"/>
        <v>6375000</v>
      </c>
      <c r="J43" s="23">
        <f t="shared" si="5"/>
        <v>31</v>
      </c>
      <c r="K43" s="68"/>
      <c r="L43" s="68"/>
    </row>
    <row r="44" spans="2:12" ht="12.75">
      <c r="B44" s="76">
        <v>45838</v>
      </c>
      <c r="C44" s="20">
        <f t="shared" si="7"/>
        <v>0</v>
      </c>
      <c r="D44" s="51">
        <f t="shared" si="7"/>
        <v>0</v>
      </c>
      <c r="E44" s="25">
        <f t="shared" si="0"/>
        <v>0</v>
      </c>
      <c r="F44" s="21">
        <v>125000</v>
      </c>
      <c r="G44" s="27">
        <f t="shared" si="8"/>
        <v>0</v>
      </c>
      <c r="H44" s="22">
        <f t="shared" si="1"/>
        <v>125000</v>
      </c>
      <c r="I44" s="21">
        <f t="shared" si="4"/>
        <v>6250000</v>
      </c>
      <c r="J44" s="23">
        <f t="shared" si="5"/>
        <v>30</v>
      </c>
      <c r="K44" s="68"/>
      <c r="L44" s="68"/>
    </row>
    <row r="45" spans="2:12" ht="12.75">
      <c r="B45" s="76">
        <v>45869</v>
      </c>
      <c r="C45" s="20">
        <f t="shared" si="7"/>
        <v>0</v>
      </c>
      <c r="D45" s="51">
        <f t="shared" si="7"/>
        <v>0</v>
      </c>
      <c r="E45" s="25">
        <f t="shared" si="0"/>
        <v>0</v>
      </c>
      <c r="F45" s="21"/>
      <c r="G45" s="27">
        <f t="shared" si="8"/>
        <v>0</v>
      </c>
      <c r="H45" s="22">
        <f t="shared" si="1"/>
        <v>0</v>
      </c>
      <c r="I45" s="21">
        <f t="shared" si="4"/>
        <v>6250000</v>
      </c>
      <c r="J45" s="23">
        <f t="shared" si="5"/>
        <v>31</v>
      </c>
      <c r="K45" s="68"/>
      <c r="L45" s="68"/>
    </row>
    <row r="46" spans="2:12" ht="12.75">
      <c r="B46" s="76">
        <v>45900</v>
      </c>
      <c r="C46" s="20">
        <f aca="true" t="shared" si="9" ref="C46:D61">C45</f>
        <v>0</v>
      </c>
      <c r="D46" s="51">
        <f t="shared" si="9"/>
        <v>0</v>
      </c>
      <c r="E46" s="25">
        <f t="shared" si="0"/>
        <v>0</v>
      </c>
      <c r="F46" s="21"/>
      <c r="G46" s="27">
        <f t="shared" si="8"/>
        <v>0</v>
      </c>
      <c r="H46" s="22">
        <f t="shared" si="1"/>
        <v>0</v>
      </c>
      <c r="I46" s="21">
        <f t="shared" si="4"/>
        <v>6250000</v>
      </c>
      <c r="J46" s="23">
        <f t="shared" si="5"/>
        <v>31</v>
      </c>
      <c r="K46" s="68"/>
      <c r="L46" s="68"/>
    </row>
    <row r="47" spans="2:12" ht="12.75">
      <c r="B47" s="76">
        <v>45930</v>
      </c>
      <c r="C47" s="20">
        <f t="shared" si="9"/>
        <v>0</v>
      </c>
      <c r="D47" s="51">
        <f t="shared" si="9"/>
        <v>0</v>
      </c>
      <c r="E47" s="25">
        <f t="shared" si="0"/>
        <v>0</v>
      </c>
      <c r="F47" s="21">
        <v>125000</v>
      </c>
      <c r="G47" s="27">
        <f t="shared" si="8"/>
        <v>0</v>
      </c>
      <c r="H47" s="22">
        <f t="shared" si="1"/>
        <v>125000</v>
      </c>
      <c r="I47" s="21">
        <f t="shared" si="4"/>
        <v>6125000</v>
      </c>
      <c r="J47" s="23">
        <f t="shared" si="5"/>
        <v>30</v>
      </c>
      <c r="K47" s="68"/>
      <c r="L47" s="68"/>
    </row>
    <row r="48" spans="2:12" ht="12.75">
      <c r="B48" s="76">
        <v>45961</v>
      </c>
      <c r="C48" s="20">
        <f t="shared" si="9"/>
        <v>0</v>
      </c>
      <c r="D48" s="51">
        <f t="shared" si="9"/>
        <v>0</v>
      </c>
      <c r="E48" s="25">
        <f t="shared" si="0"/>
        <v>0</v>
      </c>
      <c r="F48" s="21"/>
      <c r="G48" s="27">
        <f t="shared" si="8"/>
        <v>0</v>
      </c>
      <c r="H48" s="22">
        <f t="shared" si="1"/>
        <v>0</v>
      </c>
      <c r="I48" s="21">
        <f t="shared" si="4"/>
        <v>6125000</v>
      </c>
      <c r="J48" s="23">
        <f t="shared" si="5"/>
        <v>31</v>
      </c>
      <c r="K48" s="68"/>
      <c r="L48" s="68"/>
    </row>
    <row r="49" spans="2:12" ht="12.75">
      <c r="B49" s="76">
        <v>45991</v>
      </c>
      <c r="C49" s="20">
        <f t="shared" si="9"/>
        <v>0</v>
      </c>
      <c r="D49" s="51">
        <f t="shared" si="9"/>
        <v>0</v>
      </c>
      <c r="E49" s="25">
        <f t="shared" si="0"/>
        <v>0</v>
      </c>
      <c r="F49" s="21"/>
      <c r="G49" s="27">
        <f t="shared" si="8"/>
        <v>0</v>
      </c>
      <c r="H49" s="22">
        <f t="shared" si="1"/>
        <v>0</v>
      </c>
      <c r="I49" s="21">
        <f t="shared" si="4"/>
        <v>6125000</v>
      </c>
      <c r="J49" s="23">
        <f t="shared" si="5"/>
        <v>30</v>
      </c>
      <c r="K49" s="68"/>
      <c r="L49" s="68"/>
    </row>
    <row r="50" spans="2:12" ht="12.75">
      <c r="B50" s="77">
        <v>46022</v>
      </c>
      <c r="C50" s="20">
        <f t="shared" si="9"/>
        <v>0</v>
      </c>
      <c r="D50" s="51">
        <f t="shared" si="9"/>
        <v>0</v>
      </c>
      <c r="E50" s="25">
        <f t="shared" si="0"/>
        <v>0</v>
      </c>
      <c r="F50" s="21">
        <v>125000</v>
      </c>
      <c r="G50" s="27">
        <f t="shared" si="8"/>
        <v>0</v>
      </c>
      <c r="H50" s="22">
        <f t="shared" si="1"/>
        <v>125000</v>
      </c>
      <c r="I50" s="21">
        <f t="shared" si="4"/>
        <v>6000000</v>
      </c>
      <c r="J50" s="23">
        <f t="shared" si="5"/>
        <v>31</v>
      </c>
      <c r="K50" s="68">
        <f>G39++G40+G41+G42+G43+G44+G45+G46+G47+G48+G49+G50</f>
        <v>0</v>
      </c>
      <c r="L50" s="68">
        <f>F41+F44+F47+F50</f>
        <v>500000</v>
      </c>
    </row>
    <row r="51" spans="2:12" ht="12.75">
      <c r="B51" s="76">
        <v>46053</v>
      </c>
      <c r="C51" s="20">
        <f t="shared" si="9"/>
        <v>0</v>
      </c>
      <c r="D51" s="51">
        <f t="shared" si="9"/>
        <v>0</v>
      </c>
      <c r="E51" s="25">
        <f t="shared" si="0"/>
        <v>0</v>
      </c>
      <c r="F51" s="26"/>
      <c r="G51" s="27">
        <f t="shared" si="8"/>
        <v>0</v>
      </c>
      <c r="H51" s="22">
        <f t="shared" si="1"/>
        <v>0</v>
      </c>
      <c r="I51" s="21">
        <f t="shared" si="4"/>
        <v>6000000</v>
      </c>
      <c r="J51" s="23">
        <f t="shared" si="5"/>
        <v>31</v>
      </c>
      <c r="K51" s="68"/>
      <c r="L51" s="68"/>
    </row>
    <row r="52" spans="2:12" ht="12.75">
      <c r="B52" s="76">
        <v>46081</v>
      </c>
      <c r="C52" s="20">
        <f t="shared" si="9"/>
        <v>0</v>
      </c>
      <c r="D52" s="51">
        <f t="shared" si="9"/>
        <v>0</v>
      </c>
      <c r="E52" s="25">
        <f t="shared" si="0"/>
        <v>0</v>
      </c>
      <c r="F52" s="26"/>
      <c r="G52" s="27">
        <f t="shared" si="8"/>
        <v>0</v>
      </c>
      <c r="H52" s="22">
        <f t="shared" si="1"/>
        <v>0</v>
      </c>
      <c r="I52" s="21">
        <f t="shared" si="4"/>
        <v>6000000</v>
      </c>
      <c r="J52" s="23">
        <f t="shared" si="5"/>
        <v>28</v>
      </c>
      <c r="K52" s="68"/>
      <c r="L52" s="68"/>
    </row>
    <row r="53" spans="2:12" ht="12.75">
      <c r="B53" s="76">
        <v>46112</v>
      </c>
      <c r="C53" s="20">
        <f t="shared" si="9"/>
        <v>0</v>
      </c>
      <c r="D53" s="51">
        <f t="shared" si="9"/>
        <v>0</v>
      </c>
      <c r="E53" s="25">
        <f t="shared" si="0"/>
        <v>0</v>
      </c>
      <c r="F53" s="21">
        <v>125000</v>
      </c>
      <c r="G53" s="27">
        <f t="shared" si="8"/>
        <v>0</v>
      </c>
      <c r="H53" s="22">
        <f t="shared" si="1"/>
        <v>125000</v>
      </c>
      <c r="I53" s="21">
        <f t="shared" si="4"/>
        <v>5875000</v>
      </c>
      <c r="J53" s="23">
        <f t="shared" si="5"/>
        <v>31</v>
      </c>
      <c r="K53" s="68"/>
      <c r="L53" s="68"/>
    </row>
    <row r="54" spans="2:12" ht="12.75">
      <c r="B54" s="76">
        <v>46142</v>
      </c>
      <c r="C54" s="20">
        <f t="shared" si="9"/>
        <v>0</v>
      </c>
      <c r="D54" s="51">
        <f t="shared" si="9"/>
        <v>0</v>
      </c>
      <c r="E54" s="25">
        <f t="shared" si="0"/>
        <v>0</v>
      </c>
      <c r="F54" s="21"/>
      <c r="G54" s="27">
        <f t="shared" si="8"/>
        <v>0</v>
      </c>
      <c r="H54" s="22">
        <f t="shared" si="1"/>
        <v>0</v>
      </c>
      <c r="I54" s="21">
        <f t="shared" si="4"/>
        <v>5875000</v>
      </c>
      <c r="J54" s="23">
        <f t="shared" si="5"/>
        <v>30</v>
      </c>
      <c r="K54" s="68"/>
      <c r="L54" s="68"/>
    </row>
    <row r="55" spans="2:12" ht="12.75">
      <c r="B55" s="76">
        <v>46173</v>
      </c>
      <c r="C55" s="20">
        <f t="shared" si="9"/>
        <v>0</v>
      </c>
      <c r="D55" s="51">
        <f t="shared" si="9"/>
        <v>0</v>
      </c>
      <c r="E55" s="25">
        <f t="shared" si="0"/>
        <v>0</v>
      </c>
      <c r="F55" s="21"/>
      <c r="G55" s="27">
        <f t="shared" si="8"/>
        <v>0</v>
      </c>
      <c r="H55" s="22">
        <f t="shared" si="1"/>
        <v>0</v>
      </c>
      <c r="I55" s="21">
        <f t="shared" si="4"/>
        <v>5875000</v>
      </c>
      <c r="J55" s="23">
        <f t="shared" si="5"/>
        <v>31</v>
      </c>
      <c r="K55" s="68"/>
      <c r="L55" s="68"/>
    </row>
    <row r="56" spans="2:12" ht="12.75">
      <c r="B56" s="76">
        <v>46203</v>
      </c>
      <c r="C56" s="20">
        <f t="shared" si="9"/>
        <v>0</v>
      </c>
      <c r="D56" s="51">
        <f t="shared" si="9"/>
        <v>0</v>
      </c>
      <c r="E56" s="25">
        <f t="shared" si="0"/>
        <v>0</v>
      </c>
      <c r="F56" s="21">
        <v>125000</v>
      </c>
      <c r="G56" s="27">
        <f t="shared" si="8"/>
        <v>0</v>
      </c>
      <c r="H56" s="22">
        <f t="shared" si="1"/>
        <v>125000</v>
      </c>
      <c r="I56" s="21">
        <f t="shared" si="4"/>
        <v>5750000</v>
      </c>
      <c r="J56" s="23">
        <f t="shared" si="5"/>
        <v>30</v>
      </c>
      <c r="K56" s="68"/>
      <c r="L56" s="68"/>
    </row>
    <row r="57" spans="2:12" ht="12.75">
      <c r="B57" s="76">
        <v>46234</v>
      </c>
      <c r="C57" s="20">
        <f t="shared" si="9"/>
        <v>0</v>
      </c>
      <c r="D57" s="51">
        <f t="shared" si="9"/>
        <v>0</v>
      </c>
      <c r="E57" s="25">
        <f t="shared" si="0"/>
        <v>0</v>
      </c>
      <c r="F57" s="21"/>
      <c r="G57" s="27">
        <f t="shared" si="8"/>
        <v>0</v>
      </c>
      <c r="H57" s="22">
        <f t="shared" si="1"/>
        <v>0</v>
      </c>
      <c r="I57" s="21">
        <f t="shared" si="4"/>
        <v>5750000</v>
      </c>
      <c r="J57" s="23">
        <f t="shared" si="5"/>
        <v>31</v>
      </c>
      <c r="K57" s="68"/>
      <c r="L57" s="68"/>
    </row>
    <row r="58" spans="2:12" ht="12.75">
      <c r="B58" s="76">
        <v>46265</v>
      </c>
      <c r="C58" s="20">
        <f t="shared" si="9"/>
        <v>0</v>
      </c>
      <c r="D58" s="51">
        <f t="shared" si="9"/>
        <v>0</v>
      </c>
      <c r="E58" s="25">
        <f t="shared" si="0"/>
        <v>0</v>
      </c>
      <c r="F58" s="21"/>
      <c r="G58" s="27">
        <f t="shared" si="8"/>
        <v>0</v>
      </c>
      <c r="H58" s="22">
        <f t="shared" si="1"/>
        <v>0</v>
      </c>
      <c r="I58" s="21">
        <f t="shared" si="4"/>
        <v>5750000</v>
      </c>
      <c r="J58" s="23">
        <f t="shared" si="5"/>
        <v>31</v>
      </c>
      <c r="K58" s="68"/>
      <c r="L58" s="68"/>
    </row>
    <row r="59" spans="2:12" ht="12.75">
      <c r="B59" s="76">
        <v>46295</v>
      </c>
      <c r="C59" s="20">
        <f t="shared" si="9"/>
        <v>0</v>
      </c>
      <c r="D59" s="51">
        <f t="shared" si="9"/>
        <v>0</v>
      </c>
      <c r="E59" s="25">
        <f t="shared" si="0"/>
        <v>0</v>
      </c>
      <c r="F59" s="21">
        <v>125000</v>
      </c>
      <c r="G59" s="27">
        <f t="shared" si="8"/>
        <v>0</v>
      </c>
      <c r="H59" s="22">
        <f t="shared" si="1"/>
        <v>125000</v>
      </c>
      <c r="I59" s="21">
        <f t="shared" si="4"/>
        <v>5625000</v>
      </c>
      <c r="J59" s="23">
        <f t="shared" si="5"/>
        <v>30</v>
      </c>
      <c r="K59" s="68"/>
      <c r="L59" s="68"/>
    </row>
    <row r="60" spans="2:12" ht="12.75">
      <c r="B60" s="76">
        <v>46326</v>
      </c>
      <c r="C60" s="20">
        <f t="shared" si="9"/>
        <v>0</v>
      </c>
      <c r="D60" s="51">
        <f t="shared" si="9"/>
        <v>0</v>
      </c>
      <c r="E60" s="25">
        <f t="shared" si="0"/>
        <v>0</v>
      </c>
      <c r="F60" s="21"/>
      <c r="G60" s="27">
        <f t="shared" si="8"/>
        <v>0</v>
      </c>
      <c r="H60" s="22">
        <f t="shared" si="1"/>
        <v>0</v>
      </c>
      <c r="I60" s="21">
        <f t="shared" si="4"/>
        <v>5625000</v>
      </c>
      <c r="J60" s="23">
        <f t="shared" si="5"/>
        <v>31</v>
      </c>
      <c r="K60" s="68"/>
      <c r="L60" s="68"/>
    </row>
    <row r="61" spans="2:12" ht="12.75">
      <c r="B61" s="76">
        <v>46356</v>
      </c>
      <c r="C61" s="20">
        <f t="shared" si="9"/>
        <v>0</v>
      </c>
      <c r="D61" s="51">
        <f t="shared" si="9"/>
        <v>0</v>
      </c>
      <c r="E61" s="25">
        <f t="shared" si="0"/>
        <v>0</v>
      </c>
      <c r="F61" s="21"/>
      <c r="G61" s="27">
        <f t="shared" si="8"/>
        <v>0</v>
      </c>
      <c r="H61" s="22">
        <f t="shared" si="1"/>
        <v>0</v>
      </c>
      <c r="I61" s="21">
        <f t="shared" si="4"/>
        <v>5625000</v>
      </c>
      <c r="J61" s="23">
        <f t="shared" si="5"/>
        <v>30</v>
      </c>
      <c r="K61" s="68"/>
      <c r="L61" s="68"/>
    </row>
    <row r="62" spans="2:12" ht="12.75">
      <c r="B62" s="77">
        <v>46387</v>
      </c>
      <c r="C62" s="20">
        <f aca="true" t="shared" si="10" ref="C62:D77">C61</f>
        <v>0</v>
      </c>
      <c r="D62" s="51">
        <f t="shared" si="10"/>
        <v>0</v>
      </c>
      <c r="E62" s="25">
        <f aca="true" t="shared" si="11" ref="E62:E107">C62+D62</f>
        <v>0</v>
      </c>
      <c r="F62" s="21">
        <v>125000</v>
      </c>
      <c r="G62" s="27">
        <f t="shared" si="8"/>
        <v>0</v>
      </c>
      <c r="H62" s="22">
        <f aca="true" t="shared" si="12" ref="H62:H107">F62+G62</f>
        <v>125000</v>
      </c>
      <c r="I62" s="21">
        <f t="shared" si="4"/>
        <v>5500000</v>
      </c>
      <c r="J62" s="23">
        <f aca="true" t="shared" si="13" ref="J62:J106">B62-B61</f>
        <v>31</v>
      </c>
      <c r="K62" s="68">
        <f>G51++G52+G53+G54+G55+G56+G57+G58+G59+G60+G61+G62</f>
        <v>0</v>
      </c>
      <c r="L62" s="68">
        <f>F53+F56+F62+F59</f>
        <v>500000</v>
      </c>
    </row>
    <row r="63" spans="2:12" ht="12.75">
      <c r="B63" s="76">
        <v>46418</v>
      </c>
      <c r="C63" s="20">
        <f t="shared" si="10"/>
        <v>0</v>
      </c>
      <c r="D63" s="51">
        <f t="shared" si="10"/>
        <v>0</v>
      </c>
      <c r="E63" s="25">
        <f t="shared" si="11"/>
        <v>0</v>
      </c>
      <c r="F63" s="26"/>
      <c r="G63" s="27">
        <f t="shared" si="8"/>
        <v>0</v>
      </c>
      <c r="H63" s="22">
        <f t="shared" si="12"/>
        <v>0</v>
      </c>
      <c r="I63" s="21">
        <f t="shared" si="4"/>
        <v>5500000</v>
      </c>
      <c r="J63" s="23">
        <f t="shared" si="13"/>
        <v>31</v>
      </c>
      <c r="K63" s="68"/>
      <c r="L63" s="68"/>
    </row>
    <row r="64" spans="2:12" ht="12.75">
      <c r="B64" s="76">
        <v>46446</v>
      </c>
      <c r="C64" s="20">
        <f t="shared" si="10"/>
        <v>0</v>
      </c>
      <c r="D64" s="51">
        <f t="shared" si="10"/>
        <v>0</v>
      </c>
      <c r="E64" s="25">
        <f t="shared" si="11"/>
        <v>0</v>
      </c>
      <c r="F64" s="26"/>
      <c r="G64" s="27">
        <f t="shared" si="8"/>
        <v>0</v>
      </c>
      <c r="H64" s="22">
        <f t="shared" si="12"/>
        <v>0</v>
      </c>
      <c r="I64" s="21">
        <f t="shared" si="4"/>
        <v>5500000</v>
      </c>
      <c r="J64" s="23">
        <f t="shared" si="13"/>
        <v>28</v>
      </c>
      <c r="K64" s="68"/>
      <c r="L64" s="68"/>
    </row>
    <row r="65" spans="2:12" ht="12.75">
      <c r="B65" s="76">
        <v>46477</v>
      </c>
      <c r="C65" s="20">
        <f t="shared" si="10"/>
        <v>0</v>
      </c>
      <c r="D65" s="51">
        <f t="shared" si="10"/>
        <v>0</v>
      </c>
      <c r="E65" s="25">
        <f t="shared" si="11"/>
        <v>0</v>
      </c>
      <c r="F65" s="21">
        <v>125000</v>
      </c>
      <c r="G65" s="27">
        <f t="shared" si="8"/>
        <v>0</v>
      </c>
      <c r="H65" s="22">
        <f t="shared" si="12"/>
        <v>125000</v>
      </c>
      <c r="I65" s="21">
        <f t="shared" si="4"/>
        <v>5375000</v>
      </c>
      <c r="J65" s="23">
        <f t="shared" si="13"/>
        <v>31</v>
      </c>
      <c r="K65" s="68"/>
      <c r="L65" s="68"/>
    </row>
    <row r="66" spans="2:12" ht="12.75">
      <c r="B66" s="76">
        <v>46507</v>
      </c>
      <c r="C66" s="20">
        <f t="shared" si="10"/>
        <v>0</v>
      </c>
      <c r="D66" s="51">
        <f t="shared" si="10"/>
        <v>0</v>
      </c>
      <c r="E66" s="25">
        <f t="shared" si="11"/>
        <v>0</v>
      </c>
      <c r="F66" s="21"/>
      <c r="G66" s="27">
        <f t="shared" si="8"/>
        <v>0</v>
      </c>
      <c r="H66" s="22">
        <f t="shared" si="12"/>
        <v>0</v>
      </c>
      <c r="I66" s="21">
        <f t="shared" si="4"/>
        <v>5375000</v>
      </c>
      <c r="J66" s="23">
        <f t="shared" si="13"/>
        <v>30</v>
      </c>
      <c r="K66" s="68"/>
      <c r="L66" s="68"/>
    </row>
    <row r="67" spans="2:12" ht="12.75">
      <c r="B67" s="76">
        <v>46538</v>
      </c>
      <c r="C67" s="20">
        <f t="shared" si="10"/>
        <v>0</v>
      </c>
      <c r="D67" s="51">
        <f t="shared" si="10"/>
        <v>0</v>
      </c>
      <c r="E67" s="25">
        <f t="shared" si="11"/>
        <v>0</v>
      </c>
      <c r="F67" s="21"/>
      <c r="G67" s="27">
        <f t="shared" si="8"/>
        <v>0</v>
      </c>
      <c r="H67" s="22">
        <f t="shared" si="12"/>
        <v>0</v>
      </c>
      <c r="I67" s="21">
        <f t="shared" si="4"/>
        <v>5375000</v>
      </c>
      <c r="J67" s="23">
        <f t="shared" si="13"/>
        <v>31</v>
      </c>
      <c r="K67" s="68"/>
      <c r="L67" s="68"/>
    </row>
    <row r="68" spans="2:12" ht="12.75">
      <c r="B68" s="76">
        <v>46568</v>
      </c>
      <c r="C68" s="20">
        <f t="shared" si="10"/>
        <v>0</v>
      </c>
      <c r="D68" s="51">
        <f t="shared" si="10"/>
        <v>0</v>
      </c>
      <c r="E68" s="25">
        <f t="shared" si="11"/>
        <v>0</v>
      </c>
      <c r="F68" s="21">
        <v>125000</v>
      </c>
      <c r="G68" s="27">
        <f t="shared" si="8"/>
        <v>0</v>
      </c>
      <c r="H68" s="22">
        <f t="shared" si="12"/>
        <v>125000</v>
      </c>
      <c r="I68" s="21">
        <f t="shared" si="4"/>
        <v>5250000</v>
      </c>
      <c r="J68" s="23">
        <f t="shared" si="13"/>
        <v>30</v>
      </c>
      <c r="K68" s="68"/>
      <c r="L68" s="68"/>
    </row>
    <row r="69" spans="2:12" ht="12.75">
      <c r="B69" s="76">
        <v>46599</v>
      </c>
      <c r="C69" s="20">
        <f t="shared" si="10"/>
        <v>0</v>
      </c>
      <c r="D69" s="51">
        <f t="shared" si="10"/>
        <v>0</v>
      </c>
      <c r="E69" s="25">
        <f t="shared" si="11"/>
        <v>0</v>
      </c>
      <c r="F69" s="21"/>
      <c r="G69" s="27">
        <f t="shared" si="8"/>
        <v>0</v>
      </c>
      <c r="H69" s="22">
        <f t="shared" si="12"/>
        <v>0</v>
      </c>
      <c r="I69" s="21">
        <f t="shared" si="4"/>
        <v>5250000</v>
      </c>
      <c r="J69" s="23">
        <f t="shared" si="13"/>
        <v>31</v>
      </c>
      <c r="K69" s="68"/>
      <c r="L69" s="68"/>
    </row>
    <row r="70" spans="2:12" ht="12.75">
      <c r="B70" s="76">
        <v>46630</v>
      </c>
      <c r="C70" s="20">
        <f t="shared" si="10"/>
        <v>0</v>
      </c>
      <c r="D70" s="51">
        <f t="shared" si="10"/>
        <v>0</v>
      </c>
      <c r="E70" s="25">
        <f t="shared" si="11"/>
        <v>0</v>
      </c>
      <c r="F70" s="21"/>
      <c r="G70" s="27">
        <f t="shared" si="8"/>
        <v>0</v>
      </c>
      <c r="H70" s="22">
        <f t="shared" si="12"/>
        <v>0</v>
      </c>
      <c r="I70" s="21">
        <f t="shared" si="4"/>
        <v>5250000</v>
      </c>
      <c r="J70" s="23">
        <f t="shared" si="13"/>
        <v>31</v>
      </c>
      <c r="K70" s="68"/>
      <c r="L70" s="68"/>
    </row>
    <row r="71" spans="2:12" ht="12.75">
      <c r="B71" s="76">
        <v>46660</v>
      </c>
      <c r="C71" s="20">
        <f t="shared" si="10"/>
        <v>0</v>
      </c>
      <c r="D71" s="51">
        <f t="shared" si="10"/>
        <v>0</v>
      </c>
      <c r="E71" s="25">
        <f t="shared" si="11"/>
        <v>0</v>
      </c>
      <c r="F71" s="21">
        <v>125000</v>
      </c>
      <c r="G71" s="27">
        <f t="shared" si="8"/>
        <v>0</v>
      </c>
      <c r="H71" s="22">
        <f t="shared" si="12"/>
        <v>125000</v>
      </c>
      <c r="I71" s="21">
        <f t="shared" si="4"/>
        <v>5125000</v>
      </c>
      <c r="J71" s="23">
        <f t="shared" si="13"/>
        <v>30</v>
      </c>
      <c r="K71" s="68"/>
      <c r="L71" s="68"/>
    </row>
    <row r="72" spans="2:12" ht="12.75">
      <c r="B72" s="76">
        <v>46691</v>
      </c>
      <c r="C72" s="20">
        <f t="shared" si="10"/>
        <v>0</v>
      </c>
      <c r="D72" s="51">
        <f t="shared" si="10"/>
        <v>0</v>
      </c>
      <c r="E72" s="25">
        <f t="shared" si="11"/>
        <v>0</v>
      </c>
      <c r="F72" s="21"/>
      <c r="G72" s="27">
        <f t="shared" si="8"/>
        <v>0</v>
      </c>
      <c r="H72" s="22">
        <f t="shared" si="12"/>
        <v>0</v>
      </c>
      <c r="I72" s="21">
        <f t="shared" si="4"/>
        <v>5125000</v>
      </c>
      <c r="J72" s="23">
        <f t="shared" si="13"/>
        <v>31</v>
      </c>
      <c r="K72" s="68"/>
      <c r="L72" s="68"/>
    </row>
    <row r="73" spans="2:12" ht="12.75">
      <c r="B73" s="76">
        <v>46721</v>
      </c>
      <c r="C73" s="20">
        <f t="shared" si="10"/>
        <v>0</v>
      </c>
      <c r="D73" s="51">
        <f t="shared" si="10"/>
        <v>0</v>
      </c>
      <c r="E73" s="25">
        <f t="shared" si="11"/>
        <v>0</v>
      </c>
      <c r="F73" s="21"/>
      <c r="G73" s="27">
        <f t="shared" si="8"/>
        <v>0</v>
      </c>
      <c r="H73" s="22">
        <f t="shared" si="12"/>
        <v>0</v>
      </c>
      <c r="I73" s="21">
        <f aca="true" t="shared" si="14" ref="I73:I86">I72-F73</f>
        <v>5125000</v>
      </c>
      <c r="J73" s="23">
        <f t="shared" si="13"/>
        <v>30</v>
      </c>
      <c r="K73" s="68"/>
      <c r="L73" s="68"/>
    </row>
    <row r="74" spans="2:12" ht="12.75">
      <c r="B74" s="77">
        <v>46752</v>
      </c>
      <c r="C74" s="20">
        <f t="shared" si="10"/>
        <v>0</v>
      </c>
      <c r="D74" s="51">
        <f t="shared" si="10"/>
        <v>0</v>
      </c>
      <c r="E74" s="25">
        <f t="shared" si="11"/>
        <v>0</v>
      </c>
      <c r="F74" s="21">
        <v>125000</v>
      </c>
      <c r="G74" s="27">
        <f t="shared" si="8"/>
        <v>0</v>
      </c>
      <c r="H74" s="22">
        <f t="shared" si="12"/>
        <v>125000</v>
      </c>
      <c r="I74" s="21">
        <f t="shared" si="14"/>
        <v>5000000</v>
      </c>
      <c r="J74" s="23">
        <f t="shared" si="13"/>
        <v>31</v>
      </c>
      <c r="K74" s="68">
        <f>G63++G64+G65+G66+G67+G68+G69+G70+G71+G72+G73+G74</f>
        <v>0</v>
      </c>
      <c r="L74" s="68">
        <f>F65+F68+F71+F74</f>
        <v>500000</v>
      </c>
    </row>
    <row r="75" spans="2:12" ht="12.75">
      <c r="B75" s="76">
        <v>46783</v>
      </c>
      <c r="C75" s="20">
        <f t="shared" si="10"/>
        <v>0</v>
      </c>
      <c r="D75" s="51">
        <f t="shared" si="10"/>
        <v>0</v>
      </c>
      <c r="E75" s="25">
        <f t="shared" si="11"/>
        <v>0</v>
      </c>
      <c r="F75" s="26"/>
      <c r="G75" s="27">
        <f>I74*E75*(B75-B74)/366</f>
        <v>0</v>
      </c>
      <c r="H75" s="22">
        <f t="shared" si="12"/>
        <v>0</v>
      </c>
      <c r="I75" s="21">
        <f t="shared" si="14"/>
        <v>5000000</v>
      </c>
      <c r="J75" s="23">
        <f t="shared" si="13"/>
        <v>31</v>
      </c>
      <c r="K75" s="68"/>
      <c r="L75" s="68"/>
    </row>
    <row r="76" spans="2:12" ht="12.75">
      <c r="B76" s="76">
        <v>46812</v>
      </c>
      <c r="C76" s="20">
        <f t="shared" si="10"/>
        <v>0</v>
      </c>
      <c r="D76" s="51">
        <f t="shared" si="10"/>
        <v>0</v>
      </c>
      <c r="E76" s="25">
        <f t="shared" si="11"/>
        <v>0</v>
      </c>
      <c r="F76" s="26"/>
      <c r="G76" s="27">
        <f aca="true" t="shared" si="15" ref="G76:G107">I75*E76*(B76-B75)/366</f>
        <v>0</v>
      </c>
      <c r="H76" s="22">
        <f t="shared" si="12"/>
        <v>0</v>
      </c>
      <c r="I76" s="21">
        <f t="shared" si="14"/>
        <v>5000000</v>
      </c>
      <c r="J76" s="23">
        <f t="shared" si="13"/>
        <v>29</v>
      </c>
      <c r="K76" s="68"/>
      <c r="L76" s="68"/>
    </row>
    <row r="77" spans="2:12" ht="12.75">
      <c r="B77" s="78">
        <v>46843</v>
      </c>
      <c r="C77" s="28">
        <f t="shared" si="10"/>
        <v>0</v>
      </c>
      <c r="D77" s="52">
        <f t="shared" si="10"/>
        <v>0</v>
      </c>
      <c r="E77" s="29">
        <f t="shared" si="11"/>
        <v>0</v>
      </c>
      <c r="F77" s="21">
        <v>250000</v>
      </c>
      <c r="G77" s="30">
        <f t="shared" si="15"/>
        <v>0</v>
      </c>
      <c r="H77" s="31">
        <f t="shared" si="12"/>
        <v>250000</v>
      </c>
      <c r="I77" s="24">
        <f t="shared" si="14"/>
        <v>4750000</v>
      </c>
      <c r="J77" s="23">
        <f t="shared" si="13"/>
        <v>31</v>
      </c>
      <c r="K77" s="68"/>
      <c r="L77" s="68"/>
    </row>
    <row r="78" spans="2:12" ht="12.75">
      <c r="B78" s="79">
        <v>46873</v>
      </c>
      <c r="C78" s="32">
        <f aca="true" t="shared" si="16" ref="C78:D93">C77</f>
        <v>0</v>
      </c>
      <c r="D78" s="53">
        <f t="shared" si="16"/>
        <v>0</v>
      </c>
      <c r="E78" s="32">
        <f t="shared" si="11"/>
        <v>0</v>
      </c>
      <c r="F78" s="21"/>
      <c r="G78" s="26">
        <f t="shared" si="15"/>
        <v>0</v>
      </c>
      <c r="H78" s="33">
        <f t="shared" si="12"/>
        <v>0</v>
      </c>
      <c r="I78" s="26">
        <f t="shared" si="14"/>
        <v>4750000</v>
      </c>
      <c r="J78" s="34">
        <f t="shared" si="13"/>
        <v>30</v>
      </c>
      <c r="K78" s="68"/>
      <c r="L78" s="68"/>
    </row>
    <row r="79" spans="2:12" ht="12.75">
      <c r="B79" s="79">
        <v>46904</v>
      </c>
      <c r="C79" s="32">
        <f t="shared" si="16"/>
        <v>0</v>
      </c>
      <c r="D79" s="53">
        <f t="shared" si="16"/>
        <v>0</v>
      </c>
      <c r="E79" s="32">
        <f t="shared" si="11"/>
        <v>0</v>
      </c>
      <c r="F79" s="21"/>
      <c r="G79" s="26">
        <f t="shared" si="15"/>
        <v>0</v>
      </c>
      <c r="H79" s="33">
        <f t="shared" si="12"/>
        <v>0</v>
      </c>
      <c r="I79" s="26">
        <f t="shared" si="14"/>
        <v>4750000</v>
      </c>
      <c r="J79" s="34">
        <f t="shared" si="13"/>
        <v>31</v>
      </c>
      <c r="K79" s="68"/>
      <c r="L79" s="68"/>
    </row>
    <row r="80" spans="2:12" ht="12.75">
      <c r="B80" s="79">
        <v>46934</v>
      </c>
      <c r="C80" s="32">
        <f t="shared" si="16"/>
        <v>0</v>
      </c>
      <c r="D80" s="53">
        <f t="shared" si="16"/>
        <v>0</v>
      </c>
      <c r="E80" s="32">
        <f t="shared" si="11"/>
        <v>0</v>
      </c>
      <c r="F80" s="21">
        <v>250000</v>
      </c>
      <c r="G80" s="26">
        <f t="shared" si="15"/>
        <v>0</v>
      </c>
      <c r="H80" s="33">
        <f t="shared" si="12"/>
        <v>250000</v>
      </c>
      <c r="I80" s="26">
        <f t="shared" si="14"/>
        <v>4500000</v>
      </c>
      <c r="J80" s="34">
        <f t="shared" si="13"/>
        <v>30</v>
      </c>
      <c r="K80" s="68"/>
      <c r="L80" s="68"/>
    </row>
    <row r="81" spans="2:12" ht="12.75">
      <c r="B81" s="79">
        <v>46965</v>
      </c>
      <c r="C81" s="32">
        <f t="shared" si="16"/>
        <v>0</v>
      </c>
      <c r="D81" s="53">
        <f t="shared" si="16"/>
        <v>0</v>
      </c>
      <c r="E81" s="32">
        <f t="shared" si="11"/>
        <v>0</v>
      </c>
      <c r="F81" s="21"/>
      <c r="G81" s="26">
        <f t="shared" si="15"/>
        <v>0</v>
      </c>
      <c r="H81" s="33">
        <f t="shared" si="12"/>
        <v>0</v>
      </c>
      <c r="I81" s="26">
        <f t="shared" si="14"/>
        <v>4500000</v>
      </c>
      <c r="J81" s="34">
        <f t="shared" si="13"/>
        <v>31</v>
      </c>
      <c r="K81" s="68"/>
      <c r="L81" s="68"/>
    </row>
    <row r="82" spans="2:12" ht="12.75">
      <c r="B82" s="79">
        <v>46996</v>
      </c>
      <c r="C82" s="32">
        <f t="shared" si="16"/>
        <v>0</v>
      </c>
      <c r="D82" s="53">
        <f t="shared" si="16"/>
        <v>0</v>
      </c>
      <c r="E82" s="32">
        <f t="shared" si="11"/>
        <v>0</v>
      </c>
      <c r="F82" s="21"/>
      <c r="G82" s="26">
        <f t="shared" si="15"/>
        <v>0</v>
      </c>
      <c r="H82" s="33">
        <f t="shared" si="12"/>
        <v>0</v>
      </c>
      <c r="I82" s="26">
        <f t="shared" si="14"/>
        <v>4500000</v>
      </c>
      <c r="J82" s="34">
        <f t="shared" si="13"/>
        <v>31</v>
      </c>
      <c r="K82" s="68"/>
      <c r="L82" s="68"/>
    </row>
    <row r="83" spans="2:12" ht="12.75">
      <c r="B83" s="79">
        <v>47026</v>
      </c>
      <c r="C83" s="32">
        <f t="shared" si="16"/>
        <v>0</v>
      </c>
      <c r="D83" s="53">
        <f t="shared" si="16"/>
        <v>0</v>
      </c>
      <c r="E83" s="32">
        <f t="shared" si="11"/>
        <v>0</v>
      </c>
      <c r="F83" s="21">
        <v>250000</v>
      </c>
      <c r="G83" s="26">
        <f t="shared" si="15"/>
        <v>0</v>
      </c>
      <c r="H83" s="33">
        <f t="shared" si="12"/>
        <v>250000</v>
      </c>
      <c r="I83" s="26">
        <f t="shared" si="14"/>
        <v>4250000</v>
      </c>
      <c r="J83" s="34">
        <f t="shared" si="13"/>
        <v>30</v>
      </c>
      <c r="K83" s="68"/>
      <c r="L83" s="68"/>
    </row>
    <row r="84" spans="2:12" ht="12.75">
      <c r="B84" s="79">
        <v>47057</v>
      </c>
      <c r="C84" s="32">
        <f t="shared" si="16"/>
        <v>0</v>
      </c>
      <c r="D84" s="53">
        <f t="shared" si="16"/>
        <v>0</v>
      </c>
      <c r="E84" s="32">
        <f t="shared" si="11"/>
        <v>0</v>
      </c>
      <c r="F84" s="21"/>
      <c r="G84" s="26">
        <f t="shared" si="15"/>
        <v>0</v>
      </c>
      <c r="H84" s="33">
        <f t="shared" si="12"/>
        <v>0</v>
      </c>
      <c r="I84" s="26">
        <f t="shared" si="14"/>
        <v>4250000</v>
      </c>
      <c r="J84" s="34">
        <f t="shared" si="13"/>
        <v>31</v>
      </c>
      <c r="K84" s="68"/>
      <c r="L84" s="68"/>
    </row>
    <row r="85" spans="2:12" ht="12.75">
      <c r="B85" s="79">
        <v>47087</v>
      </c>
      <c r="C85" s="32">
        <f t="shared" si="16"/>
        <v>0</v>
      </c>
      <c r="D85" s="53">
        <f t="shared" si="16"/>
        <v>0</v>
      </c>
      <c r="E85" s="32">
        <f t="shared" si="11"/>
        <v>0</v>
      </c>
      <c r="F85" s="21"/>
      <c r="G85" s="26">
        <f t="shared" si="15"/>
        <v>0</v>
      </c>
      <c r="H85" s="33">
        <f t="shared" si="12"/>
        <v>0</v>
      </c>
      <c r="I85" s="26">
        <f t="shared" si="14"/>
        <v>4250000</v>
      </c>
      <c r="J85" s="34">
        <f t="shared" si="13"/>
        <v>30</v>
      </c>
      <c r="K85" s="68"/>
      <c r="L85" s="68"/>
    </row>
    <row r="86" spans="2:12" ht="12.75">
      <c r="B86" s="80">
        <v>47118</v>
      </c>
      <c r="C86" s="32">
        <f t="shared" si="16"/>
        <v>0</v>
      </c>
      <c r="D86" s="53">
        <f t="shared" si="16"/>
        <v>0</v>
      </c>
      <c r="E86" s="32">
        <f t="shared" si="11"/>
        <v>0</v>
      </c>
      <c r="F86" s="21">
        <v>250000</v>
      </c>
      <c r="G86" s="26">
        <f t="shared" si="15"/>
        <v>0</v>
      </c>
      <c r="H86" s="33">
        <f t="shared" si="12"/>
        <v>250000</v>
      </c>
      <c r="I86" s="26">
        <f t="shared" si="14"/>
        <v>4000000</v>
      </c>
      <c r="J86" s="34">
        <f t="shared" si="13"/>
        <v>31</v>
      </c>
      <c r="K86" s="68">
        <f>G75++G76+G77+G78+G79+G80+G81+G82+G83+G84+G85+G86</f>
        <v>0</v>
      </c>
      <c r="L86" s="68">
        <f>F77+F80+F83+F86</f>
        <v>1000000</v>
      </c>
    </row>
    <row r="87" spans="2:12" ht="12.75">
      <c r="B87" s="76">
        <v>47149</v>
      </c>
      <c r="C87" s="32">
        <f t="shared" si="16"/>
        <v>0</v>
      </c>
      <c r="D87" s="53">
        <f t="shared" si="16"/>
        <v>0</v>
      </c>
      <c r="E87" s="44">
        <f t="shared" si="11"/>
        <v>0</v>
      </c>
      <c r="F87" s="26"/>
      <c r="G87" s="46">
        <f t="shared" si="15"/>
        <v>0</v>
      </c>
      <c r="H87" s="33">
        <f t="shared" si="12"/>
        <v>0</v>
      </c>
      <c r="I87" s="26">
        <f>I86-F87</f>
        <v>4000000</v>
      </c>
      <c r="J87" s="34">
        <f t="shared" si="13"/>
        <v>31</v>
      </c>
      <c r="K87" s="68"/>
      <c r="L87" s="68"/>
    </row>
    <row r="88" spans="2:12" ht="12.75">
      <c r="B88" s="76">
        <v>47177</v>
      </c>
      <c r="C88" s="32">
        <f t="shared" si="16"/>
        <v>0</v>
      </c>
      <c r="D88" s="53">
        <f t="shared" si="16"/>
        <v>0</v>
      </c>
      <c r="E88" s="44">
        <f t="shared" si="11"/>
        <v>0</v>
      </c>
      <c r="F88" s="26"/>
      <c r="G88" s="46">
        <f t="shared" si="15"/>
        <v>0</v>
      </c>
      <c r="H88" s="33">
        <f t="shared" si="12"/>
        <v>0</v>
      </c>
      <c r="I88" s="26">
        <f aca="true" t="shared" si="17" ref="I88:I102">I87-F88</f>
        <v>4000000</v>
      </c>
      <c r="J88" s="34">
        <f t="shared" si="13"/>
        <v>28</v>
      </c>
      <c r="K88" s="68"/>
      <c r="L88" s="68"/>
    </row>
    <row r="89" spans="2:12" ht="12.75">
      <c r="B89" s="78">
        <v>47208</v>
      </c>
      <c r="C89" s="32">
        <f t="shared" si="16"/>
        <v>0</v>
      </c>
      <c r="D89" s="53">
        <f t="shared" si="16"/>
        <v>0</v>
      </c>
      <c r="E89" s="44">
        <f t="shared" si="11"/>
        <v>0</v>
      </c>
      <c r="F89" s="21">
        <v>250000</v>
      </c>
      <c r="G89" s="46">
        <f t="shared" si="15"/>
        <v>0</v>
      </c>
      <c r="H89" s="33">
        <f t="shared" si="12"/>
        <v>250000</v>
      </c>
      <c r="I89" s="26">
        <f t="shared" si="17"/>
        <v>3750000</v>
      </c>
      <c r="J89" s="34">
        <f t="shared" si="13"/>
        <v>31</v>
      </c>
      <c r="K89" s="68"/>
      <c r="L89" s="68"/>
    </row>
    <row r="90" spans="2:12" ht="12.75">
      <c r="B90" s="76">
        <v>47238</v>
      </c>
      <c r="C90" s="32">
        <f t="shared" si="16"/>
        <v>0</v>
      </c>
      <c r="D90" s="53">
        <f t="shared" si="16"/>
        <v>0</v>
      </c>
      <c r="E90" s="44">
        <f t="shared" si="11"/>
        <v>0</v>
      </c>
      <c r="F90" s="21"/>
      <c r="G90" s="46">
        <f t="shared" si="15"/>
        <v>0</v>
      </c>
      <c r="H90" s="33">
        <f t="shared" si="12"/>
        <v>0</v>
      </c>
      <c r="I90" s="26">
        <f t="shared" si="17"/>
        <v>3750000</v>
      </c>
      <c r="J90" s="34">
        <f t="shared" si="13"/>
        <v>30</v>
      </c>
      <c r="K90" s="68"/>
      <c r="L90" s="68"/>
    </row>
    <row r="91" spans="2:12" ht="12.75">
      <c r="B91" s="76">
        <v>47269</v>
      </c>
      <c r="C91" s="32">
        <f t="shared" si="16"/>
        <v>0</v>
      </c>
      <c r="D91" s="53">
        <f t="shared" si="16"/>
        <v>0</v>
      </c>
      <c r="E91" s="44">
        <f t="shared" si="11"/>
        <v>0</v>
      </c>
      <c r="F91" s="21"/>
      <c r="G91" s="46">
        <f t="shared" si="15"/>
        <v>0</v>
      </c>
      <c r="H91" s="33">
        <f t="shared" si="12"/>
        <v>0</v>
      </c>
      <c r="I91" s="26">
        <f t="shared" si="17"/>
        <v>3750000</v>
      </c>
      <c r="J91" s="34">
        <f t="shared" si="13"/>
        <v>31</v>
      </c>
      <c r="K91" s="68"/>
      <c r="L91" s="68"/>
    </row>
    <row r="92" spans="2:12" ht="12.75">
      <c r="B92" s="76">
        <v>47299</v>
      </c>
      <c r="C92" s="32">
        <f t="shared" si="16"/>
        <v>0</v>
      </c>
      <c r="D92" s="53">
        <f t="shared" si="16"/>
        <v>0</v>
      </c>
      <c r="E92" s="44">
        <f t="shared" si="11"/>
        <v>0</v>
      </c>
      <c r="F92" s="21">
        <v>250000</v>
      </c>
      <c r="G92" s="46">
        <f t="shared" si="15"/>
        <v>0</v>
      </c>
      <c r="H92" s="33">
        <f t="shared" si="12"/>
        <v>250000</v>
      </c>
      <c r="I92" s="26">
        <f t="shared" si="17"/>
        <v>3500000</v>
      </c>
      <c r="J92" s="34">
        <f t="shared" si="13"/>
        <v>30</v>
      </c>
      <c r="K92" s="68"/>
      <c r="L92" s="68"/>
    </row>
    <row r="93" spans="2:12" ht="12.75">
      <c r="B93" s="78">
        <v>47330</v>
      </c>
      <c r="C93" s="32">
        <f t="shared" si="16"/>
        <v>0</v>
      </c>
      <c r="D93" s="53">
        <f t="shared" si="16"/>
        <v>0</v>
      </c>
      <c r="E93" s="44">
        <f t="shared" si="11"/>
        <v>0</v>
      </c>
      <c r="F93" s="21"/>
      <c r="G93" s="46">
        <f t="shared" si="15"/>
        <v>0</v>
      </c>
      <c r="H93" s="33">
        <f t="shared" si="12"/>
        <v>0</v>
      </c>
      <c r="I93" s="26">
        <f t="shared" si="17"/>
        <v>3500000</v>
      </c>
      <c r="J93" s="34">
        <f t="shared" si="13"/>
        <v>31</v>
      </c>
      <c r="K93" s="68"/>
      <c r="L93" s="68"/>
    </row>
    <row r="94" spans="2:12" ht="12.75">
      <c r="B94" s="76">
        <v>47361</v>
      </c>
      <c r="C94" s="32">
        <f aca="true" t="shared" si="18" ref="C94:D107">C93</f>
        <v>0</v>
      </c>
      <c r="D94" s="53">
        <f t="shared" si="18"/>
        <v>0</v>
      </c>
      <c r="E94" s="44">
        <f t="shared" si="11"/>
        <v>0</v>
      </c>
      <c r="F94" s="21"/>
      <c r="G94" s="46">
        <f t="shared" si="15"/>
        <v>0</v>
      </c>
      <c r="H94" s="33">
        <f t="shared" si="12"/>
        <v>0</v>
      </c>
      <c r="I94" s="26">
        <f t="shared" si="17"/>
        <v>3500000</v>
      </c>
      <c r="J94" s="34">
        <f t="shared" si="13"/>
        <v>31</v>
      </c>
      <c r="K94" s="68"/>
      <c r="L94" s="68"/>
    </row>
    <row r="95" spans="2:12" ht="12.75">
      <c r="B95" s="76">
        <v>47391</v>
      </c>
      <c r="C95" s="32">
        <f t="shared" si="18"/>
        <v>0</v>
      </c>
      <c r="D95" s="53">
        <f t="shared" si="18"/>
        <v>0</v>
      </c>
      <c r="E95" s="44">
        <f t="shared" si="11"/>
        <v>0</v>
      </c>
      <c r="F95" s="21">
        <v>250000</v>
      </c>
      <c r="G95" s="46">
        <f t="shared" si="15"/>
        <v>0</v>
      </c>
      <c r="H95" s="33">
        <f t="shared" si="12"/>
        <v>250000</v>
      </c>
      <c r="I95" s="26">
        <f t="shared" si="17"/>
        <v>3250000</v>
      </c>
      <c r="J95" s="34">
        <f t="shared" si="13"/>
        <v>30</v>
      </c>
      <c r="K95" s="68"/>
      <c r="L95" s="68"/>
    </row>
    <row r="96" spans="2:12" ht="12.75">
      <c r="B96" s="76">
        <v>47422</v>
      </c>
      <c r="C96" s="32">
        <f t="shared" si="18"/>
        <v>0</v>
      </c>
      <c r="D96" s="53">
        <f t="shared" si="18"/>
        <v>0</v>
      </c>
      <c r="E96" s="44">
        <f t="shared" si="11"/>
        <v>0</v>
      </c>
      <c r="F96" s="21"/>
      <c r="G96" s="46">
        <f t="shared" si="15"/>
        <v>0</v>
      </c>
      <c r="H96" s="33">
        <f t="shared" si="12"/>
        <v>0</v>
      </c>
      <c r="I96" s="26">
        <f t="shared" si="17"/>
        <v>3250000</v>
      </c>
      <c r="J96" s="34">
        <f t="shared" si="13"/>
        <v>31</v>
      </c>
      <c r="K96" s="68"/>
      <c r="L96" s="68"/>
    </row>
    <row r="97" spans="2:12" ht="12.75">
      <c r="B97" s="78">
        <v>47452</v>
      </c>
      <c r="C97" s="32">
        <f t="shared" si="18"/>
        <v>0</v>
      </c>
      <c r="D97" s="53">
        <f t="shared" si="18"/>
        <v>0</v>
      </c>
      <c r="E97" s="44">
        <f t="shared" si="11"/>
        <v>0</v>
      </c>
      <c r="F97" s="21"/>
      <c r="G97" s="46">
        <f t="shared" si="15"/>
        <v>0</v>
      </c>
      <c r="H97" s="33">
        <f t="shared" si="12"/>
        <v>0</v>
      </c>
      <c r="I97" s="26">
        <f t="shared" si="17"/>
        <v>3250000</v>
      </c>
      <c r="J97" s="34">
        <f t="shared" si="13"/>
        <v>30</v>
      </c>
      <c r="K97" s="68"/>
      <c r="L97" s="68"/>
    </row>
    <row r="98" spans="2:12" ht="12.75">
      <c r="B98" s="77">
        <v>47483</v>
      </c>
      <c r="C98" s="32">
        <f t="shared" si="18"/>
        <v>0</v>
      </c>
      <c r="D98" s="53">
        <f t="shared" si="18"/>
        <v>0</v>
      </c>
      <c r="E98" s="44">
        <f t="shared" si="11"/>
        <v>0</v>
      </c>
      <c r="F98" s="21">
        <v>250000</v>
      </c>
      <c r="G98" s="46">
        <f t="shared" si="15"/>
        <v>0</v>
      </c>
      <c r="H98" s="33">
        <f t="shared" si="12"/>
        <v>250000</v>
      </c>
      <c r="I98" s="26">
        <f t="shared" si="17"/>
        <v>3000000</v>
      </c>
      <c r="J98" s="34">
        <f t="shared" si="13"/>
        <v>31</v>
      </c>
      <c r="K98" s="68">
        <f>G87++G88+G89+G90+G91+G92+G93+G94+G95+G96+G97+G98</f>
        <v>0</v>
      </c>
      <c r="L98" s="68">
        <f>F89+F92+F95+F98</f>
        <v>1000000</v>
      </c>
    </row>
    <row r="99" spans="2:12" ht="12.75">
      <c r="B99" s="76">
        <v>47514</v>
      </c>
      <c r="C99" s="32">
        <f t="shared" si="18"/>
        <v>0</v>
      </c>
      <c r="D99" s="53">
        <f t="shared" si="18"/>
        <v>0</v>
      </c>
      <c r="E99" s="44">
        <f t="shared" si="11"/>
        <v>0</v>
      </c>
      <c r="F99" s="26"/>
      <c r="G99" s="46">
        <f t="shared" si="15"/>
        <v>0</v>
      </c>
      <c r="H99" s="33">
        <f t="shared" si="12"/>
        <v>0</v>
      </c>
      <c r="I99" s="26">
        <f t="shared" si="17"/>
        <v>3000000</v>
      </c>
      <c r="J99" s="34">
        <f t="shared" si="13"/>
        <v>31</v>
      </c>
      <c r="K99" s="68"/>
      <c r="L99" s="68"/>
    </row>
    <row r="100" spans="2:12" ht="12.75">
      <c r="B100" s="76">
        <v>47542</v>
      </c>
      <c r="C100" s="32">
        <f t="shared" si="18"/>
        <v>0</v>
      </c>
      <c r="D100" s="53">
        <f t="shared" si="18"/>
        <v>0</v>
      </c>
      <c r="E100" s="44">
        <f t="shared" si="11"/>
        <v>0</v>
      </c>
      <c r="F100" s="26"/>
      <c r="G100" s="46">
        <f t="shared" si="15"/>
        <v>0</v>
      </c>
      <c r="H100" s="33">
        <f t="shared" si="12"/>
        <v>0</v>
      </c>
      <c r="I100" s="26">
        <f t="shared" si="17"/>
        <v>3000000</v>
      </c>
      <c r="J100" s="34">
        <f t="shared" si="13"/>
        <v>28</v>
      </c>
      <c r="K100" s="68"/>
      <c r="L100" s="68"/>
    </row>
    <row r="101" spans="2:12" ht="12.75">
      <c r="B101" s="78">
        <v>47573</v>
      </c>
      <c r="C101" s="32">
        <f t="shared" si="18"/>
        <v>0</v>
      </c>
      <c r="D101" s="53">
        <f t="shared" si="18"/>
        <v>0</v>
      </c>
      <c r="E101" s="44">
        <f t="shared" si="11"/>
        <v>0</v>
      </c>
      <c r="F101" s="21">
        <v>250000</v>
      </c>
      <c r="G101" s="46">
        <f t="shared" si="15"/>
        <v>0</v>
      </c>
      <c r="H101" s="33">
        <f t="shared" si="12"/>
        <v>250000</v>
      </c>
      <c r="I101" s="26">
        <f t="shared" si="17"/>
        <v>2750000</v>
      </c>
      <c r="J101" s="34">
        <f t="shared" si="13"/>
        <v>31</v>
      </c>
      <c r="K101" s="68"/>
      <c r="L101" s="68"/>
    </row>
    <row r="102" spans="2:12" ht="12.75">
      <c r="B102" s="76">
        <v>47603</v>
      </c>
      <c r="C102" s="32">
        <f t="shared" si="18"/>
        <v>0</v>
      </c>
      <c r="D102" s="53">
        <f t="shared" si="18"/>
        <v>0</v>
      </c>
      <c r="E102" s="44">
        <f t="shared" si="11"/>
        <v>0</v>
      </c>
      <c r="F102" s="21"/>
      <c r="G102" s="46">
        <f t="shared" si="15"/>
        <v>0</v>
      </c>
      <c r="H102" s="33">
        <f t="shared" si="12"/>
        <v>0</v>
      </c>
      <c r="I102" s="26">
        <f t="shared" si="17"/>
        <v>2750000</v>
      </c>
      <c r="J102" s="34">
        <f t="shared" si="13"/>
        <v>30</v>
      </c>
      <c r="K102" s="68"/>
      <c r="L102" s="68"/>
    </row>
    <row r="103" spans="2:12" ht="12.75">
      <c r="B103" s="76">
        <v>47634</v>
      </c>
      <c r="C103" s="32">
        <f t="shared" si="18"/>
        <v>0</v>
      </c>
      <c r="D103" s="53">
        <f t="shared" si="18"/>
        <v>0</v>
      </c>
      <c r="E103" s="44">
        <f t="shared" si="11"/>
        <v>0</v>
      </c>
      <c r="F103" s="21"/>
      <c r="G103" s="46">
        <f t="shared" si="15"/>
        <v>0</v>
      </c>
      <c r="H103" s="33">
        <f t="shared" si="12"/>
        <v>0</v>
      </c>
      <c r="I103" s="26">
        <f aca="true" t="shared" si="19" ref="I103:I108">I102-F103</f>
        <v>2750000</v>
      </c>
      <c r="J103" s="34">
        <f t="shared" si="13"/>
        <v>31</v>
      </c>
      <c r="K103" s="68"/>
      <c r="L103" s="68"/>
    </row>
    <row r="104" spans="2:12" ht="12.75">
      <c r="B104" s="76">
        <v>47664</v>
      </c>
      <c r="C104" s="32">
        <f t="shared" si="18"/>
        <v>0</v>
      </c>
      <c r="D104" s="53">
        <f t="shared" si="18"/>
        <v>0</v>
      </c>
      <c r="E104" s="44">
        <f t="shared" si="11"/>
        <v>0</v>
      </c>
      <c r="F104" s="21">
        <v>250000</v>
      </c>
      <c r="G104" s="46">
        <f t="shared" si="15"/>
        <v>0</v>
      </c>
      <c r="H104" s="33">
        <f t="shared" si="12"/>
        <v>250000</v>
      </c>
      <c r="I104" s="26">
        <f t="shared" si="19"/>
        <v>2500000</v>
      </c>
      <c r="J104" s="34">
        <f t="shared" si="13"/>
        <v>30</v>
      </c>
      <c r="K104" s="68"/>
      <c r="L104" s="68"/>
    </row>
    <row r="105" spans="2:12" ht="12.75">
      <c r="B105" s="78">
        <v>47695</v>
      </c>
      <c r="C105" s="32">
        <f t="shared" si="18"/>
        <v>0</v>
      </c>
      <c r="D105" s="53">
        <f t="shared" si="18"/>
        <v>0</v>
      </c>
      <c r="E105" s="44">
        <f t="shared" si="11"/>
        <v>0</v>
      </c>
      <c r="F105" s="21"/>
      <c r="G105" s="46">
        <f t="shared" si="15"/>
        <v>0</v>
      </c>
      <c r="H105" s="33">
        <f t="shared" si="12"/>
        <v>0</v>
      </c>
      <c r="I105" s="26">
        <f t="shared" si="19"/>
        <v>2500000</v>
      </c>
      <c r="J105" s="34">
        <f t="shared" si="13"/>
        <v>31</v>
      </c>
      <c r="K105" s="68"/>
      <c r="L105" s="68"/>
    </row>
    <row r="106" spans="2:12" ht="12.75">
      <c r="B106" s="76">
        <v>47726</v>
      </c>
      <c r="C106" s="32">
        <f t="shared" si="18"/>
        <v>0</v>
      </c>
      <c r="D106" s="53">
        <f t="shared" si="18"/>
        <v>0</v>
      </c>
      <c r="E106" s="44">
        <f t="shared" si="11"/>
        <v>0</v>
      </c>
      <c r="F106" s="21"/>
      <c r="G106" s="46">
        <f t="shared" si="15"/>
        <v>0</v>
      </c>
      <c r="H106" s="33">
        <f t="shared" si="12"/>
        <v>0</v>
      </c>
      <c r="I106" s="26">
        <f t="shared" si="19"/>
        <v>2500000</v>
      </c>
      <c r="J106" s="34">
        <f t="shared" si="13"/>
        <v>31</v>
      </c>
      <c r="K106" s="68"/>
      <c r="L106" s="68"/>
    </row>
    <row r="107" spans="2:12" ht="12.75">
      <c r="B107" s="76">
        <v>47756</v>
      </c>
      <c r="C107" s="32">
        <f t="shared" si="18"/>
        <v>0</v>
      </c>
      <c r="D107" s="53">
        <f t="shared" si="18"/>
        <v>0</v>
      </c>
      <c r="E107" s="44">
        <f t="shared" si="11"/>
        <v>0</v>
      </c>
      <c r="F107" s="21">
        <v>250000</v>
      </c>
      <c r="G107" s="46">
        <f t="shared" si="15"/>
        <v>0</v>
      </c>
      <c r="H107" s="33">
        <f t="shared" si="12"/>
        <v>250000</v>
      </c>
      <c r="I107" s="26">
        <f t="shared" si="19"/>
        <v>2250000</v>
      </c>
      <c r="J107" s="34">
        <f>B107-B106</f>
        <v>30</v>
      </c>
      <c r="K107" s="68"/>
      <c r="L107" s="68"/>
    </row>
    <row r="108" spans="2:12" ht="12.75">
      <c r="B108" s="76">
        <v>47787</v>
      </c>
      <c r="C108" s="32">
        <f>C107</f>
        <v>0</v>
      </c>
      <c r="D108" s="53">
        <f>D107</f>
        <v>0</v>
      </c>
      <c r="E108" s="44">
        <f aca="true" t="shared" si="20" ref="E108:E146">C108+D108</f>
        <v>0</v>
      </c>
      <c r="F108" s="21"/>
      <c r="G108" s="46">
        <f>I107*E108*(B108-B107)/366</f>
        <v>0</v>
      </c>
      <c r="H108" s="33">
        <f aca="true" t="shared" si="21" ref="H108:H146">F108+G108</f>
        <v>0</v>
      </c>
      <c r="I108" s="26">
        <f t="shared" si="19"/>
        <v>2250000</v>
      </c>
      <c r="J108" s="34">
        <f>B108-B107</f>
        <v>31</v>
      </c>
      <c r="K108" s="68"/>
      <c r="L108" s="68"/>
    </row>
    <row r="109" spans="2:12" ht="12.75">
      <c r="B109" s="78">
        <v>47817</v>
      </c>
      <c r="C109" s="32">
        <f aca="true" t="shared" si="22" ref="C109:D124">C108</f>
        <v>0</v>
      </c>
      <c r="D109" s="53">
        <f t="shared" si="22"/>
        <v>0</v>
      </c>
      <c r="E109" s="44">
        <f t="shared" si="20"/>
        <v>0</v>
      </c>
      <c r="F109" s="21"/>
      <c r="G109" s="46">
        <f aca="true" t="shared" si="23" ref="G109:G146">I108*E109*(B109-B108)/366</f>
        <v>0</v>
      </c>
      <c r="H109" s="33">
        <f t="shared" si="21"/>
        <v>0</v>
      </c>
      <c r="I109" s="26">
        <f aca="true" t="shared" si="24" ref="I109:I121">I108-F109</f>
        <v>2250000</v>
      </c>
      <c r="J109" s="34">
        <f aca="true" t="shared" si="25" ref="J109:J146">B109-B108</f>
        <v>30</v>
      </c>
      <c r="K109" s="68"/>
      <c r="L109" s="68"/>
    </row>
    <row r="110" spans="2:12" ht="12.75">
      <c r="B110" s="77">
        <v>47848</v>
      </c>
      <c r="C110" s="32">
        <f t="shared" si="22"/>
        <v>0</v>
      </c>
      <c r="D110" s="53">
        <f t="shared" si="22"/>
        <v>0</v>
      </c>
      <c r="E110" s="44">
        <f t="shared" si="20"/>
        <v>0</v>
      </c>
      <c r="F110" s="21">
        <v>250000</v>
      </c>
      <c r="G110" s="46">
        <f t="shared" si="23"/>
        <v>0</v>
      </c>
      <c r="H110" s="33">
        <f t="shared" si="21"/>
        <v>250000</v>
      </c>
      <c r="I110" s="26">
        <f t="shared" si="24"/>
        <v>2000000</v>
      </c>
      <c r="J110" s="34">
        <f t="shared" si="25"/>
        <v>31</v>
      </c>
      <c r="K110" s="68">
        <f>G99++G100+G101+G102+G103+G104+G105+G106+G107+G108+G109+G110</f>
        <v>0</v>
      </c>
      <c r="L110" s="68">
        <f>F101+F104+F107+F110</f>
        <v>1000000</v>
      </c>
    </row>
    <row r="111" spans="2:12" ht="12.75">
      <c r="B111" s="76">
        <v>47879</v>
      </c>
      <c r="C111" s="32">
        <f t="shared" si="22"/>
        <v>0</v>
      </c>
      <c r="D111" s="53">
        <f t="shared" si="22"/>
        <v>0</v>
      </c>
      <c r="E111" s="44">
        <f t="shared" si="20"/>
        <v>0</v>
      </c>
      <c r="F111" s="26"/>
      <c r="G111" s="46">
        <f t="shared" si="23"/>
        <v>0</v>
      </c>
      <c r="H111" s="33">
        <f t="shared" si="21"/>
        <v>0</v>
      </c>
      <c r="I111" s="26">
        <f t="shared" si="24"/>
        <v>2000000</v>
      </c>
      <c r="J111" s="34">
        <f t="shared" si="25"/>
        <v>31</v>
      </c>
      <c r="K111" s="68"/>
      <c r="L111" s="68"/>
    </row>
    <row r="112" spans="2:12" ht="12.75">
      <c r="B112" s="76">
        <v>47907</v>
      </c>
      <c r="C112" s="32">
        <f t="shared" si="22"/>
        <v>0</v>
      </c>
      <c r="D112" s="53">
        <f t="shared" si="22"/>
        <v>0</v>
      </c>
      <c r="E112" s="44">
        <f t="shared" si="20"/>
        <v>0</v>
      </c>
      <c r="F112" s="26"/>
      <c r="G112" s="46">
        <f t="shared" si="23"/>
        <v>0</v>
      </c>
      <c r="H112" s="33">
        <f t="shared" si="21"/>
        <v>0</v>
      </c>
      <c r="I112" s="26">
        <f t="shared" si="24"/>
        <v>2000000</v>
      </c>
      <c r="J112" s="34">
        <f t="shared" si="25"/>
        <v>28</v>
      </c>
      <c r="K112" s="68"/>
      <c r="L112" s="68"/>
    </row>
    <row r="113" spans="2:12" ht="12.75">
      <c r="B113" s="78">
        <v>47938</v>
      </c>
      <c r="C113" s="32">
        <f t="shared" si="22"/>
        <v>0</v>
      </c>
      <c r="D113" s="53">
        <f t="shared" si="22"/>
        <v>0</v>
      </c>
      <c r="E113" s="44">
        <f t="shared" si="20"/>
        <v>0</v>
      </c>
      <c r="F113" s="21">
        <v>250000</v>
      </c>
      <c r="G113" s="46">
        <f t="shared" si="23"/>
        <v>0</v>
      </c>
      <c r="H113" s="33">
        <f t="shared" si="21"/>
        <v>250000</v>
      </c>
      <c r="I113" s="26">
        <f t="shared" si="24"/>
        <v>1750000</v>
      </c>
      <c r="J113" s="34">
        <f t="shared" si="25"/>
        <v>31</v>
      </c>
      <c r="K113" s="68"/>
      <c r="L113" s="68"/>
    </row>
    <row r="114" spans="2:12" ht="12.75">
      <c r="B114" s="76">
        <v>47968</v>
      </c>
      <c r="C114" s="32">
        <f t="shared" si="22"/>
        <v>0</v>
      </c>
      <c r="D114" s="53">
        <f t="shared" si="22"/>
        <v>0</v>
      </c>
      <c r="E114" s="44">
        <f t="shared" si="20"/>
        <v>0</v>
      </c>
      <c r="F114" s="21"/>
      <c r="G114" s="46">
        <f t="shared" si="23"/>
        <v>0</v>
      </c>
      <c r="H114" s="33">
        <f t="shared" si="21"/>
        <v>0</v>
      </c>
      <c r="I114" s="26">
        <f t="shared" si="24"/>
        <v>1750000</v>
      </c>
      <c r="J114" s="34">
        <f t="shared" si="25"/>
        <v>30</v>
      </c>
      <c r="K114" s="68"/>
      <c r="L114" s="68"/>
    </row>
    <row r="115" spans="2:12" ht="12.75">
      <c r="B115" s="76">
        <v>47999</v>
      </c>
      <c r="C115" s="32">
        <f t="shared" si="22"/>
        <v>0</v>
      </c>
      <c r="D115" s="53">
        <f t="shared" si="22"/>
        <v>0</v>
      </c>
      <c r="E115" s="44">
        <f t="shared" si="20"/>
        <v>0</v>
      </c>
      <c r="F115" s="21"/>
      <c r="G115" s="46">
        <f t="shared" si="23"/>
        <v>0</v>
      </c>
      <c r="H115" s="33">
        <f t="shared" si="21"/>
        <v>0</v>
      </c>
      <c r="I115" s="26">
        <f t="shared" si="24"/>
        <v>1750000</v>
      </c>
      <c r="J115" s="34">
        <f t="shared" si="25"/>
        <v>31</v>
      </c>
      <c r="K115" s="68"/>
      <c r="L115" s="68"/>
    </row>
    <row r="116" spans="2:12" ht="12.75">
      <c r="B116" s="76">
        <v>48029</v>
      </c>
      <c r="C116" s="32">
        <f t="shared" si="22"/>
        <v>0</v>
      </c>
      <c r="D116" s="53">
        <f t="shared" si="22"/>
        <v>0</v>
      </c>
      <c r="E116" s="44">
        <f t="shared" si="20"/>
        <v>0</v>
      </c>
      <c r="F116" s="21">
        <v>250000</v>
      </c>
      <c r="G116" s="46">
        <f t="shared" si="23"/>
        <v>0</v>
      </c>
      <c r="H116" s="33">
        <f t="shared" si="21"/>
        <v>250000</v>
      </c>
      <c r="I116" s="26">
        <f t="shared" si="24"/>
        <v>1500000</v>
      </c>
      <c r="J116" s="34">
        <f t="shared" si="25"/>
        <v>30</v>
      </c>
      <c r="K116" s="68"/>
      <c r="L116" s="68"/>
    </row>
    <row r="117" spans="2:12" ht="12.75">
      <c r="B117" s="78">
        <v>48060</v>
      </c>
      <c r="C117" s="32">
        <f t="shared" si="22"/>
        <v>0</v>
      </c>
      <c r="D117" s="53">
        <f t="shared" si="22"/>
        <v>0</v>
      </c>
      <c r="E117" s="44">
        <f t="shared" si="20"/>
        <v>0</v>
      </c>
      <c r="F117" s="21"/>
      <c r="G117" s="46">
        <f t="shared" si="23"/>
        <v>0</v>
      </c>
      <c r="H117" s="33">
        <f t="shared" si="21"/>
        <v>0</v>
      </c>
      <c r="I117" s="26">
        <f t="shared" si="24"/>
        <v>1500000</v>
      </c>
      <c r="J117" s="34">
        <f t="shared" si="25"/>
        <v>31</v>
      </c>
      <c r="K117" s="68"/>
      <c r="L117" s="68"/>
    </row>
    <row r="118" spans="2:12" ht="12.75">
      <c r="B118" s="76">
        <v>48091</v>
      </c>
      <c r="C118" s="32">
        <f t="shared" si="22"/>
        <v>0</v>
      </c>
      <c r="D118" s="53">
        <f t="shared" si="22"/>
        <v>0</v>
      </c>
      <c r="E118" s="44">
        <f t="shared" si="20"/>
        <v>0</v>
      </c>
      <c r="F118" s="21"/>
      <c r="G118" s="46">
        <f t="shared" si="23"/>
        <v>0</v>
      </c>
      <c r="H118" s="33">
        <f t="shared" si="21"/>
        <v>0</v>
      </c>
      <c r="I118" s="26">
        <f t="shared" si="24"/>
        <v>1500000</v>
      </c>
      <c r="J118" s="34">
        <f t="shared" si="25"/>
        <v>31</v>
      </c>
      <c r="K118" s="68"/>
      <c r="L118" s="68"/>
    </row>
    <row r="119" spans="2:12" ht="12.75">
      <c r="B119" s="78">
        <v>48121</v>
      </c>
      <c r="C119" s="32">
        <f t="shared" si="22"/>
        <v>0</v>
      </c>
      <c r="D119" s="53">
        <f t="shared" si="22"/>
        <v>0</v>
      </c>
      <c r="E119" s="44">
        <f t="shared" si="20"/>
        <v>0</v>
      </c>
      <c r="F119" s="21">
        <v>250000</v>
      </c>
      <c r="G119" s="46">
        <f t="shared" si="23"/>
        <v>0</v>
      </c>
      <c r="H119" s="33">
        <f t="shared" si="21"/>
        <v>250000</v>
      </c>
      <c r="I119" s="26">
        <f t="shared" si="24"/>
        <v>1250000</v>
      </c>
      <c r="J119" s="34">
        <f t="shared" si="25"/>
        <v>30</v>
      </c>
      <c r="K119" s="68"/>
      <c r="L119" s="68"/>
    </row>
    <row r="120" spans="2:12" ht="12.75">
      <c r="B120" s="76">
        <v>48152</v>
      </c>
      <c r="C120" s="32">
        <f t="shared" si="22"/>
        <v>0</v>
      </c>
      <c r="D120" s="53">
        <f t="shared" si="22"/>
        <v>0</v>
      </c>
      <c r="E120" s="44">
        <f t="shared" si="20"/>
        <v>0</v>
      </c>
      <c r="F120" s="21"/>
      <c r="G120" s="46">
        <f t="shared" si="23"/>
        <v>0</v>
      </c>
      <c r="H120" s="33">
        <f t="shared" si="21"/>
        <v>0</v>
      </c>
      <c r="I120" s="26">
        <f t="shared" si="24"/>
        <v>1250000</v>
      </c>
      <c r="J120" s="34">
        <f t="shared" si="25"/>
        <v>31</v>
      </c>
      <c r="K120" s="68"/>
      <c r="L120" s="68"/>
    </row>
    <row r="121" spans="2:12" ht="12.75">
      <c r="B121" s="76">
        <v>48182</v>
      </c>
      <c r="C121" s="32">
        <f t="shared" si="22"/>
        <v>0</v>
      </c>
      <c r="D121" s="53">
        <f t="shared" si="22"/>
        <v>0</v>
      </c>
      <c r="E121" s="44">
        <f t="shared" si="20"/>
        <v>0</v>
      </c>
      <c r="F121" s="21"/>
      <c r="G121" s="46">
        <f t="shared" si="23"/>
        <v>0</v>
      </c>
      <c r="H121" s="33">
        <f t="shared" si="21"/>
        <v>0</v>
      </c>
      <c r="I121" s="26">
        <f t="shared" si="24"/>
        <v>1250000</v>
      </c>
      <c r="J121" s="34">
        <f t="shared" si="25"/>
        <v>30</v>
      </c>
      <c r="K121" s="68"/>
      <c r="L121" s="68"/>
    </row>
    <row r="122" spans="2:12" ht="12.75">
      <c r="B122" s="77">
        <v>48213</v>
      </c>
      <c r="C122" s="32">
        <f t="shared" si="22"/>
        <v>0</v>
      </c>
      <c r="D122" s="53">
        <f t="shared" si="22"/>
        <v>0</v>
      </c>
      <c r="E122" s="44">
        <f t="shared" si="20"/>
        <v>0</v>
      </c>
      <c r="F122" s="21">
        <v>250000</v>
      </c>
      <c r="G122" s="46">
        <f t="shared" si="23"/>
        <v>0</v>
      </c>
      <c r="H122" s="33">
        <f t="shared" si="21"/>
        <v>250000</v>
      </c>
      <c r="I122" s="26">
        <f>I121-F122</f>
        <v>1000000</v>
      </c>
      <c r="J122" s="34">
        <f t="shared" si="25"/>
        <v>31</v>
      </c>
      <c r="K122" s="68">
        <f>G111+G112+G113+G114+G115+G116+G117+G118+G119+G120+G121+G122</f>
        <v>0</v>
      </c>
      <c r="L122" s="68">
        <f>F113+F116+F119+F122</f>
        <v>1000000</v>
      </c>
    </row>
    <row r="123" spans="2:12" ht="12.75">
      <c r="B123" s="76">
        <v>48244</v>
      </c>
      <c r="C123" s="32">
        <f t="shared" si="22"/>
        <v>0</v>
      </c>
      <c r="D123" s="53">
        <f t="shared" si="22"/>
        <v>0</v>
      </c>
      <c r="E123" s="44">
        <f t="shared" si="20"/>
        <v>0</v>
      </c>
      <c r="F123" s="21"/>
      <c r="G123" s="46">
        <f t="shared" si="23"/>
        <v>0</v>
      </c>
      <c r="H123" s="33">
        <f t="shared" si="21"/>
        <v>0</v>
      </c>
      <c r="I123" s="26">
        <f aca="true" t="shared" si="26" ref="I123:I146">I122-F123</f>
        <v>1000000</v>
      </c>
      <c r="J123" s="34">
        <f t="shared" si="25"/>
        <v>31</v>
      </c>
      <c r="K123" s="68"/>
      <c r="L123" s="68"/>
    </row>
    <row r="124" spans="2:12" ht="12.75">
      <c r="B124" s="76">
        <v>48273</v>
      </c>
      <c r="C124" s="32">
        <f t="shared" si="22"/>
        <v>0</v>
      </c>
      <c r="D124" s="53">
        <f t="shared" si="22"/>
        <v>0</v>
      </c>
      <c r="E124" s="44">
        <f t="shared" si="20"/>
        <v>0</v>
      </c>
      <c r="F124" s="21"/>
      <c r="G124" s="46">
        <f t="shared" si="23"/>
        <v>0</v>
      </c>
      <c r="H124" s="33">
        <f t="shared" si="21"/>
        <v>0</v>
      </c>
      <c r="I124" s="26">
        <f t="shared" si="26"/>
        <v>1000000</v>
      </c>
      <c r="J124" s="34">
        <f t="shared" si="25"/>
        <v>29</v>
      </c>
      <c r="K124" s="68"/>
      <c r="L124" s="68"/>
    </row>
    <row r="125" spans="2:12" ht="12.75">
      <c r="B125" s="78">
        <v>48304</v>
      </c>
      <c r="C125" s="32">
        <f aca="true" t="shared" si="27" ref="C125:D140">C124</f>
        <v>0</v>
      </c>
      <c r="D125" s="53">
        <f t="shared" si="27"/>
        <v>0</v>
      </c>
      <c r="E125" s="44">
        <f t="shared" si="20"/>
        <v>0</v>
      </c>
      <c r="F125" s="21">
        <v>250000</v>
      </c>
      <c r="G125" s="46">
        <f t="shared" si="23"/>
        <v>0</v>
      </c>
      <c r="H125" s="33">
        <f t="shared" si="21"/>
        <v>250000</v>
      </c>
      <c r="I125" s="26">
        <f t="shared" si="26"/>
        <v>750000</v>
      </c>
      <c r="J125" s="34">
        <f t="shared" si="25"/>
        <v>31</v>
      </c>
      <c r="K125" s="68"/>
      <c r="L125" s="68"/>
    </row>
    <row r="126" spans="2:12" ht="12.75">
      <c r="B126" s="76">
        <v>48334</v>
      </c>
      <c r="C126" s="32">
        <f t="shared" si="27"/>
        <v>0</v>
      </c>
      <c r="D126" s="53">
        <f t="shared" si="27"/>
        <v>0</v>
      </c>
      <c r="E126" s="44">
        <f t="shared" si="20"/>
        <v>0</v>
      </c>
      <c r="F126" s="21"/>
      <c r="G126" s="46">
        <f t="shared" si="23"/>
        <v>0</v>
      </c>
      <c r="H126" s="33">
        <f t="shared" si="21"/>
        <v>0</v>
      </c>
      <c r="I126" s="26">
        <f t="shared" si="26"/>
        <v>750000</v>
      </c>
      <c r="J126" s="34">
        <f t="shared" si="25"/>
        <v>30</v>
      </c>
      <c r="K126" s="68"/>
      <c r="L126" s="68"/>
    </row>
    <row r="127" spans="2:12" ht="12.75">
      <c r="B127" s="76">
        <v>48365</v>
      </c>
      <c r="C127" s="32">
        <f t="shared" si="27"/>
        <v>0</v>
      </c>
      <c r="D127" s="53">
        <f t="shared" si="27"/>
        <v>0</v>
      </c>
      <c r="E127" s="44">
        <f t="shared" si="20"/>
        <v>0</v>
      </c>
      <c r="F127" s="21"/>
      <c r="G127" s="46">
        <f t="shared" si="23"/>
        <v>0</v>
      </c>
      <c r="H127" s="33">
        <f t="shared" si="21"/>
        <v>0</v>
      </c>
      <c r="I127" s="26">
        <f t="shared" si="26"/>
        <v>750000</v>
      </c>
      <c r="J127" s="34">
        <f t="shared" si="25"/>
        <v>31</v>
      </c>
      <c r="K127" s="68"/>
      <c r="L127" s="68"/>
    </row>
    <row r="128" spans="2:12" ht="12.75">
      <c r="B128" s="76">
        <v>48395</v>
      </c>
      <c r="C128" s="32">
        <f t="shared" si="27"/>
        <v>0</v>
      </c>
      <c r="D128" s="53">
        <f t="shared" si="27"/>
        <v>0</v>
      </c>
      <c r="E128" s="44">
        <f t="shared" si="20"/>
        <v>0</v>
      </c>
      <c r="F128" s="21">
        <v>250000</v>
      </c>
      <c r="G128" s="46">
        <f t="shared" si="23"/>
        <v>0</v>
      </c>
      <c r="H128" s="33">
        <f t="shared" si="21"/>
        <v>250000</v>
      </c>
      <c r="I128" s="26">
        <f t="shared" si="26"/>
        <v>500000</v>
      </c>
      <c r="J128" s="34">
        <f t="shared" si="25"/>
        <v>30</v>
      </c>
      <c r="K128" s="68"/>
      <c r="L128" s="68"/>
    </row>
    <row r="129" spans="2:12" ht="12.75">
      <c r="B129" s="78">
        <v>48426</v>
      </c>
      <c r="C129" s="32">
        <f t="shared" si="27"/>
        <v>0</v>
      </c>
      <c r="D129" s="53">
        <f t="shared" si="27"/>
        <v>0</v>
      </c>
      <c r="E129" s="44">
        <f t="shared" si="20"/>
        <v>0</v>
      </c>
      <c r="F129" s="21"/>
      <c r="G129" s="46">
        <f t="shared" si="23"/>
        <v>0</v>
      </c>
      <c r="H129" s="33">
        <f t="shared" si="21"/>
        <v>0</v>
      </c>
      <c r="I129" s="26">
        <f t="shared" si="26"/>
        <v>500000</v>
      </c>
      <c r="J129" s="34">
        <f t="shared" si="25"/>
        <v>31</v>
      </c>
      <c r="K129" s="68"/>
      <c r="L129" s="68"/>
    </row>
    <row r="130" spans="2:12" ht="12.75">
      <c r="B130" s="76">
        <v>48457</v>
      </c>
      <c r="C130" s="32">
        <f t="shared" si="27"/>
        <v>0</v>
      </c>
      <c r="D130" s="53">
        <f t="shared" si="27"/>
        <v>0</v>
      </c>
      <c r="E130" s="44">
        <f t="shared" si="20"/>
        <v>0</v>
      </c>
      <c r="F130" s="21"/>
      <c r="G130" s="46">
        <f t="shared" si="23"/>
        <v>0</v>
      </c>
      <c r="H130" s="33">
        <f t="shared" si="21"/>
        <v>0</v>
      </c>
      <c r="I130" s="26">
        <f t="shared" si="26"/>
        <v>500000</v>
      </c>
      <c r="J130" s="34">
        <f t="shared" si="25"/>
        <v>31</v>
      </c>
      <c r="K130" s="68"/>
      <c r="L130" s="68"/>
    </row>
    <row r="131" spans="2:12" ht="12.75">
      <c r="B131" s="78">
        <v>48487</v>
      </c>
      <c r="C131" s="32">
        <f t="shared" si="27"/>
        <v>0</v>
      </c>
      <c r="D131" s="53">
        <f t="shared" si="27"/>
        <v>0</v>
      </c>
      <c r="E131" s="44">
        <f t="shared" si="20"/>
        <v>0</v>
      </c>
      <c r="F131" s="21">
        <v>250000</v>
      </c>
      <c r="G131" s="46">
        <f t="shared" si="23"/>
        <v>0</v>
      </c>
      <c r="H131" s="33">
        <f t="shared" si="21"/>
        <v>250000</v>
      </c>
      <c r="I131" s="26">
        <f t="shared" si="26"/>
        <v>250000</v>
      </c>
      <c r="J131" s="34">
        <f t="shared" si="25"/>
        <v>30</v>
      </c>
      <c r="K131" s="68"/>
      <c r="L131" s="68"/>
    </row>
    <row r="132" spans="2:12" ht="12.75">
      <c r="B132" s="76">
        <v>48518</v>
      </c>
      <c r="C132" s="32">
        <f t="shared" si="27"/>
        <v>0</v>
      </c>
      <c r="D132" s="53">
        <f t="shared" si="27"/>
        <v>0</v>
      </c>
      <c r="E132" s="44">
        <f t="shared" si="20"/>
        <v>0</v>
      </c>
      <c r="F132" s="21"/>
      <c r="G132" s="46">
        <f t="shared" si="23"/>
        <v>0</v>
      </c>
      <c r="H132" s="33">
        <f t="shared" si="21"/>
        <v>0</v>
      </c>
      <c r="I132" s="26">
        <f t="shared" si="26"/>
        <v>250000</v>
      </c>
      <c r="J132" s="34">
        <f t="shared" si="25"/>
        <v>31</v>
      </c>
      <c r="K132" s="68"/>
      <c r="L132" s="68"/>
    </row>
    <row r="133" spans="2:12" ht="12.75">
      <c r="B133" s="76">
        <v>48548</v>
      </c>
      <c r="C133" s="32">
        <f t="shared" si="27"/>
        <v>0</v>
      </c>
      <c r="D133" s="53">
        <f t="shared" si="27"/>
        <v>0</v>
      </c>
      <c r="E133" s="44">
        <f t="shared" si="20"/>
        <v>0</v>
      </c>
      <c r="F133" s="21"/>
      <c r="G133" s="46">
        <f t="shared" si="23"/>
        <v>0</v>
      </c>
      <c r="H133" s="33">
        <f t="shared" si="21"/>
        <v>0</v>
      </c>
      <c r="I133" s="26">
        <f t="shared" si="26"/>
        <v>250000</v>
      </c>
      <c r="J133" s="34">
        <f t="shared" si="25"/>
        <v>30</v>
      </c>
      <c r="K133" s="68"/>
      <c r="L133" s="68"/>
    </row>
    <row r="134" spans="2:12" ht="12.75">
      <c r="B134" s="77">
        <v>48579</v>
      </c>
      <c r="C134" s="32">
        <f t="shared" si="27"/>
        <v>0</v>
      </c>
      <c r="D134" s="53">
        <f t="shared" si="27"/>
        <v>0</v>
      </c>
      <c r="E134" s="44">
        <f t="shared" si="20"/>
        <v>0</v>
      </c>
      <c r="F134" s="21">
        <v>250000</v>
      </c>
      <c r="G134" s="46">
        <f t="shared" si="23"/>
        <v>0</v>
      </c>
      <c r="H134" s="33">
        <f t="shared" si="21"/>
        <v>250000</v>
      </c>
      <c r="I134" s="26">
        <f t="shared" si="26"/>
        <v>0</v>
      </c>
      <c r="J134" s="34">
        <f t="shared" si="25"/>
        <v>31</v>
      </c>
      <c r="K134" s="68">
        <f>G123+G124+G125+G126+G127+G128+G129+G130+G131+G132+G133+G134</f>
        <v>0</v>
      </c>
      <c r="L134" s="68">
        <f>F125+F128+F131+F134</f>
        <v>1000000</v>
      </c>
    </row>
    <row r="135" spans="2:12" ht="12.75">
      <c r="B135" s="76">
        <v>48610</v>
      </c>
      <c r="C135" s="32">
        <f t="shared" si="27"/>
        <v>0</v>
      </c>
      <c r="D135" s="53">
        <f t="shared" si="27"/>
        <v>0</v>
      </c>
      <c r="E135" s="44">
        <f t="shared" si="20"/>
        <v>0</v>
      </c>
      <c r="F135" s="21"/>
      <c r="G135" s="46">
        <f t="shared" si="23"/>
        <v>0</v>
      </c>
      <c r="H135" s="33">
        <f t="shared" si="21"/>
        <v>0</v>
      </c>
      <c r="I135" s="26">
        <f t="shared" si="26"/>
        <v>0</v>
      </c>
      <c r="J135" s="34">
        <f t="shared" si="25"/>
        <v>31</v>
      </c>
      <c r="K135" s="68"/>
      <c r="L135" s="68"/>
    </row>
    <row r="136" spans="2:12" ht="12.75">
      <c r="B136" s="76">
        <v>48638</v>
      </c>
      <c r="C136" s="32">
        <f t="shared" si="27"/>
        <v>0</v>
      </c>
      <c r="D136" s="53">
        <f t="shared" si="27"/>
        <v>0</v>
      </c>
      <c r="E136" s="44">
        <f t="shared" si="20"/>
        <v>0</v>
      </c>
      <c r="F136" s="21"/>
      <c r="G136" s="46">
        <f t="shared" si="23"/>
        <v>0</v>
      </c>
      <c r="H136" s="33">
        <f t="shared" si="21"/>
        <v>0</v>
      </c>
      <c r="I136" s="26">
        <f t="shared" si="26"/>
        <v>0</v>
      </c>
      <c r="J136" s="34">
        <f t="shared" si="25"/>
        <v>28</v>
      </c>
      <c r="K136" s="68"/>
      <c r="L136" s="68"/>
    </row>
    <row r="137" spans="2:12" ht="12.75">
      <c r="B137" s="78">
        <v>48669</v>
      </c>
      <c r="C137" s="32">
        <f t="shared" si="27"/>
        <v>0</v>
      </c>
      <c r="D137" s="53">
        <f t="shared" si="27"/>
        <v>0</v>
      </c>
      <c r="E137" s="44">
        <f t="shared" si="20"/>
        <v>0</v>
      </c>
      <c r="F137" s="21"/>
      <c r="G137" s="46">
        <f t="shared" si="23"/>
        <v>0</v>
      </c>
      <c r="H137" s="33">
        <f t="shared" si="21"/>
        <v>0</v>
      </c>
      <c r="I137" s="26">
        <f t="shared" si="26"/>
        <v>0</v>
      </c>
      <c r="J137" s="34">
        <f t="shared" si="25"/>
        <v>31</v>
      </c>
      <c r="K137" s="68"/>
      <c r="L137" s="68"/>
    </row>
    <row r="138" spans="2:12" ht="12.75">
      <c r="B138" s="76">
        <v>48699</v>
      </c>
      <c r="C138" s="32">
        <f t="shared" si="27"/>
        <v>0</v>
      </c>
      <c r="D138" s="53">
        <f t="shared" si="27"/>
        <v>0</v>
      </c>
      <c r="E138" s="44">
        <f t="shared" si="20"/>
        <v>0</v>
      </c>
      <c r="F138" s="21"/>
      <c r="G138" s="46">
        <f t="shared" si="23"/>
        <v>0</v>
      </c>
      <c r="H138" s="33">
        <f t="shared" si="21"/>
        <v>0</v>
      </c>
      <c r="I138" s="26">
        <f t="shared" si="26"/>
        <v>0</v>
      </c>
      <c r="J138" s="34">
        <f t="shared" si="25"/>
        <v>30</v>
      </c>
      <c r="K138" s="68"/>
      <c r="L138" s="68"/>
    </row>
    <row r="139" spans="2:12" ht="12.75">
      <c r="B139" s="76">
        <v>48730</v>
      </c>
      <c r="C139" s="32">
        <f t="shared" si="27"/>
        <v>0</v>
      </c>
      <c r="D139" s="53">
        <f t="shared" si="27"/>
        <v>0</v>
      </c>
      <c r="E139" s="44">
        <f t="shared" si="20"/>
        <v>0</v>
      </c>
      <c r="F139" s="21"/>
      <c r="G139" s="46">
        <f t="shared" si="23"/>
        <v>0</v>
      </c>
      <c r="H139" s="33">
        <f t="shared" si="21"/>
        <v>0</v>
      </c>
      <c r="I139" s="26">
        <f t="shared" si="26"/>
        <v>0</v>
      </c>
      <c r="J139" s="34">
        <f t="shared" si="25"/>
        <v>31</v>
      </c>
      <c r="K139" s="68"/>
      <c r="L139" s="68"/>
    </row>
    <row r="140" spans="2:12" ht="12.75">
      <c r="B140" s="76">
        <v>48760</v>
      </c>
      <c r="C140" s="32">
        <f t="shared" si="27"/>
        <v>0</v>
      </c>
      <c r="D140" s="53">
        <f t="shared" si="27"/>
        <v>0</v>
      </c>
      <c r="E140" s="44">
        <f t="shared" si="20"/>
        <v>0</v>
      </c>
      <c r="F140" s="21"/>
      <c r="G140" s="46">
        <f t="shared" si="23"/>
        <v>0</v>
      </c>
      <c r="H140" s="33">
        <f t="shared" si="21"/>
        <v>0</v>
      </c>
      <c r="I140" s="26">
        <f t="shared" si="26"/>
        <v>0</v>
      </c>
      <c r="J140" s="34">
        <f t="shared" si="25"/>
        <v>30</v>
      </c>
      <c r="K140" s="68"/>
      <c r="L140" s="68"/>
    </row>
    <row r="141" spans="2:12" ht="12.75">
      <c r="B141" s="78">
        <v>48791</v>
      </c>
      <c r="C141" s="32">
        <f aca="true" t="shared" si="28" ref="C141:D146">C140</f>
        <v>0</v>
      </c>
      <c r="D141" s="53">
        <f t="shared" si="28"/>
        <v>0</v>
      </c>
      <c r="E141" s="44">
        <f t="shared" si="20"/>
        <v>0</v>
      </c>
      <c r="F141" s="21"/>
      <c r="G141" s="46">
        <f t="shared" si="23"/>
        <v>0</v>
      </c>
      <c r="H141" s="33">
        <f t="shared" si="21"/>
        <v>0</v>
      </c>
      <c r="I141" s="26">
        <f t="shared" si="26"/>
        <v>0</v>
      </c>
      <c r="J141" s="34">
        <f t="shared" si="25"/>
        <v>31</v>
      </c>
      <c r="K141" s="68"/>
      <c r="L141" s="68"/>
    </row>
    <row r="142" spans="2:12" ht="12.75">
      <c r="B142" s="76">
        <v>48822</v>
      </c>
      <c r="C142" s="32">
        <f t="shared" si="28"/>
        <v>0</v>
      </c>
      <c r="D142" s="53">
        <f t="shared" si="28"/>
        <v>0</v>
      </c>
      <c r="E142" s="44">
        <f t="shared" si="20"/>
        <v>0</v>
      </c>
      <c r="F142" s="21"/>
      <c r="G142" s="46">
        <f t="shared" si="23"/>
        <v>0</v>
      </c>
      <c r="H142" s="33">
        <f t="shared" si="21"/>
        <v>0</v>
      </c>
      <c r="I142" s="26">
        <f t="shared" si="26"/>
        <v>0</v>
      </c>
      <c r="J142" s="34">
        <f t="shared" si="25"/>
        <v>31</v>
      </c>
      <c r="K142" s="68"/>
      <c r="L142" s="68"/>
    </row>
    <row r="143" spans="2:12" ht="12.75">
      <c r="B143" s="76">
        <v>48852</v>
      </c>
      <c r="C143" s="32">
        <f t="shared" si="28"/>
        <v>0</v>
      </c>
      <c r="D143" s="53">
        <f t="shared" si="28"/>
        <v>0</v>
      </c>
      <c r="E143" s="44">
        <f t="shared" si="20"/>
        <v>0</v>
      </c>
      <c r="F143" s="21"/>
      <c r="G143" s="46">
        <f t="shared" si="23"/>
        <v>0</v>
      </c>
      <c r="H143" s="33">
        <f t="shared" si="21"/>
        <v>0</v>
      </c>
      <c r="I143" s="26">
        <f t="shared" si="26"/>
        <v>0</v>
      </c>
      <c r="J143" s="34">
        <f t="shared" si="25"/>
        <v>30</v>
      </c>
      <c r="K143" s="68"/>
      <c r="L143" s="68"/>
    </row>
    <row r="144" spans="2:12" ht="12.75">
      <c r="B144" s="78">
        <v>48883</v>
      </c>
      <c r="C144" s="32">
        <f t="shared" si="28"/>
        <v>0</v>
      </c>
      <c r="D144" s="53">
        <f t="shared" si="28"/>
        <v>0</v>
      </c>
      <c r="E144" s="44">
        <f t="shared" si="20"/>
        <v>0</v>
      </c>
      <c r="F144" s="21"/>
      <c r="G144" s="46">
        <f t="shared" si="23"/>
        <v>0</v>
      </c>
      <c r="H144" s="33">
        <f t="shared" si="21"/>
        <v>0</v>
      </c>
      <c r="I144" s="26">
        <f t="shared" si="26"/>
        <v>0</v>
      </c>
      <c r="J144" s="34">
        <f t="shared" si="25"/>
        <v>31</v>
      </c>
      <c r="K144" s="68"/>
      <c r="L144" s="68"/>
    </row>
    <row r="145" spans="2:12" ht="12.75">
      <c r="B145" s="76">
        <v>48913</v>
      </c>
      <c r="C145" s="32">
        <f t="shared" si="28"/>
        <v>0</v>
      </c>
      <c r="D145" s="53">
        <f t="shared" si="28"/>
        <v>0</v>
      </c>
      <c r="E145" s="44">
        <f t="shared" si="20"/>
        <v>0</v>
      </c>
      <c r="F145" s="21"/>
      <c r="G145" s="46">
        <f t="shared" si="23"/>
        <v>0</v>
      </c>
      <c r="H145" s="33">
        <f t="shared" si="21"/>
        <v>0</v>
      </c>
      <c r="I145" s="26">
        <f t="shared" si="26"/>
        <v>0</v>
      </c>
      <c r="J145" s="34">
        <f t="shared" si="25"/>
        <v>30</v>
      </c>
      <c r="K145" s="68"/>
      <c r="L145" s="68"/>
    </row>
    <row r="146" spans="2:12" ht="12.75">
      <c r="B146" s="81">
        <v>48944</v>
      </c>
      <c r="C146" s="32">
        <f t="shared" si="28"/>
        <v>0</v>
      </c>
      <c r="D146" s="53">
        <f t="shared" si="28"/>
        <v>0</v>
      </c>
      <c r="E146" s="44">
        <f t="shared" si="20"/>
        <v>0</v>
      </c>
      <c r="F146" s="21"/>
      <c r="G146" s="46">
        <f t="shared" si="23"/>
        <v>0</v>
      </c>
      <c r="H146" s="33">
        <f t="shared" si="21"/>
        <v>0</v>
      </c>
      <c r="I146" s="26">
        <f t="shared" si="26"/>
        <v>0</v>
      </c>
      <c r="J146" s="34">
        <f t="shared" si="25"/>
        <v>31</v>
      </c>
      <c r="K146" s="68">
        <f>G135+G136+G137+G138+G139+G140+G141+G142+G143+G144+G145+G146</f>
        <v>0</v>
      </c>
      <c r="L146" s="68">
        <f>F137+F140+F143+F146</f>
        <v>0</v>
      </c>
    </row>
    <row r="147" spans="2:12" ht="13.5" thickBot="1">
      <c r="B147" s="75" t="s">
        <v>15</v>
      </c>
      <c r="C147" s="35" t="s">
        <v>16</v>
      </c>
      <c r="D147" s="54" t="s">
        <v>16</v>
      </c>
      <c r="E147" s="45" t="s">
        <v>16</v>
      </c>
      <c r="F147" s="82">
        <f>SUM(F13:F146)</f>
        <v>7000000</v>
      </c>
      <c r="G147" s="47">
        <f>SUM(G13:G146)</f>
        <v>0</v>
      </c>
      <c r="H147" s="41">
        <f>SUM(H13:H146)</f>
        <v>7000000</v>
      </c>
      <c r="I147" s="36"/>
      <c r="J147" s="37"/>
      <c r="K147" s="69">
        <f>SUM(K13:K146)</f>
        <v>0</v>
      </c>
      <c r="L147" s="69">
        <f>SUM(L13:L146)</f>
        <v>7000000</v>
      </c>
    </row>
    <row r="148" spans="2:12" ht="12.75">
      <c r="B148" s="38"/>
      <c r="C148" s="38"/>
      <c r="D148" s="49"/>
      <c r="E148" s="39"/>
      <c r="F148" s="83"/>
      <c r="G148" s="55" t="s">
        <v>17</v>
      </c>
      <c r="H148" s="40"/>
      <c r="I148" s="43">
        <f>G147</f>
        <v>0</v>
      </c>
      <c r="J148" s="1"/>
      <c r="K148" s="68">
        <f>K147-G147</f>
        <v>0</v>
      </c>
      <c r="L148" s="68"/>
    </row>
    <row r="156" ht="12.75" customHeight="1"/>
    <row r="158" ht="19.5" customHeight="1"/>
  </sheetData>
  <sheetProtection/>
  <mergeCells count="7">
    <mergeCell ref="B10:L10"/>
    <mergeCell ref="B8:D8"/>
    <mergeCell ref="B3:E3"/>
    <mergeCell ref="B4:D4"/>
    <mergeCell ref="B5:D5"/>
    <mergeCell ref="B6:D6"/>
    <mergeCell ref="B7:D7"/>
  </mergeCells>
  <printOptions/>
  <pageMargins left="0.7086614173228347" right="0.7086614173228347" top="0.35433070866141736" bottom="0.15748031496062992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BGŻ</dc:creator>
  <cp:keywords/>
  <dc:description/>
  <cp:lastModifiedBy>Agnieszka Rudzka</cp:lastModifiedBy>
  <cp:lastPrinted>2023-03-09T11:49:42Z</cp:lastPrinted>
  <dcterms:created xsi:type="dcterms:W3CDTF">1999-05-18T12:12:09Z</dcterms:created>
  <dcterms:modified xsi:type="dcterms:W3CDTF">2023-03-09T12:13:04Z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1251325350</vt:i4>
  </property>
  <property fmtid="{D5CDD505-2E9C-101B-9397-08002B2CF9AE}" pid="3" name="_EmailSubject">
    <vt:lpwstr>symulacja spłat kredytu</vt:lpwstr>
  </property>
  <property fmtid="{D5CDD505-2E9C-101B-9397-08002B2CF9AE}" pid="4" name="_AuthorEmail">
    <vt:lpwstr>Beata.Jaworska@bgz.pl</vt:lpwstr>
  </property>
  <property fmtid="{D5CDD505-2E9C-101B-9397-08002B2CF9AE}" pid="5" name="_AuthorEmailDisplayName">
    <vt:lpwstr>Jaworska Beata</vt:lpwstr>
  </property>
  <property fmtid="{D5CDD505-2E9C-101B-9397-08002B2CF9AE}" pid="6" name="_PreviousAdHocReviewCycleID">
    <vt:i4>120331997</vt:i4>
  </property>
  <property fmtid="{D5CDD505-2E9C-101B-9397-08002B2CF9AE}" pid="7" name="_ReviewingToolsShownOnce">
    <vt:lpwstr/>
  </property>
</Properties>
</file>