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0"/>
  </bookViews>
  <sheets>
    <sheet name="dezynfekcja" sheetId="1" r:id="rId1"/>
    <sheet name="preparaty farmaceutyczne" sheetId="2" r:id="rId2"/>
  </sheets>
  <definedNames>
    <definedName name="_xlnm.Print_Area" localSheetId="0">'dezynfekcja'!$A$1:$J$18</definedName>
  </definedNames>
  <calcPr fullCalcOnLoad="1" fullPrecision="0"/>
</workbook>
</file>

<file path=xl/sharedStrings.xml><?xml version="1.0" encoding="utf-8"?>
<sst xmlns="http://schemas.openxmlformats.org/spreadsheetml/2006/main" count="219" uniqueCount="126">
  <si>
    <t>l.p.</t>
  </si>
  <si>
    <t>Opis asortymentu</t>
  </si>
  <si>
    <t>j.m.</t>
  </si>
  <si>
    <t>wartość jedn. netto [PLN]</t>
  </si>
  <si>
    <t>VAT    w %</t>
  </si>
  <si>
    <t xml:space="preserve">Numer katalogowy/ nazwa handlowa, producent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</si>
  <si>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</si>
  <si>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</si>
  <si>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</si>
  <si>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</si>
  <si>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</si>
  <si>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</si>
  <si>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</si>
  <si>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</si>
  <si>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</si>
  <si>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Trójenzymatyczny preparat dezynfekcyjno – myjący w płynie, rozpuszczający albuminy, glikogen i trójglicerydy, przeznaczony do dezynfekcji i mycia zanieczyszczonych substancjami organicznymi narzędzi i sprzętu medycznego wykonanego ze stopów różnych metali w tym aluminium oraz wyrobów medycznych wykonanych z różnych tworzyw sztucznych i gumy. Stabilność roztworu 24h, możliwość użycia manualnego i w myjkach ultradźwiękowych. Wymagana skuteczność biobójcza przy czasie ekspozycji do 10 min. Butelka 1L z miarką dozującą. Zakres działania: bakteriobójczy, prątkobójczy, grzybobójczy i wirusobójczy – HIV/HBV/HCV. </t>
  </si>
  <si>
    <t>1l</t>
  </si>
  <si>
    <t xml:space="preserve"> Preparat do jednoczesnego mycia i dezynfekcji dużych powierzchni zmywalnych, bez dodatku: aldehydów, chloru, fenoli, bez dodatku alkoholi, czwartorzędowych związków amonowych (QAV) i ich pochodnych, zwierający glukoprotaminę. </t>
  </si>
  <si>
    <t>2l</t>
  </si>
  <si>
    <t>Preparat chlorowy, granulat gotowy do użycia, oparty o dichloroizocyjanuran sodu,   przeznaczony do zasypywania plam krwi, wydalin ,wydzielin (opakowanie przystosowane do takiego zastosowania)</t>
  </si>
  <si>
    <t>500g</t>
  </si>
  <si>
    <t xml:space="preserve">Preparat chlorowy w tabletkach do 3 g, do dezynfekcji dużych zmywalnych powierzchni, przedmiotów także w kuchenkach oddziałowych, zalewania plam krwi, wydzielin, wydalin, oparty o dichloroizocyjanuran sodu. Przygotowanie roztworu poprzez dodanie preparatu do zimnej wody wodociągowej. Spektrum: B, F, V, Tbc (w stęż. aktywnego chloru do 2000 ppm.) </t>
  </si>
  <si>
    <t>300tabl</t>
  </si>
  <si>
    <t>650ml</t>
  </si>
  <si>
    <t>5a</t>
  </si>
  <si>
    <t>5l</t>
  </si>
  <si>
    <t>500ml</t>
  </si>
  <si>
    <t>6a</t>
  </si>
  <si>
    <t>7a</t>
  </si>
  <si>
    <t>250ml</t>
  </si>
  <si>
    <t>8a</t>
  </si>
  <si>
    <t>Autosterylny i niszczący biofilm lek do terapii i aseptyki ran, błon śluzowych /cewnikowanie / i skóry  -  bezbarwny, bezjodowy, bezbolesny, gotowy do użytku, na bazie wody. Oczyszczający ranę z martwicy i nie działający toksycznie na proces gojenia rany. Zakres działania B / MRSA /, F, V do 1 min. O  przedłużonym działaniu</t>
  </si>
  <si>
    <t>9a</t>
  </si>
  <si>
    <t>ZAKUP</t>
  </si>
  <si>
    <t>MARŻA</t>
  </si>
  <si>
    <t xml:space="preserve">Rabat - 35% </t>
  </si>
  <si>
    <t xml:space="preserve">Cena CZM CEZAL </t>
  </si>
  <si>
    <t>narzut ogółem</t>
  </si>
  <si>
    <t>Lp.</t>
  </si>
  <si>
    <t>ilość / 1 rok</t>
  </si>
  <si>
    <t>op.</t>
  </si>
  <si>
    <t>Argentum sulfath.2% krem  40 g /op.</t>
  </si>
  <si>
    <t>Captoprilum 12,5mg  *30 tabl./op.</t>
  </si>
  <si>
    <t>Chlorpromazine 25mg/5ml * 5 amp./op.</t>
  </si>
  <si>
    <t>Clonazepamum 1 mg /ml * 10 amp/op.</t>
  </si>
  <si>
    <t>Dexamethasonum  8mg/2ml * 10 amp./op.</t>
  </si>
  <si>
    <t>Diazepam 10mg/2ml  * 50 amp/op.</t>
  </si>
  <si>
    <t>Diazepam 5mg/2,5ml  * 5 mikrowl.doodbyt./op.</t>
  </si>
  <si>
    <t>Dopaminum hydrochl.4% * 10 amp./op.</t>
  </si>
  <si>
    <t>Drotaverinum 20 mg ml * 5 amp./op.</t>
  </si>
  <si>
    <t>Fentanyl 0,1mg/2ml  * 50 amp./op.</t>
  </si>
  <si>
    <t>Flumazenilum 0,5mg/5ml  * 5 amp./op.</t>
  </si>
  <si>
    <t>Furosemidum 20mg/2ml  * 50 amp./op.</t>
  </si>
  <si>
    <t>Gąbka tamująca krwawienie, 70x50x1 mm, 10szt./op.</t>
  </si>
  <si>
    <t>Glucagoni in ampułkostrzykawka/op.</t>
  </si>
  <si>
    <t xml:space="preserve">Glucosum 20% ,10ml  *10 amp. </t>
  </si>
  <si>
    <t>Glyceroli trinitras 0,4mcg/dawkę / aerozol</t>
  </si>
  <si>
    <t>Hydrocortisonum 100mg/amp. +rozp. * 5 kompl./op.</t>
  </si>
  <si>
    <t>Hydroxyzinum 100mg/2ml  * 5 amp./op.</t>
  </si>
  <si>
    <t>Hyoscini butylbromidum 20mg/ml   *10 amp./op</t>
  </si>
  <si>
    <t>Ketamine  10mg/ ml , 20 ml   * 5 fiol/op.</t>
  </si>
  <si>
    <t>Ketoprofenum 100mg  * 10 amp./op.;roztwór dowstrzykiwań dożylnych i domięśniowych</t>
  </si>
  <si>
    <t xml:space="preserve">Lidocainum hydrochl. 1%,2ml   * 10 amp. /op. </t>
  </si>
  <si>
    <t>Lidocainum hydrochl. 2% ,2ml * 10 amp. /op.</t>
  </si>
  <si>
    <t>Magnesium sulf. 2g/10ml  *10amp./op.</t>
  </si>
  <si>
    <t>Metamizolum natricum  2,5mg/5ml  * 5amp. /op.</t>
  </si>
  <si>
    <t>Metoclopramidum  0,5%   * 5 amp./op.</t>
  </si>
  <si>
    <t>Metoprololi tart.. 5 mg  * 5 amp./op.</t>
  </si>
  <si>
    <t>Midazolamum 1mg/ml,5 ml  *10 amp./op.</t>
  </si>
  <si>
    <t>Mivacurium 2mg/ml,5ml * 5amp/op</t>
  </si>
  <si>
    <t>Morphini sulf.10mg/ml  * 10 amp./op.</t>
  </si>
  <si>
    <t>Naloxonum 0,4 mg * 10 amp./op.</t>
  </si>
  <si>
    <t>Natrium bicarbonatum 8,4 % 20 ml * 10 amp/op.</t>
  </si>
  <si>
    <t xml:space="preserve">Natrium chloratum 0,9% 10ml  *50 amp(plastik )./op. </t>
  </si>
  <si>
    <t>Nitrendipinum 10 mg * 30 tabl/op.</t>
  </si>
  <si>
    <t>Noradrenalinum 1mg/ml  *10 amp./op</t>
  </si>
  <si>
    <t xml:space="preserve">Paracetamolum 500mg * 10 tabl /op.                </t>
  </si>
  <si>
    <t>Petidinum 100mg/2ml  * 10 amp./op.</t>
  </si>
  <si>
    <t>Propofol  10ml /ml * 5fiol/op</t>
  </si>
  <si>
    <t>Salbutamol 2,5mg. * 20 amp.do nebulizacji/op.</t>
  </si>
  <si>
    <t>Suxamethonium  200mg  * 10 fiol./op.</t>
  </si>
  <si>
    <t>Tramadolum 100mg/2ml * 5 amp./op.</t>
  </si>
  <si>
    <t>Uropidilum 25mg  * 5 amp./op.</t>
  </si>
  <si>
    <t>RAZEM cena oferty (∑ poz. 1÷67)</t>
  </si>
  <si>
    <t xml:space="preserve">Glyceroli trinitr.1mg/ml  *10 amp. /op.     </t>
  </si>
  <si>
    <t xml:space="preserve">             350 ml </t>
  </si>
  <si>
    <t>Autosterylny i niszczący biofilm lek do terapii i aseptyki ran, błon śluzowych /cewnikowanie / i skóry  -  bezbarwny, bezjodowy, bezbolesny, gotowy do użytku, na bazie wody. Oczyszczający ranę z martwicy i nie działający toksycznie na proces gojenia rany. Zakres działania B / MRSA /, F, V do 1 min. O  przedłużonym działaniu.</t>
  </si>
  <si>
    <t>Część II</t>
  </si>
  <si>
    <t xml:space="preserve">CZĘŚĆ I </t>
  </si>
  <si>
    <t>Amiodaroni hydrochl. 150 mg/amp * 5 amp/op.</t>
  </si>
  <si>
    <t>Adenosinum 3 mg/ml,  2 ml* 6 fiol/op.</t>
  </si>
  <si>
    <t>Aqua pro inj. 5ml  * 100 amp.(plastik)/op.</t>
  </si>
  <si>
    <t>Atropinum sulf. 1mg/ml  *10 amp./op.</t>
  </si>
  <si>
    <t>Ciprofloxacinum  500mg *10 tabl / op.</t>
  </si>
  <si>
    <t>Paracetamolum 10mg/ml, 100ml *10 fiol./op</t>
  </si>
  <si>
    <r>
      <rPr>
        <b/>
        <sz val="9"/>
        <color indexed="55"/>
        <rFont val="Arial Narrow"/>
        <family val="2"/>
      </rPr>
      <t xml:space="preserve">wartość netto [PLN]                    </t>
    </r>
    <r>
      <rPr>
        <sz val="9"/>
        <color indexed="55"/>
        <rFont val="Arial Narrow"/>
        <family val="2"/>
      </rPr>
      <t>(kol. b x d)</t>
    </r>
  </si>
  <si>
    <r>
      <rPr>
        <b/>
        <sz val="9"/>
        <color indexed="55"/>
        <rFont val="Arial Narrow"/>
        <family val="2"/>
      </rPr>
      <t xml:space="preserve">Cena brutto [PLN]                  </t>
    </r>
    <r>
      <rPr>
        <sz val="9"/>
        <color indexed="55"/>
        <rFont val="Arial Narrow"/>
        <family val="2"/>
      </rPr>
      <t>(kol. e + g)</t>
    </r>
  </si>
  <si>
    <t>Podatek VAT [PLN]                   (kol. e x VAT%)</t>
  </si>
  <si>
    <t>Cena brutto [PLN]                  (kol. e + g)</t>
  </si>
  <si>
    <r>
      <t xml:space="preserve">RAZEM cena oferty </t>
    </r>
    <r>
      <rPr>
        <b/>
        <sz val="9"/>
        <color indexed="55"/>
        <rFont val="Verdana"/>
        <family val="2"/>
      </rPr>
      <t>(∑ poz. 1÷9a)</t>
    </r>
  </si>
  <si>
    <t>wartość netto [PLN]                    (kol. c x d)</t>
  </si>
  <si>
    <t>Acidum acetylosalicylicum 300 mg  * 10 tabl /op.</t>
  </si>
  <si>
    <t>Acidum tranexamicum,  100mg/ml ,  5amp *5ml / op.</t>
  </si>
  <si>
    <t>Adrenalinum 1mg/ml,  10 amp.*1ml/op.</t>
  </si>
  <si>
    <t>Budesonidum 0,5mg/ml, * 20 amp. a 2ml, zawiesina do nebulizacji</t>
  </si>
  <si>
    <t>Clemastinum 1mg/ml, 2ml * 5 amp/op.</t>
  </si>
  <si>
    <t>Clopidogrel 75mg * 84 tabl./op.</t>
  </si>
  <si>
    <t>Heparinum natricum 5 000 IU,roztwór do wstrzykiwań, 10 fiol/op.</t>
  </si>
  <si>
    <t>Hydroxyzinum  / syrop 200ml/op</t>
  </si>
  <si>
    <t>Lidocainum 2%  żel 30g/op</t>
  </si>
  <si>
    <t>Metamizolum natricum 500mg + Pitofenoni hydrochloridum 2mg + Fenpiverini bromidum 0,02mg/ml, 5 ml * 10amp / op.</t>
  </si>
  <si>
    <t xml:space="preserve">Paracetamolum 125mg, op a 10 czopków             </t>
  </si>
  <si>
    <t>Paracetamolum 250mg, op a 10 czopków</t>
  </si>
  <si>
    <t>Thiethylperazinum 6,5mg/ml, op 5 amp. a 1ml</t>
  </si>
  <si>
    <t xml:space="preserve">Tikagrelor 90mg * 56 tabl./op. </t>
  </si>
  <si>
    <t>Woda utleniona 3%   1 kg/op.</t>
  </si>
  <si>
    <t>Woda utleniona 3%   100 ml/op.</t>
  </si>
  <si>
    <t>Zamrażacz w sprayu 400ml/op., preparat dla sportowców do stosowania na skórę</t>
  </si>
  <si>
    <t>Żel do EKG w tubie lub flakonie (dopuszczalny jest żel w butelce, z zastrzeżeniem,że opakowanie zostało wykonane z odpowiedniego tworzywa innego niż szkło), pojemność 250ml/op.</t>
  </si>
  <si>
    <t>Preparat bezbarwny do odkażania  i odtłuszczania skóry, oparty o etanol i 2-propanol. Ułatwiający dobre przyleganie folii przy zabiegach, nie tracący aktywności w obecności białka, surowicy i krwi. Preparat o pH 6-7. Zakres działania B (MRSA), Tbc, F, V (HBV, HIV, Rota, vaccinia, Polio. Możliwość stosowania u noworodków potwierdzona wpisem do Karty Charakterystyki Produktu leczniczego. Zarejestrowany jako lek.</t>
  </si>
  <si>
    <r>
      <t xml:space="preserve">Preparat do higienicznej i chirurgicznej dezynfekcji rąk .Niealergizujący, nie wysuszający skóry. Zawierający w swoim skaładzie alkohol etylowy i izopropylowy. Spektrum działania: B, F, Tbc, V (HIV, HBV, HCV), Rota, Adeno, Polio, Noro w czasie do 60 sekund. Przebadany dermatologicznie. </t>
    </r>
    <r>
      <rPr>
        <sz val="9"/>
        <color indexed="55"/>
        <rFont val="Verdana"/>
        <family val="2"/>
      </rPr>
      <t xml:space="preserve">Wykonawca dostarczy Zamawiającemu pompkę dozującą - ; dla opakowania 5 l -  50 szt. </t>
    </r>
  </si>
  <si>
    <t>Preparat do higienicznej i chirurgicznej dezynfekcji rąk .Niealergizujący, nie wysuszający skóry. Zawierający w swoim skaładzie alkohol etylowy i izopropylowy. Spektrum działania: B, F, Tbc, V (HIV, HBV, HCV), Rota, Adeno, Polio, Noro w czasie do 60 sekund. Przebadany dermatologicznie. Do opakowania 500 ml Wykonawca dostarczy Zamawiającemu pompkę dozującą - ilość 100 szt.</t>
  </si>
  <si>
    <r>
      <t>Preparat do higienicznego i chirurgicznego mycia rąk i całego ciała. Neutrlane ph 5,5. Nie zawiera związków alkalicznych i mydła.  Zawiera kwas mlekowy. Posiada pozytywna opinię IMiD.</t>
    </r>
    <r>
      <rPr>
        <sz val="9"/>
        <color indexed="55"/>
        <rFont val="Verdana"/>
        <family val="2"/>
      </rPr>
      <t xml:space="preserve"> Do opakowania 500 ml Wykonawca dostarczy Zamawiającemu pompkę dozującą - ilość  20 szt.</t>
    </r>
  </si>
  <si>
    <r>
      <t>Preparat do higienicznego i chirurgicznego mycia rąk i całego ciała. Neutrlane ph 5,5. Nie zawiera związków alkalicznych i mydła.  Zawiera kwas mlekowy. Posiada pozytywna opinię IMiD.</t>
    </r>
    <r>
      <rPr>
        <sz val="9"/>
        <color indexed="55"/>
        <rFont val="Verdana"/>
        <family val="2"/>
      </rPr>
      <t xml:space="preserve"> Do opakowania 5l. wykonawca dostarczy Zamawiającemu pompkę dozującą - ilość 5 szt.</t>
    </r>
  </si>
  <si>
    <t>Preparat alkoholowy z zawartością dodatkowej substancji czynnej należącej do innej grupy chemicznej, bez aldehydów,  do dezynfekcji powierzchni trudnodostępnych i sprzętu medycznego działający na B, F w czasie do 1 min. , B, Tbc (Mycobacterium tuberculosis), F, V,(HIV, HBV, HCV, Rota, Vakzina, Adeno) w czasie do 5 min. Preparat posiadający znak CE. Do opakowania 650 ml wykonawca dostarczy Zamawiającemu pompkę dozującą - ilość  120 szt.</t>
  </si>
  <si>
    <r>
      <t xml:space="preserve">Preparat alkoholowy z zawartością dodatkowej substancji czynnej należącej do innej grupy chemicznej, bez aldehydów,  do dezynfekcji powierzchni trudnodostępnych i sprzętu medycznego działający na B, F w czasie do 1 min. , B, Tbc (Mycobacterium tuberculosis), F, V,(HIV, HBV, HCV, Rota, Vakzina, Adeno) w czasie do 5 min. Preparat posiadający znak CE. </t>
    </r>
    <r>
      <rPr>
        <sz val="9"/>
        <color indexed="55"/>
        <rFont val="Verdana"/>
        <family val="2"/>
      </rPr>
      <t>Do opakowania 5 l. wykonawca dostarczy Zamawiającemu pompkę dozującą - ilość  100 szt.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</si>
</sst>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[$zł-415]_-;\-* #,##0.00\ [$zł-415]_-;_-* &quot;-&quot;??\ [$zł-415]_-;_-@_-"/>
    <numFmt numFmtId="168" formatCode="[$-415]d\ mmmm\ yyyy"/>
    <numFmt numFmtId="169" formatCode="0.0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9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55"/>
      <name val="Arial Narrow"/>
      <family val="2"/>
    </font>
    <font>
      <sz val="9"/>
      <color indexed="55"/>
      <name val="Arial Narrow"/>
      <family val="2"/>
    </font>
    <font>
      <b/>
      <sz val="9"/>
      <color indexed="55"/>
      <name val="Verdana"/>
      <family val="2"/>
    </font>
    <font>
      <sz val="9"/>
      <color indexed="55"/>
      <name val="Verdana"/>
      <family val="2"/>
    </font>
    <font>
      <sz val="11"/>
      <color indexed="55"/>
      <name val="Czcionka tekstu podstawowego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zcionka tekstu podstawowego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7"/>
      <name val="Czcionka tekstu podstawowego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9"/>
      <color indexed="55"/>
      <name val="Czcionka tekstu podstawowego"/>
      <family val="2"/>
    </font>
    <font>
      <b/>
      <sz val="9"/>
      <color indexed="55"/>
      <name val="Czcionka tekstu podstawowego"/>
      <family val="0"/>
    </font>
    <font>
      <i/>
      <sz val="9"/>
      <color indexed="55"/>
      <name val="Verdana"/>
      <family val="2"/>
    </font>
    <font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zcionka tekstu podstawowego"/>
      <family val="2"/>
    </font>
    <font>
      <b/>
      <sz val="9"/>
      <color rgb="FF000000"/>
      <name val="Arial Narrow"/>
      <family val="2"/>
    </font>
    <font>
      <b/>
      <sz val="9"/>
      <color rgb="FF000000"/>
      <name val="Czcionka tekstu podstawowego"/>
      <family val="0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i/>
      <sz val="9"/>
      <color rgb="FF000000"/>
      <name val="Verdana"/>
      <family val="2"/>
    </font>
    <font>
      <sz val="10"/>
      <color rgb="FF00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2" fontId="4" fillId="33" borderId="10" xfId="52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2" fontId="4" fillId="33" borderId="11" xfId="52" applyNumberFormat="1" applyFont="1" applyFill="1" applyBorder="1" applyAlignment="1">
      <alignment horizontal="right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167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" fontId="52" fillId="34" borderId="12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vertical="center"/>
    </xf>
    <xf numFmtId="167" fontId="51" fillId="34" borderId="0" xfId="0" applyNumberFormat="1" applyFont="1" applyFill="1" applyAlignment="1">
      <alignment horizontal="center" vertical="center" wrapText="1"/>
    </xf>
    <xf numFmtId="167" fontId="51" fillId="19" borderId="0" xfId="0" applyNumberFormat="1" applyFont="1" applyFill="1" applyAlignment="1">
      <alignment horizontal="center" vertical="center" wrapText="1"/>
    </xf>
    <xf numFmtId="167" fontId="51" fillId="34" borderId="0" xfId="0" applyNumberFormat="1" applyFont="1" applyFill="1" applyAlignment="1">
      <alignment horizontal="center" vertical="center"/>
    </xf>
    <xf numFmtId="167" fontId="51" fillId="3" borderId="0" xfId="0" applyNumberFormat="1" applyFont="1" applyFill="1" applyAlignment="1">
      <alignment horizontal="center" vertical="center"/>
    </xf>
    <xf numFmtId="167" fontId="51" fillId="7" borderId="0" xfId="0" applyNumberFormat="1" applyFont="1" applyFill="1" applyAlignment="1">
      <alignment horizontal="center" vertical="center"/>
    </xf>
    <xf numFmtId="167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7" fontId="53" fillId="0" borderId="0" xfId="0" applyNumberFormat="1" applyFont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9" fontId="54" fillId="33" borderId="10" xfId="56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56" fillId="36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54" fillId="37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38" borderId="10" xfId="0" applyNumberFormat="1" applyFont="1" applyFill="1" applyBorder="1" applyAlignment="1">
      <alignment/>
    </xf>
    <xf numFmtId="0" fontId="54" fillId="38" borderId="10" xfId="0" applyNumberFormat="1" applyFont="1" applyFill="1" applyBorder="1" applyAlignment="1">
      <alignment horizontal="left" vertical="center" wrapText="1"/>
    </xf>
    <xf numFmtId="2" fontId="55" fillId="38" borderId="10" xfId="0" applyNumberFormat="1" applyFont="1" applyFill="1" applyBorder="1" applyAlignment="1">
      <alignment/>
    </xf>
    <xf numFmtId="2" fontId="55" fillId="38" borderId="10" xfId="0" applyNumberFormat="1" applyFont="1" applyFill="1" applyBorder="1" applyAlignment="1">
      <alignment horizontal="center" vertical="center" wrapText="1"/>
    </xf>
    <xf numFmtId="2" fontId="55" fillId="38" borderId="10" xfId="0" applyNumberFormat="1" applyFont="1" applyFill="1" applyBorder="1" applyAlignment="1">
      <alignment horizontal="left" vertical="center" wrapText="1"/>
    </xf>
    <xf numFmtId="0" fontId="4" fillId="37" borderId="10" xfId="0" applyNumberFormat="1" applyFont="1" applyFill="1" applyBorder="1" applyAlignment="1">
      <alignment horizontal="left" vertical="center" wrapText="1"/>
    </xf>
    <xf numFmtId="2" fontId="54" fillId="33" borderId="10" xfId="62" applyNumberFormat="1" applyFont="1" applyFill="1" applyBorder="1" applyAlignment="1" applyProtection="1">
      <alignment horizontal="center" vertical="center" wrapText="1"/>
      <protection/>
    </xf>
    <xf numFmtId="9" fontId="4" fillId="33" borderId="10" xfId="56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4" fillId="38" borderId="10" xfId="52" applyFont="1" applyFill="1" applyBorder="1">
      <alignment/>
      <protection/>
    </xf>
    <xf numFmtId="167" fontId="52" fillId="34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" fontId="4" fillId="38" borderId="10" xfId="52" applyNumberFormat="1" applyFont="1" applyFill="1" applyBorder="1">
      <alignment/>
      <protection/>
    </xf>
    <xf numFmtId="2" fontId="5" fillId="38" borderId="10" xfId="52" applyNumberFormat="1" applyFont="1" applyFill="1" applyBorder="1">
      <alignment/>
      <protection/>
    </xf>
    <xf numFmtId="10" fontId="5" fillId="38" borderId="10" xfId="52" applyNumberFormat="1" applyFont="1" applyFill="1" applyBorder="1">
      <alignment/>
      <protection/>
    </xf>
    <xf numFmtId="0" fontId="55" fillId="38" borderId="10" xfId="0" applyNumberFormat="1" applyFont="1" applyFill="1" applyBorder="1" applyAlignment="1">
      <alignment horizontal="center"/>
    </xf>
    <xf numFmtId="0" fontId="55" fillId="38" borderId="10" xfId="0" applyNumberFormat="1" applyFont="1" applyFill="1" applyBorder="1" applyAlignment="1">
      <alignment horizontal="right"/>
    </xf>
    <xf numFmtId="0" fontId="55" fillId="0" borderId="10" xfId="0" applyNumberFormat="1" applyFont="1" applyBorder="1" applyAlignment="1">
      <alignment horizontal="center" vertical="center"/>
    </xf>
    <xf numFmtId="0" fontId="5" fillId="38" borderId="10" xfId="52" applyFont="1" applyFill="1" applyBorder="1" applyAlignment="1">
      <alignment horizontal="right"/>
      <protection/>
    </xf>
    <xf numFmtId="0" fontId="5" fillId="39" borderId="14" xfId="53" applyFont="1" applyFill="1" applyBorder="1" applyAlignment="1">
      <alignment horizontal="center" vertical="center"/>
      <protection/>
    </xf>
    <xf numFmtId="0" fontId="5" fillId="39" borderId="15" xfId="53" applyFont="1" applyFill="1" applyBorder="1" applyAlignment="1">
      <alignment horizontal="center" vertical="center"/>
      <protection/>
    </xf>
    <xf numFmtId="0" fontId="5" fillId="40" borderId="10" xfId="53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tabSelected="1" workbookViewId="0" topLeftCell="A4">
      <selection activeCell="B6" sqref="B6"/>
    </sheetView>
  </sheetViews>
  <sheetFormatPr defaultColWidth="8.59765625" defaultRowHeight="14.25"/>
  <cols>
    <col min="1" max="1" width="9" style="1" customWidth="1"/>
    <col min="2" max="2" width="63.59765625" style="0" customWidth="1"/>
    <col min="3" max="3" width="8.69921875" style="0" bestFit="1" customWidth="1"/>
    <col min="4" max="4" width="7.5" style="0" bestFit="1" customWidth="1"/>
    <col min="5" max="5" width="9.09765625" style="0" bestFit="1" customWidth="1"/>
    <col min="6" max="6" width="9.19921875" style="0" customWidth="1"/>
    <col min="7" max="7" width="8.69921875" style="0" bestFit="1" customWidth="1"/>
    <col min="8" max="8" width="9.5" style="0" customWidth="1"/>
    <col min="9" max="9" width="10.59765625" style="0" customWidth="1"/>
    <col min="10" max="10" width="12.19921875" style="0" customWidth="1"/>
    <col min="11" max="11" width="12.5" style="4" hidden="1" customWidth="1"/>
    <col min="12" max="12" width="8.69921875" style="3" hidden="1" customWidth="1"/>
    <col min="13" max="13" width="16.19921875" style="3" hidden="1" customWidth="1"/>
    <col min="14" max="14" width="13.3984375" style="4" hidden="1" customWidth="1"/>
    <col min="15" max="15" width="11.8984375" style="3" hidden="1" customWidth="1"/>
    <col min="16" max="16" width="14" style="3" hidden="1" customWidth="1"/>
    <col min="17" max="17" width="10.69921875" style="4" hidden="1" customWidth="1"/>
    <col min="18" max="18" width="10.3984375" style="3" hidden="1" customWidth="1"/>
    <col min="19" max="19" width="14" style="3" hidden="1" customWidth="1"/>
    <col min="20" max="20" width="14.5" style="4" hidden="1" customWidth="1"/>
  </cols>
  <sheetData>
    <row r="1" spans="1:20" ht="15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20"/>
      <c r="L1" s="21"/>
      <c r="M1" s="21"/>
      <c r="N1" s="20"/>
      <c r="O1" s="21"/>
      <c r="P1" s="21"/>
      <c r="Q1" s="20"/>
      <c r="R1" s="21"/>
      <c r="S1" s="21"/>
      <c r="T1" s="20"/>
    </row>
    <row r="2" spans="1:20" ht="57">
      <c r="A2" s="69" t="s">
        <v>0</v>
      </c>
      <c r="B2" s="53" t="s">
        <v>1</v>
      </c>
      <c r="C2" s="35" t="s">
        <v>2</v>
      </c>
      <c r="D2" s="34" t="s">
        <v>39</v>
      </c>
      <c r="E2" s="34" t="s">
        <v>3</v>
      </c>
      <c r="F2" s="36" t="s">
        <v>100</v>
      </c>
      <c r="G2" s="34" t="s">
        <v>4</v>
      </c>
      <c r="H2" s="36" t="s">
        <v>97</v>
      </c>
      <c r="I2" s="36" t="s">
        <v>98</v>
      </c>
      <c r="J2" s="34" t="s">
        <v>5</v>
      </c>
      <c r="K2" s="62" t="s">
        <v>33</v>
      </c>
      <c r="L2" s="22" t="s">
        <v>34</v>
      </c>
      <c r="M2" s="23" t="s">
        <v>37</v>
      </c>
      <c r="N2" s="24" t="s">
        <v>35</v>
      </c>
      <c r="O2" s="24" t="s">
        <v>3</v>
      </c>
      <c r="P2" s="24" t="s">
        <v>95</v>
      </c>
      <c r="Q2" s="25" t="s">
        <v>36</v>
      </c>
      <c r="R2" s="24" t="s">
        <v>3</v>
      </c>
      <c r="S2" s="24" t="s">
        <v>95</v>
      </c>
      <c r="T2" s="24" t="s">
        <v>96</v>
      </c>
    </row>
    <row r="3" spans="1:20" ht="13.5">
      <c r="A3" s="69"/>
      <c r="B3" s="53" t="s">
        <v>6</v>
      </c>
      <c r="C3" s="34" t="s">
        <v>7</v>
      </c>
      <c r="D3" s="34" t="s">
        <v>8</v>
      </c>
      <c r="E3" s="34" t="s">
        <v>9</v>
      </c>
      <c r="F3" s="34" t="s">
        <v>10</v>
      </c>
      <c r="G3" s="34" t="s">
        <v>11</v>
      </c>
      <c r="H3" s="34" t="s">
        <v>12</v>
      </c>
      <c r="I3" s="34" t="s">
        <v>13</v>
      </c>
      <c r="J3" s="34" t="s">
        <v>14</v>
      </c>
      <c r="K3" s="20"/>
      <c r="L3" s="21"/>
      <c r="M3" s="21"/>
      <c r="N3" s="20"/>
      <c r="O3" s="21"/>
      <c r="P3" s="21"/>
      <c r="Q3" s="20"/>
      <c r="R3" s="21"/>
      <c r="S3" s="21"/>
      <c r="T3" s="20"/>
    </row>
    <row r="4" spans="1:20" ht="108" customHeight="1">
      <c r="A4" s="37">
        <v>1</v>
      </c>
      <c r="B4" s="42" t="s">
        <v>15</v>
      </c>
      <c r="C4" s="39" t="s">
        <v>16</v>
      </c>
      <c r="D4" s="38">
        <v>10</v>
      </c>
      <c r="E4" s="51"/>
      <c r="F4" s="32"/>
      <c r="G4" s="33"/>
      <c r="H4" s="32"/>
      <c r="I4" s="32"/>
      <c r="J4" s="40"/>
      <c r="K4" s="26">
        <v>63.36</v>
      </c>
      <c r="L4" s="21">
        <v>0.88</v>
      </c>
      <c r="M4" s="20">
        <f aca="true" t="shared" si="0" ref="M4:M13">K4*D4</f>
        <v>633.6</v>
      </c>
      <c r="N4" s="20"/>
      <c r="O4" s="21"/>
      <c r="P4" s="20">
        <f>F4</f>
        <v>0</v>
      </c>
      <c r="Q4" s="20"/>
      <c r="R4" s="21"/>
      <c r="S4" s="20">
        <f>P4</f>
        <v>0</v>
      </c>
      <c r="T4" s="20">
        <f>I4</f>
        <v>0</v>
      </c>
    </row>
    <row r="5" spans="1:20" ht="33.75">
      <c r="A5" s="37">
        <v>2</v>
      </c>
      <c r="B5" s="42" t="s">
        <v>17</v>
      </c>
      <c r="C5" s="39" t="s">
        <v>18</v>
      </c>
      <c r="D5" s="41">
        <v>5</v>
      </c>
      <c r="E5" s="51"/>
      <c r="F5" s="32"/>
      <c r="G5" s="33"/>
      <c r="H5" s="32"/>
      <c r="I5" s="32"/>
      <c r="J5" s="40"/>
      <c r="K5" s="27">
        <v>105</v>
      </c>
      <c r="L5" s="21">
        <v>0.88</v>
      </c>
      <c r="M5" s="20">
        <f t="shared" si="0"/>
        <v>525</v>
      </c>
      <c r="N5" s="27">
        <v>163.8</v>
      </c>
      <c r="O5" s="20">
        <f>N5/L5</f>
        <v>186.14</v>
      </c>
      <c r="P5" s="20">
        <f aca="true" t="shared" si="1" ref="P5:P13">O5*D5</f>
        <v>930.7</v>
      </c>
      <c r="Q5" s="28">
        <v>105</v>
      </c>
      <c r="R5" s="20">
        <f>Q5/L5</f>
        <v>119.32</v>
      </c>
      <c r="S5" s="20">
        <f aca="true" t="shared" si="2" ref="S5:S13">R5*D5</f>
        <v>596.6</v>
      </c>
      <c r="T5" s="20">
        <f>ROUND(S5*(1+G5),2)</f>
        <v>596.6</v>
      </c>
    </row>
    <row r="6" spans="1:20" ht="33.75">
      <c r="A6" s="37">
        <v>3</v>
      </c>
      <c r="B6" s="42" t="s">
        <v>19</v>
      </c>
      <c r="C6" s="39" t="s">
        <v>20</v>
      </c>
      <c r="D6" s="41">
        <v>10</v>
      </c>
      <c r="E6" s="51"/>
      <c r="F6" s="32"/>
      <c r="G6" s="33"/>
      <c r="H6" s="32"/>
      <c r="I6" s="32"/>
      <c r="J6" s="40"/>
      <c r="K6" s="27">
        <v>40</v>
      </c>
      <c r="L6" s="21">
        <v>0.88</v>
      </c>
      <c r="M6" s="20">
        <f t="shared" si="0"/>
        <v>400</v>
      </c>
      <c r="N6" s="27">
        <v>36.72</v>
      </c>
      <c r="O6" s="20">
        <f aca="true" t="shared" si="3" ref="O6:O15">N6/L6</f>
        <v>41.73</v>
      </c>
      <c r="P6" s="20">
        <f t="shared" si="1"/>
        <v>417.3</v>
      </c>
      <c r="Q6" s="28">
        <v>40</v>
      </c>
      <c r="R6" s="20">
        <f aca="true" t="shared" si="4" ref="R6:R15">Q6/L6</f>
        <v>45.45</v>
      </c>
      <c r="S6" s="20">
        <f t="shared" si="2"/>
        <v>454.5</v>
      </c>
      <c r="T6" s="20">
        <f aca="true" t="shared" si="5" ref="T6:T15">ROUND(S6*(1+G6),2)</f>
        <v>454.5</v>
      </c>
    </row>
    <row r="7" spans="1:20" ht="57">
      <c r="A7" s="37">
        <v>4</v>
      </c>
      <c r="B7" s="42" t="s">
        <v>21</v>
      </c>
      <c r="C7" s="39" t="s">
        <v>22</v>
      </c>
      <c r="D7" s="39">
        <v>5</v>
      </c>
      <c r="E7" s="51"/>
      <c r="F7" s="32"/>
      <c r="G7" s="33"/>
      <c r="H7" s="32"/>
      <c r="I7" s="32"/>
      <c r="J7" s="40"/>
      <c r="K7" s="27">
        <v>32</v>
      </c>
      <c r="L7" s="21">
        <v>0.88</v>
      </c>
      <c r="M7" s="20">
        <f t="shared" si="0"/>
        <v>160</v>
      </c>
      <c r="N7" s="27">
        <v>55.9</v>
      </c>
      <c r="O7" s="20">
        <f t="shared" si="3"/>
        <v>63.52</v>
      </c>
      <c r="P7" s="20">
        <f t="shared" si="1"/>
        <v>317.6</v>
      </c>
      <c r="Q7" s="28">
        <v>32</v>
      </c>
      <c r="R7" s="20">
        <f t="shared" si="4"/>
        <v>36.36</v>
      </c>
      <c r="S7" s="20">
        <f t="shared" si="2"/>
        <v>181.8</v>
      </c>
      <c r="T7" s="20">
        <f t="shared" si="5"/>
        <v>181.8</v>
      </c>
    </row>
    <row r="8" spans="1:20" ht="68.25">
      <c r="A8" s="37">
        <v>5</v>
      </c>
      <c r="B8" s="50" t="s">
        <v>124</v>
      </c>
      <c r="C8" s="39" t="s">
        <v>23</v>
      </c>
      <c r="D8" s="39">
        <v>120</v>
      </c>
      <c r="E8" s="51"/>
      <c r="F8" s="32"/>
      <c r="G8" s="33"/>
      <c r="H8" s="32"/>
      <c r="I8" s="32"/>
      <c r="J8" s="40"/>
      <c r="K8" s="27">
        <v>15</v>
      </c>
      <c r="L8" s="21">
        <v>0.88</v>
      </c>
      <c r="M8" s="20">
        <f t="shared" si="0"/>
        <v>1800</v>
      </c>
      <c r="N8" s="27">
        <v>18.2</v>
      </c>
      <c r="O8" s="20">
        <f t="shared" si="3"/>
        <v>20.68</v>
      </c>
      <c r="P8" s="20">
        <f t="shared" si="1"/>
        <v>2481.6</v>
      </c>
      <c r="Q8" s="28">
        <v>15</v>
      </c>
      <c r="R8" s="20">
        <f t="shared" si="4"/>
        <v>17.05</v>
      </c>
      <c r="S8" s="20">
        <f t="shared" si="2"/>
        <v>2046</v>
      </c>
      <c r="T8" s="20">
        <f t="shared" si="5"/>
        <v>2046</v>
      </c>
    </row>
    <row r="9" spans="1:20" ht="68.25">
      <c r="A9" s="37" t="s">
        <v>24</v>
      </c>
      <c r="B9" s="42" t="s">
        <v>125</v>
      </c>
      <c r="C9" s="39" t="s">
        <v>25</v>
      </c>
      <c r="D9" s="39">
        <v>100</v>
      </c>
      <c r="E9" s="51"/>
      <c r="F9" s="32"/>
      <c r="G9" s="33"/>
      <c r="H9" s="32"/>
      <c r="I9" s="32"/>
      <c r="J9" s="40"/>
      <c r="K9" s="27">
        <v>100</v>
      </c>
      <c r="L9" s="21">
        <v>0.88</v>
      </c>
      <c r="M9" s="20">
        <f t="shared" si="0"/>
        <v>10000</v>
      </c>
      <c r="N9" s="27">
        <v>108.87</v>
      </c>
      <c r="O9" s="20">
        <f t="shared" si="3"/>
        <v>123.72</v>
      </c>
      <c r="P9" s="20">
        <f t="shared" si="1"/>
        <v>12372</v>
      </c>
      <c r="Q9" s="28">
        <v>100</v>
      </c>
      <c r="R9" s="20">
        <f t="shared" si="4"/>
        <v>113.64</v>
      </c>
      <c r="S9" s="20">
        <f t="shared" si="2"/>
        <v>11364</v>
      </c>
      <c r="T9" s="20">
        <f t="shared" si="5"/>
        <v>11364</v>
      </c>
    </row>
    <row r="10" spans="1:20" ht="45">
      <c r="A10" s="37">
        <v>6</v>
      </c>
      <c r="B10" s="42" t="s">
        <v>122</v>
      </c>
      <c r="C10" s="39" t="s">
        <v>26</v>
      </c>
      <c r="D10" s="39">
        <v>20</v>
      </c>
      <c r="E10" s="51"/>
      <c r="F10" s="32"/>
      <c r="G10" s="33"/>
      <c r="H10" s="32"/>
      <c r="I10" s="32"/>
      <c r="J10" s="40"/>
      <c r="K10" s="27">
        <v>10.5</v>
      </c>
      <c r="L10" s="21">
        <v>0.88</v>
      </c>
      <c r="M10" s="20">
        <f t="shared" si="0"/>
        <v>210</v>
      </c>
      <c r="N10" s="27">
        <v>12.02</v>
      </c>
      <c r="O10" s="20">
        <f t="shared" si="3"/>
        <v>13.66</v>
      </c>
      <c r="P10" s="20">
        <f t="shared" si="1"/>
        <v>273.2</v>
      </c>
      <c r="Q10" s="28">
        <v>10.5</v>
      </c>
      <c r="R10" s="20">
        <f t="shared" si="4"/>
        <v>11.93</v>
      </c>
      <c r="S10" s="20">
        <f t="shared" si="2"/>
        <v>238.6</v>
      </c>
      <c r="T10" s="20">
        <f t="shared" si="5"/>
        <v>238.6</v>
      </c>
    </row>
    <row r="11" spans="1:20" ht="45">
      <c r="A11" s="37" t="s">
        <v>27</v>
      </c>
      <c r="B11" s="42" t="s">
        <v>123</v>
      </c>
      <c r="C11" s="39" t="s">
        <v>25</v>
      </c>
      <c r="D11" s="39">
        <v>5</v>
      </c>
      <c r="E11" s="51"/>
      <c r="F11" s="32"/>
      <c r="G11" s="33"/>
      <c r="H11" s="32"/>
      <c r="I11" s="32"/>
      <c r="J11" s="40"/>
      <c r="K11" s="27">
        <v>100</v>
      </c>
      <c r="L11" s="21">
        <v>0.88</v>
      </c>
      <c r="M11" s="20">
        <f t="shared" si="0"/>
        <v>500</v>
      </c>
      <c r="N11" s="27">
        <v>122.2</v>
      </c>
      <c r="O11" s="20">
        <f t="shared" si="3"/>
        <v>138.86</v>
      </c>
      <c r="P11" s="20">
        <f t="shared" si="1"/>
        <v>694.3</v>
      </c>
      <c r="Q11" s="28">
        <v>100</v>
      </c>
      <c r="R11" s="20">
        <f t="shared" si="4"/>
        <v>113.64</v>
      </c>
      <c r="S11" s="20">
        <f t="shared" si="2"/>
        <v>568.2</v>
      </c>
      <c r="T11" s="20">
        <f t="shared" si="5"/>
        <v>568.2</v>
      </c>
    </row>
    <row r="12" spans="1:20" ht="57">
      <c r="A12" s="37">
        <v>7</v>
      </c>
      <c r="B12" s="50" t="s">
        <v>121</v>
      </c>
      <c r="C12" s="39" t="s">
        <v>26</v>
      </c>
      <c r="D12" s="39">
        <v>100</v>
      </c>
      <c r="E12" s="51"/>
      <c r="F12" s="32"/>
      <c r="G12" s="33"/>
      <c r="H12" s="32"/>
      <c r="I12" s="32"/>
      <c r="J12" s="40"/>
      <c r="K12" s="27">
        <v>11</v>
      </c>
      <c r="L12" s="21">
        <v>0.88</v>
      </c>
      <c r="M12" s="20">
        <f t="shared" si="0"/>
        <v>1100</v>
      </c>
      <c r="N12" s="27">
        <v>16.25</v>
      </c>
      <c r="O12" s="20">
        <f t="shared" si="3"/>
        <v>18.47</v>
      </c>
      <c r="P12" s="20">
        <f t="shared" si="1"/>
        <v>1847</v>
      </c>
      <c r="Q12" s="28">
        <v>11</v>
      </c>
      <c r="R12" s="20">
        <f t="shared" si="4"/>
        <v>12.5</v>
      </c>
      <c r="S12" s="20">
        <f t="shared" si="2"/>
        <v>1250</v>
      </c>
      <c r="T12" s="20">
        <f t="shared" si="5"/>
        <v>1250</v>
      </c>
    </row>
    <row r="13" spans="1:20" ht="57">
      <c r="A13" s="37" t="s">
        <v>28</v>
      </c>
      <c r="B13" s="42" t="s">
        <v>120</v>
      </c>
      <c r="C13" s="39" t="s">
        <v>25</v>
      </c>
      <c r="D13" s="39">
        <v>50</v>
      </c>
      <c r="E13" s="51"/>
      <c r="F13" s="32"/>
      <c r="G13" s="33"/>
      <c r="H13" s="32"/>
      <c r="I13" s="32"/>
      <c r="J13" s="40"/>
      <c r="K13" s="27">
        <v>90</v>
      </c>
      <c r="L13" s="21">
        <v>0.88</v>
      </c>
      <c r="M13" s="20">
        <f t="shared" si="0"/>
        <v>4500</v>
      </c>
      <c r="N13" s="27">
        <v>124</v>
      </c>
      <c r="O13" s="20">
        <f t="shared" si="3"/>
        <v>140.91</v>
      </c>
      <c r="P13" s="20">
        <f t="shared" si="1"/>
        <v>7045.5</v>
      </c>
      <c r="Q13" s="28">
        <v>90</v>
      </c>
      <c r="R13" s="20">
        <f t="shared" si="4"/>
        <v>102.27</v>
      </c>
      <c r="S13" s="20">
        <f t="shared" si="2"/>
        <v>5113.5</v>
      </c>
      <c r="T13" s="20">
        <f t="shared" si="5"/>
        <v>5113.5</v>
      </c>
    </row>
    <row r="14" spans="1:20" ht="68.25">
      <c r="A14" s="37">
        <v>8</v>
      </c>
      <c r="B14" s="42" t="s">
        <v>119</v>
      </c>
      <c r="C14" s="43" t="s">
        <v>85</v>
      </c>
      <c r="D14" s="43">
        <v>150</v>
      </c>
      <c r="E14" s="51"/>
      <c r="F14" s="32"/>
      <c r="G14" s="33"/>
      <c r="H14" s="32"/>
      <c r="I14" s="32"/>
      <c r="J14" s="40"/>
      <c r="K14" s="27">
        <v>12</v>
      </c>
      <c r="L14" s="21">
        <v>0.88</v>
      </c>
      <c r="M14" s="20">
        <f>K14*320</f>
        <v>3840</v>
      </c>
      <c r="N14" s="27">
        <v>14.51</v>
      </c>
      <c r="O14" s="20">
        <f t="shared" si="3"/>
        <v>16.49</v>
      </c>
      <c r="P14" s="20">
        <f>O14*320</f>
        <v>5276.8</v>
      </c>
      <c r="Q14" s="28">
        <v>12</v>
      </c>
      <c r="R14" s="20">
        <f t="shared" si="4"/>
        <v>13.64</v>
      </c>
      <c r="S14" s="20">
        <f>R14*320</f>
        <v>4364.8</v>
      </c>
      <c r="T14" s="20">
        <f t="shared" si="5"/>
        <v>4364.8</v>
      </c>
    </row>
    <row r="15" spans="1:20" ht="68.25">
      <c r="A15" s="37" t="s">
        <v>30</v>
      </c>
      <c r="B15" s="42" t="s">
        <v>119</v>
      </c>
      <c r="C15" s="39" t="s">
        <v>16</v>
      </c>
      <c r="D15" s="39">
        <v>120</v>
      </c>
      <c r="E15" s="51"/>
      <c r="F15" s="32"/>
      <c r="G15" s="33"/>
      <c r="H15" s="32"/>
      <c r="I15" s="32"/>
      <c r="J15" s="40"/>
      <c r="K15" s="27">
        <v>14</v>
      </c>
      <c r="L15" s="21">
        <v>0.88</v>
      </c>
      <c r="M15" s="20">
        <f>K15*D15</f>
        <v>1680</v>
      </c>
      <c r="N15" s="27">
        <v>19.01</v>
      </c>
      <c r="O15" s="20">
        <f t="shared" si="3"/>
        <v>21.6</v>
      </c>
      <c r="P15" s="20">
        <f>O15*D15</f>
        <v>2592</v>
      </c>
      <c r="Q15" s="28">
        <v>14</v>
      </c>
      <c r="R15" s="20">
        <f t="shared" si="4"/>
        <v>15.91</v>
      </c>
      <c r="S15" s="20">
        <f>R15*300</f>
        <v>4773</v>
      </c>
      <c r="T15" s="20">
        <f t="shared" si="5"/>
        <v>4773</v>
      </c>
    </row>
    <row r="16" spans="1:20" ht="57">
      <c r="A16" s="37">
        <v>9</v>
      </c>
      <c r="B16" s="42" t="s">
        <v>86</v>
      </c>
      <c r="C16" s="39" t="s">
        <v>29</v>
      </c>
      <c r="D16" s="44">
        <v>50</v>
      </c>
      <c r="E16" s="51"/>
      <c r="F16" s="32"/>
      <c r="G16" s="33"/>
      <c r="H16" s="32"/>
      <c r="I16" s="32"/>
      <c r="J16" s="40"/>
      <c r="K16" s="26">
        <v>26.86</v>
      </c>
      <c r="L16" s="21">
        <v>0.88</v>
      </c>
      <c r="M16" s="20">
        <f>K16*D16</f>
        <v>1343</v>
      </c>
      <c r="N16" s="20"/>
      <c r="O16" s="21"/>
      <c r="P16" s="20">
        <f>F16</f>
        <v>0</v>
      </c>
      <c r="Q16" s="20"/>
      <c r="R16" s="21"/>
      <c r="S16" s="20">
        <f>F16</f>
        <v>0</v>
      </c>
      <c r="T16" s="20">
        <f>I16</f>
        <v>0</v>
      </c>
    </row>
    <row r="17" spans="1:22" ht="57">
      <c r="A17" s="37" t="s">
        <v>32</v>
      </c>
      <c r="B17" s="42" t="s">
        <v>31</v>
      </c>
      <c r="C17" s="39" t="s">
        <v>16</v>
      </c>
      <c r="D17" s="44">
        <v>20</v>
      </c>
      <c r="E17" s="51"/>
      <c r="F17" s="32"/>
      <c r="G17" s="33"/>
      <c r="H17" s="32"/>
      <c r="I17" s="32"/>
      <c r="J17" s="40"/>
      <c r="K17" s="26">
        <v>55.43</v>
      </c>
      <c r="L17" s="21">
        <v>0.88</v>
      </c>
      <c r="M17" s="20">
        <f>K17*D17</f>
        <v>1108.6</v>
      </c>
      <c r="N17" s="20"/>
      <c r="O17" s="21"/>
      <c r="P17" s="20">
        <f>F17</f>
        <v>0</v>
      </c>
      <c r="Q17" s="20"/>
      <c r="R17" s="21"/>
      <c r="S17" s="20">
        <f>F17</f>
        <v>0</v>
      </c>
      <c r="T17" s="20">
        <f>I17</f>
        <v>0</v>
      </c>
      <c r="V17" s="63"/>
    </row>
    <row r="18" spans="1:256" ht="13.5">
      <c r="A18" s="68" t="s">
        <v>99</v>
      </c>
      <c r="B18" s="68"/>
      <c r="C18" s="45"/>
      <c r="D18" s="45"/>
      <c r="E18" s="45"/>
      <c r="F18" s="47"/>
      <c r="G18" s="48"/>
      <c r="H18" s="49"/>
      <c r="I18" s="49"/>
      <c r="J18" s="46"/>
      <c r="K18" s="29">
        <v>166.3</v>
      </c>
      <c r="L18" s="30"/>
      <c r="M18" s="29">
        <f>SUM(M4:M17)</f>
        <v>27800.2</v>
      </c>
      <c r="N18" s="29"/>
      <c r="O18" s="30"/>
      <c r="P18" s="29">
        <f>SUM(P4:P17)</f>
        <v>34248</v>
      </c>
      <c r="Q18" s="29"/>
      <c r="R18" s="30"/>
      <c r="S18" s="31">
        <f>SUM(S4:S17)</f>
        <v>30951</v>
      </c>
      <c r="T18" s="31">
        <f>SUM(T4:T17)</f>
        <v>30951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</sheetData>
  <sheetProtection/>
  <mergeCells count="3">
    <mergeCell ref="A1:J1"/>
    <mergeCell ref="A18:B18"/>
    <mergeCell ref="A2:A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3" r:id="rId1"/>
  <headerFooter>
    <oddHeader>&amp;CFormularz wyceny&amp;RZP/PR/12/2022</oddHeader>
    <oddFooter>&amp;R....................................................
(podpis osoby ustalającej wartość szacunkową przedmiotu zamówienia)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8.8984375" style="5" bestFit="1" customWidth="1"/>
    <col min="2" max="2" width="54.8984375" style="5" customWidth="1"/>
    <col min="3" max="3" width="8.796875" style="5" customWidth="1"/>
    <col min="4" max="4" width="10.69921875" style="5" bestFit="1" customWidth="1"/>
    <col min="5" max="5" width="8.8984375" style="5" bestFit="1" customWidth="1"/>
    <col min="6" max="6" width="11.19921875" style="5" customWidth="1"/>
    <col min="7" max="7" width="8.8984375" style="5" bestFit="1" customWidth="1"/>
    <col min="8" max="8" width="9.09765625" style="5" bestFit="1" customWidth="1"/>
    <col min="9" max="9" width="10.19921875" style="5" bestFit="1" customWidth="1"/>
    <col min="10" max="16384" width="8.796875" style="5" customWidth="1"/>
  </cols>
  <sheetData>
    <row r="1" spans="1:10" ht="13.5">
      <c r="A1" s="71" t="s">
        <v>87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 customHeight="1">
      <c r="A2" s="73" t="s">
        <v>38</v>
      </c>
      <c r="B2" s="55" t="s">
        <v>1</v>
      </c>
      <c r="C2" s="56" t="s">
        <v>2</v>
      </c>
      <c r="D2" s="57" t="s">
        <v>39</v>
      </c>
      <c r="E2" s="56" t="s">
        <v>3</v>
      </c>
      <c r="F2" s="56" t="s">
        <v>100</v>
      </c>
      <c r="G2" s="56" t="s">
        <v>4</v>
      </c>
      <c r="H2" s="56" t="s">
        <v>97</v>
      </c>
      <c r="I2" s="56" t="s">
        <v>98</v>
      </c>
      <c r="J2" s="56" t="s">
        <v>5</v>
      </c>
    </row>
    <row r="3" spans="1:10" ht="13.5">
      <c r="A3" s="73"/>
      <c r="B3" s="55" t="s">
        <v>6</v>
      </c>
      <c r="C3" s="56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8" t="s">
        <v>14</v>
      </c>
    </row>
    <row r="4" spans="1:10" ht="13.5">
      <c r="A4" s="6">
        <v>1</v>
      </c>
      <c r="B4" s="7" t="s">
        <v>101</v>
      </c>
      <c r="C4" s="8" t="s">
        <v>40</v>
      </c>
      <c r="D4" s="8">
        <v>300</v>
      </c>
      <c r="E4" s="9"/>
      <c r="F4" s="9"/>
      <c r="G4" s="52"/>
      <c r="H4" s="9"/>
      <c r="I4" s="10"/>
      <c r="J4" s="8"/>
    </row>
    <row r="5" spans="1:10" ht="13.5">
      <c r="A5" s="6">
        <v>2</v>
      </c>
      <c r="B5" s="7" t="s">
        <v>102</v>
      </c>
      <c r="C5" s="8" t="s">
        <v>40</v>
      </c>
      <c r="D5" s="8">
        <v>10</v>
      </c>
      <c r="E5" s="9"/>
      <c r="F5" s="9"/>
      <c r="G5" s="52"/>
      <c r="H5" s="9"/>
      <c r="I5" s="10"/>
      <c r="J5" s="8"/>
    </row>
    <row r="6" spans="1:10" ht="13.5">
      <c r="A6" s="6">
        <v>3</v>
      </c>
      <c r="B6" s="11" t="s">
        <v>90</v>
      </c>
      <c r="C6" s="8" t="s">
        <v>40</v>
      </c>
      <c r="D6" s="8">
        <v>140</v>
      </c>
      <c r="E6" s="9"/>
      <c r="F6" s="9"/>
      <c r="G6" s="52"/>
      <c r="H6" s="9"/>
      <c r="I6" s="10"/>
      <c r="J6" s="8"/>
    </row>
    <row r="7" spans="1:10" ht="13.5">
      <c r="A7" s="6">
        <v>4</v>
      </c>
      <c r="B7" s="12" t="s">
        <v>103</v>
      </c>
      <c r="C7" s="13" t="s">
        <v>40</v>
      </c>
      <c r="D7" s="13">
        <v>800</v>
      </c>
      <c r="E7" s="14"/>
      <c r="F7" s="9"/>
      <c r="G7" s="52"/>
      <c r="H7" s="9"/>
      <c r="I7" s="10"/>
      <c r="J7" s="8"/>
    </row>
    <row r="8" spans="1:10" ht="13.5">
      <c r="A8" s="6">
        <v>5</v>
      </c>
      <c r="B8" s="7" t="s">
        <v>89</v>
      </c>
      <c r="C8" s="8" t="s">
        <v>40</v>
      </c>
      <c r="D8" s="8">
        <v>160</v>
      </c>
      <c r="E8" s="9"/>
      <c r="F8" s="9"/>
      <c r="G8" s="52"/>
      <c r="H8" s="9"/>
      <c r="I8" s="10"/>
      <c r="J8" s="8"/>
    </row>
    <row r="9" spans="1:10" ht="13.5">
      <c r="A9" s="6">
        <v>6</v>
      </c>
      <c r="B9" s="12" t="s">
        <v>91</v>
      </c>
      <c r="C9" s="13" t="s">
        <v>40</v>
      </c>
      <c r="D9" s="13">
        <v>25</v>
      </c>
      <c r="E9" s="14"/>
      <c r="F9" s="9"/>
      <c r="G9" s="52"/>
      <c r="H9" s="9"/>
      <c r="I9" s="10"/>
      <c r="J9" s="8"/>
    </row>
    <row r="10" spans="1:10" ht="13.5">
      <c r="A10" s="6">
        <v>7</v>
      </c>
      <c r="B10" s="12" t="s">
        <v>41</v>
      </c>
      <c r="C10" s="13" t="s">
        <v>40</v>
      </c>
      <c r="D10" s="13">
        <v>10</v>
      </c>
      <c r="E10" s="14"/>
      <c r="F10" s="9"/>
      <c r="G10" s="52"/>
      <c r="H10" s="9"/>
      <c r="I10" s="10"/>
      <c r="J10" s="8"/>
    </row>
    <row r="11" spans="1:10" ht="13.5">
      <c r="A11" s="6">
        <v>8</v>
      </c>
      <c r="B11" s="12" t="s">
        <v>92</v>
      </c>
      <c r="C11" s="13" t="s">
        <v>40</v>
      </c>
      <c r="D11" s="13">
        <v>150</v>
      </c>
      <c r="E11" s="14"/>
      <c r="F11" s="9"/>
      <c r="G11" s="52"/>
      <c r="H11" s="9"/>
      <c r="I11" s="10"/>
      <c r="J11" s="8"/>
    </row>
    <row r="12" spans="1:10" ht="13.5">
      <c r="A12" s="15">
        <v>9</v>
      </c>
      <c r="B12" s="12" t="s">
        <v>104</v>
      </c>
      <c r="C12" s="13" t="s">
        <v>40</v>
      </c>
      <c r="D12" s="13">
        <v>150</v>
      </c>
      <c r="E12" s="14"/>
      <c r="F12" s="9"/>
      <c r="G12" s="52"/>
      <c r="H12" s="9"/>
      <c r="I12" s="10"/>
      <c r="J12" s="8"/>
    </row>
    <row r="13" spans="1:10" ht="13.5">
      <c r="A13" s="6">
        <v>10</v>
      </c>
      <c r="B13" s="7" t="s">
        <v>42</v>
      </c>
      <c r="C13" s="8" t="s">
        <v>40</v>
      </c>
      <c r="D13" s="8">
        <v>800</v>
      </c>
      <c r="E13" s="9"/>
      <c r="F13" s="9"/>
      <c r="G13" s="52"/>
      <c r="H13" s="9"/>
      <c r="I13" s="10"/>
      <c r="J13" s="8"/>
    </row>
    <row r="14" spans="1:10" ht="13.5">
      <c r="A14" s="6">
        <v>11</v>
      </c>
      <c r="B14" s="12" t="s">
        <v>43</v>
      </c>
      <c r="C14" s="13" t="s">
        <v>40</v>
      </c>
      <c r="D14" s="13">
        <v>50</v>
      </c>
      <c r="E14" s="14"/>
      <c r="F14" s="9"/>
      <c r="G14" s="52"/>
      <c r="H14" s="9"/>
      <c r="I14" s="10"/>
      <c r="J14" s="8"/>
    </row>
    <row r="15" spans="1:10" ht="13.5">
      <c r="A15" s="6">
        <v>12</v>
      </c>
      <c r="B15" s="7" t="s">
        <v>93</v>
      </c>
      <c r="C15" s="8" t="s">
        <v>40</v>
      </c>
      <c r="D15" s="8">
        <v>10</v>
      </c>
      <c r="E15" s="9"/>
      <c r="F15" s="9"/>
      <c r="G15" s="52"/>
      <c r="H15" s="9"/>
      <c r="I15" s="10"/>
      <c r="J15" s="8"/>
    </row>
    <row r="16" spans="1:10" ht="13.5">
      <c r="A16" s="6">
        <v>13</v>
      </c>
      <c r="B16" s="12" t="s">
        <v>105</v>
      </c>
      <c r="C16" s="13" t="s">
        <v>40</v>
      </c>
      <c r="D16" s="13">
        <v>300</v>
      </c>
      <c r="E16" s="14"/>
      <c r="F16" s="9"/>
      <c r="G16" s="52"/>
      <c r="H16" s="9"/>
      <c r="I16" s="10"/>
      <c r="J16" s="8"/>
    </row>
    <row r="17" spans="1:10" ht="13.5">
      <c r="A17" s="15">
        <v>14</v>
      </c>
      <c r="B17" s="7" t="s">
        <v>44</v>
      </c>
      <c r="C17" s="8" t="s">
        <v>40</v>
      </c>
      <c r="D17" s="8">
        <v>160</v>
      </c>
      <c r="E17" s="9"/>
      <c r="F17" s="9"/>
      <c r="G17" s="52"/>
      <c r="H17" s="9"/>
      <c r="I17" s="10"/>
      <c r="J17" s="8"/>
    </row>
    <row r="18" spans="1:10" ht="13.5">
      <c r="A18" s="6">
        <v>15</v>
      </c>
      <c r="B18" s="7" t="s">
        <v>106</v>
      </c>
      <c r="C18" s="8" t="s">
        <v>40</v>
      </c>
      <c r="D18" s="8">
        <v>6</v>
      </c>
      <c r="E18" s="9"/>
      <c r="F18" s="9"/>
      <c r="G18" s="52"/>
      <c r="H18" s="9"/>
      <c r="I18" s="10"/>
      <c r="J18" s="8"/>
    </row>
    <row r="19" spans="1:10" ht="13.5">
      <c r="A19" s="6">
        <v>16</v>
      </c>
      <c r="B19" s="12" t="s">
        <v>45</v>
      </c>
      <c r="C19" s="13" t="s">
        <v>40</v>
      </c>
      <c r="D19" s="13">
        <v>650</v>
      </c>
      <c r="E19" s="14"/>
      <c r="F19" s="9"/>
      <c r="G19" s="52"/>
      <c r="H19" s="9"/>
      <c r="I19" s="10"/>
      <c r="J19" s="8"/>
    </row>
    <row r="20" spans="1:10" ht="13.5">
      <c r="A20" s="6">
        <v>17</v>
      </c>
      <c r="B20" s="7" t="s">
        <v>46</v>
      </c>
      <c r="C20" s="8" t="s">
        <v>40</v>
      </c>
      <c r="D20" s="8">
        <v>30</v>
      </c>
      <c r="E20" s="9"/>
      <c r="F20" s="9"/>
      <c r="G20" s="52"/>
      <c r="H20" s="9"/>
      <c r="I20" s="10"/>
      <c r="J20" s="8"/>
    </row>
    <row r="21" spans="1:10" ht="13.5">
      <c r="A21" s="6">
        <v>18</v>
      </c>
      <c r="B21" s="7" t="s">
        <v>47</v>
      </c>
      <c r="C21" s="8" t="s">
        <v>40</v>
      </c>
      <c r="D21" s="8">
        <v>12</v>
      </c>
      <c r="E21" s="9"/>
      <c r="F21" s="9"/>
      <c r="G21" s="52"/>
      <c r="H21" s="9"/>
      <c r="I21" s="10"/>
      <c r="J21" s="8"/>
    </row>
    <row r="22" spans="1:10" ht="13.5">
      <c r="A22" s="6">
        <v>19</v>
      </c>
      <c r="B22" s="12" t="s">
        <v>48</v>
      </c>
      <c r="C22" s="13" t="s">
        <v>40</v>
      </c>
      <c r="D22" s="13">
        <v>30</v>
      </c>
      <c r="E22" s="14"/>
      <c r="F22" s="9"/>
      <c r="G22" s="52"/>
      <c r="H22" s="9"/>
      <c r="I22" s="10"/>
      <c r="J22" s="8"/>
    </row>
    <row r="23" spans="1:10" ht="13.5">
      <c r="A23" s="6">
        <v>20</v>
      </c>
      <c r="B23" s="7" t="s">
        <v>49</v>
      </c>
      <c r="C23" s="8" t="s">
        <v>40</v>
      </c>
      <c r="D23" s="8">
        <v>1200</v>
      </c>
      <c r="E23" s="9"/>
      <c r="F23" s="9"/>
      <c r="G23" s="52"/>
      <c r="H23" s="9"/>
      <c r="I23" s="10"/>
      <c r="J23" s="8"/>
    </row>
    <row r="24" spans="1:10" ht="13.5">
      <c r="A24" s="6">
        <v>21</v>
      </c>
      <c r="B24" s="7" t="s">
        <v>50</v>
      </c>
      <c r="C24" s="8" t="s">
        <v>40</v>
      </c>
      <c r="D24" s="8">
        <v>32</v>
      </c>
      <c r="E24" s="9"/>
      <c r="F24" s="9"/>
      <c r="G24" s="52"/>
      <c r="H24" s="9"/>
      <c r="I24" s="10"/>
      <c r="J24" s="8"/>
    </row>
    <row r="25" spans="1:10" ht="13.5">
      <c r="A25" s="6">
        <v>22</v>
      </c>
      <c r="B25" s="7" t="s">
        <v>51</v>
      </c>
      <c r="C25" s="8" t="s">
        <v>40</v>
      </c>
      <c r="D25" s="8">
        <v>35</v>
      </c>
      <c r="E25" s="9"/>
      <c r="F25" s="9"/>
      <c r="G25" s="52"/>
      <c r="H25" s="9"/>
      <c r="I25" s="10"/>
      <c r="J25" s="8"/>
    </row>
    <row r="26" spans="1:10" ht="13.5">
      <c r="A26" s="6">
        <v>23</v>
      </c>
      <c r="B26" s="12" t="s">
        <v>52</v>
      </c>
      <c r="C26" s="13" t="s">
        <v>40</v>
      </c>
      <c r="D26" s="13">
        <v>100</v>
      </c>
      <c r="E26" s="14"/>
      <c r="F26" s="9"/>
      <c r="G26" s="52"/>
      <c r="H26" s="9"/>
      <c r="I26" s="10"/>
      <c r="J26" s="8"/>
    </row>
    <row r="27" spans="1:10" ht="13.5">
      <c r="A27" s="15">
        <v>24</v>
      </c>
      <c r="B27" s="7" t="s">
        <v>53</v>
      </c>
      <c r="C27" s="8" t="s">
        <v>40</v>
      </c>
      <c r="D27" s="54">
        <v>1</v>
      </c>
      <c r="E27" s="9"/>
      <c r="F27" s="9"/>
      <c r="G27" s="52"/>
      <c r="H27" s="9"/>
      <c r="I27" s="10"/>
      <c r="J27" s="8"/>
    </row>
    <row r="28" spans="1:10" ht="13.5">
      <c r="A28" s="6">
        <v>25</v>
      </c>
      <c r="B28" s="7" t="s">
        <v>54</v>
      </c>
      <c r="C28" s="8" t="s">
        <v>40</v>
      </c>
      <c r="D28" s="8">
        <v>40</v>
      </c>
      <c r="E28" s="9"/>
      <c r="F28" s="9"/>
      <c r="G28" s="52"/>
      <c r="H28" s="9"/>
      <c r="I28" s="10"/>
      <c r="J28" s="8"/>
    </row>
    <row r="29" spans="1:10" ht="13.5">
      <c r="A29" s="6">
        <v>26</v>
      </c>
      <c r="B29" s="7" t="s">
        <v>55</v>
      </c>
      <c r="C29" s="8" t="s">
        <v>40</v>
      </c>
      <c r="D29" s="8">
        <v>650</v>
      </c>
      <c r="E29" s="9"/>
      <c r="F29" s="9"/>
      <c r="G29" s="52"/>
      <c r="H29" s="9"/>
      <c r="I29" s="10"/>
      <c r="J29" s="8"/>
    </row>
    <row r="30" spans="1:10" ht="13.5">
      <c r="A30" s="6">
        <v>27</v>
      </c>
      <c r="B30" s="7" t="s">
        <v>84</v>
      </c>
      <c r="C30" s="8" t="s">
        <v>40</v>
      </c>
      <c r="D30" s="8">
        <v>5</v>
      </c>
      <c r="E30" s="9"/>
      <c r="F30" s="9"/>
      <c r="G30" s="52"/>
      <c r="H30" s="9"/>
      <c r="I30" s="10"/>
      <c r="J30" s="8"/>
    </row>
    <row r="31" spans="1:10" ht="13.5">
      <c r="A31" s="6">
        <v>28</v>
      </c>
      <c r="B31" s="7" t="s">
        <v>56</v>
      </c>
      <c r="C31" s="8" t="s">
        <v>40</v>
      </c>
      <c r="D31" s="8">
        <v>80</v>
      </c>
      <c r="E31" s="9"/>
      <c r="F31" s="9"/>
      <c r="G31" s="52"/>
      <c r="H31" s="9"/>
      <c r="I31" s="10"/>
      <c r="J31" s="8"/>
    </row>
    <row r="32" spans="1:10" ht="13.5">
      <c r="A32" s="6">
        <v>29</v>
      </c>
      <c r="B32" s="11" t="s">
        <v>107</v>
      </c>
      <c r="C32" s="8" t="s">
        <v>40</v>
      </c>
      <c r="D32" s="8">
        <v>10</v>
      </c>
      <c r="E32" s="8"/>
      <c r="F32" s="9"/>
      <c r="G32" s="52"/>
      <c r="H32" s="9"/>
      <c r="I32" s="10"/>
      <c r="J32" s="8"/>
    </row>
    <row r="33" spans="1:10" ht="13.5">
      <c r="A33" s="6">
        <v>30</v>
      </c>
      <c r="B33" s="12" t="s">
        <v>57</v>
      </c>
      <c r="C33" s="13" t="s">
        <v>40</v>
      </c>
      <c r="D33" s="13">
        <v>900</v>
      </c>
      <c r="E33" s="14"/>
      <c r="F33" s="9"/>
      <c r="G33" s="52"/>
      <c r="H33" s="9"/>
      <c r="I33" s="10"/>
      <c r="J33" s="8"/>
    </row>
    <row r="34" spans="1:10" ht="13.5">
      <c r="A34" s="6">
        <v>31</v>
      </c>
      <c r="B34" s="7" t="s">
        <v>108</v>
      </c>
      <c r="C34" s="8" t="s">
        <v>40</v>
      </c>
      <c r="D34" s="8">
        <v>25</v>
      </c>
      <c r="E34" s="9"/>
      <c r="F34" s="9"/>
      <c r="G34" s="52"/>
      <c r="H34" s="9"/>
      <c r="I34" s="10"/>
      <c r="J34" s="8"/>
    </row>
    <row r="35" spans="1:10" ht="13.5">
      <c r="A35" s="6">
        <v>32</v>
      </c>
      <c r="B35" s="7" t="s">
        <v>58</v>
      </c>
      <c r="C35" s="8" t="s">
        <v>40</v>
      </c>
      <c r="D35" s="8">
        <v>900</v>
      </c>
      <c r="E35" s="9"/>
      <c r="F35" s="9"/>
      <c r="G35" s="52"/>
      <c r="H35" s="9"/>
      <c r="I35" s="10"/>
      <c r="J35" s="8"/>
    </row>
    <row r="36" spans="1:10" ht="13.5">
      <c r="A36" s="6">
        <v>33</v>
      </c>
      <c r="B36" s="7" t="s">
        <v>59</v>
      </c>
      <c r="C36" s="8" t="s">
        <v>40</v>
      </c>
      <c r="D36" s="8">
        <v>90</v>
      </c>
      <c r="E36" s="9"/>
      <c r="F36" s="9"/>
      <c r="G36" s="52"/>
      <c r="H36" s="9"/>
      <c r="I36" s="10"/>
      <c r="J36" s="8"/>
    </row>
    <row r="37" spans="1:10" ht="13.5">
      <c r="A37" s="6">
        <v>34</v>
      </c>
      <c r="B37" s="7" t="s">
        <v>60</v>
      </c>
      <c r="C37" s="8" t="s">
        <v>40</v>
      </c>
      <c r="D37" s="8">
        <v>2</v>
      </c>
      <c r="E37" s="9"/>
      <c r="F37" s="9"/>
      <c r="G37" s="52"/>
      <c r="H37" s="9"/>
      <c r="I37" s="10"/>
      <c r="J37" s="8"/>
    </row>
    <row r="38" spans="1:10" ht="22.5">
      <c r="A38" s="6">
        <v>35</v>
      </c>
      <c r="B38" s="7" t="s">
        <v>61</v>
      </c>
      <c r="C38" s="8" t="s">
        <v>40</v>
      </c>
      <c r="D38" s="8">
        <v>800</v>
      </c>
      <c r="E38" s="9"/>
      <c r="F38" s="9"/>
      <c r="G38" s="52"/>
      <c r="H38" s="9"/>
      <c r="I38" s="10"/>
      <c r="J38" s="8"/>
    </row>
    <row r="39" spans="1:10" ht="13.5">
      <c r="A39" s="6">
        <v>36</v>
      </c>
      <c r="B39" s="12" t="s">
        <v>109</v>
      </c>
      <c r="C39" s="13" t="s">
        <v>40</v>
      </c>
      <c r="D39" s="13">
        <v>140</v>
      </c>
      <c r="E39" s="14"/>
      <c r="F39" s="9"/>
      <c r="G39" s="52"/>
      <c r="H39" s="9"/>
      <c r="I39" s="10"/>
      <c r="J39" s="8"/>
    </row>
    <row r="40" spans="1:10" ht="13.5">
      <c r="A40" s="6">
        <v>37</v>
      </c>
      <c r="B40" s="12" t="s">
        <v>62</v>
      </c>
      <c r="C40" s="13" t="s">
        <v>40</v>
      </c>
      <c r="D40" s="13">
        <v>20</v>
      </c>
      <c r="E40" s="14"/>
      <c r="F40" s="9"/>
      <c r="G40" s="52"/>
      <c r="H40" s="9"/>
      <c r="I40" s="10"/>
      <c r="J40" s="8"/>
    </row>
    <row r="41" spans="1:10" ht="13.5">
      <c r="A41" s="6">
        <v>38</v>
      </c>
      <c r="B41" s="12" t="s">
        <v>63</v>
      </c>
      <c r="C41" s="13" t="s">
        <v>40</v>
      </c>
      <c r="D41" s="13">
        <v>30</v>
      </c>
      <c r="E41" s="14"/>
      <c r="F41" s="9"/>
      <c r="G41" s="52"/>
      <c r="H41" s="9"/>
      <c r="I41" s="10"/>
      <c r="J41" s="8"/>
    </row>
    <row r="42" spans="1:10" ht="13.5">
      <c r="A42" s="6">
        <v>39</v>
      </c>
      <c r="B42" s="12" t="s">
        <v>64</v>
      </c>
      <c r="C42" s="13" t="s">
        <v>40</v>
      </c>
      <c r="D42" s="13">
        <v>420</v>
      </c>
      <c r="E42" s="14"/>
      <c r="F42" s="9"/>
      <c r="G42" s="52"/>
      <c r="H42" s="9"/>
      <c r="I42" s="10"/>
      <c r="J42" s="8"/>
    </row>
    <row r="43" spans="1:10" ht="13.5">
      <c r="A43" s="6">
        <v>40</v>
      </c>
      <c r="B43" s="12" t="s">
        <v>65</v>
      </c>
      <c r="C43" s="13" t="s">
        <v>40</v>
      </c>
      <c r="D43" s="13">
        <v>2500</v>
      </c>
      <c r="E43" s="14"/>
      <c r="F43" s="9"/>
      <c r="G43" s="52"/>
      <c r="H43" s="9"/>
      <c r="I43" s="10"/>
      <c r="J43" s="8"/>
    </row>
    <row r="44" spans="1:10" ht="22.5">
      <c r="A44" s="6">
        <v>41</v>
      </c>
      <c r="B44" s="7" t="s">
        <v>110</v>
      </c>
      <c r="C44" s="8" t="s">
        <v>40</v>
      </c>
      <c r="D44" s="8">
        <v>80</v>
      </c>
      <c r="E44" s="9"/>
      <c r="F44" s="9"/>
      <c r="G44" s="52"/>
      <c r="H44" s="9"/>
      <c r="I44" s="10"/>
      <c r="J44" s="8"/>
    </row>
    <row r="45" spans="1:10" ht="13.5">
      <c r="A45" s="6">
        <v>42</v>
      </c>
      <c r="B45" s="12" t="s">
        <v>66</v>
      </c>
      <c r="C45" s="13" t="s">
        <v>40</v>
      </c>
      <c r="D45" s="13">
        <v>1000</v>
      </c>
      <c r="E45" s="14"/>
      <c r="F45" s="9"/>
      <c r="G45" s="52"/>
      <c r="H45" s="9"/>
      <c r="I45" s="10"/>
      <c r="J45" s="8"/>
    </row>
    <row r="46" spans="1:10" ht="13.5">
      <c r="A46" s="16">
        <v>43</v>
      </c>
      <c r="B46" s="7" t="s">
        <v>67</v>
      </c>
      <c r="C46" s="8" t="s">
        <v>40</v>
      </c>
      <c r="D46" s="8">
        <v>250</v>
      </c>
      <c r="E46" s="9"/>
      <c r="F46" s="9"/>
      <c r="G46" s="52"/>
      <c r="H46" s="9"/>
      <c r="I46" s="10"/>
      <c r="J46" s="8"/>
    </row>
    <row r="47" spans="1:10" ht="13.5">
      <c r="A47" s="17">
        <v>44</v>
      </c>
      <c r="B47" s="7" t="s">
        <v>68</v>
      </c>
      <c r="C47" s="8" t="s">
        <v>40</v>
      </c>
      <c r="D47" s="8">
        <v>40</v>
      </c>
      <c r="E47" s="9"/>
      <c r="F47" s="9"/>
      <c r="G47" s="52"/>
      <c r="H47" s="14"/>
      <c r="I47" s="18"/>
      <c r="J47" s="59"/>
    </row>
    <row r="48" spans="1:10" s="60" customFormat="1" ht="13.5">
      <c r="A48" s="19">
        <v>45</v>
      </c>
      <c r="B48" s="7" t="s">
        <v>69</v>
      </c>
      <c r="C48" s="8" t="s">
        <v>40</v>
      </c>
      <c r="D48" s="8">
        <v>3</v>
      </c>
      <c r="E48" s="9"/>
      <c r="F48" s="9"/>
      <c r="G48" s="52"/>
      <c r="H48" s="14"/>
      <c r="I48" s="18"/>
      <c r="J48" s="59"/>
    </row>
    <row r="49" spans="1:10" s="60" customFormat="1" ht="13.5">
      <c r="A49" s="19">
        <v>46</v>
      </c>
      <c r="B49" s="7" t="s">
        <v>70</v>
      </c>
      <c r="C49" s="8" t="s">
        <v>40</v>
      </c>
      <c r="D49" s="8">
        <v>140</v>
      </c>
      <c r="E49" s="9"/>
      <c r="F49" s="9"/>
      <c r="G49" s="52"/>
      <c r="H49" s="14"/>
      <c r="I49" s="18"/>
      <c r="J49" s="59"/>
    </row>
    <row r="50" spans="1:10" s="60" customFormat="1" ht="13.5">
      <c r="A50" s="19">
        <v>47</v>
      </c>
      <c r="B50" s="12" t="s">
        <v>71</v>
      </c>
      <c r="C50" s="13" t="s">
        <v>40</v>
      </c>
      <c r="D50" s="13">
        <v>100</v>
      </c>
      <c r="E50" s="14"/>
      <c r="F50" s="9"/>
      <c r="G50" s="52"/>
      <c r="H50" s="14"/>
      <c r="I50" s="18"/>
      <c r="J50" s="59"/>
    </row>
    <row r="51" spans="1:10" s="60" customFormat="1" ht="13.5">
      <c r="A51" s="19">
        <v>48</v>
      </c>
      <c r="B51" s="12" t="s">
        <v>72</v>
      </c>
      <c r="C51" s="13" t="s">
        <v>40</v>
      </c>
      <c r="D51" s="13">
        <v>55</v>
      </c>
      <c r="E51" s="14"/>
      <c r="F51" s="9"/>
      <c r="G51" s="52"/>
      <c r="H51" s="14"/>
      <c r="I51" s="18"/>
      <c r="J51" s="59"/>
    </row>
    <row r="52" spans="1:10" s="60" customFormat="1" ht="13.5">
      <c r="A52" s="19">
        <v>49</v>
      </c>
      <c r="B52" s="12" t="s">
        <v>73</v>
      </c>
      <c r="C52" s="13" t="s">
        <v>40</v>
      </c>
      <c r="D52" s="13">
        <v>1500</v>
      </c>
      <c r="E52" s="14"/>
      <c r="F52" s="9"/>
      <c r="G52" s="52"/>
      <c r="H52" s="14"/>
      <c r="I52" s="18"/>
      <c r="J52" s="59"/>
    </row>
    <row r="53" spans="1:10" s="60" customFormat="1" ht="13.5">
      <c r="A53" s="19">
        <v>50</v>
      </c>
      <c r="B53" s="7" t="s">
        <v>74</v>
      </c>
      <c r="C53" s="8" t="s">
        <v>40</v>
      </c>
      <c r="D53" s="8">
        <v>30</v>
      </c>
      <c r="E53" s="9"/>
      <c r="F53" s="9"/>
      <c r="G53" s="52"/>
      <c r="H53" s="14"/>
      <c r="I53" s="18"/>
      <c r="J53" s="59"/>
    </row>
    <row r="54" spans="1:10" s="60" customFormat="1" ht="13.5">
      <c r="A54" s="19">
        <v>51</v>
      </c>
      <c r="B54" s="12" t="s">
        <v>75</v>
      </c>
      <c r="C54" s="13" t="s">
        <v>40</v>
      </c>
      <c r="D54" s="13">
        <v>5</v>
      </c>
      <c r="E54" s="14"/>
      <c r="F54" s="9"/>
      <c r="G54" s="52"/>
      <c r="H54" s="14"/>
      <c r="I54" s="18"/>
      <c r="J54" s="59"/>
    </row>
    <row r="55" spans="1:10" s="60" customFormat="1" ht="13.5">
      <c r="A55" s="19">
        <v>52</v>
      </c>
      <c r="B55" s="7" t="s">
        <v>94</v>
      </c>
      <c r="C55" s="8" t="s">
        <v>40</v>
      </c>
      <c r="D55" s="8">
        <v>300</v>
      </c>
      <c r="E55" s="9"/>
      <c r="F55" s="9"/>
      <c r="G55" s="52"/>
      <c r="H55" s="14"/>
      <c r="I55" s="18"/>
      <c r="J55" s="59"/>
    </row>
    <row r="56" spans="1:10" s="60" customFormat="1" ht="13.5">
      <c r="A56" s="19">
        <v>53</v>
      </c>
      <c r="B56" s="7" t="s">
        <v>111</v>
      </c>
      <c r="C56" s="8" t="s">
        <v>40</v>
      </c>
      <c r="D56" s="8">
        <v>35</v>
      </c>
      <c r="E56" s="9"/>
      <c r="F56" s="9"/>
      <c r="G56" s="52"/>
      <c r="H56" s="14"/>
      <c r="I56" s="18"/>
      <c r="J56" s="59"/>
    </row>
    <row r="57" spans="1:10" s="60" customFormat="1" ht="13.5">
      <c r="A57" s="19">
        <v>54</v>
      </c>
      <c r="B57" s="7" t="s">
        <v>112</v>
      </c>
      <c r="C57" s="8" t="s">
        <v>40</v>
      </c>
      <c r="D57" s="8">
        <v>25</v>
      </c>
      <c r="E57" s="9"/>
      <c r="F57" s="9"/>
      <c r="G57" s="52"/>
      <c r="H57" s="14"/>
      <c r="I57" s="18"/>
      <c r="J57" s="59"/>
    </row>
    <row r="58" spans="1:10" s="60" customFormat="1" ht="13.5">
      <c r="A58" s="19">
        <v>55</v>
      </c>
      <c r="B58" s="7" t="s">
        <v>76</v>
      </c>
      <c r="C58" s="8" t="s">
        <v>40</v>
      </c>
      <c r="D58" s="8">
        <v>10</v>
      </c>
      <c r="E58" s="9"/>
      <c r="F58" s="9"/>
      <c r="G58" s="52"/>
      <c r="H58" s="14"/>
      <c r="I58" s="18"/>
      <c r="J58" s="59"/>
    </row>
    <row r="59" spans="1:10" s="60" customFormat="1" ht="13.5">
      <c r="A59" s="19">
        <v>56</v>
      </c>
      <c r="B59" s="7" t="s">
        <v>77</v>
      </c>
      <c r="C59" s="8" t="s">
        <v>40</v>
      </c>
      <c r="D59" s="8">
        <v>5</v>
      </c>
      <c r="E59" s="9"/>
      <c r="F59" s="9"/>
      <c r="G59" s="52"/>
      <c r="H59" s="14"/>
      <c r="I59" s="18"/>
      <c r="J59" s="59"/>
    </row>
    <row r="60" spans="1:10" s="60" customFormat="1" ht="13.5">
      <c r="A60" s="19">
        <v>57</v>
      </c>
      <c r="B60" s="12" t="s">
        <v>78</v>
      </c>
      <c r="C60" s="13" t="s">
        <v>40</v>
      </c>
      <c r="D60" s="13">
        <v>40</v>
      </c>
      <c r="E60" s="14"/>
      <c r="F60" s="9"/>
      <c r="G60" s="52"/>
      <c r="H60" s="14"/>
      <c r="I60" s="18"/>
      <c r="J60" s="59"/>
    </row>
    <row r="61" spans="1:10" s="60" customFormat="1" ht="13.5">
      <c r="A61" s="19">
        <v>58</v>
      </c>
      <c r="B61" s="7" t="s">
        <v>79</v>
      </c>
      <c r="C61" s="8" t="s">
        <v>40</v>
      </c>
      <c r="D61" s="8">
        <v>300</v>
      </c>
      <c r="E61" s="9"/>
      <c r="F61" s="9"/>
      <c r="G61" s="52"/>
      <c r="H61" s="14"/>
      <c r="I61" s="18"/>
      <c r="J61" s="59"/>
    </row>
    <row r="62" spans="1:10" s="60" customFormat="1" ht="13.5">
      <c r="A62" s="19">
        <v>59</v>
      </c>
      <c r="B62" s="12" t="s">
        <v>80</v>
      </c>
      <c r="C62" s="13" t="s">
        <v>40</v>
      </c>
      <c r="D62" s="13">
        <v>5</v>
      </c>
      <c r="E62" s="14"/>
      <c r="F62" s="9"/>
      <c r="G62" s="52"/>
      <c r="H62" s="14"/>
      <c r="I62" s="18"/>
      <c r="J62" s="59"/>
    </row>
    <row r="63" spans="1:10" s="60" customFormat="1" ht="13.5">
      <c r="A63" s="19">
        <v>60</v>
      </c>
      <c r="B63" s="7" t="s">
        <v>113</v>
      </c>
      <c r="C63" s="8" t="s">
        <v>40</v>
      </c>
      <c r="D63" s="8">
        <v>500</v>
      </c>
      <c r="E63" s="9"/>
      <c r="F63" s="9"/>
      <c r="G63" s="52"/>
      <c r="H63" s="14"/>
      <c r="I63" s="18"/>
      <c r="J63" s="59"/>
    </row>
    <row r="64" spans="1:10" s="60" customFormat="1" ht="13.5">
      <c r="A64" s="19">
        <v>61</v>
      </c>
      <c r="B64" s="7" t="s">
        <v>114</v>
      </c>
      <c r="C64" s="8" t="s">
        <v>40</v>
      </c>
      <c r="D64" s="8">
        <v>15</v>
      </c>
      <c r="E64" s="9"/>
      <c r="F64" s="9"/>
      <c r="G64" s="52"/>
      <c r="H64" s="14"/>
      <c r="I64" s="18"/>
      <c r="J64" s="59"/>
    </row>
    <row r="65" spans="1:10" s="60" customFormat="1" ht="13.5">
      <c r="A65" s="19">
        <v>62</v>
      </c>
      <c r="B65" s="12" t="s">
        <v>81</v>
      </c>
      <c r="C65" s="13" t="s">
        <v>40</v>
      </c>
      <c r="D65" s="13">
        <v>100</v>
      </c>
      <c r="E65" s="14"/>
      <c r="F65" s="9"/>
      <c r="G65" s="52"/>
      <c r="H65" s="14"/>
      <c r="I65" s="18"/>
      <c r="J65" s="59"/>
    </row>
    <row r="66" spans="1:10" s="60" customFormat="1" ht="13.5">
      <c r="A66" s="19">
        <v>63</v>
      </c>
      <c r="B66" s="7" t="s">
        <v>82</v>
      </c>
      <c r="C66" s="8" t="s">
        <v>40</v>
      </c>
      <c r="D66" s="8">
        <v>350</v>
      </c>
      <c r="E66" s="9"/>
      <c r="F66" s="9"/>
      <c r="G66" s="52"/>
      <c r="H66" s="14"/>
      <c r="I66" s="18"/>
      <c r="J66" s="59"/>
    </row>
    <row r="67" spans="1:10" s="60" customFormat="1" ht="13.5">
      <c r="A67" s="19">
        <v>64</v>
      </c>
      <c r="B67" s="7" t="s">
        <v>115</v>
      </c>
      <c r="C67" s="8" t="s">
        <v>40</v>
      </c>
      <c r="D67" s="8">
        <v>200</v>
      </c>
      <c r="E67" s="9"/>
      <c r="F67" s="9"/>
      <c r="G67" s="52"/>
      <c r="H67" s="14"/>
      <c r="I67" s="18"/>
      <c r="J67" s="59"/>
    </row>
    <row r="68" spans="1:10" s="60" customFormat="1" ht="13.5">
      <c r="A68" s="19">
        <v>65</v>
      </c>
      <c r="B68" s="7" t="s">
        <v>116</v>
      </c>
      <c r="C68" s="8" t="s">
        <v>40</v>
      </c>
      <c r="D68" s="8">
        <v>10</v>
      </c>
      <c r="E68" s="9"/>
      <c r="F68" s="9"/>
      <c r="G68" s="52"/>
      <c r="H68" s="14"/>
      <c r="I68" s="18"/>
      <c r="J68" s="59"/>
    </row>
    <row r="69" spans="1:10" s="60" customFormat="1" ht="22.5">
      <c r="A69" s="19">
        <v>66</v>
      </c>
      <c r="B69" s="7" t="s">
        <v>117</v>
      </c>
      <c r="C69" s="8" t="s">
        <v>40</v>
      </c>
      <c r="D69" s="8">
        <v>100</v>
      </c>
      <c r="E69" s="9"/>
      <c r="F69" s="9"/>
      <c r="G69" s="52"/>
      <c r="H69" s="14"/>
      <c r="I69" s="18"/>
      <c r="J69" s="59"/>
    </row>
    <row r="70" spans="1:10" s="60" customFormat="1" ht="33.75">
      <c r="A70" s="19">
        <v>67</v>
      </c>
      <c r="B70" s="7" t="s">
        <v>118</v>
      </c>
      <c r="C70" s="8" t="s">
        <v>40</v>
      </c>
      <c r="D70" s="8">
        <v>50</v>
      </c>
      <c r="E70" s="9"/>
      <c r="F70" s="9"/>
      <c r="G70" s="52"/>
      <c r="H70" s="14"/>
      <c r="I70" s="18"/>
      <c r="J70" s="59"/>
    </row>
    <row r="71" spans="1:10" ht="13.5">
      <c r="A71" s="70" t="s">
        <v>83</v>
      </c>
      <c r="B71" s="70"/>
      <c r="C71" s="61"/>
      <c r="D71" s="61"/>
      <c r="E71" s="64"/>
      <c r="F71" s="65"/>
      <c r="G71" s="66"/>
      <c r="H71" s="65"/>
      <c r="I71" s="65"/>
      <c r="J71" s="61"/>
    </row>
  </sheetData>
  <sheetProtection/>
  <mergeCells count="3">
    <mergeCell ref="A71:B71"/>
    <mergeCell ref="A1:J1"/>
    <mergeCell ref="A2:A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  <headerFooter>
    <oddHeader>&amp;CFormularz wyceny&amp;RZP/PR/12/2022</oddHeader>
    <oddFooter>&amp;R....................................................
(podpis osoby ustalającej wartość szacunkową przedmiotu zamówienia)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Magdalena Oklińska</cp:lastModifiedBy>
  <cp:lastPrinted>2022-09-13T07:42:08Z</cp:lastPrinted>
  <dcterms:created xsi:type="dcterms:W3CDTF">2018-08-13T08:10:09Z</dcterms:created>
  <dcterms:modified xsi:type="dcterms:W3CDTF">2022-09-20T08:58:38Z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