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rzetargi\droga w bedzitowie\"/>
    </mc:Choice>
  </mc:AlternateContent>
  <xr:revisionPtr revIDLastSave="0" documentId="8_{677B8FCA-B83E-4FF3-AC88-5702E5E80B5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ofert tytuł" sheetId="81" r:id="rId1"/>
    <sheet name="ofert drogi" sheetId="47" r:id="rId2"/>
    <sheet name="ofert rurociąg" sheetId="79" r:id="rId3"/>
  </sheets>
  <definedNames>
    <definedName name="______C">#REF!</definedName>
    <definedName name="_____C">#REF!</definedName>
    <definedName name="____C">#REF!</definedName>
    <definedName name="___C">#REF!</definedName>
    <definedName name="__C">#REF!</definedName>
    <definedName name="_C">#REF!</definedName>
    <definedName name="a">#REF!</definedName>
    <definedName name="ddd">#REF!</definedName>
    <definedName name="err">#REF!</definedName>
    <definedName name="erwer">#REF!</definedName>
    <definedName name="ff">#REF!</definedName>
    <definedName name="fsdfs">#REF!</definedName>
    <definedName name="g">#REF!</definedName>
    <definedName name="hf">#REF!</definedName>
    <definedName name="po">#REF!</definedName>
    <definedName name="rr">#REF!</definedName>
    <definedName name="rty">#REF!</definedName>
    <definedName name="s">#REF!</definedName>
    <definedName name="TGDF">#REF!</definedName>
    <definedName name="_xlnm.Print_Titles" localSheetId="1">'ofert drogi'!$6:$9</definedName>
    <definedName name="tyuio">#REF!</definedName>
    <definedName name="v">#REF!</definedName>
    <definedName name="wrtfwe">#REF!</definedName>
    <definedName name="zbój">#REF!</definedName>
  </definedNames>
  <calcPr calcId="181029" fullPrecision="0"/>
  <fileRecoveryPr autoRecover="0"/>
</workbook>
</file>

<file path=xl/calcChain.xml><?xml version="1.0" encoding="utf-8"?>
<calcChain xmlns="http://schemas.openxmlformats.org/spreadsheetml/2006/main">
  <c r="G136" i="47" l="1"/>
  <c r="G135" i="47"/>
  <c r="G49" i="47"/>
  <c r="G47" i="47" l="1"/>
  <c r="G27" i="79" l="1"/>
  <c r="G28" i="79"/>
  <c r="G25" i="79"/>
  <c r="G23" i="79"/>
  <c r="G22" i="79"/>
  <c r="G26" i="79"/>
  <c r="G24" i="79"/>
  <c r="G20" i="79"/>
  <c r="G18" i="79"/>
  <c r="G16" i="79"/>
  <c r="G14" i="79"/>
  <c r="G13" i="79"/>
  <c r="G8" i="79"/>
  <c r="G7" i="79"/>
  <c r="G133" i="47"/>
  <c r="G129" i="47"/>
  <c r="G112" i="47"/>
  <c r="G113" i="47"/>
  <c r="G114" i="47"/>
  <c r="G115" i="47"/>
  <c r="G107" i="47"/>
  <c r="G105" i="47"/>
  <c r="G79" i="47"/>
  <c r="G62" i="47"/>
  <c r="G61" i="47" s="1"/>
  <c r="G27" i="47"/>
  <c r="G26" i="47"/>
  <c r="G19" i="47"/>
  <c r="G17" i="47"/>
  <c r="G15" i="47"/>
  <c r="G29" i="79" l="1"/>
  <c r="F22" i="81" s="1"/>
  <c r="G28" i="47"/>
  <c r="G25" i="47"/>
  <c r="G24" i="47"/>
  <c r="G23" i="47"/>
  <c r="G22" i="47"/>
  <c r="G21" i="47"/>
  <c r="G20" i="47"/>
  <c r="G18" i="47"/>
  <c r="G16" i="47"/>
  <c r="G14" i="47"/>
  <c r="G30" i="79" l="1"/>
  <c r="F23" i="81" s="1"/>
  <c r="G13" i="47"/>
  <c r="G31" i="79" l="1"/>
  <c r="F24" i="81" s="1"/>
  <c r="G34" i="47"/>
  <c r="G36" i="47" l="1"/>
  <c r="G35" i="47" s="1"/>
  <c r="G40" i="47" l="1"/>
  <c r="G39" i="47"/>
  <c r="G38" i="47"/>
  <c r="G37" i="47" l="1"/>
  <c r="G139" i="47" l="1"/>
  <c r="G138" i="47" s="1"/>
  <c r="G127" i="47"/>
  <c r="G126" i="47" l="1"/>
  <c r="G125" i="47" s="1"/>
  <c r="G123" i="47"/>
  <c r="G122" i="47" s="1"/>
  <c r="G120" i="47" l="1"/>
  <c r="G111" i="47"/>
  <c r="G100" i="47"/>
  <c r="G99" i="47" s="1"/>
  <c r="G97" i="47"/>
  <c r="G93" i="47"/>
  <c r="G92" i="47" l="1"/>
  <c r="G110" i="47"/>
  <c r="G109" i="47" s="1"/>
  <c r="G32" i="47"/>
  <c r="G118" i="47" l="1"/>
  <c r="G117" i="47" s="1"/>
  <c r="G116" i="47" s="1"/>
  <c r="G103" i="47"/>
  <c r="G89" i="47"/>
  <c r="G88" i="47" s="1"/>
  <c r="G84" i="47"/>
  <c r="G75" i="47"/>
  <c r="G74" i="47" s="1"/>
  <c r="G72" i="47"/>
  <c r="G68" i="47"/>
  <c r="G56" i="47"/>
  <c r="G55" i="47" s="1"/>
  <c r="G52" i="47"/>
  <c r="G51" i="47" s="1"/>
  <c r="G43" i="47"/>
  <c r="G42" i="47" s="1"/>
  <c r="G33" i="47"/>
  <c r="G30" i="47"/>
  <c r="G29" i="47" s="1"/>
  <c r="G12" i="47"/>
  <c r="G11" i="47" s="1"/>
  <c r="G41" i="47" l="1"/>
  <c r="G31" i="47"/>
  <c r="G102" i="47"/>
  <c r="G91" i="47" s="1"/>
  <c r="G83" i="47"/>
  <c r="G137" i="47"/>
  <c r="G67" i="47"/>
  <c r="G54" i="47" l="1"/>
  <c r="G10" i="47"/>
  <c r="G140" i="47" l="1"/>
  <c r="D22" i="81" s="1"/>
  <c r="H22" i="81" s="1"/>
  <c r="G141" i="47" l="1"/>
  <c r="D23" i="81" s="1"/>
  <c r="H23" i="81" s="1"/>
  <c r="G142" i="47" l="1"/>
  <c r="D24" i="81" s="1"/>
  <c r="H24" i="81" s="1"/>
</calcChain>
</file>

<file path=xl/sharedStrings.xml><?xml version="1.0" encoding="utf-8"?>
<sst xmlns="http://schemas.openxmlformats.org/spreadsheetml/2006/main" count="485" uniqueCount="314">
  <si>
    <t>szt.</t>
  </si>
  <si>
    <t>ROBOTY ZIEMNE</t>
  </si>
  <si>
    <t>D 01.01.01
45233000-9</t>
  </si>
  <si>
    <t>ROBOTY PRZYGOTOWAWCZE</t>
  </si>
  <si>
    <t>Jm</t>
  </si>
  <si>
    <t>Ilość</t>
  </si>
  <si>
    <t>GEODEZYJNA DOKUMENTACJA POWYKONAWCZA</t>
  </si>
  <si>
    <t>ODTWORZENIE (WYZNACZENIE) TRASY I PUNKTÓW WYSOKOŚCIOWYCH
CPV: Roboty w zakresie konstruowania, fundamentowania oraz wykonywania nawierzchni autostrad, dróg</t>
  </si>
  <si>
    <t>3.</t>
  </si>
  <si>
    <t>Odtworzenie trasy i punktów wysokościowych w terenie równinnym</t>
  </si>
  <si>
    <t>ZIELEŃ DROGOWA</t>
  </si>
  <si>
    <t>PODBUDOWY</t>
  </si>
  <si>
    <t>NAWIERZCHNIE</t>
  </si>
  <si>
    <t>ELEMENTY ULIC</t>
  </si>
  <si>
    <t>Lp.</t>
  </si>
  <si>
    <t>D 01.00.00</t>
  </si>
  <si>
    <t>*</t>
  </si>
  <si>
    <t>m</t>
  </si>
  <si>
    <t>Element scalony - rodzaj robót                                                                                                    Szczegółowy opis robót i obliczenie ich ilości</t>
  </si>
  <si>
    <t>Podstawy</t>
  </si>
  <si>
    <t>Wartość</t>
  </si>
  <si>
    <t>RAZEM (netto)</t>
  </si>
  <si>
    <t>RAZEM (brutto)</t>
  </si>
  <si>
    <t>PODATEK VAT (23%)</t>
  </si>
  <si>
    <t>D 01.02.02
45112000-5</t>
  </si>
  <si>
    <t>ZDJĘCIE WARSTWY ZIEMI URODZAJNEJ
CPV: Roboty ziemne i wykopaliskowe</t>
  </si>
  <si>
    <t>WYKONANIE NASYPÓW
CPV: Roboty ziemne i wykopaliskowe</t>
  </si>
  <si>
    <t>4.</t>
  </si>
  <si>
    <t>5.</t>
  </si>
  <si>
    <t>6.</t>
  </si>
  <si>
    <t>7.</t>
  </si>
  <si>
    <t>2.</t>
  </si>
  <si>
    <t>8.</t>
  </si>
  <si>
    <t>miejscowość, data</t>
  </si>
  <si>
    <t>D 01.02.04
45111000-8</t>
  </si>
  <si>
    <t>ROZBIÓRKA ELEMENTÓW DRÓG, OGRODZEŃ I PRZEPUSTÓW
CPV: Roboty w zakresie rozbiórek, przygotowania oraz oczyszczenia terenu pod budowę</t>
  </si>
  <si>
    <t>Skropienie warstw konstrukcyjnych emulsją asfaltową</t>
  </si>
  <si>
    <t>kpl</t>
  </si>
  <si>
    <t>km</t>
  </si>
  <si>
    <t>D 01.02.01
45112000-5</t>
  </si>
  <si>
    <t>USUNIĘCIE DRZEW I KRZEWÓW
CPV: Roboty ziemne i wykopaliskowe</t>
  </si>
  <si>
    <t>Mg</t>
  </si>
  <si>
    <t>D 07.01.01
45233000-9</t>
  </si>
  <si>
    <t>OZNAKOWANIE DRÓG I URZĄDZENIA BEZPIECZEŃSTWA RUCHU</t>
  </si>
  <si>
    <t>D 02.00.00</t>
  </si>
  <si>
    <t>D 02.01.01
45112000-5</t>
  </si>
  <si>
    <t>WYKONANIE WYKOPÓW W GRUNTACH I-V KATEGORII
CPV: Roboty ziemne i wykopaliskowe</t>
  </si>
  <si>
    <t>D 02.03.01
45112000-5</t>
  </si>
  <si>
    <t>D 04.00.00</t>
  </si>
  <si>
    <t>D 04.01.01
45233000-9</t>
  </si>
  <si>
    <t>PROFILOWANIE I ZAGĘSZCZANIE PODŁOŻA
CPV: Roboty w zakresie konstruowania, fundamentowania oraz wykonywania nawierzchni autostrad, dróg</t>
  </si>
  <si>
    <t>D 04.03.01
45233000-9</t>
  </si>
  <si>
    <t>OCZYSZCZENIE I SKROPIENIE WARSTW KONSTRUKCYJNYCH
CPV: Roboty w zakresie konstruowania, fundamentowania oraz wykonywania nawierzchni autostrad, dróg</t>
  </si>
  <si>
    <t>PODBUDOWA Z KRUSZYWA ŁAMANEGO STABILIZOWANEGO MECHANICZNIE
CPV: Roboty w zakresie konstruowania, fundamentowania oraz wykonywania nawierzchni autostrad, dróg</t>
  </si>
  <si>
    <t>D 04.06.01
45233000-9</t>
  </si>
  <si>
    <t>PODBUDOWA BETONOWA
CPV: Roboty w zakresie konstruowania, fundamentowania oraz wykonywania nawierzchni autostrad, dróg</t>
  </si>
  <si>
    <t>D 04.08.01
45233000-9</t>
  </si>
  <si>
    <t>05.00.00</t>
  </si>
  <si>
    <t>D 05.03.05
45233000-9</t>
  </si>
  <si>
    <t>NAWIERZCHNIA Z BETONU ASFALTOWEGO
CPV: Roboty w zakresie konstruowania, fundamentowania oraz wykonywania nawierzchni autostrad, dróg</t>
  </si>
  <si>
    <t>D 05.03.11
45233000-9</t>
  </si>
  <si>
    <t>FREZOWANIE NAWIERZCHNI ASFALTOWYCH NA ZIMNO
CPV: Roboty w zakresie konstruowania, fundamentowania oraz wykonywania nawierzchni autostrad, dróg</t>
  </si>
  <si>
    <t>OZNAKOWANIE PIONOWE
CPV: Roboty w zakresie konstruowania, fundamentowania oraz wykonywania nawierzchni autostrad, dróg</t>
  </si>
  <si>
    <t>KRAWĘŻNIKI I OPORNIKI BETONOWE
CPV: Roboty w zakresie konstruowania, fundamentowania oraz wykonywania nawierzchni autostrad, dróg</t>
  </si>
  <si>
    <t>D 08.03.01
45233000-9</t>
  </si>
  <si>
    <t>BETONOWE OBRZEŻA CHODNIKOWE
CPV: Roboty w zakresie konstruowania, fundamentowania oraz wykonywania nawierzchni autostrad, dróg</t>
  </si>
  <si>
    <t>Profilowanie i zagęszczenie podłoża pod warstwy konstrukcyjne</t>
  </si>
  <si>
    <t>WYRÓWNANIE ISTNIEJACEJ PODBUDOWY BETONEM ASFALTOWYM
CPV: Roboty w zakresie konstruowania, fundamentowania oraz wykonywania nawierzchni autostrad, dróg</t>
  </si>
  <si>
    <t>NAWIERZCHNIA Z KOSTKI BETONOWEJ
CPV:Roboty w zakresie konstruowania, fundamentowania oraz wykonywania nawierzchni autostrad, dróg</t>
  </si>
  <si>
    <t>Ustawienie krawężników betonowych 15x22 z wykonaniem ław betonowych z oporem z betonu C-12/15 na podsypce cementowo-piaskowej 1:4 gr. 5 cm</t>
  </si>
  <si>
    <t>Ustawienie oporników betonowych 12x25 z wykonaniem ław betonowych z oporem z betonu C-12/15 na podsypce cementowo-piaskowej 1:4 gr. 5 cm</t>
  </si>
  <si>
    <t>Ustawienie obrzeży betonowych 8x30 z wykonaniem ław betonowych z oporem z betonu C-12/15 na podsypce cementowo-piaskowej 1:4 gr. 5 cm</t>
  </si>
  <si>
    <t>GG.00.12.01 45233000-9</t>
  </si>
  <si>
    <t>1.1.</t>
  </si>
  <si>
    <t>1.2.</t>
  </si>
  <si>
    <t>1.3.</t>
  </si>
  <si>
    <t>2.1.</t>
  </si>
  <si>
    <t>2.2.</t>
  </si>
  <si>
    <t>3.1.</t>
  </si>
  <si>
    <t>1.4.</t>
  </si>
  <si>
    <t>1.6.</t>
  </si>
  <si>
    <t>…………………………………………………</t>
  </si>
  <si>
    <t>3.2.</t>
  </si>
  <si>
    <t>3.1.1.</t>
  </si>
  <si>
    <t>3.2.1.</t>
  </si>
  <si>
    <t>3.3.</t>
  </si>
  <si>
    <t>3.3.1.</t>
  </si>
  <si>
    <t>3.5.</t>
  </si>
  <si>
    <t>3.5.1.</t>
  </si>
  <si>
    <t>Wykonanie nawierzchni z betonu asfaltowego AC 11S (warstwa ścieralna)  gr.4 cm</t>
  </si>
  <si>
    <t>Wykonanie nawierzchni z betonu asfaltowego AC 16W (warstwa wiążąca)  gr. 6 cm</t>
  </si>
  <si>
    <t>4.2.</t>
  </si>
  <si>
    <t>4.2.1.</t>
  </si>
  <si>
    <t>4.3.</t>
  </si>
  <si>
    <t>4.3.1.</t>
  </si>
  <si>
    <t>D 05.03.23
45233000-9</t>
  </si>
  <si>
    <t>6.1.</t>
  </si>
  <si>
    <t>6.1.2.</t>
  </si>
  <si>
    <t>5.1.</t>
  </si>
  <si>
    <t>5.1.1.</t>
  </si>
  <si>
    <t>D 08.00.00.</t>
  </si>
  <si>
    <t>D 08.01.01
45233000-10</t>
  </si>
  <si>
    <t>D 09.00.00.</t>
  </si>
  <si>
    <t>7.1.</t>
  </si>
  <si>
    <t>7.1.1.</t>
  </si>
  <si>
    <t>8.1.</t>
  </si>
  <si>
    <t>8.1.1.</t>
  </si>
  <si>
    <t>D 01.03.03
45111000-8</t>
  </si>
  <si>
    <t>2.1.1.</t>
  </si>
  <si>
    <t>2.2.1.</t>
  </si>
  <si>
    <t>D 04.02.02
45233000-9</t>
  </si>
  <si>
    <t>D 07.02.01
45233000-9</t>
  </si>
  <si>
    <t>Wprowadzenie i utrzymanie czasowej organizacji ruchu</t>
  </si>
  <si>
    <t>D 01.03.04
45111000-8</t>
  </si>
  <si>
    <t>REGULACJA URZADZEŃ INFRASTRUKTURY  PODZIEMNEJ
CPV: Roboty w zakresie rozbiórek, przygotowania oraz oczyszczenia terenu pod budowę</t>
  </si>
  <si>
    <t xml:space="preserve">1.5. </t>
  </si>
  <si>
    <t>1.5.1.</t>
  </si>
  <si>
    <t>Regulacja zaworów wodociągowych</t>
  </si>
  <si>
    <t>1.6.1.</t>
  </si>
  <si>
    <t>1.6.2.</t>
  </si>
  <si>
    <t>1.6.3.</t>
  </si>
  <si>
    <t>1.1.1.</t>
  </si>
  <si>
    <t>1.3.1.</t>
  </si>
  <si>
    <t>Ścięcie drzew z karczowaniem pni o śr. do 15 cm z wywozem materiałów na składowisko Wykonawcy i utylizacją, z zasypaniem wykopów po karczowaniu i zagęszczeniem</t>
  </si>
  <si>
    <t>Ścięcie drzew z karczowaniem pni o śr.do 25 cm z wywozem materiałów na składowisko Wykonawcy i utylizacją, z zasypaniem wykopów po karczowaniu i zagęszczeniem</t>
  </si>
  <si>
    <t>Ścięcie drzew z karczowaniem pni o śr.do 35 cm z wywozem materiałów na składowisko Wykonawcy i utylizacją, z zasypaniem wykopów po karczowaniu i zagęszczeniem</t>
  </si>
  <si>
    <t>Ścięcie drzew z karczowaniem pni o śr.do 45 cm z wywozem materiałów na składowisko Wykonawcy i utylizacją, z zasypaniem wykopów po karczowaniu i zagęszczeniem</t>
  </si>
  <si>
    <t>Ścięcie drzew z karczowaniem pni o śr.do 55 cm z wywozem materiałów na składowisko Wykonawcy i utylizacją, z zasypaniem wykopów po karczowaniu i zagęszczeniem</t>
  </si>
  <si>
    <t>Ścięcie drzew dwupiennych z karczowaniem pni o śr. do 15 cm z wywozem materiałów na składowisko Wykonawcy i utylizacją, z zasypaniem wykopów po karczowaniu i zagęszczeniem</t>
  </si>
  <si>
    <t>Ścięcie drzew dwupiennych z karczowaniem pni o śr.do 25 cm z wywozem materiałów na składowisko Wykonawcy i utylizacją, z zasypaniem wykopów po karczowaniu i zagęszczeniem</t>
  </si>
  <si>
    <t>Ścięcie drzew dwupiennych z karczowaniem pni o śr.do 35 cm z wywozem materiałów na składowisko Wykonawcy i utylizacją, z zasypaniem wykopów po karczowaniu i zagęszczeniem</t>
  </si>
  <si>
    <t>Ścięcie drzew   z karczowaniem pni o śr.do 65 cm z wywozem materiałów na składowisko Wykonawcy i utylizacją, z zasypaniem wykopów po karczowaniu i zagęszczeniem</t>
  </si>
  <si>
    <t>Ścięcie drzew   z karczowaniem pni o śr.do 75 cm z wywozem materiałów na składowisko Wykonawcy i utylizacją, z zasypaniem wykopów po karczowaniu i zagęszczeniem</t>
  </si>
  <si>
    <t>Ścięcie drzew   z karczowaniem pni o śr.do 85 cm z wywozem materiałów na składowisko Wykonawcy i utylizacją, z zasypaniem wykopów po karczowaniu i zagęszczeniem</t>
  </si>
  <si>
    <t>Ścięcie drzew   z karczowaniem pni o śr.do 95 cm z wywozem materiałów na składowisko Wykonawcy i utylizacją, z zasypaniem wykopów po karczowaniu i zagęszczeniem</t>
  </si>
  <si>
    <t>Ścięcie drzew   z karczowaniem pni o śr.do 105 cm z wywozem materiałów na składowisko Wykonawcy i utylizacją, z zasypaniem wykopów po karczowaniu i zagęszczeniem</t>
  </si>
  <si>
    <t>Ścięcie drzew   z karczowaniem pni o śr.do 115 cm z wywozem materiałów na składowisko Wykonawcy i utylizacją, z zasypaniem wykopów po karczowaniu i zagęszczeniem</t>
  </si>
  <si>
    <t>Ścięcie krzewów  z karczowaniem korzeni, wywozem materiałów na składowisko Wykonawcy i utylizacją, z zasypaniem wykopów po karczowaniu i zagęszczeniem</t>
  </si>
  <si>
    <t>Mechaniczne usunięcie ziemi urodzajnej z darniną z wywozem na składowisko Wykonawcy wraz z utylizacją, ilość wg tabeli usunięcia darniny</t>
  </si>
  <si>
    <t xml:space="preserve">Rozebranie nawierzchni z kostki betonowej  gr. 8 cm  - materiał do odzysku (zjazd w km 0+79,90)  </t>
  </si>
  <si>
    <t>Wykonanie wykopów z wywozem i utylizacją na składowisko wykonawcy wraz z utylizacją</t>
  </si>
  <si>
    <t>chodniki - 22,4+16,0+16,4+54,4+12,6+5,6+9,2+16,0+14,4+19,2+23,2=209,4</t>
  </si>
  <si>
    <t>jezdnia z poboczami (1219,0-174,0)*6,5+(174,0-8,35)*5,90=7 769,8</t>
  </si>
  <si>
    <t>podbudowa na jezdni (1219,0-174,0)*5,52+(174,0-8,35)*5,26=6 639,7</t>
  </si>
  <si>
    <t>Oczyszczenie warstw konstrukcyjnych  (podbudowa pod warstwy bitumiczne)</t>
  </si>
  <si>
    <t>WARSTWA MROZOOCHRONNA
CPV: Roboty w zakresie konstruowania, fundamentowania oraz wykonywania nawierzchni autostrad, dróg</t>
  </si>
  <si>
    <t>jezdnia + zjazdy bitumiczne (1 219,0-174,0)*2*0,75=1 567,5</t>
  </si>
  <si>
    <t>pobocza przy zjazdach z kostki 2*(3,7+3,8+3,8+3,4+3,6+4,3+4,8+4,8+5,2+6,0+5,2)*0,75=72,9</t>
  </si>
  <si>
    <t>razem:1 640,4</t>
  </si>
  <si>
    <t>zjazdy wg tabeli zjazdów - 330,90</t>
  </si>
  <si>
    <t>razem: 540,3</t>
  </si>
  <si>
    <t>jezdnia: (1 219,0-8,35)*5,0=6 053,3</t>
  </si>
  <si>
    <t>(1 219,0-174,0)*5,12+(174,0-8,35)*5,06=6 188,6</t>
  </si>
  <si>
    <t>Wykonanie frezowania nawierzchni asfaltowych na zimno gr. do 5 cm z wywozem destruktu na składowisko Wykonawcy</t>
  </si>
  <si>
    <t>połączenie w rejonie skrzyżowania z drogą powiatową: 25</t>
  </si>
  <si>
    <t xml:space="preserve">Wykonanie nawierzchni z kostki betonowej, gr. 8 cm antracyt na podsypce cem.-piaskowej </t>
  </si>
  <si>
    <t xml:space="preserve">Wykonanie nawierzchni z kostki betonowej, gr. 8 cm szarej na podsypce cem.-piaskowej, kostka nowa </t>
  </si>
  <si>
    <t>zjazdy wg tabeli zjazdów (bez zjazdu w km 0+79,90)  - 330,9-31,5=299,4</t>
  </si>
  <si>
    <t>Przełożenie nawierzchni z kostki z uzupełnieniem nowymi elementami</t>
  </si>
  <si>
    <t>krawężnik na długości chodnika - 167,5</t>
  </si>
  <si>
    <t>wg tabeli zjazdów - 145</t>
  </si>
  <si>
    <t>12,6+10,0+10,2+29,7+7,8+4,8+6,6+10,0+9,2+11,6+13,6=126,1</t>
  </si>
  <si>
    <t>strona lewa -  2 689,7   strona prawa 2 376,1   razem 5 065,8</t>
  </si>
  <si>
    <t>Ustawienie słupków do znaków</t>
  </si>
  <si>
    <t>Montaż znaków  - typ A</t>
  </si>
  <si>
    <t>Montaż znaków  - typ D</t>
  </si>
  <si>
    <t>Montaż znaków  - typ T</t>
  </si>
  <si>
    <t>D 09.01.01
45233000-9</t>
  </si>
  <si>
    <t>TERENY ZIELONE
CPV:Roboty ziemne i wykopaliskowe</t>
  </si>
  <si>
    <t>Nasadzenie zastępcze - brzoza brodawkowata, obwód pnia min 10 cm, drzewo mocowane do trzech kołków, założony worek rozsączający do nawadniania</t>
  </si>
  <si>
    <t>Wywiezienie materiału z rozbiórek na składowisko Zamawiającego, utylizacja</t>
  </si>
  <si>
    <t>Plantowanie i humusowanie terenu zielonego z obsianiem trawą, średnia grubość warstwy humusu 5 cm</t>
  </si>
  <si>
    <t>zjazd w km 0+79,90 - 31,5m2</t>
  </si>
  <si>
    <t>Wykonanie robót pomiarowych dla inwentaryzacji powykonawczej wraz z wykonaniem  mapy  i włączeniem jej do zasobów geodezyjnych</t>
  </si>
  <si>
    <t>m3</t>
  </si>
  <si>
    <t>Montaż słupka wskaźnikowo-pomiarowego</t>
  </si>
  <si>
    <t>kpl.</t>
  </si>
  <si>
    <t>Fundament pod słupek 0,3 x 0,3 x 0,5m</t>
  </si>
  <si>
    <t>Montaż kabli 1 x 4mm</t>
  </si>
  <si>
    <t>Montaż rury osłonowej RHDPE 110mm</t>
  </si>
  <si>
    <t>J.m.</t>
  </si>
  <si>
    <t xml:space="preserve">Cena jedn. </t>
  </si>
  <si>
    <t>odkopanie rurociągu: 10,0*1,5*1,8=27,0</t>
  </si>
  <si>
    <t>rowki pod kable: 12,0*0,4*0,8=3,8</t>
  </si>
  <si>
    <t>przekopy kontrolne:2* 0,4*5,0*1,5=6,0</t>
  </si>
  <si>
    <t>Razem:36,8</t>
  </si>
  <si>
    <t>Roboty pomiarowe (wytyczenie obiektu, inentaryzacja powykonawcza)</t>
  </si>
  <si>
    <t>Umocnienie ścian wykopu</t>
  </si>
  <si>
    <t>10,0*1,5*0,2=3,0</t>
  </si>
  <si>
    <t>5,0*1,5*(1,5-0,2-0,5)+5,0*1,5*(1,5-0,2)=15,0</t>
  </si>
  <si>
    <t>3,14*0,27*10=8,48</t>
  </si>
  <si>
    <t>Wykonanie izolacji w klasie C30 na istniejącej rurze Dn 250</t>
  </si>
  <si>
    <t xml:space="preserve">Wykonanie izolacji w klasie C30 na rurze ochronnej Dn500 </t>
  </si>
  <si>
    <t>3,14*0,518*8=13,01</t>
  </si>
  <si>
    <t>Montaż rury ochronnej dwudzielnej Dn 508mm, połączenie połówek spawane</t>
  </si>
  <si>
    <t>Uszczelnienie zakończeń rury osłonowej (opaska termokurczliwa, masa uszczelniająca, pianka poliuretanowa)</t>
  </si>
  <si>
    <t>Podłoże z materiału sypkiego pod rurę  - podsypka</t>
  </si>
  <si>
    <t>Oczyszczenie istniejącej rury przewodowej Dn 250 z istniejącej izolacji, usunięcie odpadów z utylizacją</t>
  </si>
  <si>
    <t>Razem netto:</t>
  </si>
  <si>
    <t>Podatek VAT (23%):</t>
  </si>
  <si>
    <t>Razem brutto:</t>
  </si>
  <si>
    <t>Element scalony. Opis robót, obliczenie ilości.</t>
  </si>
  <si>
    <t>ROBOTY DROGOWE</t>
  </si>
  <si>
    <t>ZABEZPIECZENIE RUROCIĄGU  PRZESYŁOWEGO</t>
  </si>
  <si>
    <t>1.</t>
  </si>
  <si>
    <t>9.</t>
  </si>
  <si>
    <t>10.</t>
  </si>
  <si>
    <t>11.</t>
  </si>
  <si>
    <t>12.</t>
  </si>
  <si>
    <t>13.</t>
  </si>
  <si>
    <t>14.</t>
  </si>
  <si>
    <t>Ręczne roboty ziemne z wywozem urobku na składowisko wykonawcy i utylizacją</t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</si>
  <si>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</si>
  <si>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</si>
  <si>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Zasypanie przekopu piaskiem (wymiana gruntu) do poziomu konstrukcji nawierzchni pod jezdnią, do terenu poza jezdnią</t>
  </si>
  <si>
    <t>INWESTOR:</t>
  </si>
  <si>
    <t>NAZWA ZADANIA:</t>
  </si>
  <si>
    <t>WARTOŚĆ ROBÓT</t>
  </si>
  <si>
    <t>Razem</t>
  </si>
  <si>
    <t>Drogi</t>
  </si>
  <si>
    <t>…......................................................</t>
  </si>
  <si>
    <t>Urząd Gminy w Złotnikach Kujawskich, ul. Powst. Wielkopolskich 6</t>
  </si>
  <si>
    <t>Przebudowa drogi gminnej w Będzitowie</t>
  </si>
  <si>
    <t>Zabezpieczenie rurociągu</t>
  </si>
  <si>
    <t>Netto</t>
  </si>
  <si>
    <t>Brutto</t>
  </si>
  <si>
    <t>Podatek VAT 23%</t>
  </si>
  <si>
    <t>Wykonanie wykopów z przewozem i składowaniem na terenie budowy</t>
  </si>
  <si>
    <t>2.1.2.</t>
  </si>
  <si>
    <t>2.1.3.</t>
  </si>
  <si>
    <t>Roboty ziemne poprzeczne - wykop z przemieszczeniem gruntu w nasyp na odcinku pomiedzy sąsiednimi przekrojami poprzecznymi, formowanie nasypu z zagęszczeniem</t>
  </si>
  <si>
    <t xml:space="preserve">Formowanie nasypów (grunt z wykopu złożony na terenie budowy)  wraz z zagęszczeniem </t>
  </si>
  <si>
    <t>ZABEZPIECZENIE KABLOWYCH LINII ENERGETYCZNYCH I TELETECHNICZNYCH
CPV: Roboty w zakresie rozbiórek, przygotowania oraz oczyszczenia terenu pod budowę</t>
  </si>
  <si>
    <t>D 04.04.02b
45233000-9</t>
  </si>
  <si>
    <t>razem: 101</t>
  </si>
  <si>
    <t>Regulacja wysokościowa istniejących studni kanalizacyjnych</t>
  </si>
  <si>
    <t>Regulacja wysokościowa istniejących hydrantów</t>
  </si>
  <si>
    <t>wykopy wg tabeli robót ziemnych -  1 215,85</t>
  </si>
  <si>
    <t>wg tabeli robót ziemnych  2 347,89 - 1 215,85=1 132,04</t>
  </si>
  <si>
    <t>wg tabeli robót ziemnych 745,39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</si>
  <si>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</si>
  <si>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</si>
  <si>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</si>
  <si>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</si>
  <si>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</si>
  <si>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</si>
  <si>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</si>
  <si>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</si>
  <si>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</si>
  <si>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</si>
  <si>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</si>
  <si>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</si>
  <si>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</si>
  <si>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</si>
  <si>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</si>
  <si>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1.4.1.</t>
  </si>
  <si>
    <t>1.4.2.</t>
  </si>
  <si>
    <t>1.4.3.</t>
  </si>
  <si>
    <t>3.3.2.</t>
  </si>
  <si>
    <t>3.4.</t>
  </si>
  <si>
    <t>3.4.1.</t>
  </si>
  <si>
    <t>3.4.2.</t>
  </si>
  <si>
    <t>3.6.</t>
  </si>
  <si>
    <t>3.6.1.</t>
  </si>
  <si>
    <t>4.1.</t>
  </si>
  <si>
    <t>4.1.1.</t>
  </si>
  <si>
    <t>4.1.2.</t>
  </si>
  <si>
    <t>4.3.2.</t>
  </si>
  <si>
    <t>4.3.3.</t>
  </si>
  <si>
    <t>5.1.2.</t>
  </si>
  <si>
    <t>5.1.3.</t>
  </si>
  <si>
    <t>5.1.4.</t>
  </si>
  <si>
    <t>5.1.5.</t>
  </si>
  <si>
    <t>6.1.1.</t>
  </si>
  <si>
    <t>6.2.</t>
  </si>
  <si>
    <t>6.2.1.</t>
  </si>
  <si>
    <t>7.1.2.</t>
  </si>
  <si>
    <t>7.1.3.</t>
  </si>
  <si>
    <r>
      <t>m</t>
    </r>
    <r>
      <rPr>
        <vertAlign val="superscript"/>
        <sz val="12"/>
        <rFont val="Arial CE"/>
        <family val="2"/>
        <charset val="238"/>
      </rPr>
      <t>2</t>
    </r>
  </si>
  <si>
    <r>
      <t>m</t>
    </r>
    <r>
      <rPr>
        <vertAlign val="superscript"/>
        <sz val="12"/>
        <rFont val="Arial1"/>
        <charset val="238"/>
      </rPr>
      <t>3</t>
    </r>
  </si>
  <si>
    <r>
      <t>m</t>
    </r>
    <r>
      <rPr>
        <vertAlign val="superscript"/>
        <sz val="12"/>
        <rFont val="Arial1"/>
        <charset val="238"/>
      </rPr>
      <t>2</t>
    </r>
  </si>
  <si>
    <r>
      <t>Rozebranie ścianek czołowych przepustu  2*5,0*0,5*1,0=5,0m</t>
    </r>
    <r>
      <rPr>
        <vertAlign val="superscript"/>
        <sz val="12"/>
        <rFont val="Arial1"/>
        <charset val="238"/>
      </rPr>
      <t>3</t>
    </r>
  </si>
  <si>
    <r>
      <t>Wykonanie warstwy mrozoochronnej z piasku</t>
    </r>
    <r>
      <rPr>
        <sz val="12"/>
        <rFont val="Arial CE"/>
        <charset val="238"/>
      </rPr>
      <t>, warstwa gr. 20cm</t>
    </r>
  </si>
  <si>
    <r>
      <t>Wykonanie podbudowy z mieszanki niezwiązanej z kruszywem C</t>
    </r>
    <r>
      <rPr>
        <vertAlign val="subscript"/>
        <sz val="12"/>
        <rFont val="Arial1"/>
        <charset val="238"/>
      </rPr>
      <t>90/3</t>
    </r>
    <r>
      <rPr>
        <sz val="12"/>
        <rFont val="Arial CE"/>
        <charset val="238"/>
      </rPr>
      <t xml:space="preserve"> gr. 20 cm</t>
    </r>
  </si>
  <si>
    <r>
      <t>Umocnienie pobocza kruszywem C</t>
    </r>
    <r>
      <rPr>
        <vertAlign val="subscript"/>
        <sz val="12"/>
        <rFont val="Arial1"/>
        <charset val="238"/>
      </rPr>
      <t>90/3</t>
    </r>
    <r>
      <rPr>
        <sz val="12"/>
        <rFont val="Arial1"/>
        <charset val="238"/>
      </rPr>
      <t>, warstwa grubości 20 cm</t>
    </r>
  </si>
  <si>
    <r>
      <t>Wykonanie podbudowy z betonu C</t>
    </r>
    <r>
      <rPr>
        <vertAlign val="subscript"/>
        <sz val="12"/>
        <rFont val="Arial1"/>
        <charset val="238"/>
      </rPr>
      <t>8/10</t>
    </r>
    <r>
      <rPr>
        <sz val="12"/>
        <rFont val="Arial1"/>
        <charset val="238"/>
      </rPr>
      <t xml:space="preserve"> gr. 15 cm</t>
    </r>
  </si>
  <si>
    <r>
      <t>Wyrównianie podbudowy na zjazdach bitumicznych asfaltobetonem AC16W  w ilości 50kg/m</t>
    </r>
    <r>
      <rPr>
        <vertAlign val="superscript"/>
        <sz val="12"/>
        <rFont val="Arial1"/>
        <charset val="238"/>
      </rPr>
      <t>2</t>
    </r>
  </si>
  <si>
    <r>
      <t>GEODEZYJNA DOKUMENTACJA POWYKONAWCZA</t>
    </r>
    <r>
      <rPr>
        <b/>
        <sz val="12"/>
        <rFont val="Arial1"/>
        <charset val="238"/>
      </rPr>
      <t xml:space="preserve">                                                              </t>
    </r>
    <r>
      <rPr>
        <b/>
        <u/>
        <sz val="12"/>
        <rFont val="Arial1"/>
        <charset val="238"/>
      </rPr>
      <t>CPV:Roboty w zakresie konstruowania, fundamentowania oraz wykonywania nawierzchni autostrad, dróg</t>
    </r>
  </si>
  <si>
    <t>Montaż skrzynek lęgowych dla ptaków wg wymagań zawartych w decyzji o środowiskowych uwarunkowaniach realizacji przedsięwzięcia, wykonanie pod nadzorem ornitologicznym</t>
  </si>
  <si>
    <t>Montaż schronów dla nietoperzy wg wymagań zawartych w decyzji o środowiskowych uwarunkowaniach realizacji przedsięwzięcia, wykonanie pod nadzorem ornitologicznym</t>
  </si>
  <si>
    <t>roboty na zjazdach - 828,8*0,46=381,25</t>
  </si>
  <si>
    <t>razem: 1 597,10</t>
  </si>
  <si>
    <t>zjazdy wy wykazu - 828,8</t>
  </si>
  <si>
    <t>razem: 8 808,0</t>
  </si>
  <si>
    <t>zjazdy bitumiczne: 497,9</t>
  </si>
  <si>
    <t>razem: 7 137,6</t>
  </si>
  <si>
    <t>2*7 137,6=14 275,2</t>
  </si>
  <si>
    <t>zjazdy bitumiczne: 497,6</t>
  </si>
  <si>
    <t>497,90*0,05=24,9</t>
  </si>
  <si>
    <t>zjazdy bitumiczne wg tabeli zjazdów: 497,9</t>
  </si>
  <si>
    <t>razem: 6 551,2</t>
  </si>
  <si>
    <t>7.1.4.</t>
  </si>
  <si>
    <t xml:space="preserve"> - </t>
  </si>
  <si>
    <t>na działce nr  124/2 - 300 szt.</t>
  </si>
  <si>
    <t>7.1.5.</t>
  </si>
  <si>
    <t>KOSZTORYS OFERTOWY</t>
  </si>
  <si>
    <t>opracował</t>
  </si>
  <si>
    <t>pieczęć oferenta</t>
  </si>
  <si>
    <t>Cena jedn.</t>
  </si>
  <si>
    <t>na działce 124/2 (przebudowywana droga) -  54 szt.</t>
  </si>
  <si>
    <t>na działce nr 13  - 47 szt.</t>
  </si>
  <si>
    <t>Nasadzenie zastępcze - krzewy, ligustr pospolity, pojemnik C2</t>
  </si>
  <si>
    <r>
      <t xml:space="preserve">wg tabeli robót ziemnych  </t>
    </r>
    <r>
      <rPr>
        <sz val="12"/>
        <color rgb="FFFF0000"/>
        <rFont val="Arial1"/>
        <charset val="238"/>
      </rPr>
      <t>1 132,04-745,39=386,65</t>
    </r>
  </si>
  <si>
    <r>
      <t xml:space="preserve">Zabezpieczenie przewodow telekomunikacyjnych rurą osłonową dzieloną typu A 110PS lub rownoważną  </t>
    </r>
    <r>
      <rPr>
        <sz val="12"/>
        <color rgb="FFFF0000"/>
        <rFont val="Arial1"/>
        <charset val="238"/>
      </rPr>
      <t>9+7+8+7+3+10+9+8+8=69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</si>
</sst>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[$-415]General"/>
    <numFmt numFmtId="166" formatCode="0.0"/>
    <numFmt numFmtId="167" formatCode="[$-415]#,##0.00"/>
    <numFmt numFmtId="168" formatCode="[$-415]0"/>
  </numFmts>
  <fonts count="75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i/>
      <sz val="10"/>
      <name val="Arial CE"/>
      <charset val="238"/>
    </font>
    <font>
      <sz val="10"/>
      <color rgb="FF000000"/>
      <name val="Arial CE"/>
      <family val="2"/>
      <charset val="238"/>
    </font>
    <font>
      <sz val="9"/>
      <color rgb="FFFF0000"/>
      <name val="Times New Roman CE1"/>
      <charset val="238"/>
    </font>
    <font>
      <sz val="9"/>
      <color rgb="FFFF0000"/>
      <name val="Times New Roman"/>
      <family val="1"/>
      <charset val="238"/>
    </font>
    <font>
      <sz val="9"/>
      <color rgb="FF000000"/>
      <name val="Times New Roman CE1"/>
      <charset val="238"/>
    </font>
    <font>
      <sz val="11"/>
      <color rgb="FF000000"/>
      <name val="Arial1"/>
      <charset val="238"/>
    </font>
    <font>
      <sz val="6"/>
      <color rgb="FF000000"/>
      <name val="Times New Roman CE1"/>
      <charset val="238"/>
    </font>
    <font>
      <sz val="11"/>
      <name val="Arial1"/>
      <charset val="238"/>
    </font>
    <font>
      <sz val="9"/>
      <color rgb="FF000000"/>
      <name val="Arial1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Times New Roman CE1"/>
      <charset val="238"/>
    </font>
    <font>
      <sz val="12"/>
      <color rgb="FFFF0000"/>
      <name val="Times New Roman CE1"/>
      <charset val="238"/>
    </font>
    <font>
      <sz val="11"/>
      <color rgb="FFFF0000"/>
      <name val="Times New Roman1"/>
      <charset val="238"/>
    </font>
    <font>
      <b/>
      <sz val="11"/>
      <color rgb="FFFF0000"/>
      <name val="Times New Roman1"/>
      <charset val="238"/>
    </font>
    <font>
      <b/>
      <sz val="11"/>
      <color rgb="FFFF0000"/>
      <name val="Times New Roman CE1"/>
      <charset val="238"/>
    </font>
    <font>
      <b/>
      <u/>
      <sz val="11"/>
      <color rgb="FFFF0000"/>
      <name val="Times New Roman CE1"/>
      <charset val="238"/>
    </font>
    <font>
      <b/>
      <sz val="12"/>
      <color rgb="FFFF0000"/>
      <name val="Times New Roman CE1"/>
      <charset val="238"/>
    </font>
    <font>
      <i/>
      <sz val="11"/>
      <color rgb="FFFF0000"/>
      <name val="Times New Roman1"/>
      <charset val="238"/>
    </font>
    <font>
      <b/>
      <i/>
      <sz val="11"/>
      <color rgb="FFFF0000"/>
      <name val="Times New Roman"/>
      <family val="1"/>
      <charset val="238"/>
    </font>
    <font>
      <sz val="9"/>
      <color rgb="FFFF0000"/>
      <name val="Times New Roman1"/>
      <charset val="238"/>
    </font>
    <font>
      <b/>
      <sz val="14"/>
      <color rgb="FFFF0000"/>
      <name val="Times New Roman CE1"/>
      <charset val="238"/>
    </font>
    <font>
      <b/>
      <sz val="9"/>
      <color rgb="FFFF0000"/>
      <name val="Times New Roman CE1"/>
      <charset val="238"/>
    </font>
    <font>
      <b/>
      <sz val="9"/>
      <color rgb="FFFF0000"/>
      <name val="Times New Roman1"/>
      <charset val="238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i/>
      <sz val="11"/>
      <name val="Times New Roman CE1"/>
      <charset val="238"/>
    </font>
    <font>
      <b/>
      <sz val="12"/>
      <name val="Arial1"/>
      <charset val="238"/>
    </font>
    <font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8"/>
      <color indexed="12"/>
      <name val="Times New Roman"/>
      <family val="1"/>
      <charset val="238"/>
    </font>
    <font>
      <sz val="10"/>
      <color indexed="12"/>
      <name val="Arial"/>
      <family val="2"/>
      <charset val="238"/>
    </font>
    <font>
      <sz val="10"/>
      <name val="Arial"/>
      <family val="2"/>
      <charset val="1"/>
    </font>
    <font>
      <sz val="8"/>
      <color indexed="8"/>
      <name val="Times New Roman"/>
      <family val="1"/>
      <charset val="238"/>
    </font>
    <font>
      <sz val="8"/>
      <name val="Arial CE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6"/>
      <color indexed="8"/>
      <name val="Arial"/>
      <family val="2"/>
      <charset val="238"/>
    </font>
    <font>
      <sz val="16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21"/>
      <name val="Arial"/>
      <family val="2"/>
      <charset val="238"/>
    </font>
    <font>
      <b/>
      <sz val="14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name val="Arial CE"/>
      <charset val="238"/>
    </font>
    <font>
      <sz val="12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24"/>
      <name val="Arial2"/>
      <charset val="238"/>
    </font>
    <font>
      <b/>
      <sz val="20"/>
      <name val="Arial2"/>
      <charset val="238"/>
    </font>
    <font>
      <b/>
      <sz val="18"/>
      <name val="Calibri"/>
      <family val="2"/>
      <charset val="238"/>
    </font>
    <font>
      <b/>
      <i/>
      <sz val="14"/>
      <name val="Calibri"/>
      <family val="2"/>
      <charset val="238"/>
    </font>
    <font>
      <sz val="9"/>
      <name val="Times New Roman CE1"/>
      <charset val="238"/>
    </font>
    <font>
      <sz val="12"/>
      <name val="Times New Roman CE1"/>
      <charset val="238"/>
    </font>
    <font>
      <sz val="11"/>
      <name val="Times New Roman CE1"/>
      <charset val="238"/>
    </font>
    <font>
      <b/>
      <sz val="12"/>
      <name val="Arial2"/>
      <charset val="238"/>
    </font>
    <font>
      <sz val="12"/>
      <name val="Arial2"/>
      <charset val="238"/>
    </font>
    <font>
      <sz val="12"/>
      <name val="Arial1"/>
      <charset val="238"/>
    </font>
    <font>
      <b/>
      <sz val="12"/>
      <name val="Arial"/>
      <family val="2"/>
      <charset val="238"/>
    </font>
    <font>
      <b/>
      <u/>
      <sz val="12"/>
      <name val="Arial1"/>
      <charset val="238"/>
    </font>
    <font>
      <vertAlign val="superscript"/>
      <sz val="12"/>
      <name val="Arial CE"/>
      <family val="2"/>
      <charset val="238"/>
    </font>
    <font>
      <vertAlign val="superscript"/>
      <sz val="12"/>
      <name val="Arial1"/>
      <charset val="238"/>
    </font>
    <font>
      <vertAlign val="subscript"/>
      <sz val="12"/>
      <name val="Arial1"/>
      <charset val="238"/>
    </font>
    <font>
      <sz val="12"/>
      <name val="Arial CE1"/>
      <charset val="238"/>
    </font>
    <font>
      <sz val="12"/>
      <name val="Times New Roman"/>
      <family val="1"/>
      <charset val="238"/>
    </font>
    <font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2"/>
      <color rgb="FFFF0000"/>
      <name val="Arial1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3" fillId="0" borderId="0" applyBorder="0" applyProtection="0"/>
    <xf numFmtId="0" fontId="7" fillId="0" borderId="0"/>
    <xf numFmtId="0" fontId="25" fillId="0" borderId="0"/>
    <xf numFmtId="0" fontId="26" fillId="0" borderId="0"/>
    <xf numFmtId="0" fontId="31" fillId="0" borderId="0"/>
    <xf numFmtId="0" fontId="36" fillId="0" borderId="0"/>
    <xf numFmtId="0" fontId="46" fillId="0" borderId="0"/>
  </cellStyleXfs>
  <cellXfs count="291">
    <xf numFmtId="0" fontId="0" fillId="0" borderId="0" xfId="0"/>
    <xf numFmtId="165" fontId="4" fillId="0" borderId="0" xfId="1" applyFont="1" applyAlignment="1">
      <alignment horizontal="center" vertical="center"/>
    </xf>
    <xf numFmtId="165" fontId="5" fillId="0" borderId="0" xfId="1" applyFont="1" applyAlignment="1">
      <alignment horizontal="center" vertical="center"/>
    </xf>
    <xf numFmtId="165" fontId="4" fillId="0" borderId="0" xfId="1" applyFont="1" applyAlignment="1">
      <alignment vertical="center"/>
    </xf>
    <xf numFmtId="165" fontId="6" fillId="0" borderId="0" xfId="1" applyFont="1" applyAlignment="1">
      <alignment vertical="center"/>
    </xf>
    <xf numFmtId="165" fontId="6" fillId="0" borderId="0" xfId="1" applyFont="1" applyAlignment="1">
      <alignment horizontal="center" vertical="center"/>
    </xf>
    <xf numFmtId="165" fontId="8" fillId="0" borderId="0" xfId="1" applyFont="1" applyAlignment="1">
      <alignment horizontal="center" vertical="center"/>
    </xf>
    <xf numFmtId="165" fontId="10" fillId="0" borderId="0" xfId="1" applyFont="1" applyAlignment="1">
      <alignment vertical="center"/>
    </xf>
    <xf numFmtId="165" fontId="12" fillId="0" borderId="0" xfId="1" applyFont="1" applyAlignment="1">
      <alignment horizontal="left" vertical="center" wrapText="1"/>
    </xf>
    <xf numFmtId="165" fontId="13" fillId="0" borderId="0" xfId="1" applyFont="1" applyAlignment="1">
      <alignment horizontal="center" vertical="center" wrapText="1"/>
    </xf>
    <xf numFmtId="165" fontId="11" fillId="0" borderId="0" xfId="1" applyFont="1" applyAlignment="1">
      <alignment horizontal="center" vertical="center"/>
    </xf>
    <xf numFmtId="49" fontId="12" fillId="0" borderId="0" xfId="1" applyNumberFormat="1" applyFont="1" applyAlignment="1">
      <alignment horizontal="left" vertical="center" wrapText="1"/>
    </xf>
    <xf numFmtId="165" fontId="12" fillId="0" borderId="0" xfId="1" applyFont="1" applyAlignment="1">
      <alignment horizontal="center" vertical="center"/>
    </xf>
    <xf numFmtId="167" fontId="12" fillId="0" borderId="0" xfId="1" applyNumberFormat="1" applyFont="1" applyAlignment="1">
      <alignment horizontal="center" vertical="center"/>
    </xf>
    <xf numFmtId="49" fontId="14" fillId="0" borderId="0" xfId="1" applyNumberFormat="1" applyFont="1" applyAlignment="1">
      <alignment horizontal="left" vertical="center" wrapText="1"/>
    </xf>
    <xf numFmtId="165" fontId="15" fillId="0" borderId="0" xfId="1" applyFont="1" applyAlignment="1">
      <alignment horizontal="center" vertical="center"/>
    </xf>
    <xf numFmtId="49" fontId="16" fillId="0" borderId="0" xfId="1" applyNumberFormat="1" applyFont="1" applyAlignment="1">
      <alignment horizontal="left" vertical="center"/>
    </xf>
    <xf numFmtId="49" fontId="17" fillId="0" borderId="0" xfId="1" applyNumberFormat="1" applyFont="1" applyAlignment="1">
      <alignment horizontal="left" vertical="center" wrapText="1"/>
    </xf>
    <xf numFmtId="49" fontId="12" fillId="0" borderId="0" xfId="1" applyNumberFormat="1" applyFont="1" applyAlignment="1">
      <alignment horizontal="center" vertical="center" wrapText="1"/>
    </xf>
    <xf numFmtId="49" fontId="16" fillId="0" borderId="0" xfId="1" applyNumberFormat="1" applyFont="1" applyAlignment="1">
      <alignment horizontal="left" vertical="center" wrapText="1"/>
    </xf>
    <xf numFmtId="165" fontId="16" fillId="0" borderId="0" xfId="1" applyFont="1" applyAlignment="1">
      <alignment horizontal="center" vertical="center"/>
    </xf>
    <xf numFmtId="49" fontId="18" fillId="0" borderId="0" xfId="1" applyNumberFormat="1" applyFont="1" applyAlignment="1">
      <alignment horizontal="left" vertical="center" wrapText="1"/>
    </xf>
    <xf numFmtId="49" fontId="12" fillId="0" borderId="0" xfId="1" applyNumberFormat="1" applyFont="1" applyAlignment="1" applyProtection="1">
      <alignment horizontal="center" vertical="center" wrapText="1"/>
      <protection locked="0"/>
    </xf>
    <xf numFmtId="165" fontId="16" fillId="0" borderId="0" xfId="1" applyFont="1" applyAlignment="1">
      <alignment horizontal="center" vertical="center" wrapText="1"/>
    </xf>
    <xf numFmtId="165" fontId="16" fillId="0" borderId="0" xfId="1" applyFont="1" applyAlignment="1" applyProtection="1">
      <alignment vertical="center" wrapText="1"/>
      <protection locked="0"/>
    </xf>
    <xf numFmtId="165" fontId="12" fillId="0" borderId="0" xfId="1" applyFont="1" applyAlignment="1" applyProtection="1">
      <alignment vertical="center" wrapText="1"/>
      <protection locked="0"/>
    </xf>
    <xf numFmtId="165" fontId="16" fillId="0" borderId="0" xfId="1" applyFont="1" applyAlignment="1" applyProtection="1">
      <alignment horizontal="center" vertical="center" wrapText="1"/>
      <protection locked="0"/>
    </xf>
    <xf numFmtId="49" fontId="12" fillId="0" borderId="0" xfId="1" applyNumberFormat="1" applyFont="1" applyAlignment="1" applyProtection="1">
      <alignment vertical="center" wrapText="1"/>
      <protection locked="0"/>
    </xf>
    <xf numFmtId="165" fontId="19" fillId="0" borderId="0" xfId="1" applyFont="1" applyAlignment="1">
      <alignment horizontal="center" vertical="center"/>
    </xf>
    <xf numFmtId="49" fontId="16" fillId="0" borderId="0" xfId="1" applyNumberFormat="1" applyFont="1" applyAlignment="1">
      <alignment horizontal="left" vertical="center" wrapText="1" shrinkToFit="1"/>
    </xf>
    <xf numFmtId="49" fontId="12" fillId="0" borderId="0" xfId="1" applyNumberFormat="1" applyFont="1" applyAlignment="1">
      <alignment horizontal="left" vertical="center" wrapText="1" shrinkToFit="1"/>
    </xf>
    <xf numFmtId="165" fontId="20" fillId="0" borderId="0" xfId="1" applyFont="1" applyAlignment="1">
      <alignment horizontal="center" vertical="center"/>
    </xf>
    <xf numFmtId="165" fontId="12" fillId="0" borderId="0" xfId="1" applyFont="1" applyAlignment="1">
      <alignment vertical="center" wrapText="1"/>
    </xf>
    <xf numFmtId="165" fontId="16" fillId="0" borderId="0" xfId="1" applyFont="1" applyAlignment="1">
      <alignment vertical="center" wrapText="1"/>
    </xf>
    <xf numFmtId="165" fontId="21" fillId="0" borderId="0" xfId="1" applyFont="1" applyAlignment="1">
      <alignment horizontal="left" vertical="center"/>
    </xf>
    <xf numFmtId="165" fontId="18" fillId="0" borderId="0" xfId="1" applyFont="1" applyAlignment="1">
      <alignment horizontal="center" vertical="center"/>
    </xf>
    <xf numFmtId="165" fontId="18" fillId="0" borderId="0" xfId="1" applyFont="1" applyAlignment="1">
      <alignment horizontal="left" vertical="center"/>
    </xf>
    <xf numFmtId="165" fontId="22" fillId="0" borderId="0" xfId="1" applyFont="1" applyAlignment="1">
      <alignment horizontal="center" vertical="center"/>
    </xf>
    <xf numFmtId="165" fontId="22" fillId="0" borderId="0" xfId="1" applyFont="1" applyAlignment="1">
      <alignment horizontal="left" vertical="center"/>
    </xf>
    <xf numFmtId="165" fontId="23" fillId="0" borderId="0" xfId="1" applyFont="1" applyAlignment="1">
      <alignment vertical="center"/>
    </xf>
    <xf numFmtId="165" fontId="4" fillId="0" borderId="0" xfId="1" applyFont="1" applyAlignment="1">
      <alignment horizontal="left" vertical="center"/>
    </xf>
    <xf numFmtId="165" fontId="24" fillId="0" borderId="0" xfId="1" applyFont="1" applyAlignment="1">
      <alignment horizontal="center" vertical="center"/>
    </xf>
    <xf numFmtId="165" fontId="23" fillId="0" borderId="0" xfId="1" applyFont="1" applyAlignment="1">
      <alignment horizontal="center" vertical="center"/>
    </xf>
    <xf numFmtId="0" fontId="32" fillId="0" borderId="0" xfId="5" applyFont="1"/>
    <xf numFmtId="0" fontId="31" fillId="0" borderId="0" xfId="5"/>
    <xf numFmtId="0" fontId="33" fillId="0" borderId="0" xfId="5" applyFont="1" applyAlignment="1">
      <alignment vertical="center"/>
    </xf>
    <xf numFmtId="0" fontId="33" fillId="0" borderId="0" xfId="5" applyFont="1"/>
    <xf numFmtId="0" fontId="35" fillId="0" borderId="0" xfId="5" applyFont="1"/>
    <xf numFmtId="0" fontId="34" fillId="0" borderId="0" xfId="5" applyFont="1"/>
    <xf numFmtId="0" fontId="37" fillId="0" borderId="0" xfId="5" applyFont="1"/>
    <xf numFmtId="4" fontId="33" fillId="0" borderId="0" xfId="5" applyNumberFormat="1" applyFont="1"/>
    <xf numFmtId="0" fontId="39" fillId="0" borderId="0" xfId="5" applyFont="1"/>
    <xf numFmtId="0" fontId="26" fillId="0" borderId="1" xfId="5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wrapText="1"/>
    </xf>
    <xf numFmtId="0" fontId="26" fillId="0" borderId="1" xfId="5" applyFont="1" applyBorder="1" applyAlignment="1">
      <alignment vertical="center" wrapText="1"/>
    </xf>
    <xf numFmtId="4" fontId="26" fillId="0" borderId="1" xfId="5" applyNumberFormat="1" applyFont="1" applyBorder="1" applyAlignment="1">
      <alignment vertical="center" wrapText="1"/>
    </xf>
    <xf numFmtId="0" fontId="26" fillId="0" borderId="3" xfId="5" applyFont="1" applyBorder="1" applyAlignment="1">
      <alignment vertical="center" wrapText="1"/>
    </xf>
    <xf numFmtId="0" fontId="26" fillId="0" borderId="3" xfId="5" applyFont="1" applyBorder="1" applyAlignment="1">
      <alignment horizontal="center" vertical="center" wrapText="1"/>
    </xf>
    <xf numFmtId="4" fontId="26" fillId="0" borderId="3" xfId="5" applyNumberFormat="1" applyFont="1" applyBorder="1" applyAlignment="1">
      <alignment vertical="center" wrapText="1"/>
    </xf>
    <xf numFmtId="4" fontId="26" fillId="0" borderId="21" xfId="5" applyNumberFormat="1" applyFont="1" applyBorder="1" applyAlignment="1">
      <alignment vertical="center" wrapText="1"/>
    </xf>
    <xf numFmtId="0" fontId="26" fillId="0" borderId="2" xfId="5" applyFont="1" applyBorder="1" applyAlignment="1">
      <alignment vertical="center" wrapText="1"/>
    </xf>
    <xf numFmtId="0" fontId="26" fillId="0" borderId="2" xfId="5" applyFont="1" applyBorder="1" applyAlignment="1">
      <alignment horizontal="center" vertical="center" wrapText="1"/>
    </xf>
    <xf numFmtId="4" fontId="26" fillId="0" borderId="2" xfId="5" applyNumberFormat="1" applyFont="1" applyBorder="1" applyAlignment="1">
      <alignment vertical="center" wrapText="1"/>
    </xf>
    <xf numFmtId="0" fontId="26" fillId="0" borderId="17" xfId="5" applyFont="1" applyBorder="1" applyAlignment="1">
      <alignment vertical="center" wrapText="1"/>
    </xf>
    <xf numFmtId="0" fontId="26" fillId="0" borderId="17" xfId="5" applyFont="1" applyBorder="1" applyAlignment="1">
      <alignment horizontal="center" vertical="center" wrapText="1"/>
    </xf>
    <xf numFmtId="4" fontId="26" fillId="0" borderId="17" xfId="5" applyNumberFormat="1" applyFont="1" applyBorder="1" applyAlignment="1">
      <alignment vertical="center" wrapText="1"/>
    </xf>
    <xf numFmtId="4" fontId="26" fillId="0" borderId="22" xfId="5" applyNumberFormat="1" applyFont="1" applyBorder="1" applyAlignment="1">
      <alignment vertical="center" wrapText="1"/>
    </xf>
    <xf numFmtId="4" fontId="26" fillId="0" borderId="17" xfId="5" applyNumberFormat="1" applyFont="1" applyBorder="1" applyAlignment="1">
      <alignment vertical="center"/>
    </xf>
    <xf numFmtId="0" fontId="26" fillId="0" borderId="43" xfId="5" applyFont="1" applyBorder="1" applyAlignment="1">
      <alignment vertical="center" wrapText="1"/>
    </xf>
    <xf numFmtId="0" fontId="26" fillId="0" borderId="41" xfId="5" applyFont="1" applyBorder="1" applyAlignment="1">
      <alignment horizontal="center" vertical="center" wrapText="1"/>
    </xf>
    <xf numFmtId="4" fontId="26" fillId="0" borderId="41" xfId="5" applyNumberFormat="1" applyFont="1" applyBorder="1" applyAlignment="1">
      <alignment vertical="center"/>
    </xf>
    <xf numFmtId="0" fontId="26" fillId="0" borderId="44" xfId="5" applyFont="1" applyBorder="1" applyAlignment="1">
      <alignment vertical="center" wrapText="1"/>
    </xf>
    <xf numFmtId="0" fontId="26" fillId="0" borderId="42" xfId="5" applyFont="1" applyBorder="1" applyAlignment="1">
      <alignment horizontal="center" vertical="center" wrapText="1"/>
    </xf>
    <xf numFmtId="4" fontId="26" fillId="0" borderId="42" xfId="5" applyNumberFormat="1" applyFont="1" applyBorder="1" applyAlignment="1">
      <alignment vertical="center"/>
    </xf>
    <xf numFmtId="0" fontId="26" fillId="0" borderId="45" xfId="5" applyFont="1" applyBorder="1" applyAlignment="1">
      <alignment vertical="center" wrapText="1"/>
    </xf>
    <xf numFmtId="4" fontId="26" fillId="0" borderId="1" xfId="5" applyNumberFormat="1" applyFont="1" applyBorder="1" applyAlignment="1">
      <alignment vertical="center"/>
    </xf>
    <xf numFmtId="0" fontId="26" fillId="0" borderId="0" xfId="5" applyFont="1" applyAlignment="1">
      <alignment wrapText="1"/>
    </xf>
    <xf numFmtId="0" fontId="26" fillId="0" borderId="0" xfId="5" applyFont="1"/>
    <xf numFmtId="0" fontId="46" fillId="0" borderId="0" xfId="7"/>
    <xf numFmtId="0" fontId="50" fillId="0" borderId="0" xfId="7" applyFont="1"/>
    <xf numFmtId="0" fontId="48" fillId="0" borderId="0" xfId="7" applyFont="1" applyAlignment="1">
      <alignment horizontal="center" vertical="center"/>
    </xf>
    <xf numFmtId="0" fontId="46" fillId="0" borderId="0" xfId="7" applyAlignment="1">
      <alignment wrapText="1"/>
    </xf>
    <xf numFmtId="0" fontId="51" fillId="0" borderId="0" xfId="7" applyFont="1" applyAlignment="1">
      <alignment horizontal="center" vertical="center"/>
    </xf>
    <xf numFmtId="0" fontId="53" fillId="0" borderId="0" xfId="7" applyFont="1"/>
    <xf numFmtId="0" fontId="49" fillId="0" borderId="0" xfId="7" applyFont="1"/>
    <xf numFmtId="4" fontId="46" fillId="0" borderId="0" xfId="7" applyNumberFormat="1"/>
    <xf numFmtId="4" fontId="54" fillId="0" borderId="1" xfId="5" applyNumberFormat="1" applyFont="1" applyBorder="1" applyAlignment="1">
      <alignment vertical="center" wrapText="1"/>
    </xf>
    <xf numFmtId="4" fontId="54" fillId="0" borderId="1" xfId="5" applyNumberFormat="1" applyFont="1" applyBorder="1" applyAlignment="1">
      <alignment vertical="center"/>
    </xf>
    <xf numFmtId="49" fontId="28" fillId="0" borderId="0" xfId="1" applyNumberFormat="1" applyFont="1" applyAlignment="1">
      <alignment horizontal="center" wrapText="1"/>
    </xf>
    <xf numFmtId="165" fontId="59" fillId="0" borderId="0" xfId="1" applyFont="1" applyAlignment="1">
      <alignment vertical="center"/>
    </xf>
    <xf numFmtId="165" fontId="60" fillId="0" borderId="0" xfId="1" applyFont="1" applyAlignment="1">
      <alignment horizontal="center" vertical="center" wrapText="1"/>
    </xf>
    <xf numFmtId="165" fontId="30" fillId="0" borderId="0" xfId="1" applyFont="1" applyAlignment="1">
      <alignment horizontal="center" vertical="center"/>
    </xf>
    <xf numFmtId="49" fontId="61" fillId="0" borderId="0" xfId="1" applyNumberFormat="1" applyFont="1" applyAlignment="1">
      <alignment horizontal="left" vertical="center" wrapText="1"/>
    </xf>
    <xf numFmtId="165" fontId="61" fillId="0" borderId="0" xfId="1" applyFont="1" applyAlignment="1">
      <alignment horizontal="center" vertical="center"/>
    </xf>
    <xf numFmtId="167" fontId="61" fillId="0" borderId="0" xfId="1" applyNumberFormat="1" applyFont="1" applyAlignment="1">
      <alignment horizontal="center" vertical="center"/>
    </xf>
    <xf numFmtId="165" fontId="29" fillId="0" borderId="27" xfId="1" applyFont="1" applyBorder="1" applyAlignment="1">
      <alignment horizontal="center" vertical="center" wrapText="1"/>
    </xf>
    <xf numFmtId="165" fontId="29" fillId="0" borderId="6" xfId="1" applyFont="1" applyBorder="1" applyAlignment="1">
      <alignment horizontal="center" vertical="center" wrapText="1"/>
    </xf>
    <xf numFmtId="165" fontId="29" fillId="0" borderId="28" xfId="1" applyFont="1" applyBorder="1" applyAlignment="1">
      <alignment horizontal="center" vertical="center" wrapText="1"/>
    </xf>
    <xf numFmtId="165" fontId="29" fillId="0" borderId="29" xfId="1" applyFont="1" applyBorder="1" applyAlignment="1">
      <alignment horizontal="center" vertical="center" wrapText="1"/>
    </xf>
    <xf numFmtId="165" fontId="29" fillId="0" borderId="7" xfId="1" applyFont="1" applyBorder="1" applyAlignment="1">
      <alignment horizontal="center" vertical="center" wrapText="1"/>
    </xf>
    <xf numFmtId="49" fontId="62" fillId="0" borderId="7" xfId="1" applyNumberFormat="1" applyFont="1" applyBorder="1" applyAlignment="1">
      <alignment horizontal="left" vertical="center" wrapText="1"/>
    </xf>
    <xf numFmtId="165" fontId="63" fillId="0" borderId="7" xfId="1" applyFont="1" applyBorder="1" applyAlignment="1">
      <alignment horizontal="center" vertical="center" wrapText="1"/>
    </xf>
    <xf numFmtId="166" fontId="64" fillId="0" borderId="7" xfId="1" applyNumberFormat="1" applyFont="1" applyBorder="1" applyAlignment="1">
      <alignment horizontal="center" vertical="center" wrapText="1"/>
    </xf>
    <xf numFmtId="4" fontId="44" fillId="0" borderId="7" xfId="1" applyNumberFormat="1" applyFont="1" applyBorder="1" applyAlignment="1">
      <alignment horizontal="center" vertical="center" wrapText="1"/>
    </xf>
    <xf numFmtId="4" fontId="65" fillId="0" borderId="30" xfId="1" applyNumberFormat="1" applyFont="1" applyBorder="1" applyAlignment="1">
      <alignment horizontal="right" vertical="center" wrapText="1"/>
    </xf>
    <xf numFmtId="168" fontId="29" fillId="0" borderId="7" xfId="1" applyNumberFormat="1" applyFont="1" applyBorder="1" applyAlignment="1">
      <alignment horizontal="center" vertical="center" wrapText="1"/>
    </xf>
    <xf numFmtId="168" fontId="66" fillId="0" borderId="4" xfId="1" applyNumberFormat="1" applyFont="1" applyBorder="1" applyAlignment="1">
      <alignment vertical="center" wrapText="1"/>
    </xf>
    <xf numFmtId="165" fontId="64" fillId="0" borderId="4" xfId="1" applyFont="1" applyBorder="1" applyAlignment="1">
      <alignment horizontal="center" vertical="center" wrapText="1"/>
    </xf>
    <xf numFmtId="4" fontId="64" fillId="0" borderId="4" xfId="1" applyNumberFormat="1" applyFont="1" applyBorder="1" applyAlignment="1">
      <alignment horizontal="center" vertical="center" wrapText="1"/>
    </xf>
    <xf numFmtId="4" fontId="44" fillId="0" borderId="4" xfId="1" applyNumberFormat="1" applyFont="1" applyBorder="1" applyAlignment="1">
      <alignment horizontal="center" vertical="center" wrapText="1"/>
    </xf>
    <xf numFmtId="4" fontId="65" fillId="0" borderId="1" xfId="1" applyNumberFormat="1" applyFont="1" applyBorder="1" applyAlignment="1">
      <alignment vertical="center"/>
    </xf>
    <xf numFmtId="165" fontId="64" fillId="0" borderId="31" xfId="1" applyFont="1" applyBorder="1" applyAlignment="1">
      <alignment horizontal="center" vertical="top" wrapText="1"/>
    </xf>
    <xf numFmtId="49" fontId="64" fillId="0" borderId="1" xfId="1" applyNumberFormat="1" applyFont="1" applyBorder="1" applyAlignment="1">
      <alignment horizontal="left" vertical="center" wrapText="1"/>
    </xf>
    <xf numFmtId="165" fontId="64" fillId="0" borderId="1" xfId="1" applyFont="1" applyBorder="1" applyAlignment="1">
      <alignment horizontal="center" vertical="center" wrapText="1"/>
    </xf>
    <xf numFmtId="164" fontId="64" fillId="0" borderId="9" xfId="1" applyNumberFormat="1" applyFont="1" applyBorder="1" applyAlignment="1">
      <alignment horizontal="right" vertical="center" wrapText="1"/>
    </xf>
    <xf numFmtId="4" fontId="44" fillId="0" borderId="1" xfId="1" applyNumberFormat="1" applyFont="1" applyBorder="1" applyAlignment="1">
      <alignment vertical="center"/>
    </xf>
    <xf numFmtId="165" fontId="29" fillId="0" borderId="31" xfId="1" applyFont="1" applyBorder="1" applyAlignment="1">
      <alignment horizontal="center" vertical="center" wrapText="1"/>
    </xf>
    <xf numFmtId="168" fontId="66" fillId="0" borderId="6" xfId="1" applyNumberFormat="1" applyFont="1" applyBorder="1" applyAlignment="1">
      <alignment vertical="center" wrapText="1"/>
    </xf>
    <xf numFmtId="165" fontId="64" fillId="0" borderId="6" xfId="1" applyFont="1" applyBorder="1" applyAlignment="1">
      <alignment horizontal="center" vertical="center" wrapText="1"/>
    </xf>
    <xf numFmtId="4" fontId="64" fillId="0" borderId="6" xfId="1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left" vertical="center" wrapText="1"/>
    </xf>
    <xf numFmtId="2" fontId="44" fillId="0" borderId="1" xfId="0" applyNumberFormat="1" applyFont="1" applyBorder="1" applyAlignment="1">
      <alignment horizontal="right" vertical="center" wrapText="1"/>
    </xf>
    <xf numFmtId="4" fontId="44" fillId="0" borderId="1" xfId="0" applyNumberFormat="1" applyFont="1" applyBorder="1" applyAlignment="1">
      <alignment vertical="center"/>
    </xf>
    <xf numFmtId="168" fontId="66" fillId="0" borderId="7" xfId="1" applyNumberFormat="1" applyFont="1" applyBorder="1" applyAlignment="1">
      <alignment vertical="center" wrapText="1"/>
    </xf>
    <xf numFmtId="167" fontId="64" fillId="0" borderId="7" xfId="1" applyNumberFormat="1" applyFont="1" applyBorder="1" applyAlignment="1">
      <alignment horizontal="center" vertical="center" wrapText="1"/>
    </xf>
    <xf numFmtId="4" fontId="64" fillId="0" borderId="7" xfId="1" applyNumberFormat="1" applyFont="1" applyBorder="1" applyAlignment="1">
      <alignment horizontal="center" vertical="center" wrapText="1"/>
    </xf>
    <xf numFmtId="165" fontId="64" fillId="0" borderId="32" xfId="1" applyFont="1" applyBorder="1" applyAlignment="1">
      <alignment horizontal="center" vertical="center" wrapText="1"/>
    </xf>
    <xf numFmtId="165" fontId="64" fillId="0" borderId="10" xfId="1" applyFont="1" applyBorder="1" applyAlignment="1">
      <alignment horizontal="center" vertical="center" wrapText="1"/>
    </xf>
    <xf numFmtId="49" fontId="64" fillId="0" borderId="10" xfId="1" applyNumberFormat="1" applyFont="1" applyBorder="1" applyAlignment="1">
      <alignment horizontal="left" vertical="center" wrapText="1"/>
    </xf>
    <xf numFmtId="167" fontId="64" fillId="0" borderId="10" xfId="1" applyNumberFormat="1" applyFont="1" applyBorder="1" applyAlignment="1">
      <alignment horizontal="center" vertical="center" wrapText="1"/>
    </xf>
    <xf numFmtId="4" fontId="64" fillId="0" borderId="10" xfId="1" applyNumberFormat="1" applyFont="1" applyBorder="1" applyAlignment="1">
      <alignment horizontal="right" vertical="center" wrapText="1"/>
    </xf>
    <xf numFmtId="165" fontId="64" fillId="0" borderId="7" xfId="1" applyFont="1" applyBorder="1" applyAlignment="1">
      <alignment horizontal="center" vertical="center" wrapText="1"/>
    </xf>
    <xf numFmtId="49" fontId="64" fillId="0" borderId="4" xfId="1" applyNumberFormat="1" applyFont="1" applyBorder="1" applyAlignment="1">
      <alignment horizontal="left" vertical="center" wrapText="1"/>
    </xf>
    <xf numFmtId="165" fontId="64" fillId="0" borderId="11" xfId="1" applyFont="1" applyBorder="1" applyAlignment="1">
      <alignment horizontal="center" vertical="center" wrapText="1"/>
    </xf>
    <xf numFmtId="4" fontId="64" fillId="0" borderId="11" xfId="1" applyNumberFormat="1" applyFont="1" applyBorder="1" applyAlignment="1">
      <alignment horizontal="right" vertical="center" wrapText="1"/>
    </xf>
    <xf numFmtId="49" fontId="64" fillId="0" borderId="7" xfId="1" applyNumberFormat="1" applyFont="1" applyBorder="1" applyAlignment="1">
      <alignment horizontal="left" vertical="center" wrapText="1"/>
    </xf>
    <xf numFmtId="167" fontId="64" fillId="0" borderId="6" xfId="1" applyNumberFormat="1" applyFont="1" applyBorder="1" applyAlignment="1">
      <alignment horizontal="center" vertical="center" wrapText="1"/>
    </xf>
    <xf numFmtId="4" fontId="64" fillId="0" borderId="7" xfId="1" applyNumberFormat="1" applyFont="1" applyBorder="1" applyAlignment="1">
      <alignment horizontal="right" vertical="center" wrapText="1"/>
    </xf>
    <xf numFmtId="49" fontId="64" fillId="0" borderId="20" xfId="1" applyNumberFormat="1" applyFont="1" applyBorder="1" applyAlignment="1">
      <alignment horizontal="left" vertical="center" wrapText="1"/>
    </xf>
    <xf numFmtId="167" fontId="64" fillId="0" borderId="3" xfId="1" applyNumberFormat="1" applyFont="1" applyBorder="1" applyAlignment="1">
      <alignment horizontal="center" vertical="center" wrapText="1"/>
    </xf>
    <xf numFmtId="4" fontId="64" fillId="0" borderId="16" xfId="1" applyNumberFormat="1" applyFont="1" applyBorder="1" applyAlignment="1">
      <alignment horizontal="right" vertical="center" wrapText="1"/>
    </xf>
    <xf numFmtId="4" fontId="44" fillId="0" borderId="3" xfId="1" applyNumberFormat="1" applyFont="1" applyBorder="1" applyAlignment="1">
      <alignment vertical="center"/>
    </xf>
    <xf numFmtId="165" fontId="29" fillId="0" borderId="1" xfId="1" applyFont="1" applyBorder="1" applyAlignment="1">
      <alignment horizontal="center" vertical="center" wrapText="1"/>
    </xf>
    <xf numFmtId="168" fontId="29" fillId="0" borderId="1" xfId="1" applyNumberFormat="1" applyFont="1" applyBorder="1" applyAlignment="1">
      <alignment horizontal="center" vertical="center" wrapText="1"/>
    </xf>
    <xf numFmtId="168" fontId="66" fillId="0" borderId="1" xfId="1" applyNumberFormat="1" applyFont="1" applyBorder="1" applyAlignment="1">
      <alignment vertical="center" wrapText="1"/>
    </xf>
    <xf numFmtId="4" fontId="64" fillId="0" borderId="1" xfId="1" applyNumberFormat="1" applyFont="1" applyBorder="1" applyAlignment="1">
      <alignment horizontal="center" vertical="center" wrapText="1"/>
    </xf>
    <xf numFmtId="4" fontId="44" fillId="0" borderId="1" xfId="1" applyNumberFormat="1" applyFont="1" applyBorder="1" applyAlignment="1">
      <alignment horizontal="center" vertical="center" wrapText="1"/>
    </xf>
    <xf numFmtId="4" fontId="64" fillId="0" borderId="1" xfId="1" applyNumberFormat="1" applyFont="1" applyBorder="1" applyAlignment="1">
      <alignment horizontal="right" vertical="center" wrapText="1"/>
    </xf>
    <xf numFmtId="165" fontId="29" fillId="0" borderId="32" xfId="1" applyFont="1" applyBorder="1" applyAlignment="1">
      <alignment horizontal="center" vertical="center" wrapText="1"/>
    </xf>
    <xf numFmtId="168" fontId="29" fillId="0" borderId="10" xfId="1" applyNumberFormat="1" applyFont="1" applyBorder="1" applyAlignment="1">
      <alignment horizontal="center" vertical="center" wrapText="1"/>
    </xf>
    <xf numFmtId="168" fontId="66" fillId="0" borderId="10" xfId="1" applyNumberFormat="1" applyFont="1" applyBorder="1" applyAlignment="1">
      <alignment vertical="center" wrapText="1"/>
    </xf>
    <xf numFmtId="4" fontId="64" fillId="0" borderId="10" xfId="1" applyNumberFormat="1" applyFont="1" applyBorder="1" applyAlignment="1">
      <alignment horizontal="center" vertical="center" wrapText="1"/>
    </xf>
    <xf numFmtId="4" fontId="44" fillId="0" borderId="10" xfId="1" applyNumberFormat="1" applyFont="1" applyBorder="1" applyAlignment="1">
      <alignment horizontal="center" vertical="center" wrapText="1"/>
    </xf>
    <xf numFmtId="4" fontId="65" fillId="0" borderId="2" xfId="1" applyNumberFormat="1" applyFont="1" applyBorder="1" applyAlignment="1">
      <alignment vertical="center"/>
    </xf>
    <xf numFmtId="14" fontId="52" fillId="0" borderId="1" xfId="0" applyNumberFormat="1" applyFont="1" applyBorder="1" applyAlignment="1">
      <alignment horizontal="center" vertical="center" wrapText="1"/>
    </xf>
    <xf numFmtId="49" fontId="62" fillId="0" borderId="6" xfId="1" applyNumberFormat="1" applyFont="1" applyBorder="1" applyAlignment="1">
      <alignment horizontal="left" vertical="center" wrapText="1"/>
    </xf>
    <xf numFmtId="165" fontId="63" fillId="0" borderId="6" xfId="1" applyFont="1" applyBorder="1" applyAlignment="1">
      <alignment horizontal="center" vertical="center" wrapText="1"/>
    </xf>
    <xf numFmtId="4" fontId="44" fillId="0" borderId="6" xfId="1" applyNumberFormat="1" applyFont="1" applyBorder="1" applyAlignment="1">
      <alignment horizontal="center" vertical="center" wrapText="1"/>
    </xf>
    <xf numFmtId="4" fontId="65" fillId="0" borderId="28" xfId="1" applyNumberFormat="1" applyFont="1" applyBorder="1" applyAlignment="1">
      <alignment horizontal="right" vertical="center" wrapText="1"/>
    </xf>
    <xf numFmtId="168" fontId="29" fillId="0" borderId="12" xfId="1" applyNumberFormat="1" applyFont="1" applyBorder="1" applyAlignment="1">
      <alignment horizontal="center" vertical="center" wrapText="1"/>
    </xf>
    <xf numFmtId="4" fontId="44" fillId="0" borderId="4" xfId="1" applyNumberFormat="1" applyFont="1" applyBorder="1" applyAlignment="1">
      <alignment horizontal="right" vertical="center" wrapText="1"/>
    </xf>
    <xf numFmtId="4" fontId="65" fillId="0" borderId="3" xfId="1" applyNumberFormat="1" applyFont="1" applyBorder="1" applyAlignment="1">
      <alignment vertical="center"/>
    </xf>
    <xf numFmtId="49" fontId="64" fillId="0" borderId="16" xfId="1" applyNumberFormat="1" applyFont="1" applyBorder="1" applyAlignment="1">
      <alignment horizontal="left" vertical="center" wrapText="1"/>
    </xf>
    <xf numFmtId="4" fontId="64" fillId="0" borderId="20" xfId="1" applyNumberFormat="1" applyFont="1" applyBorder="1" applyAlignment="1">
      <alignment horizontal="right" vertical="center" wrapText="1"/>
    </xf>
    <xf numFmtId="4" fontId="44" fillId="0" borderId="16" xfId="1" applyNumberFormat="1" applyFont="1" applyBorder="1" applyAlignment="1">
      <alignment vertical="center"/>
    </xf>
    <xf numFmtId="49" fontId="64" fillId="0" borderId="21" xfId="1" applyNumberFormat="1" applyFont="1" applyBorder="1" applyAlignment="1">
      <alignment horizontal="left" vertical="center" wrapText="1"/>
    </xf>
    <xf numFmtId="165" fontId="64" fillId="0" borderId="2" xfId="1" applyFont="1" applyBorder="1" applyAlignment="1">
      <alignment horizontal="center" vertical="center" wrapText="1"/>
    </xf>
    <xf numFmtId="4" fontId="64" fillId="0" borderId="37" xfId="1" applyNumberFormat="1" applyFont="1" applyBorder="1" applyAlignment="1">
      <alignment horizontal="right" vertical="center" wrapText="1"/>
    </xf>
    <xf numFmtId="4" fontId="44" fillId="0" borderId="2" xfId="1" applyNumberFormat="1" applyFont="1" applyBorder="1" applyAlignment="1">
      <alignment vertical="center"/>
    </xf>
    <xf numFmtId="4" fontId="44" fillId="0" borderId="21" xfId="1" applyNumberFormat="1" applyFont="1" applyBorder="1" applyAlignment="1">
      <alignment vertical="center"/>
    </xf>
    <xf numFmtId="49" fontId="64" fillId="0" borderId="3" xfId="1" applyNumberFormat="1" applyFont="1" applyBorder="1" applyAlignment="1">
      <alignment horizontal="left" vertical="center" wrapText="1"/>
    </xf>
    <xf numFmtId="49" fontId="64" fillId="0" borderId="17" xfId="1" applyNumberFormat="1" applyFont="1" applyBorder="1" applyAlignment="1">
      <alignment horizontal="left" vertical="center" wrapText="1"/>
    </xf>
    <xf numFmtId="165" fontId="64" fillId="0" borderId="17" xfId="1" applyFont="1" applyBorder="1" applyAlignment="1">
      <alignment horizontal="center" vertical="center" wrapText="1"/>
    </xf>
    <xf numFmtId="4" fontId="64" fillId="0" borderId="17" xfId="1" applyNumberFormat="1" applyFont="1" applyBorder="1" applyAlignment="1">
      <alignment horizontal="right" vertical="center" wrapText="1"/>
    </xf>
    <xf numFmtId="4" fontId="44" fillId="0" borderId="17" xfId="1" applyNumberFormat="1" applyFont="1" applyBorder="1" applyAlignment="1">
      <alignment vertical="center"/>
    </xf>
    <xf numFmtId="4" fontId="64" fillId="0" borderId="3" xfId="1" applyNumberFormat="1" applyFont="1" applyBorder="1" applyAlignment="1">
      <alignment horizontal="right" vertical="center" wrapText="1"/>
    </xf>
    <xf numFmtId="165" fontId="29" fillId="0" borderId="3" xfId="1" applyFont="1" applyBorder="1" applyAlignment="1">
      <alignment horizontal="center" vertical="center" wrapText="1"/>
    </xf>
    <xf numFmtId="168" fontId="66" fillId="0" borderId="13" xfId="1" applyNumberFormat="1" applyFont="1" applyBorder="1" applyAlignment="1">
      <alignment vertical="center" wrapText="1"/>
    </xf>
    <xf numFmtId="165" fontId="29" fillId="0" borderId="34" xfId="1" applyFont="1" applyBorder="1" applyAlignment="1">
      <alignment horizontal="center" vertical="center" wrapText="1"/>
    </xf>
    <xf numFmtId="4" fontId="29" fillId="0" borderId="6" xfId="1" applyNumberFormat="1" applyFont="1" applyBorder="1" applyAlignment="1">
      <alignment horizontal="center" vertical="center" wrapText="1"/>
    </xf>
    <xf numFmtId="49" fontId="64" fillId="0" borderId="2" xfId="1" applyNumberFormat="1" applyFont="1" applyBorder="1" applyAlignment="1">
      <alignment horizontal="left" vertical="center" wrapText="1"/>
    </xf>
    <xf numFmtId="4" fontId="64" fillId="0" borderId="2" xfId="1" applyNumberFormat="1" applyFont="1" applyBorder="1" applyAlignment="1">
      <alignment horizontal="right" vertical="center" wrapText="1"/>
    </xf>
    <xf numFmtId="165" fontId="29" fillId="0" borderId="33" xfId="1" applyFont="1" applyBorder="1" applyAlignment="1">
      <alignment horizontal="center" vertical="center" wrapText="1"/>
    </xf>
    <xf numFmtId="165" fontId="29" fillId="0" borderId="11" xfId="1" applyFont="1" applyBorder="1" applyAlignment="1">
      <alignment horizontal="center" vertical="center" wrapText="1"/>
    </xf>
    <xf numFmtId="49" fontId="62" fillId="0" borderId="11" xfId="1" applyNumberFormat="1" applyFont="1" applyBorder="1" applyAlignment="1">
      <alignment horizontal="left" vertical="center" wrapText="1"/>
    </xf>
    <xf numFmtId="165" fontId="29" fillId="0" borderId="19" xfId="1" applyFont="1" applyBorder="1" applyAlignment="1">
      <alignment horizontal="center" vertical="center" wrapText="1"/>
    </xf>
    <xf numFmtId="168" fontId="29" fillId="0" borderId="2" xfId="1" applyNumberFormat="1" applyFont="1" applyBorder="1" applyAlignment="1">
      <alignment horizontal="center" vertical="center" wrapText="1"/>
    </xf>
    <xf numFmtId="165" fontId="64" fillId="0" borderId="13" xfId="1" applyFont="1" applyBorder="1" applyAlignment="1">
      <alignment horizontal="center" vertical="center" wrapText="1"/>
    </xf>
    <xf numFmtId="165" fontId="29" fillId="0" borderId="9" xfId="1" applyFont="1" applyBorder="1" applyAlignment="1">
      <alignment horizontal="center" vertical="center" wrapText="1"/>
    </xf>
    <xf numFmtId="168" fontId="29" fillId="0" borderId="39" xfId="1" applyNumberFormat="1" applyFont="1" applyBorder="1" applyAlignment="1">
      <alignment horizontal="center" vertical="center" wrapText="1"/>
    </xf>
    <xf numFmtId="168" fontId="66" fillId="0" borderId="39" xfId="1" applyNumberFormat="1" applyFont="1" applyBorder="1" applyAlignment="1">
      <alignment vertical="center" wrapText="1"/>
    </xf>
    <xf numFmtId="165" fontId="29" fillId="0" borderId="14" xfId="1" applyFont="1" applyBorder="1" applyAlignment="1">
      <alignment horizontal="center" vertical="center" wrapText="1"/>
    </xf>
    <xf numFmtId="168" fontId="29" fillId="0" borderId="13" xfId="1" applyNumberFormat="1" applyFont="1" applyBorder="1" applyAlignment="1">
      <alignment horizontal="center" vertical="center" wrapText="1"/>
    </xf>
    <xf numFmtId="4" fontId="64" fillId="0" borderId="19" xfId="1" applyNumberFormat="1" applyFont="1" applyBorder="1" applyAlignment="1">
      <alignment horizontal="right" vertical="center" wrapText="1"/>
    </xf>
    <xf numFmtId="168" fontId="29" fillId="0" borderId="8" xfId="1" applyNumberFormat="1" applyFont="1" applyBorder="1" applyAlignment="1">
      <alignment horizontal="center" vertical="center" wrapText="1"/>
    </xf>
    <xf numFmtId="49" fontId="62" fillId="0" borderId="1" xfId="1" applyNumberFormat="1" applyFont="1" applyBorder="1" applyAlignment="1">
      <alignment horizontal="left" vertical="center" wrapText="1"/>
    </xf>
    <xf numFmtId="165" fontId="64" fillId="0" borderId="40" xfId="1" applyFont="1" applyBorder="1" applyAlignment="1">
      <alignment horizontal="center" vertical="center" wrapText="1"/>
    </xf>
    <xf numFmtId="168" fontId="29" fillId="0" borderId="4" xfId="1" applyNumberFormat="1" applyFont="1" applyBorder="1" applyAlignment="1">
      <alignment horizontal="center" vertical="center" wrapText="1"/>
    </xf>
    <xf numFmtId="168" fontId="66" fillId="0" borderId="15" xfId="1" applyNumberFormat="1" applyFont="1" applyBorder="1" applyAlignment="1">
      <alignment vertical="center" wrapText="1"/>
    </xf>
    <xf numFmtId="165" fontId="64" fillId="0" borderId="15" xfId="1" applyFont="1" applyBorder="1" applyAlignment="1">
      <alignment horizontal="center" vertical="center" wrapText="1"/>
    </xf>
    <xf numFmtId="4" fontId="29" fillId="0" borderId="15" xfId="1" applyNumberFormat="1" applyFont="1" applyBorder="1" applyAlignment="1">
      <alignment horizontal="center" vertical="center" wrapText="1"/>
    </xf>
    <xf numFmtId="165" fontId="64" fillId="0" borderId="23" xfId="1" applyFont="1" applyBorder="1" applyAlignment="1">
      <alignment horizontal="center" vertical="center" wrapText="1"/>
    </xf>
    <xf numFmtId="168" fontId="64" fillId="0" borderId="11" xfId="1" applyNumberFormat="1" applyFont="1" applyBorder="1" applyAlignment="1">
      <alignment vertical="center" wrapText="1"/>
    </xf>
    <xf numFmtId="4" fontId="64" fillId="0" borderId="4" xfId="1" applyNumberFormat="1" applyFont="1" applyBorder="1" applyAlignment="1">
      <alignment horizontal="right" vertical="center" wrapText="1"/>
    </xf>
    <xf numFmtId="49" fontId="29" fillId="0" borderId="15" xfId="1" applyNumberFormat="1" applyFont="1" applyBorder="1" applyAlignment="1">
      <alignment horizontal="left" vertical="center" wrapText="1"/>
    </xf>
    <xf numFmtId="165" fontId="29" fillId="0" borderId="4" xfId="1" applyFont="1" applyBorder="1" applyAlignment="1">
      <alignment horizontal="center" vertical="center" wrapText="1"/>
    </xf>
    <xf numFmtId="4" fontId="65" fillId="0" borderId="1" xfId="1" applyNumberFormat="1" applyFont="1" applyBorder="1" applyAlignment="1">
      <alignment horizontal="right" vertical="center"/>
    </xf>
    <xf numFmtId="165" fontId="64" fillId="0" borderId="3" xfId="1" applyFont="1" applyBorder="1" applyAlignment="1">
      <alignment vertical="center" wrapText="1"/>
    </xf>
    <xf numFmtId="165" fontId="64" fillId="0" borderId="17" xfId="1" applyFont="1" applyBorder="1" applyAlignment="1">
      <alignment vertical="center" wrapText="1"/>
    </xf>
    <xf numFmtId="168" fontId="29" fillId="0" borderId="46" xfId="1" applyNumberFormat="1" applyFont="1" applyBorder="1" applyAlignment="1">
      <alignment horizontal="center" vertical="center" wrapText="1"/>
    </xf>
    <xf numFmtId="49" fontId="62" fillId="0" borderId="10" xfId="1" applyNumberFormat="1" applyFont="1" applyBorder="1" applyAlignment="1">
      <alignment horizontal="left" vertical="center" wrapText="1"/>
    </xf>
    <xf numFmtId="4" fontId="29" fillId="0" borderId="10" xfId="1" applyNumberFormat="1" applyFont="1" applyBorder="1" applyAlignment="1">
      <alignment horizontal="center" vertical="center" wrapText="1"/>
    </xf>
    <xf numFmtId="165" fontId="66" fillId="0" borderId="1" xfId="1" applyFont="1" applyBorder="1" applyAlignment="1">
      <alignment wrapText="1"/>
    </xf>
    <xf numFmtId="165" fontId="29" fillId="0" borderId="10" xfId="1" applyFont="1" applyBorder="1" applyAlignment="1">
      <alignment horizontal="center" vertical="center" wrapText="1"/>
    </xf>
    <xf numFmtId="165" fontId="29" fillId="0" borderId="10" xfId="1" applyFont="1" applyBorder="1" applyAlignment="1">
      <alignment vertical="center" wrapText="1"/>
    </xf>
    <xf numFmtId="165" fontId="64" fillId="0" borderId="10" xfId="1" applyFont="1" applyBorder="1" applyAlignment="1">
      <alignment horizontal="center" vertical="center"/>
    </xf>
    <xf numFmtId="165" fontId="64" fillId="0" borderId="1" xfId="1" applyFont="1" applyBorder="1" applyAlignment="1">
      <alignment horizontal="center" vertical="center"/>
    </xf>
    <xf numFmtId="165" fontId="70" fillId="0" borderId="1" xfId="1" applyFont="1" applyBorder="1" applyAlignment="1">
      <alignment horizontal="center" vertical="center" wrapText="1"/>
    </xf>
    <xf numFmtId="165" fontId="71" fillId="0" borderId="1" xfId="1" applyFont="1" applyBorder="1" applyAlignment="1">
      <alignment horizontal="center" vertical="center" wrapText="1"/>
    </xf>
    <xf numFmtId="165" fontId="64" fillId="0" borderId="1" xfId="1" applyFont="1" applyBorder="1" applyAlignment="1">
      <alignment horizontal="left" vertical="center" wrapText="1"/>
    </xf>
    <xf numFmtId="165" fontId="71" fillId="0" borderId="0" xfId="1" applyFont="1" applyAlignment="1">
      <alignment horizontal="center" vertical="center"/>
    </xf>
    <xf numFmtId="165" fontId="60" fillId="0" borderId="0" xfId="1" applyFont="1" applyAlignment="1">
      <alignment horizontal="left" vertical="center" wrapText="1"/>
    </xf>
    <xf numFmtId="49" fontId="60" fillId="0" borderId="0" xfId="1" applyNumberFormat="1" applyFont="1" applyAlignment="1">
      <alignment horizontal="left" vertical="center" wrapText="1"/>
    </xf>
    <xf numFmtId="0" fontId="52" fillId="0" borderId="1" xfId="0" applyFont="1" applyBorder="1" applyAlignment="1">
      <alignment horizontal="center" vertical="center" wrapText="1"/>
    </xf>
    <xf numFmtId="165" fontId="64" fillId="0" borderId="3" xfId="1" applyFont="1" applyBorder="1" applyAlignment="1">
      <alignment horizontal="center" vertical="center" wrapText="1"/>
    </xf>
    <xf numFmtId="168" fontId="29" fillId="0" borderId="3" xfId="1" applyNumberFormat="1" applyFont="1" applyBorder="1" applyAlignment="1">
      <alignment horizontal="center" vertical="center" wrapText="1"/>
    </xf>
    <xf numFmtId="165" fontId="64" fillId="0" borderId="31" xfId="1" applyFont="1" applyBorder="1" applyAlignment="1">
      <alignment horizontal="center" vertical="center" wrapText="1"/>
    </xf>
    <xf numFmtId="165" fontId="64" fillId="0" borderId="8" xfId="1" applyFont="1" applyBorder="1" applyAlignment="1">
      <alignment horizontal="center" vertical="center" wrapText="1"/>
    </xf>
    <xf numFmtId="0" fontId="72" fillId="0" borderId="0" xfId="7" applyFont="1"/>
    <xf numFmtId="4" fontId="74" fillId="0" borderId="3" xfId="1" applyNumberFormat="1" applyFont="1" applyBorder="1" applyAlignment="1">
      <alignment horizontal="right" vertical="center" wrapText="1"/>
    </xf>
    <xf numFmtId="4" fontId="74" fillId="0" borderId="1" xfId="1" applyNumberFormat="1" applyFont="1" applyBorder="1" applyAlignment="1">
      <alignment horizontal="right" vertical="center" wrapText="1"/>
    </xf>
    <xf numFmtId="0" fontId="72" fillId="0" borderId="0" xfId="7" applyFont="1" applyAlignment="1">
      <alignment horizontal="center"/>
    </xf>
    <xf numFmtId="0" fontId="1" fillId="0" borderId="0" xfId="7" applyFont="1" applyAlignment="1">
      <alignment horizontal="center"/>
    </xf>
    <xf numFmtId="0" fontId="46" fillId="0" borderId="0" xfId="7" applyAlignment="1">
      <alignment horizontal="center"/>
    </xf>
    <xf numFmtId="0" fontId="73" fillId="0" borderId="0" xfId="7" applyFont="1" applyAlignment="1">
      <alignment horizontal="center"/>
    </xf>
    <xf numFmtId="0" fontId="51" fillId="0" borderId="1" xfId="7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4" fontId="51" fillId="0" borderId="1" xfId="7" applyNumberFormat="1" applyFont="1" applyBorder="1" applyAlignment="1">
      <alignment horizontal="center" vertical="center" wrapText="1"/>
    </xf>
    <xf numFmtId="0" fontId="50" fillId="0" borderId="0" xfId="7" applyFont="1"/>
    <xf numFmtId="0" fontId="49" fillId="0" borderId="0" xfId="7" applyFont="1"/>
    <xf numFmtId="0" fontId="50" fillId="0" borderId="0" xfId="7" applyFont="1" applyAlignment="1">
      <alignment horizontal="center"/>
    </xf>
    <xf numFmtId="0" fontId="48" fillId="0" borderId="0" xfId="7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7" applyFont="1"/>
    <xf numFmtId="165" fontId="28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52" fillId="0" borderId="3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165" fontId="64" fillId="0" borderId="36" xfId="1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165" fontId="64" fillId="0" borderId="3" xfId="1" applyFont="1" applyBorder="1" applyAlignment="1">
      <alignment horizontal="center" vertical="center" wrapText="1"/>
    </xf>
    <xf numFmtId="165" fontId="64" fillId="0" borderId="20" xfId="1" applyFont="1" applyBorder="1" applyAlignment="1">
      <alignment horizontal="center" vertical="center" wrapText="1"/>
    </xf>
    <xf numFmtId="168" fontId="64" fillId="0" borderId="3" xfId="1" applyNumberFormat="1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168" fontId="29" fillId="0" borderId="3" xfId="1" applyNumberFormat="1" applyFont="1" applyBorder="1" applyAlignment="1">
      <alignment horizontal="center" vertical="center" wrapText="1"/>
    </xf>
    <xf numFmtId="165" fontId="55" fillId="0" borderId="0" xfId="1" applyFont="1" applyAlignment="1">
      <alignment horizontal="center" vertical="center"/>
    </xf>
    <xf numFmtId="0" fontId="9" fillId="0" borderId="0" xfId="2" applyFont="1"/>
    <xf numFmtId="165" fontId="29" fillId="0" borderId="23" xfId="1" applyFont="1" applyBorder="1" applyAlignment="1">
      <alignment horizontal="center" vertical="center" wrapText="1"/>
    </xf>
    <xf numFmtId="165" fontId="29" fillId="0" borderId="25" xfId="1" applyFont="1" applyBorder="1" applyAlignment="1">
      <alignment horizontal="center" vertical="center" wrapText="1"/>
    </xf>
    <xf numFmtId="165" fontId="29" fillId="0" borderId="15" xfId="1" applyFont="1" applyBorder="1" applyAlignment="1">
      <alignment horizontal="center" vertical="center" wrapText="1"/>
    </xf>
    <xf numFmtId="165" fontId="29" fillId="0" borderId="5" xfId="1" applyFont="1" applyBorder="1" applyAlignment="1">
      <alignment horizontal="center" vertical="center" wrapText="1"/>
    </xf>
    <xf numFmtId="165" fontId="56" fillId="0" borderId="0" xfId="1" applyFont="1" applyAlignment="1">
      <alignment horizontal="center" vertical="center"/>
    </xf>
    <xf numFmtId="165" fontId="57" fillId="0" borderId="0" xfId="1" applyFont="1" applyAlignment="1">
      <alignment horizontal="center" vertical="center" wrapText="1"/>
    </xf>
    <xf numFmtId="165" fontId="58" fillId="0" borderId="0" xfId="1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165" fontId="65" fillId="0" borderId="1" xfId="1" applyFont="1" applyBorder="1" applyAlignment="1">
      <alignment horizontal="center" vertical="center"/>
    </xf>
    <xf numFmtId="165" fontId="29" fillId="0" borderId="24" xfId="1" applyFont="1" applyBorder="1" applyAlignment="1">
      <alignment horizontal="center" vertical="center" wrapText="1"/>
    </xf>
    <xf numFmtId="165" fontId="29" fillId="0" borderId="26" xfId="1" applyFont="1" applyBorder="1" applyAlignment="1">
      <alignment horizontal="center" vertical="center" wrapText="1"/>
    </xf>
    <xf numFmtId="165" fontId="64" fillId="0" borderId="31" xfId="1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165" fontId="64" fillId="0" borderId="8" xfId="1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26" fillId="0" borderId="0" xfId="5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41" fillId="0" borderId="0" xfId="5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5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5" applyFont="1" applyAlignment="1">
      <alignment horizontal="center"/>
    </xf>
    <xf numFmtId="0" fontId="44" fillId="0" borderId="0" xfId="0" applyFont="1" applyAlignment="1">
      <alignment horizontal="center"/>
    </xf>
    <xf numFmtId="0" fontId="26" fillId="0" borderId="20" xfId="5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3" xfId="5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</cellXfs>
  <cellStyles count="8">
    <cellStyle name="Excel Built-in Normal" xfId="1" xr:uid="{00000000-0005-0000-0000-000000000000}"/>
    <cellStyle name="Excel Built-in Normal 2" xfId="6" xr:uid="{00000000-0005-0000-0000-000001000000}"/>
    <cellStyle name="Normalny" xfId="0" builtinId="0"/>
    <cellStyle name="Normalny 2" xfId="2" xr:uid="{00000000-0005-0000-0000-000003000000}"/>
    <cellStyle name="Normalny 2 2" xfId="7" xr:uid="{00000000-0005-0000-0000-000004000000}"/>
    <cellStyle name="Normalny 3" xfId="3" xr:uid="{00000000-0005-0000-0000-000005000000}"/>
    <cellStyle name="Normalny 4" xfId="4" xr:uid="{00000000-0005-0000-0000-000006000000}"/>
    <cellStyle name="Normalny 5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zoomScale="112" zoomScaleNormal="112" workbookViewId="0">
      <selection activeCell="L7" sqref="L7:L8"/>
    </sheetView>
  </sheetViews>
  <sheetFormatPr defaultRowHeight="14.25"/>
  <cols>
    <col min="1" max="1" width="10.28515625" style="78" customWidth="1"/>
    <col min="2" max="2" width="9" style="78" customWidth="1"/>
    <col min="3" max="3" width="13.5703125" style="78" customWidth="1"/>
    <col min="4" max="4" width="9.140625" style="78" customWidth="1"/>
    <col min="5" max="6" width="9.140625" style="78"/>
    <col min="7" max="7" width="11.85546875" style="78" customWidth="1"/>
    <col min="8" max="8" width="12" style="78" customWidth="1"/>
    <col min="9" max="9" width="7.85546875" style="78" customWidth="1"/>
    <col min="10" max="11" width="9.140625" style="78"/>
    <col min="12" max="12" width="13.140625" style="78" bestFit="1" customWidth="1"/>
    <col min="13" max="16384" width="9.140625" style="78"/>
  </cols>
  <sheetData>
    <row r="1" spans="1:9">
      <c r="A1" s="233" t="s">
        <v>81</v>
      </c>
      <c r="B1" s="234"/>
      <c r="C1" s="234"/>
      <c r="D1" s="234"/>
      <c r="E1" s="234"/>
    </row>
    <row r="2" spans="1:9">
      <c r="A2" s="235" t="s">
        <v>307</v>
      </c>
      <c r="B2" s="234"/>
      <c r="C2" s="234"/>
      <c r="D2" s="234"/>
      <c r="E2" s="234"/>
    </row>
    <row r="7" spans="1:9" ht="27">
      <c r="A7" s="243" t="s">
        <v>305</v>
      </c>
      <c r="B7" s="243"/>
      <c r="C7" s="243"/>
      <c r="D7" s="243"/>
      <c r="E7" s="243"/>
      <c r="F7" s="243"/>
      <c r="G7" s="243"/>
      <c r="H7" s="243"/>
      <c r="I7" s="243"/>
    </row>
    <row r="9" spans="1:9" ht="15">
      <c r="A9" s="239" t="s">
        <v>215</v>
      </c>
      <c r="B9" s="239"/>
      <c r="C9" s="239"/>
      <c r="D9" s="79"/>
      <c r="E9" s="79"/>
      <c r="F9" s="79"/>
      <c r="G9" s="79"/>
      <c r="H9" s="79"/>
      <c r="I9" s="79"/>
    </row>
    <row r="10" spans="1:9" ht="15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8">
      <c r="A11" s="244" t="s">
        <v>221</v>
      </c>
      <c r="B11" s="244"/>
      <c r="C11" s="244"/>
      <c r="D11" s="244"/>
      <c r="E11" s="244"/>
      <c r="F11" s="244"/>
      <c r="G11" s="244"/>
      <c r="H11" s="244"/>
      <c r="I11" s="244"/>
    </row>
    <row r="12" spans="1:9" ht="15">
      <c r="A12" s="79"/>
      <c r="B12" s="79"/>
      <c r="C12" s="79"/>
      <c r="D12" s="79"/>
      <c r="E12" s="79"/>
      <c r="F12" s="79"/>
      <c r="G12" s="79"/>
      <c r="H12" s="79"/>
      <c r="I12" s="79"/>
    </row>
    <row r="13" spans="1:9" ht="15">
      <c r="A13" s="239" t="s">
        <v>216</v>
      </c>
      <c r="B13" s="239"/>
      <c r="C13" s="239"/>
      <c r="D13" s="79"/>
      <c r="E13" s="79"/>
      <c r="F13" s="79"/>
      <c r="G13" s="79"/>
      <c r="H13" s="79"/>
      <c r="I13" s="79"/>
    </row>
    <row r="15" spans="1:9" ht="18">
      <c r="A15" s="244" t="s">
        <v>222</v>
      </c>
      <c r="B15" s="244"/>
      <c r="C15" s="244"/>
      <c r="D15" s="244"/>
      <c r="E15" s="244"/>
      <c r="F15" s="244"/>
      <c r="G15" s="244"/>
      <c r="H15" s="244"/>
      <c r="I15" s="244"/>
    </row>
    <row r="18" spans="1:12" ht="18">
      <c r="A18" s="242" t="s">
        <v>217</v>
      </c>
      <c r="B18" s="242"/>
      <c r="C18" s="242"/>
      <c r="D18" s="242"/>
      <c r="E18" s="242"/>
      <c r="F18" s="242"/>
      <c r="G18" s="242"/>
      <c r="H18" s="242"/>
      <c r="I18" s="242"/>
    </row>
    <row r="19" spans="1:12" ht="18">
      <c r="A19" s="80"/>
      <c r="B19" s="80"/>
      <c r="C19" s="80"/>
      <c r="D19" s="80"/>
      <c r="E19" s="80"/>
      <c r="F19" s="80"/>
      <c r="G19" s="80"/>
      <c r="H19" s="80"/>
      <c r="I19" s="80"/>
    </row>
    <row r="20" spans="1:12" ht="18">
      <c r="A20" s="80"/>
      <c r="B20" s="80"/>
      <c r="C20" s="80"/>
      <c r="D20" s="80"/>
      <c r="E20" s="80"/>
      <c r="F20" s="80"/>
      <c r="G20" s="80"/>
      <c r="H20" s="80"/>
      <c r="I20" s="80"/>
    </row>
    <row r="21" spans="1:12" ht="36.75" customHeight="1">
      <c r="A21" s="82"/>
      <c r="B21" s="236"/>
      <c r="C21" s="237"/>
      <c r="D21" s="236" t="s">
        <v>219</v>
      </c>
      <c r="E21" s="237"/>
      <c r="F21" s="236" t="s">
        <v>223</v>
      </c>
      <c r="G21" s="237"/>
      <c r="H21" s="236" t="s">
        <v>218</v>
      </c>
      <c r="I21" s="237"/>
    </row>
    <row r="22" spans="1:12" ht="24.95" customHeight="1">
      <c r="A22" s="82"/>
      <c r="B22" s="236" t="s">
        <v>224</v>
      </c>
      <c r="C22" s="237"/>
      <c r="D22" s="238">
        <f>'ofert drogi'!G140</f>
        <v>0</v>
      </c>
      <c r="E22" s="237"/>
      <c r="F22" s="238">
        <f>'ofert rurociąg'!G29</f>
        <v>0</v>
      </c>
      <c r="G22" s="237"/>
      <c r="H22" s="238">
        <f>F22+D22</f>
        <v>0</v>
      </c>
      <c r="I22" s="237"/>
      <c r="L22" s="85"/>
    </row>
    <row r="23" spans="1:12" ht="24.95" customHeight="1">
      <c r="A23" s="83"/>
      <c r="B23" s="236" t="s">
        <v>226</v>
      </c>
      <c r="C23" s="237"/>
      <c r="D23" s="238">
        <f>'ofert drogi'!G141</f>
        <v>0</v>
      </c>
      <c r="E23" s="237"/>
      <c r="F23" s="238">
        <f>'ofert rurociąg'!G30</f>
        <v>0</v>
      </c>
      <c r="G23" s="237"/>
      <c r="H23" s="238">
        <f t="shared" ref="H23:H24" si="0">F23+D23</f>
        <v>0</v>
      </c>
      <c r="I23" s="237"/>
    </row>
    <row r="24" spans="1:12" ht="24.95" customHeight="1">
      <c r="A24" s="83"/>
      <c r="B24" s="236" t="s">
        <v>225</v>
      </c>
      <c r="C24" s="237"/>
      <c r="D24" s="238">
        <f>'ofert drogi'!G142</f>
        <v>0</v>
      </c>
      <c r="E24" s="237"/>
      <c r="F24" s="238">
        <f>'ofert rurociąg'!G31</f>
        <v>0</v>
      </c>
      <c r="G24" s="237"/>
      <c r="H24" s="238">
        <f t="shared" si="0"/>
        <v>0</v>
      </c>
      <c r="I24" s="237"/>
    </row>
    <row r="25" spans="1:12">
      <c r="B25" s="81"/>
      <c r="C25" s="81"/>
      <c r="D25" s="81"/>
      <c r="E25" s="81"/>
      <c r="F25" s="81"/>
      <c r="G25" s="81"/>
      <c r="H25" s="81"/>
      <c r="I25" s="81"/>
    </row>
    <row r="26" spans="1:12">
      <c r="B26" s="81"/>
      <c r="C26" s="81"/>
      <c r="D26" s="81"/>
      <c r="E26" s="81"/>
      <c r="F26" s="81"/>
      <c r="G26" s="81"/>
      <c r="H26" s="81"/>
      <c r="I26" s="81"/>
    </row>
    <row r="27" spans="1:12" ht="15">
      <c r="A27" s="240"/>
      <c r="B27" s="240"/>
      <c r="C27" s="240"/>
      <c r="D27" s="240"/>
      <c r="E27" s="240"/>
      <c r="F27" s="240"/>
      <c r="G27" s="240"/>
      <c r="H27" s="240"/>
      <c r="I27" s="240"/>
    </row>
    <row r="28" spans="1:12" ht="10.5" customHeight="1">
      <c r="A28" s="84"/>
      <c r="B28" s="84"/>
      <c r="C28" s="84"/>
      <c r="D28" s="84"/>
      <c r="E28" s="84"/>
      <c r="F28" s="84"/>
      <c r="G28" s="84"/>
      <c r="H28" s="84"/>
      <c r="I28" s="84"/>
    </row>
    <row r="29" spans="1:12" ht="15">
      <c r="A29" s="239"/>
      <c r="B29" s="239"/>
      <c r="C29" s="239"/>
      <c r="D29" s="239"/>
      <c r="E29" s="239"/>
      <c r="F29" s="239"/>
      <c r="G29" s="239"/>
      <c r="H29" s="239"/>
      <c r="I29" s="239"/>
    </row>
    <row r="30" spans="1:12" ht="15">
      <c r="A30" s="239"/>
      <c r="B30" s="239"/>
      <c r="C30" s="239"/>
      <c r="D30" s="239"/>
      <c r="E30" s="239"/>
      <c r="F30" s="239"/>
      <c r="G30" s="239"/>
      <c r="H30" s="239"/>
      <c r="I30" s="239"/>
    </row>
    <row r="31" spans="1:12" ht="15">
      <c r="A31" s="239"/>
      <c r="B31" s="239"/>
      <c r="C31" s="239"/>
      <c r="D31" s="239"/>
      <c r="E31" s="239"/>
      <c r="F31" s="239"/>
      <c r="G31" s="239"/>
      <c r="H31" s="239"/>
      <c r="I31" s="239"/>
    </row>
    <row r="33" spans="6:9" ht="15">
      <c r="F33" s="241"/>
      <c r="G33" s="241"/>
      <c r="H33" s="241"/>
      <c r="I33" s="241"/>
    </row>
    <row r="37" spans="6:9">
      <c r="F37" s="232" t="s">
        <v>220</v>
      </c>
      <c r="G37" s="232"/>
      <c r="H37" s="232"/>
      <c r="I37" s="232"/>
    </row>
    <row r="38" spans="6:9">
      <c r="F38" s="232" t="s">
        <v>306</v>
      </c>
      <c r="G38" s="232"/>
      <c r="H38" s="232"/>
      <c r="I38" s="232"/>
    </row>
    <row r="39" spans="6:9">
      <c r="F39" s="229"/>
      <c r="G39" s="229"/>
      <c r="H39" s="229"/>
      <c r="I39" s="229"/>
    </row>
    <row r="40" spans="6:9">
      <c r="F40" s="229"/>
      <c r="G40" s="229"/>
      <c r="H40" s="229"/>
      <c r="I40" s="229"/>
    </row>
    <row r="41" spans="6:9">
      <c r="F41" s="229"/>
      <c r="G41" s="229"/>
      <c r="H41" s="229"/>
      <c r="I41" s="229"/>
    </row>
    <row r="42" spans="6:9">
      <c r="F42" s="229"/>
      <c r="G42" s="229"/>
      <c r="H42" s="229"/>
      <c r="I42" s="229"/>
    </row>
    <row r="43" spans="6:9">
      <c r="F43" s="232" t="s">
        <v>220</v>
      </c>
      <c r="G43" s="232"/>
      <c r="H43" s="232"/>
      <c r="I43" s="232"/>
    </row>
    <row r="44" spans="6:9">
      <c r="F44" s="232" t="s">
        <v>33</v>
      </c>
      <c r="G44" s="232"/>
      <c r="H44" s="232"/>
      <c r="I44" s="232"/>
    </row>
  </sheetData>
  <mergeCells count="33">
    <mergeCell ref="A18:I18"/>
    <mergeCell ref="A7:I7"/>
    <mergeCell ref="A9:C9"/>
    <mergeCell ref="A11:I11"/>
    <mergeCell ref="A13:C13"/>
    <mergeCell ref="A15:I15"/>
    <mergeCell ref="B21:C21"/>
    <mergeCell ref="H21:I21"/>
    <mergeCell ref="F21:G21"/>
    <mergeCell ref="H24:I24"/>
    <mergeCell ref="F24:G24"/>
    <mergeCell ref="F22:G22"/>
    <mergeCell ref="A27:I27"/>
    <mergeCell ref="H22:I22"/>
    <mergeCell ref="F33:I33"/>
    <mergeCell ref="F37:I37"/>
    <mergeCell ref="F38:I38"/>
    <mergeCell ref="F43:I43"/>
    <mergeCell ref="F44:I44"/>
    <mergeCell ref="A1:E1"/>
    <mergeCell ref="A2:E2"/>
    <mergeCell ref="B22:C22"/>
    <mergeCell ref="D24:E24"/>
    <mergeCell ref="B24:C24"/>
    <mergeCell ref="H23:I23"/>
    <mergeCell ref="F23:G23"/>
    <mergeCell ref="D23:E23"/>
    <mergeCell ref="B23:C23"/>
    <mergeCell ref="D22:E22"/>
    <mergeCell ref="D21:E21"/>
    <mergeCell ref="A31:I31"/>
    <mergeCell ref="A30:I30"/>
    <mergeCell ref="A29:I29"/>
  </mergeCells>
  <pageMargins left="0.78740157480314965" right="0.31496062992125984" top="0.6692913385826772" bottom="0.23622047244094488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V502"/>
  <sheetViews>
    <sheetView tabSelected="1" workbookViewId="0">
      <pane ySplit="1" topLeftCell="A35" activePane="bottomLeft" state="frozen"/>
      <selection pane="bottomLeft" activeCell="N37" sqref="N37"/>
    </sheetView>
  </sheetViews>
  <sheetFormatPr defaultColWidth="9.7109375" defaultRowHeight="48" customHeight="1"/>
  <cols>
    <col min="1" max="1" width="8.7109375" style="1" customWidth="1"/>
    <col min="2" max="2" width="14.7109375" style="2" customWidth="1"/>
    <col min="3" max="3" width="98.140625" style="3" customWidth="1"/>
    <col min="4" max="4" width="6.85546875" style="1" customWidth="1"/>
    <col min="5" max="5" width="12.42578125" style="1" customWidth="1"/>
    <col min="6" max="6" width="14.7109375" style="4" customWidth="1"/>
    <col min="7" max="7" width="17.140625" style="4" customWidth="1"/>
    <col min="8" max="230" width="9.7109375" style="4"/>
    <col min="231" max="231" width="8" style="4" customWidth="1"/>
    <col min="232" max="232" width="14.7109375" style="4" customWidth="1"/>
    <col min="233" max="233" width="98.140625" style="4" customWidth="1"/>
    <col min="234" max="234" width="6.85546875" style="4" customWidth="1"/>
    <col min="235" max="235" width="12.42578125" style="4" customWidth="1"/>
    <col min="236" max="249" width="0" style="4" hidden="1" customWidth="1"/>
    <col min="250" max="250" width="14" style="4" customWidth="1"/>
    <col min="251" max="251" width="14.28515625" style="4" customWidth="1"/>
    <col min="252" max="486" width="9.7109375" style="4"/>
    <col min="487" max="487" width="8" style="4" customWidth="1"/>
    <col min="488" max="488" width="14.7109375" style="4" customWidth="1"/>
    <col min="489" max="489" width="98.140625" style="4" customWidth="1"/>
    <col min="490" max="490" width="6.85546875" style="4" customWidth="1"/>
    <col min="491" max="491" width="12.42578125" style="4" customWidth="1"/>
    <col min="492" max="505" width="0" style="4" hidden="1" customWidth="1"/>
    <col min="506" max="506" width="14" style="4" customWidth="1"/>
    <col min="507" max="507" width="14.28515625" style="4" customWidth="1"/>
    <col min="508" max="742" width="9.7109375" style="4"/>
    <col min="743" max="743" width="8" style="4" customWidth="1"/>
    <col min="744" max="744" width="14.7109375" style="4" customWidth="1"/>
    <col min="745" max="745" width="98.140625" style="4" customWidth="1"/>
    <col min="746" max="746" width="6.85546875" style="4" customWidth="1"/>
    <col min="747" max="747" width="12.42578125" style="4" customWidth="1"/>
    <col min="748" max="761" width="0" style="4" hidden="1" customWidth="1"/>
    <col min="762" max="762" width="14" style="4" customWidth="1"/>
    <col min="763" max="763" width="14.28515625" style="4" customWidth="1"/>
    <col min="764" max="998" width="9.7109375" style="4"/>
    <col min="999" max="999" width="8" style="4" customWidth="1"/>
    <col min="1000" max="1000" width="14.7109375" style="4" customWidth="1"/>
    <col min="1001" max="1001" width="98.140625" style="4" customWidth="1"/>
    <col min="1002" max="1002" width="6.85546875" style="4" customWidth="1"/>
    <col min="1003" max="1003" width="12.42578125" style="4" customWidth="1"/>
    <col min="1004" max="1017" width="0" style="4" hidden="1" customWidth="1"/>
    <col min="1018" max="1018" width="14" style="4" customWidth="1"/>
    <col min="1019" max="1019" width="14.28515625" style="4" customWidth="1"/>
    <col min="1020" max="1254" width="9.7109375" style="4"/>
    <col min="1255" max="1255" width="8" style="4" customWidth="1"/>
    <col min="1256" max="1256" width="14.7109375" style="4" customWidth="1"/>
    <col min="1257" max="1257" width="98.140625" style="4" customWidth="1"/>
    <col min="1258" max="1258" width="6.85546875" style="4" customWidth="1"/>
    <col min="1259" max="1259" width="12.42578125" style="4" customWidth="1"/>
    <col min="1260" max="1273" width="0" style="4" hidden="1" customWidth="1"/>
    <col min="1274" max="1274" width="14" style="4" customWidth="1"/>
    <col min="1275" max="1275" width="14.28515625" style="4" customWidth="1"/>
    <col min="1276" max="1510" width="9.7109375" style="4"/>
    <col min="1511" max="1511" width="8" style="4" customWidth="1"/>
    <col min="1512" max="1512" width="14.7109375" style="4" customWidth="1"/>
    <col min="1513" max="1513" width="98.140625" style="4" customWidth="1"/>
    <col min="1514" max="1514" width="6.85546875" style="4" customWidth="1"/>
    <col min="1515" max="1515" width="12.42578125" style="4" customWidth="1"/>
    <col min="1516" max="1529" width="0" style="4" hidden="1" customWidth="1"/>
    <col min="1530" max="1530" width="14" style="4" customWidth="1"/>
    <col min="1531" max="1531" width="14.28515625" style="4" customWidth="1"/>
    <col min="1532" max="1766" width="9.7109375" style="4"/>
    <col min="1767" max="1767" width="8" style="4" customWidth="1"/>
    <col min="1768" max="1768" width="14.7109375" style="4" customWidth="1"/>
    <col min="1769" max="1769" width="98.140625" style="4" customWidth="1"/>
    <col min="1770" max="1770" width="6.85546875" style="4" customWidth="1"/>
    <col min="1771" max="1771" width="12.42578125" style="4" customWidth="1"/>
    <col min="1772" max="1785" width="0" style="4" hidden="1" customWidth="1"/>
    <col min="1786" max="1786" width="14" style="4" customWidth="1"/>
    <col min="1787" max="1787" width="14.28515625" style="4" customWidth="1"/>
    <col min="1788" max="2022" width="9.7109375" style="4"/>
    <col min="2023" max="2023" width="8" style="4" customWidth="1"/>
    <col min="2024" max="2024" width="14.7109375" style="4" customWidth="1"/>
    <col min="2025" max="2025" width="98.140625" style="4" customWidth="1"/>
    <col min="2026" max="2026" width="6.85546875" style="4" customWidth="1"/>
    <col min="2027" max="2027" width="12.42578125" style="4" customWidth="1"/>
    <col min="2028" max="2041" width="0" style="4" hidden="1" customWidth="1"/>
    <col min="2042" max="2042" width="14" style="4" customWidth="1"/>
    <col min="2043" max="2043" width="14.28515625" style="4" customWidth="1"/>
    <col min="2044" max="2278" width="9.7109375" style="4"/>
    <col min="2279" max="2279" width="8" style="4" customWidth="1"/>
    <col min="2280" max="2280" width="14.7109375" style="4" customWidth="1"/>
    <col min="2281" max="2281" width="98.140625" style="4" customWidth="1"/>
    <col min="2282" max="2282" width="6.85546875" style="4" customWidth="1"/>
    <col min="2283" max="2283" width="12.42578125" style="4" customWidth="1"/>
    <col min="2284" max="2297" width="0" style="4" hidden="1" customWidth="1"/>
    <col min="2298" max="2298" width="14" style="4" customWidth="1"/>
    <col min="2299" max="2299" width="14.28515625" style="4" customWidth="1"/>
    <col min="2300" max="2534" width="9.7109375" style="4"/>
    <col min="2535" max="2535" width="8" style="4" customWidth="1"/>
    <col min="2536" max="2536" width="14.7109375" style="4" customWidth="1"/>
    <col min="2537" max="2537" width="98.140625" style="4" customWidth="1"/>
    <col min="2538" max="2538" width="6.85546875" style="4" customWidth="1"/>
    <col min="2539" max="2539" width="12.42578125" style="4" customWidth="1"/>
    <col min="2540" max="2553" width="0" style="4" hidden="1" customWidth="1"/>
    <col min="2554" max="2554" width="14" style="4" customWidth="1"/>
    <col min="2555" max="2555" width="14.28515625" style="4" customWidth="1"/>
    <col min="2556" max="2790" width="9.7109375" style="4"/>
    <col min="2791" max="2791" width="8" style="4" customWidth="1"/>
    <col min="2792" max="2792" width="14.7109375" style="4" customWidth="1"/>
    <col min="2793" max="2793" width="98.140625" style="4" customWidth="1"/>
    <col min="2794" max="2794" width="6.85546875" style="4" customWidth="1"/>
    <col min="2795" max="2795" width="12.42578125" style="4" customWidth="1"/>
    <col min="2796" max="2809" width="0" style="4" hidden="1" customWidth="1"/>
    <col min="2810" max="2810" width="14" style="4" customWidth="1"/>
    <col min="2811" max="2811" width="14.28515625" style="4" customWidth="1"/>
    <col min="2812" max="3046" width="9.7109375" style="4"/>
    <col min="3047" max="3047" width="8" style="4" customWidth="1"/>
    <col min="3048" max="3048" width="14.7109375" style="4" customWidth="1"/>
    <col min="3049" max="3049" width="98.140625" style="4" customWidth="1"/>
    <col min="3050" max="3050" width="6.85546875" style="4" customWidth="1"/>
    <col min="3051" max="3051" width="12.42578125" style="4" customWidth="1"/>
    <col min="3052" max="3065" width="0" style="4" hidden="1" customWidth="1"/>
    <col min="3066" max="3066" width="14" style="4" customWidth="1"/>
    <col min="3067" max="3067" width="14.28515625" style="4" customWidth="1"/>
    <col min="3068" max="3302" width="9.7109375" style="4"/>
    <col min="3303" max="3303" width="8" style="4" customWidth="1"/>
    <col min="3304" max="3304" width="14.7109375" style="4" customWidth="1"/>
    <col min="3305" max="3305" width="98.140625" style="4" customWidth="1"/>
    <col min="3306" max="3306" width="6.85546875" style="4" customWidth="1"/>
    <col min="3307" max="3307" width="12.42578125" style="4" customWidth="1"/>
    <col min="3308" max="3321" width="0" style="4" hidden="1" customWidth="1"/>
    <col min="3322" max="3322" width="14" style="4" customWidth="1"/>
    <col min="3323" max="3323" width="14.28515625" style="4" customWidth="1"/>
    <col min="3324" max="3558" width="9.7109375" style="4"/>
    <col min="3559" max="3559" width="8" style="4" customWidth="1"/>
    <col min="3560" max="3560" width="14.7109375" style="4" customWidth="1"/>
    <col min="3561" max="3561" width="98.140625" style="4" customWidth="1"/>
    <col min="3562" max="3562" width="6.85546875" style="4" customWidth="1"/>
    <col min="3563" max="3563" width="12.42578125" style="4" customWidth="1"/>
    <col min="3564" max="3577" width="0" style="4" hidden="1" customWidth="1"/>
    <col min="3578" max="3578" width="14" style="4" customWidth="1"/>
    <col min="3579" max="3579" width="14.28515625" style="4" customWidth="1"/>
    <col min="3580" max="3814" width="9.7109375" style="4"/>
    <col min="3815" max="3815" width="8" style="4" customWidth="1"/>
    <col min="3816" max="3816" width="14.7109375" style="4" customWidth="1"/>
    <col min="3817" max="3817" width="98.140625" style="4" customWidth="1"/>
    <col min="3818" max="3818" width="6.85546875" style="4" customWidth="1"/>
    <col min="3819" max="3819" width="12.42578125" style="4" customWidth="1"/>
    <col min="3820" max="3833" width="0" style="4" hidden="1" customWidth="1"/>
    <col min="3834" max="3834" width="14" style="4" customWidth="1"/>
    <col min="3835" max="3835" width="14.28515625" style="4" customWidth="1"/>
    <col min="3836" max="4070" width="9.7109375" style="4"/>
    <col min="4071" max="4071" width="8" style="4" customWidth="1"/>
    <col min="4072" max="4072" width="14.7109375" style="4" customWidth="1"/>
    <col min="4073" max="4073" width="98.140625" style="4" customWidth="1"/>
    <col min="4074" max="4074" width="6.85546875" style="4" customWidth="1"/>
    <col min="4075" max="4075" width="12.42578125" style="4" customWidth="1"/>
    <col min="4076" max="4089" width="0" style="4" hidden="1" customWidth="1"/>
    <col min="4090" max="4090" width="14" style="4" customWidth="1"/>
    <col min="4091" max="4091" width="14.28515625" style="4" customWidth="1"/>
    <col min="4092" max="4326" width="9.7109375" style="4"/>
    <col min="4327" max="4327" width="8" style="4" customWidth="1"/>
    <col min="4328" max="4328" width="14.7109375" style="4" customWidth="1"/>
    <col min="4329" max="4329" width="98.140625" style="4" customWidth="1"/>
    <col min="4330" max="4330" width="6.85546875" style="4" customWidth="1"/>
    <col min="4331" max="4331" width="12.42578125" style="4" customWidth="1"/>
    <col min="4332" max="4345" width="0" style="4" hidden="1" customWidth="1"/>
    <col min="4346" max="4346" width="14" style="4" customWidth="1"/>
    <col min="4347" max="4347" width="14.28515625" style="4" customWidth="1"/>
    <col min="4348" max="4582" width="9.7109375" style="4"/>
    <col min="4583" max="4583" width="8" style="4" customWidth="1"/>
    <col min="4584" max="4584" width="14.7109375" style="4" customWidth="1"/>
    <col min="4585" max="4585" width="98.140625" style="4" customWidth="1"/>
    <col min="4586" max="4586" width="6.85546875" style="4" customWidth="1"/>
    <col min="4587" max="4587" width="12.42578125" style="4" customWidth="1"/>
    <col min="4588" max="4601" width="0" style="4" hidden="1" customWidth="1"/>
    <col min="4602" max="4602" width="14" style="4" customWidth="1"/>
    <col min="4603" max="4603" width="14.28515625" style="4" customWidth="1"/>
    <col min="4604" max="4838" width="9.7109375" style="4"/>
    <col min="4839" max="4839" width="8" style="4" customWidth="1"/>
    <col min="4840" max="4840" width="14.7109375" style="4" customWidth="1"/>
    <col min="4841" max="4841" width="98.140625" style="4" customWidth="1"/>
    <col min="4842" max="4842" width="6.85546875" style="4" customWidth="1"/>
    <col min="4843" max="4843" width="12.42578125" style="4" customWidth="1"/>
    <col min="4844" max="4857" width="0" style="4" hidden="1" customWidth="1"/>
    <col min="4858" max="4858" width="14" style="4" customWidth="1"/>
    <col min="4859" max="4859" width="14.28515625" style="4" customWidth="1"/>
    <col min="4860" max="5094" width="9.7109375" style="4"/>
    <col min="5095" max="5095" width="8" style="4" customWidth="1"/>
    <col min="5096" max="5096" width="14.7109375" style="4" customWidth="1"/>
    <col min="5097" max="5097" width="98.140625" style="4" customWidth="1"/>
    <col min="5098" max="5098" width="6.85546875" style="4" customWidth="1"/>
    <col min="5099" max="5099" width="12.42578125" style="4" customWidth="1"/>
    <col min="5100" max="5113" width="0" style="4" hidden="1" customWidth="1"/>
    <col min="5114" max="5114" width="14" style="4" customWidth="1"/>
    <col min="5115" max="5115" width="14.28515625" style="4" customWidth="1"/>
    <col min="5116" max="5350" width="9.7109375" style="4"/>
    <col min="5351" max="5351" width="8" style="4" customWidth="1"/>
    <col min="5352" max="5352" width="14.7109375" style="4" customWidth="1"/>
    <col min="5353" max="5353" width="98.140625" style="4" customWidth="1"/>
    <col min="5354" max="5354" width="6.85546875" style="4" customWidth="1"/>
    <col min="5355" max="5355" width="12.42578125" style="4" customWidth="1"/>
    <col min="5356" max="5369" width="0" style="4" hidden="1" customWidth="1"/>
    <col min="5370" max="5370" width="14" style="4" customWidth="1"/>
    <col min="5371" max="5371" width="14.28515625" style="4" customWidth="1"/>
    <col min="5372" max="5606" width="9.7109375" style="4"/>
    <col min="5607" max="5607" width="8" style="4" customWidth="1"/>
    <col min="5608" max="5608" width="14.7109375" style="4" customWidth="1"/>
    <col min="5609" max="5609" width="98.140625" style="4" customWidth="1"/>
    <col min="5610" max="5610" width="6.85546875" style="4" customWidth="1"/>
    <col min="5611" max="5611" width="12.42578125" style="4" customWidth="1"/>
    <col min="5612" max="5625" width="0" style="4" hidden="1" customWidth="1"/>
    <col min="5626" max="5626" width="14" style="4" customWidth="1"/>
    <col min="5627" max="5627" width="14.28515625" style="4" customWidth="1"/>
    <col min="5628" max="5862" width="9.7109375" style="4"/>
    <col min="5863" max="5863" width="8" style="4" customWidth="1"/>
    <col min="5864" max="5864" width="14.7109375" style="4" customWidth="1"/>
    <col min="5865" max="5865" width="98.140625" style="4" customWidth="1"/>
    <col min="5866" max="5866" width="6.85546875" style="4" customWidth="1"/>
    <col min="5867" max="5867" width="12.42578125" style="4" customWidth="1"/>
    <col min="5868" max="5881" width="0" style="4" hidden="1" customWidth="1"/>
    <col min="5882" max="5882" width="14" style="4" customWidth="1"/>
    <col min="5883" max="5883" width="14.28515625" style="4" customWidth="1"/>
    <col min="5884" max="6118" width="9.7109375" style="4"/>
    <col min="6119" max="6119" width="8" style="4" customWidth="1"/>
    <col min="6120" max="6120" width="14.7109375" style="4" customWidth="1"/>
    <col min="6121" max="6121" width="98.140625" style="4" customWidth="1"/>
    <col min="6122" max="6122" width="6.85546875" style="4" customWidth="1"/>
    <col min="6123" max="6123" width="12.42578125" style="4" customWidth="1"/>
    <col min="6124" max="6137" width="0" style="4" hidden="1" customWidth="1"/>
    <col min="6138" max="6138" width="14" style="4" customWidth="1"/>
    <col min="6139" max="6139" width="14.28515625" style="4" customWidth="1"/>
    <col min="6140" max="6374" width="9.7109375" style="4"/>
    <col min="6375" max="6375" width="8" style="4" customWidth="1"/>
    <col min="6376" max="6376" width="14.7109375" style="4" customWidth="1"/>
    <col min="6377" max="6377" width="98.140625" style="4" customWidth="1"/>
    <col min="6378" max="6378" width="6.85546875" style="4" customWidth="1"/>
    <col min="6379" max="6379" width="12.42578125" style="4" customWidth="1"/>
    <col min="6380" max="6393" width="0" style="4" hidden="1" customWidth="1"/>
    <col min="6394" max="6394" width="14" style="4" customWidth="1"/>
    <col min="6395" max="6395" width="14.28515625" style="4" customWidth="1"/>
    <col min="6396" max="6630" width="9.7109375" style="4"/>
    <col min="6631" max="6631" width="8" style="4" customWidth="1"/>
    <col min="6632" max="6632" width="14.7109375" style="4" customWidth="1"/>
    <col min="6633" max="6633" width="98.140625" style="4" customWidth="1"/>
    <col min="6634" max="6634" width="6.85546875" style="4" customWidth="1"/>
    <col min="6635" max="6635" width="12.42578125" style="4" customWidth="1"/>
    <col min="6636" max="6649" width="0" style="4" hidden="1" customWidth="1"/>
    <col min="6650" max="6650" width="14" style="4" customWidth="1"/>
    <col min="6651" max="6651" width="14.28515625" style="4" customWidth="1"/>
    <col min="6652" max="6886" width="9.7109375" style="4"/>
    <col min="6887" max="6887" width="8" style="4" customWidth="1"/>
    <col min="6888" max="6888" width="14.7109375" style="4" customWidth="1"/>
    <col min="6889" max="6889" width="98.140625" style="4" customWidth="1"/>
    <col min="6890" max="6890" width="6.85546875" style="4" customWidth="1"/>
    <col min="6891" max="6891" width="12.42578125" style="4" customWidth="1"/>
    <col min="6892" max="6905" width="0" style="4" hidden="1" customWidth="1"/>
    <col min="6906" max="6906" width="14" style="4" customWidth="1"/>
    <col min="6907" max="6907" width="14.28515625" style="4" customWidth="1"/>
    <col min="6908" max="7142" width="9.7109375" style="4"/>
    <col min="7143" max="7143" width="8" style="4" customWidth="1"/>
    <col min="7144" max="7144" width="14.7109375" style="4" customWidth="1"/>
    <col min="7145" max="7145" width="98.140625" style="4" customWidth="1"/>
    <col min="7146" max="7146" width="6.85546875" style="4" customWidth="1"/>
    <col min="7147" max="7147" width="12.42578125" style="4" customWidth="1"/>
    <col min="7148" max="7161" width="0" style="4" hidden="1" customWidth="1"/>
    <col min="7162" max="7162" width="14" style="4" customWidth="1"/>
    <col min="7163" max="7163" width="14.28515625" style="4" customWidth="1"/>
    <col min="7164" max="7398" width="9.7109375" style="4"/>
    <col min="7399" max="7399" width="8" style="4" customWidth="1"/>
    <col min="7400" max="7400" width="14.7109375" style="4" customWidth="1"/>
    <col min="7401" max="7401" width="98.140625" style="4" customWidth="1"/>
    <col min="7402" max="7402" width="6.85546875" style="4" customWidth="1"/>
    <col min="7403" max="7403" width="12.42578125" style="4" customWidth="1"/>
    <col min="7404" max="7417" width="0" style="4" hidden="1" customWidth="1"/>
    <col min="7418" max="7418" width="14" style="4" customWidth="1"/>
    <col min="7419" max="7419" width="14.28515625" style="4" customWidth="1"/>
    <col min="7420" max="7654" width="9.7109375" style="4"/>
    <col min="7655" max="7655" width="8" style="4" customWidth="1"/>
    <col min="7656" max="7656" width="14.7109375" style="4" customWidth="1"/>
    <col min="7657" max="7657" width="98.140625" style="4" customWidth="1"/>
    <col min="7658" max="7658" width="6.85546875" style="4" customWidth="1"/>
    <col min="7659" max="7659" width="12.42578125" style="4" customWidth="1"/>
    <col min="7660" max="7673" width="0" style="4" hidden="1" customWidth="1"/>
    <col min="7674" max="7674" width="14" style="4" customWidth="1"/>
    <col min="7675" max="7675" width="14.28515625" style="4" customWidth="1"/>
    <col min="7676" max="7910" width="9.7109375" style="4"/>
    <col min="7911" max="7911" width="8" style="4" customWidth="1"/>
    <col min="7912" max="7912" width="14.7109375" style="4" customWidth="1"/>
    <col min="7913" max="7913" width="98.140625" style="4" customWidth="1"/>
    <col min="7914" max="7914" width="6.85546875" style="4" customWidth="1"/>
    <col min="7915" max="7915" width="12.42578125" style="4" customWidth="1"/>
    <col min="7916" max="7929" width="0" style="4" hidden="1" customWidth="1"/>
    <col min="7930" max="7930" width="14" style="4" customWidth="1"/>
    <col min="7931" max="7931" width="14.28515625" style="4" customWidth="1"/>
    <col min="7932" max="8166" width="9.7109375" style="4"/>
    <col min="8167" max="8167" width="8" style="4" customWidth="1"/>
    <col min="8168" max="8168" width="14.7109375" style="4" customWidth="1"/>
    <col min="8169" max="8169" width="98.140625" style="4" customWidth="1"/>
    <col min="8170" max="8170" width="6.85546875" style="4" customWidth="1"/>
    <col min="8171" max="8171" width="12.42578125" style="4" customWidth="1"/>
    <col min="8172" max="8185" width="0" style="4" hidden="1" customWidth="1"/>
    <col min="8186" max="8186" width="14" style="4" customWidth="1"/>
    <col min="8187" max="8187" width="14.28515625" style="4" customWidth="1"/>
    <col min="8188" max="8422" width="9.7109375" style="4"/>
    <col min="8423" max="8423" width="8" style="4" customWidth="1"/>
    <col min="8424" max="8424" width="14.7109375" style="4" customWidth="1"/>
    <col min="8425" max="8425" width="98.140625" style="4" customWidth="1"/>
    <col min="8426" max="8426" width="6.85546875" style="4" customWidth="1"/>
    <col min="8427" max="8427" width="12.42578125" style="4" customWidth="1"/>
    <col min="8428" max="8441" width="0" style="4" hidden="1" customWidth="1"/>
    <col min="8442" max="8442" width="14" style="4" customWidth="1"/>
    <col min="8443" max="8443" width="14.28515625" style="4" customWidth="1"/>
    <col min="8444" max="8678" width="9.7109375" style="4"/>
    <col min="8679" max="8679" width="8" style="4" customWidth="1"/>
    <col min="8680" max="8680" width="14.7109375" style="4" customWidth="1"/>
    <col min="8681" max="8681" width="98.140625" style="4" customWidth="1"/>
    <col min="8682" max="8682" width="6.85546875" style="4" customWidth="1"/>
    <col min="8683" max="8683" width="12.42578125" style="4" customWidth="1"/>
    <col min="8684" max="8697" width="0" style="4" hidden="1" customWidth="1"/>
    <col min="8698" max="8698" width="14" style="4" customWidth="1"/>
    <col min="8699" max="8699" width="14.28515625" style="4" customWidth="1"/>
    <col min="8700" max="8934" width="9.7109375" style="4"/>
    <col min="8935" max="8935" width="8" style="4" customWidth="1"/>
    <col min="8936" max="8936" width="14.7109375" style="4" customWidth="1"/>
    <col min="8937" max="8937" width="98.140625" style="4" customWidth="1"/>
    <col min="8938" max="8938" width="6.85546875" style="4" customWidth="1"/>
    <col min="8939" max="8939" width="12.42578125" style="4" customWidth="1"/>
    <col min="8940" max="8953" width="0" style="4" hidden="1" customWidth="1"/>
    <col min="8954" max="8954" width="14" style="4" customWidth="1"/>
    <col min="8955" max="8955" width="14.28515625" style="4" customWidth="1"/>
    <col min="8956" max="9190" width="9.7109375" style="4"/>
    <col min="9191" max="9191" width="8" style="4" customWidth="1"/>
    <col min="9192" max="9192" width="14.7109375" style="4" customWidth="1"/>
    <col min="9193" max="9193" width="98.140625" style="4" customWidth="1"/>
    <col min="9194" max="9194" width="6.85546875" style="4" customWidth="1"/>
    <col min="9195" max="9195" width="12.42578125" style="4" customWidth="1"/>
    <col min="9196" max="9209" width="0" style="4" hidden="1" customWidth="1"/>
    <col min="9210" max="9210" width="14" style="4" customWidth="1"/>
    <col min="9211" max="9211" width="14.28515625" style="4" customWidth="1"/>
    <col min="9212" max="9446" width="9.7109375" style="4"/>
    <col min="9447" max="9447" width="8" style="4" customWidth="1"/>
    <col min="9448" max="9448" width="14.7109375" style="4" customWidth="1"/>
    <col min="9449" max="9449" width="98.140625" style="4" customWidth="1"/>
    <col min="9450" max="9450" width="6.85546875" style="4" customWidth="1"/>
    <col min="9451" max="9451" width="12.42578125" style="4" customWidth="1"/>
    <col min="9452" max="9465" width="0" style="4" hidden="1" customWidth="1"/>
    <col min="9466" max="9466" width="14" style="4" customWidth="1"/>
    <col min="9467" max="9467" width="14.28515625" style="4" customWidth="1"/>
    <col min="9468" max="9702" width="9.7109375" style="4"/>
    <col min="9703" max="9703" width="8" style="4" customWidth="1"/>
    <col min="9704" max="9704" width="14.7109375" style="4" customWidth="1"/>
    <col min="9705" max="9705" width="98.140625" style="4" customWidth="1"/>
    <col min="9706" max="9706" width="6.85546875" style="4" customWidth="1"/>
    <col min="9707" max="9707" width="12.42578125" style="4" customWidth="1"/>
    <col min="9708" max="9721" width="0" style="4" hidden="1" customWidth="1"/>
    <col min="9722" max="9722" width="14" style="4" customWidth="1"/>
    <col min="9723" max="9723" width="14.28515625" style="4" customWidth="1"/>
    <col min="9724" max="9958" width="9.7109375" style="4"/>
    <col min="9959" max="9959" width="8" style="4" customWidth="1"/>
    <col min="9960" max="9960" width="14.7109375" style="4" customWidth="1"/>
    <col min="9961" max="9961" width="98.140625" style="4" customWidth="1"/>
    <col min="9962" max="9962" width="6.85546875" style="4" customWidth="1"/>
    <col min="9963" max="9963" width="12.42578125" style="4" customWidth="1"/>
    <col min="9964" max="9977" width="0" style="4" hidden="1" customWidth="1"/>
    <col min="9978" max="9978" width="14" style="4" customWidth="1"/>
    <col min="9979" max="9979" width="14.28515625" style="4" customWidth="1"/>
    <col min="9980" max="10214" width="9.7109375" style="4"/>
    <col min="10215" max="10215" width="8" style="4" customWidth="1"/>
    <col min="10216" max="10216" width="14.7109375" style="4" customWidth="1"/>
    <col min="10217" max="10217" width="98.140625" style="4" customWidth="1"/>
    <col min="10218" max="10218" width="6.85546875" style="4" customWidth="1"/>
    <col min="10219" max="10219" width="12.42578125" style="4" customWidth="1"/>
    <col min="10220" max="10233" width="0" style="4" hidden="1" customWidth="1"/>
    <col min="10234" max="10234" width="14" style="4" customWidth="1"/>
    <col min="10235" max="10235" width="14.28515625" style="4" customWidth="1"/>
    <col min="10236" max="10470" width="9.7109375" style="4"/>
    <col min="10471" max="10471" width="8" style="4" customWidth="1"/>
    <col min="10472" max="10472" width="14.7109375" style="4" customWidth="1"/>
    <col min="10473" max="10473" width="98.140625" style="4" customWidth="1"/>
    <col min="10474" max="10474" width="6.85546875" style="4" customWidth="1"/>
    <col min="10475" max="10475" width="12.42578125" style="4" customWidth="1"/>
    <col min="10476" max="10489" width="0" style="4" hidden="1" customWidth="1"/>
    <col min="10490" max="10490" width="14" style="4" customWidth="1"/>
    <col min="10491" max="10491" width="14.28515625" style="4" customWidth="1"/>
    <col min="10492" max="10726" width="9.7109375" style="4"/>
    <col min="10727" max="10727" width="8" style="4" customWidth="1"/>
    <col min="10728" max="10728" width="14.7109375" style="4" customWidth="1"/>
    <col min="10729" max="10729" width="98.140625" style="4" customWidth="1"/>
    <col min="10730" max="10730" width="6.85546875" style="4" customWidth="1"/>
    <col min="10731" max="10731" width="12.42578125" style="4" customWidth="1"/>
    <col min="10732" max="10745" width="0" style="4" hidden="1" customWidth="1"/>
    <col min="10746" max="10746" width="14" style="4" customWidth="1"/>
    <col min="10747" max="10747" width="14.28515625" style="4" customWidth="1"/>
    <col min="10748" max="10982" width="9.7109375" style="4"/>
    <col min="10983" max="10983" width="8" style="4" customWidth="1"/>
    <col min="10984" max="10984" width="14.7109375" style="4" customWidth="1"/>
    <col min="10985" max="10985" width="98.140625" style="4" customWidth="1"/>
    <col min="10986" max="10986" width="6.85546875" style="4" customWidth="1"/>
    <col min="10987" max="10987" width="12.42578125" style="4" customWidth="1"/>
    <col min="10988" max="11001" width="0" style="4" hidden="1" customWidth="1"/>
    <col min="11002" max="11002" width="14" style="4" customWidth="1"/>
    <col min="11003" max="11003" width="14.28515625" style="4" customWidth="1"/>
    <col min="11004" max="11238" width="9.7109375" style="4"/>
    <col min="11239" max="11239" width="8" style="4" customWidth="1"/>
    <col min="11240" max="11240" width="14.7109375" style="4" customWidth="1"/>
    <col min="11241" max="11241" width="98.140625" style="4" customWidth="1"/>
    <col min="11242" max="11242" width="6.85546875" style="4" customWidth="1"/>
    <col min="11243" max="11243" width="12.42578125" style="4" customWidth="1"/>
    <col min="11244" max="11257" width="0" style="4" hidden="1" customWidth="1"/>
    <col min="11258" max="11258" width="14" style="4" customWidth="1"/>
    <col min="11259" max="11259" width="14.28515625" style="4" customWidth="1"/>
    <col min="11260" max="11494" width="9.7109375" style="4"/>
    <col min="11495" max="11495" width="8" style="4" customWidth="1"/>
    <col min="11496" max="11496" width="14.7109375" style="4" customWidth="1"/>
    <col min="11497" max="11497" width="98.140625" style="4" customWidth="1"/>
    <col min="11498" max="11498" width="6.85546875" style="4" customWidth="1"/>
    <col min="11499" max="11499" width="12.42578125" style="4" customWidth="1"/>
    <col min="11500" max="11513" width="0" style="4" hidden="1" customWidth="1"/>
    <col min="11514" max="11514" width="14" style="4" customWidth="1"/>
    <col min="11515" max="11515" width="14.28515625" style="4" customWidth="1"/>
    <col min="11516" max="11750" width="9.7109375" style="4"/>
    <col min="11751" max="11751" width="8" style="4" customWidth="1"/>
    <col min="11752" max="11752" width="14.7109375" style="4" customWidth="1"/>
    <col min="11753" max="11753" width="98.140625" style="4" customWidth="1"/>
    <col min="11754" max="11754" width="6.85546875" style="4" customWidth="1"/>
    <col min="11755" max="11755" width="12.42578125" style="4" customWidth="1"/>
    <col min="11756" max="11769" width="0" style="4" hidden="1" customWidth="1"/>
    <col min="11770" max="11770" width="14" style="4" customWidth="1"/>
    <col min="11771" max="11771" width="14.28515625" style="4" customWidth="1"/>
    <col min="11772" max="12006" width="9.7109375" style="4"/>
    <col min="12007" max="12007" width="8" style="4" customWidth="1"/>
    <col min="12008" max="12008" width="14.7109375" style="4" customWidth="1"/>
    <col min="12009" max="12009" width="98.140625" style="4" customWidth="1"/>
    <col min="12010" max="12010" width="6.85546875" style="4" customWidth="1"/>
    <col min="12011" max="12011" width="12.42578125" style="4" customWidth="1"/>
    <col min="12012" max="12025" width="0" style="4" hidden="1" customWidth="1"/>
    <col min="12026" max="12026" width="14" style="4" customWidth="1"/>
    <col min="12027" max="12027" width="14.28515625" style="4" customWidth="1"/>
    <col min="12028" max="12262" width="9.7109375" style="4"/>
    <col min="12263" max="12263" width="8" style="4" customWidth="1"/>
    <col min="12264" max="12264" width="14.7109375" style="4" customWidth="1"/>
    <col min="12265" max="12265" width="98.140625" style="4" customWidth="1"/>
    <col min="12266" max="12266" width="6.85546875" style="4" customWidth="1"/>
    <col min="12267" max="12267" width="12.42578125" style="4" customWidth="1"/>
    <col min="12268" max="12281" width="0" style="4" hidden="1" customWidth="1"/>
    <col min="12282" max="12282" width="14" style="4" customWidth="1"/>
    <col min="12283" max="12283" width="14.28515625" style="4" customWidth="1"/>
    <col min="12284" max="12518" width="9.7109375" style="4"/>
    <col min="12519" max="12519" width="8" style="4" customWidth="1"/>
    <col min="12520" max="12520" width="14.7109375" style="4" customWidth="1"/>
    <col min="12521" max="12521" width="98.140625" style="4" customWidth="1"/>
    <col min="12522" max="12522" width="6.85546875" style="4" customWidth="1"/>
    <col min="12523" max="12523" width="12.42578125" style="4" customWidth="1"/>
    <col min="12524" max="12537" width="0" style="4" hidden="1" customWidth="1"/>
    <col min="12538" max="12538" width="14" style="4" customWidth="1"/>
    <col min="12539" max="12539" width="14.28515625" style="4" customWidth="1"/>
    <col min="12540" max="12774" width="9.7109375" style="4"/>
    <col min="12775" max="12775" width="8" style="4" customWidth="1"/>
    <col min="12776" max="12776" width="14.7109375" style="4" customWidth="1"/>
    <col min="12777" max="12777" width="98.140625" style="4" customWidth="1"/>
    <col min="12778" max="12778" width="6.85546875" style="4" customWidth="1"/>
    <col min="12779" max="12779" width="12.42578125" style="4" customWidth="1"/>
    <col min="12780" max="12793" width="0" style="4" hidden="1" customWidth="1"/>
    <col min="12794" max="12794" width="14" style="4" customWidth="1"/>
    <col min="12795" max="12795" width="14.28515625" style="4" customWidth="1"/>
    <col min="12796" max="13030" width="9.7109375" style="4"/>
    <col min="13031" max="13031" width="8" style="4" customWidth="1"/>
    <col min="13032" max="13032" width="14.7109375" style="4" customWidth="1"/>
    <col min="13033" max="13033" width="98.140625" style="4" customWidth="1"/>
    <col min="13034" max="13034" width="6.85546875" style="4" customWidth="1"/>
    <col min="13035" max="13035" width="12.42578125" style="4" customWidth="1"/>
    <col min="13036" max="13049" width="0" style="4" hidden="1" customWidth="1"/>
    <col min="13050" max="13050" width="14" style="4" customWidth="1"/>
    <col min="13051" max="13051" width="14.28515625" style="4" customWidth="1"/>
    <col min="13052" max="13286" width="9.7109375" style="4"/>
    <col min="13287" max="13287" width="8" style="4" customWidth="1"/>
    <col min="13288" max="13288" width="14.7109375" style="4" customWidth="1"/>
    <col min="13289" max="13289" width="98.140625" style="4" customWidth="1"/>
    <col min="13290" max="13290" width="6.85546875" style="4" customWidth="1"/>
    <col min="13291" max="13291" width="12.42578125" style="4" customWidth="1"/>
    <col min="13292" max="13305" width="0" style="4" hidden="1" customWidth="1"/>
    <col min="13306" max="13306" width="14" style="4" customWidth="1"/>
    <col min="13307" max="13307" width="14.28515625" style="4" customWidth="1"/>
    <col min="13308" max="13542" width="9.7109375" style="4"/>
    <col min="13543" max="13543" width="8" style="4" customWidth="1"/>
    <col min="13544" max="13544" width="14.7109375" style="4" customWidth="1"/>
    <col min="13545" max="13545" width="98.140625" style="4" customWidth="1"/>
    <col min="13546" max="13546" width="6.85546875" style="4" customWidth="1"/>
    <col min="13547" max="13547" width="12.42578125" style="4" customWidth="1"/>
    <col min="13548" max="13561" width="0" style="4" hidden="1" customWidth="1"/>
    <col min="13562" max="13562" width="14" style="4" customWidth="1"/>
    <col min="13563" max="13563" width="14.28515625" style="4" customWidth="1"/>
    <col min="13564" max="13798" width="9.7109375" style="4"/>
    <col min="13799" max="13799" width="8" style="4" customWidth="1"/>
    <col min="13800" max="13800" width="14.7109375" style="4" customWidth="1"/>
    <col min="13801" max="13801" width="98.140625" style="4" customWidth="1"/>
    <col min="13802" max="13802" width="6.85546875" style="4" customWidth="1"/>
    <col min="13803" max="13803" width="12.42578125" style="4" customWidth="1"/>
    <col min="13804" max="13817" width="0" style="4" hidden="1" customWidth="1"/>
    <col min="13818" max="13818" width="14" style="4" customWidth="1"/>
    <col min="13819" max="13819" width="14.28515625" style="4" customWidth="1"/>
    <col min="13820" max="14054" width="9.7109375" style="4"/>
    <col min="14055" max="14055" width="8" style="4" customWidth="1"/>
    <col min="14056" max="14056" width="14.7109375" style="4" customWidth="1"/>
    <col min="14057" max="14057" width="98.140625" style="4" customWidth="1"/>
    <col min="14058" max="14058" width="6.85546875" style="4" customWidth="1"/>
    <col min="14059" max="14059" width="12.42578125" style="4" customWidth="1"/>
    <col min="14060" max="14073" width="0" style="4" hidden="1" customWidth="1"/>
    <col min="14074" max="14074" width="14" style="4" customWidth="1"/>
    <col min="14075" max="14075" width="14.28515625" style="4" customWidth="1"/>
    <col min="14076" max="14310" width="9.7109375" style="4"/>
    <col min="14311" max="14311" width="8" style="4" customWidth="1"/>
    <col min="14312" max="14312" width="14.7109375" style="4" customWidth="1"/>
    <col min="14313" max="14313" width="98.140625" style="4" customWidth="1"/>
    <col min="14314" max="14314" width="6.85546875" style="4" customWidth="1"/>
    <col min="14315" max="14315" width="12.42578125" style="4" customWidth="1"/>
    <col min="14316" max="14329" width="0" style="4" hidden="1" customWidth="1"/>
    <col min="14330" max="14330" width="14" style="4" customWidth="1"/>
    <col min="14331" max="14331" width="14.28515625" style="4" customWidth="1"/>
    <col min="14332" max="14566" width="9.7109375" style="4"/>
    <col min="14567" max="14567" width="8" style="4" customWidth="1"/>
    <col min="14568" max="14568" width="14.7109375" style="4" customWidth="1"/>
    <col min="14569" max="14569" width="98.140625" style="4" customWidth="1"/>
    <col min="14570" max="14570" width="6.85546875" style="4" customWidth="1"/>
    <col min="14571" max="14571" width="12.42578125" style="4" customWidth="1"/>
    <col min="14572" max="14585" width="0" style="4" hidden="1" customWidth="1"/>
    <col min="14586" max="14586" width="14" style="4" customWidth="1"/>
    <col min="14587" max="14587" width="14.28515625" style="4" customWidth="1"/>
    <col min="14588" max="14822" width="9.7109375" style="4"/>
    <col min="14823" max="14823" width="8" style="4" customWidth="1"/>
    <col min="14824" max="14824" width="14.7109375" style="4" customWidth="1"/>
    <col min="14825" max="14825" width="98.140625" style="4" customWidth="1"/>
    <col min="14826" max="14826" width="6.85546875" style="4" customWidth="1"/>
    <col min="14827" max="14827" width="12.42578125" style="4" customWidth="1"/>
    <col min="14828" max="14841" width="0" style="4" hidden="1" customWidth="1"/>
    <col min="14842" max="14842" width="14" style="4" customWidth="1"/>
    <col min="14843" max="14843" width="14.28515625" style="4" customWidth="1"/>
    <col min="14844" max="15078" width="9.7109375" style="4"/>
    <col min="15079" max="15079" width="8" style="4" customWidth="1"/>
    <col min="15080" max="15080" width="14.7109375" style="4" customWidth="1"/>
    <col min="15081" max="15081" width="98.140625" style="4" customWidth="1"/>
    <col min="15082" max="15082" width="6.85546875" style="4" customWidth="1"/>
    <col min="15083" max="15083" width="12.42578125" style="4" customWidth="1"/>
    <col min="15084" max="15097" width="0" style="4" hidden="1" customWidth="1"/>
    <col min="15098" max="15098" width="14" style="4" customWidth="1"/>
    <col min="15099" max="15099" width="14.28515625" style="4" customWidth="1"/>
    <col min="15100" max="15334" width="9.7109375" style="4"/>
    <col min="15335" max="15335" width="8" style="4" customWidth="1"/>
    <col min="15336" max="15336" width="14.7109375" style="4" customWidth="1"/>
    <col min="15337" max="15337" width="98.140625" style="4" customWidth="1"/>
    <col min="15338" max="15338" width="6.85546875" style="4" customWidth="1"/>
    <col min="15339" max="15339" width="12.42578125" style="4" customWidth="1"/>
    <col min="15340" max="15353" width="0" style="4" hidden="1" customWidth="1"/>
    <col min="15354" max="15354" width="14" style="4" customWidth="1"/>
    <col min="15355" max="15355" width="14.28515625" style="4" customWidth="1"/>
    <col min="15356" max="15590" width="9.7109375" style="4"/>
    <col min="15591" max="15591" width="8" style="4" customWidth="1"/>
    <col min="15592" max="15592" width="14.7109375" style="4" customWidth="1"/>
    <col min="15593" max="15593" width="98.140625" style="4" customWidth="1"/>
    <col min="15594" max="15594" width="6.85546875" style="4" customWidth="1"/>
    <col min="15595" max="15595" width="12.42578125" style="4" customWidth="1"/>
    <col min="15596" max="15609" width="0" style="4" hidden="1" customWidth="1"/>
    <col min="15610" max="15610" width="14" style="4" customWidth="1"/>
    <col min="15611" max="15611" width="14.28515625" style="4" customWidth="1"/>
    <col min="15612" max="15846" width="9.7109375" style="4"/>
    <col min="15847" max="15847" width="8" style="4" customWidth="1"/>
    <col min="15848" max="15848" width="14.7109375" style="4" customWidth="1"/>
    <col min="15849" max="15849" width="98.140625" style="4" customWidth="1"/>
    <col min="15850" max="15850" width="6.85546875" style="4" customWidth="1"/>
    <col min="15851" max="15851" width="12.42578125" style="4" customWidth="1"/>
    <col min="15852" max="15865" width="0" style="4" hidden="1" customWidth="1"/>
    <col min="15866" max="15866" width="14" style="4" customWidth="1"/>
    <col min="15867" max="15867" width="14.28515625" style="4" customWidth="1"/>
    <col min="15868" max="16102" width="9.7109375" style="4"/>
    <col min="16103" max="16103" width="8" style="4" customWidth="1"/>
    <col min="16104" max="16104" width="14.7109375" style="4" customWidth="1"/>
    <col min="16105" max="16105" width="98.140625" style="4" customWidth="1"/>
    <col min="16106" max="16106" width="6.85546875" style="4" customWidth="1"/>
    <col min="16107" max="16107" width="12.42578125" style="4" customWidth="1"/>
    <col min="16108" max="16121" width="0" style="4" hidden="1" customWidth="1"/>
    <col min="16122" max="16122" width="14" style="4" customWidth="1"/>
    <col min="16123" max="16123" width="14.28515625" style="4" customWidth="1"/>
    <col min="16124" max="16384" width="9.7109375" style="4"/>
  </cols>
  <sheetData>
    <row r="1" spans="1:230" ht="0.75" customHeight="1"/>
    <row r="2" spans="1:230" ht="53.25" customHeight="1">
      <c r="A2" s="258" t="s">
        <v>305</v>
      </c>
      <c r="B2" s="258"/>
      <c r="C2" s="258"/>
      <c r="D2" s="258"/>
      <c r="E2" s="258"/>
      <c r="F2" s="258"/>
      <c r="G2" s="258"/>
    </row>
    <row r="3" spans="1:230" ht="34.5" customHeight="1">
      <c r="A3" s="264" t="s">
        <v>202</v>
      </c>
      <c r="B3" s="264"/>
      <c r="C3" s="264"/>
      <c r="D3" s="264"/>
      <c r="E3" s="264"/>
      <c r="F3" s="264"/>
      <c r="G3" s="264"/>
    </row>
    <row r="4" spans="1:230" ht="24.75" customHeight="1">
      <c r="A4" s="265"/>
      <c r="B4" s="266"/>
      <c r="C4" s="266"/>
      <c r="D4" s="266"/>
      <c r="E4" s="266"/>
      <c r="F4" s="267"/>
      <c r="G4" s="267"/>
    </row>
    <row r="5" spans="1:230" ht="3.75" customHeight="1">
      <c r="A5" s="259"/>
      <c r="B5" s="259"/>
      <c r="C5" s="259"/>
      <c r="D5" s="259"/>
      <c r="E5" s="259"/>
      <c r="F5" s="89"/>
      <c r="G5" s="89"/>
    </row>
    <row r="6" spans="1:230" ht="14.25" customHeight="1" thickBot="1">
      <c r="A6" s="260" t="s">
        <v>14</v>
      </c>
      <c r="B6" s="262" t="s">
        <v>19</v>
      </c>
      <c r="C6" s="262" t="s">
        <v>18</v>
      </c>
      <c r="D6" s="262" t="s">
        <v>4</v>
      </c>
      <c r="E6" s="262" t="s">
        <v>5</v>
      </c>
      <c r="F6" s="262" t="s">
        <v>308</v>
      </c>
      <c r="G6" s="269" t="s">
        <v>20</v>
      </c>
    </row>
    <row r="7" spans="1:230" ht="14.25" customHeight="1" thickTop="1" thickBot="1">
      <c r="A7" s="261"/>
      <c r="B7" s="263"/>
      <c r="C7" s="263"/>
      <c r="D7" s="263"/>
      <c r="E7" s="263"/>
      <c r="F7" s="263"/>
      <c r="G7" s="270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</row>
    <row r="8" spans="1:230" ht="12" customHeight="1" thickTop="1">
      <c r="A8" s="261"/>
      <c r="B8" s="263"/>
      <c r="C8" s="263"/>
      <c r="D8" s="263"/>
      <c r="E8" s="263"/>
      <c r="F8" s="263"/>
      <c r="G8" s="27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</row>
    <row r="9" spans="1:230" ht="18.75" customHeight="1">
      <c r="A9" s="95">
        <v>1</v>
      </c>
      <c r="B9" s="96">
        <v>2</v>
      </c>
      <c r="C9" s="96">
        <v>3</v>
      </c>
      <c r="D9" s="96">
        <v>4</v>
      </c>
      <c r="E9" s="96">
        <v>5</v>
      </c>
      <c r="F9" s="96">
        <v>6</v>
      </c>
      <c r="G9" s="97">
        <v>7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</row>
    <row r="10" spans="1:230" ht="19.5" customHeight="1">
      <c r="A10" s="98">
        <v>1</v>
      </c>
      <c r="B10" s="99" t="s">
        <v>15</v>
      </c>
      <c r="C10" s="100" t="s">
        <v>3</v>
      </c>
      <c r="D10" s="101" t="s">
        <v>16</v>
      </c>
      <c r="E10" s="102" t="s">
        <v>16</v>
      </c>
      <c r="F10" s="103" t="s">
        <v>16</v>
      </c>
      <c r="G10" s="104">
        <f>G11+G13+G29+G31+G35+G37</f>
        <v>0</v>
      </c>
    </row>
    <row r="11" spans="1:230" ht="46.5" customHeight="1">
      <c r="A11" s="98" t="s">
        <v>73</v>
      </c>
      <c r="B11" s="105" t="s">
        <v>2</v>
      </c>
      <c r="C11" s="106" t="s">
        <v>7</v>
      </c>
      <c r="D11" s="107" t="s">
        <v>16</v>
      </c>
      <c r="E11" s="108" t="s">
        <v>16</v>
      </c>
      <c r="F11" s="109" t="s">
        <v>16</v>
      </c>
      <c r="G11" s="110">
        <f>SUM(G12)</f>
        <v>0</v>
      </c>
    </row>
    <row r="12" spans="1:230" ht="15.75" customHeight="1">
      <c r="A12" s="111" t="s">
        <v>121</v>
      </c>
      <c r="B12" s="228"/>
      <c r="C12" s="112" t="s">
        <v>9</v>
      </c>
      <c r="D12" s="113" t="s">
        <v>38</v>
      </c>
      <c r="E12" s="114">
        <v>1.2190000000000001</v>
      </c>
      <c r="F12" s="115">
        <v>0</v>
      </c>
      <c r="G12" s="115">
        <f>ROUND(E12*F12,2)</f>
        <v>0</v>
      </c>
    </row>
    <row r="13" spans="1:230" ht="30.75" customHeight="1">
      <c r="A13" s="116" t="s">
        <v>74</v>
      </c>
      <c r="B13" s="105" t="s">
        <v>39</v>
      </c>
      <c r="C13" s="117" t="s">
        <v>40</v>
      </c>
      <c r="D13" s="118" t="s">
        <v>16</v>
      </c>
      <c r="E13" s="119" t="s">
        <v>16</v>
      </c>
      <c r="F13" s="109" t="s">
        <v>16</v>
      </c>
      <c r="G13" s="110">
        <f>SUM(G14:G28)</f>
        <v>0</v>
      </c>
    </row>
    <row r="14" spans="1:230" ht="30.75" customHeight="1">
      <c r="A14" s="227" t="s">
        <v>240</v>
      </c>
      <c r="B14" s="120"/>
      <c r="C14" s="121" t="s">
        <v>123</v>
      </c>
      <c r="D14" s="120" t="s">
        <v>0</v>
      </c>
      <c r="E14" s="122">
        <v>13</v>
      </c>
      <c r="F14" s="123">
        <v>0</v>
      </c>
      <c r="G14" s="123">
        <f>ROUND(E14*F14,2)</f>
        <v>0</v>
      </c>
    </row>
    <row r="15" spans="1:230" ht="30.75" customHeight="1">
      <c r="A15" s="227" t="s">
        <v>241</v>
      </c>
      <c r="B15" s="120"/>
      <c r="C15" s="121" t="s">
        <v>128</v>
      </c>
      <c r="D15" s="120" t="s">
        <v>0</v>
      </c>
      <c r="E15" s="122">
        <v>1</v>
      </c>
      <c r="F15" s="123">
        <v>0</v>
      </c>
      <c r="G15" s="123">
        <f>ROUND(E15*F15,2)</f>
        <v>0</v>
      </c>
    </row>
    <row r="16" spans="1:230" ht="30.75" customHeight="1">
      <c r="A16" s="227" t="s">
        <v>242</v>
      </c>
      <c r="B16" s="120"/>
      <c r="C16" s="121" t="s">
        <v>124</v>
      </c>
      <c r="D16" s="120" t="s">
        <v>0</v>
      </c>
      <c r="E16" s="122">
        <v>20</v>
      </c>
      <c r="F16" s="123">
        <v>0</v>
      </c>
      <c r="G16" s="123">
        <f t="shared" ref="G16:G28" si="0">ROUND(E16*F16,2)</f>
        <v>0</v>
      </c>
    </row>
    <row r="17" spans="1:7" ht="30.75" customHeight="1">
      <c r="A17" s="227" t="s">
        <v>243</v>
      </c>
      <c r="B17" s="120"/>
      <c r="C17" s="121" t="s">
        <v>129</v>
      </c>
      <c r="D17" s="120" t="s">
        <v>0</v>
      </c>
      <c r="E17" s="122">
        <v>2</v>
      </c>
      <c r="F17" s="123">
        <v>0</v>
      </c>
      <c r="G17" s="123">
        <f t="shared" ref="G17" si="1">ROUND(E17*F17,2)</f>
        <v>0</v>
      </c>
    </row>
    <row r="18" spans="1:7" ht="30.75" customHeight="1">
      <c r="A18" s="227" t="s">
        <v>244</v>
      </c>
      <c r="B18" s="120"/>
      <c r="C18" s="121" t="s">
        <v>125</v>
      </c>
      <c r="D18" s="120" t="s">
        <v>0</v>
      </c>
      <c r="E18" s="122">
        <v>2</v>
      </c>
      <c r="F18" s="123">
        <v>0</v>
      </c>
      <c r="G18" s="123">
        <f t="shared" si="0"/>
        <v>0</v>
      </c>
    </row>
    <row r="19" spans="1:7" ht="30.75" customHeight="1">
      <c r="A19" s="227" t="s">
        <v>245</v>
      </c>
      <c r="B19" s="120"/>
      <c r="C19" s="121" t="s">
        <v>130</v>
      </c>
      <c r="D19" s="120" t="s">
        <v>0</v>
      </c>
      <c r="E19" s="122">
        <v>1</v>
      </c>
      <c r="F19" s="123">
        <v>0</v>
      </c>
      <c r="G19" s="123">
        <f t="shared" ref="G19" si="2">ROUND(E19*F19,2)</f>
        <v>0</v>
      </c>
    </row>
    <row r="20" spans="1:7" ht="30.75" customHeight="1">
      <c r="A20" s="227" t="s">
        <v>246</v>
      </c>
      <c r="B20" s="120"/>
      <c r="C20" s="121" t="s">
        <v>126</v>
      </c>
      <c r="D20" s="120" t="s">
        <v>0</v>
      </c>
      <c r="E20" s="122">
        <v>3</v>
      </c>
      <c r="F20" s="123">
        <v>0</v>
      </c>
      <c r="G20" s="123">
        <f t="shared" si="0"/>
        <v>0</v>
      </c>
    </row>
    <row r="21" spans="1:7" ht="30.75" customHeight="1">
      <c r="A21" s="227" t="s">
        <v>247</v>
      </c>
      <c r="B21" s="120"/>
      <c r="C21" s="121" t="s">
        <v>127</v>
      </c>
      <c r="D21" s="120" t="s">
        <v>0</v>
      </c>
      <c r="E21" s="122">
        <v>1</v>
      </c>
      <c r="F21" s="123">
        <v>0</v>
      </c>
      <c r="G21" s="123">
        <f t="shared" si="0"/>
        <v>0</v>
      </c>
    </row>
    <row r="22" spans="1:7" ht="30.75" customHeight="1">
      <c r="A22" s="227" t="s">
        <v>248</v>
      </c>
      <c r="B22" s="120"/>
      <c r="C22" s="121" t="s">
        <v>131</v>
      </c>
      <c r="D22" s="120" t="s">
        <v>0</v>
      </c>
      <c r="E22" s="122">
        <v>6</v>
      </c>
      <c r="F22" s="123">
        <v>0</v>
      </c>
      <c r="G22" s="123">
        <f t="shared" si="0"/>
        <v>0</v>
      </c>
    </row>
    <row r="23" spans="1:7" ht="30.75" customHeight="1">
      <c r="A23" s="227" t="s">
        <v>249</v>
      </c>
      <c r="B23" s="120"/>
      <c r="C23" s="121" t="s">
        <v>132</v>
      </c>
      <c r="D23" s="120" t="s">
        <v>0</v>
      </c>
      <c r="E23" s="122">
        <v>7</v>
      </c>
      <c r="F23" s="123">
        <v>0</v>
      </c>
      <c r="G23" s="123">
        <f t="shared" si="0"/>
        <v>0</v>
      </c>
    </row>
    <row r="24" spans="1:7" ht="30.75" customHeight="1">
      <c r="A24" s="227" t="s">
        <v>250</v>
      </c>
      <c r="B24" s="120"/>
      <c r="C24" s="121" t="s">
        <v>133</v>
      </c>
      <c r="D24" s="120" t="s">
        <v>0</v>
      </c>
      <c r="E24" s="122">
        <v>1</v>
      </c>
      <c r="F24" s="123">
        <v>0</v>
      </c>
      <c r="G24" s="123">
        <f t="shared" si="0"/>
        <v>0</v>
      </c>
    </row>
    <row r="25" spans="1:7" ht="30.75" customHeight="1">
      <c r="A25" s="227" t="s">
        <v>251</v>
      </c>
      <c r="B25" s="120"/>
      <c r="C25" s="121" t="s">
        <v>134</v>
      </c>
      <c r="D25" s="120" t="s">
        <v>0</v>
      </c>
      <c r="E25" s="122">
        <v>1</v>
      </c>
      <c r="F25" s="123">
        <v>0</v>
      </c>
      <c r="G25" s="123">
        <f t="shared" si="0"/>
        <v>0</v>
      </c>
    </row>
    <row r="26" spans="1:7" ht="30.75" customHeight="1">
      <c r="A26" s="227" t="s">
        <v>252</v>
      </c>
      <c r="B26" s="120"/>
      <c r="C26" s="121" t="s">
        <v>135</v>
      </c>
      <c r="D26" s="120" t="s">
        <v>0</v>
      </c>
      <c r="E26" s="122">
        <v>2</v>
      </c>
      <c r="F26" s="123">
        <v>0</v>
      </c>
      <c r="G26" s="123">
        <f t="shared" ref="G26" si="3">ROUND(E26*F26,2)</f>
        <v>0</v>
      </c>
    </row>
    <row r="27" spans="1:7" ht="30.75" customHeight="1">
      <c r="A27" s="227" t="s">
        <v>253</v>
      </c>
      <c r="B27" s="120"/>
      <c r="C27" s="121" t="s">
        <v>136</v>
      </c>
      <c r="D27" s="120" t="s">
        <v>0</v>
      </c>
      <c r="E27" s="122">
        <v>2</v>
      </c>
      <c r="F27" s="123">
        <v>0</v>
      </c>
      <c r="G27" s="123">
        <f t="shared" ref="G27" si="4">ROUND(E27*F27,2)</f>
        <v>0</v>
      </c>
    </row>
    <row r="28" spans="1:7" ht="30.75" customHeight="1">
      <c r="A28" s="227" t="s">
        <v>254</v>
      </c>
      <c r="B28" s="120"/>
      <c r="C28" s="121" t="s">
        <v>137</v>
      </c>
      <c r="D28" s="120" t="s">
        <v>278</v>
      </c>
      <c r="E28" s="122">
        <v>180</v>
      </c>
      <c r="F28" s="123">
        <v>0</v>
      </c>
      <c r="G28" s="123">
        <f t="shared" si="0"/>
        <v>0</v>
      </c>
    </row>
    <row r="29" spans="1:7" ht="32.25" customHeight="1">
      <c r="A29" s="98" t="s">
        <v>75</v>
      </c>
      <c r="B29" s="105" t="s">
        <v>24</v>
      </c>
      <c r="C29" s="124" t="s">
        <v>25</v>
      </c>
      <c r="D29" s="125" t="s">
        <v>16</v>
      </c>
      <c r="E29" s="126" t="s">
        <v>16</v>
      </c>
      <c r="F29" s="109" t="s">
        <v>16</v>
      </c>
      <c r="G29" s="110">
        <f>SUM(G30)</f>
        <v>0</v>
      </c>
    </row>
    <row r="30" spans="1:7" ht="29.25" customHeight="1">
      <c r="A30" s="127" t="s">
        <v>122</v>
      </c>
      <c r="B30" s="128"/>
      <c r="C30" s="129" t="s">
        <v>138</v>
      </c>
      <c r="D30" s="130" t="s">
        <v>279</v>
      </c>
      <c r="E30" s="131">
        <v>1180.95</v>
      </c>
      <c r="F30" s="115">
        <v>0</v>
      </c>
      <c r="G30" s="115">
        <f>ROUND(E30*F30,2)</f>
        <v>0</v>
      </c>
    </row>
    <row r="31" spans="1:7" ht="47.25" customHeight="1">
      <c r="A31" s="98" t="s">
        <v>79</v>
      </c>
      <c r="B31" s="105" t="s">
        <v>34</v>
      </c>
      <c r="C31" s="124" t="s">
        <v>35</v>
      </c>
      <c r="D31" s="132" t="s">
        <v>16</v>
      </c>
      <c r="E31" s="126" t="s">
        <v>16</v>
      </c>
      <c r="F31" s="109" t="s">
        <v>16</v>
      </c>
      <c r="G31" s="110">
        <f>SUM(G32:G34)</f>
        <v>0</v>
      </c>
    </row>
    <row r="32" spans="1:7" ht="30">
      <c r="A32" s="227" t="s">
        <v>255</v>
      </c>
      <c r="B32" s="132"/>
      <c r="C32" s="133" t="s">
        <v>139</v>
      </c>
      <c r="D32" s="134" t="s">
        <v>280</v>
      </c>
      <c r="E32" s="135">
        <v>31.5</v>
      </c>
      <c r="F32" s="115">
        <v>0</v>
      </c>
      <c r="G32" s="115">
        <f t="shared" ref="G32:G33" si="5">ROUND(E32*F32,2)</f>
        <v>0</v>
      </c>
    </row>
    <row r="33" spans="1:230" ht="15" customHeight="1">
      <c r="A33" s="227" t="s">
        <v>256</v>
      </c>
      <c r="B33" s="132"/>
      <c r="C33" s="136" t="s">
        <v>281</v>
      </c>
      <c r="D33" s="137" t="s">
        <v>279</v>
      </c>
      <c r="E33" s="138">
        <v>5</v>
      </c>
      <c r="F33" s="115">
        <v>0</v>
      </c>
      <c r="G33" s="115">
        <f t="shared" si="5"/>
        <v>0</v>
      </c>
    </row>
    <row r="34" spans="1:230" ht="18">
      <c r="A34" s="227" t="s">
        <v>257</v>
      </c>
      <c r="B34" s="228"/>
      <c r="C34" s="139" t="s">
        <v>170</v>
      </c>
      <c r="D34" s="140" t="s">
        <v>279</v>
      </c>
      <c r="E34" s="141">
        <v>5</v>
      </c>
      <c r="F34" s="115">
        <v>0</v>
      </c>
      <c r="G34" s="142">
        <f t="shared" ref="G34" si="6">ROUND(E34*F34,2)</f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</row>
    <row r="35" spans="1:230" ht="47.25">
      <c r="A35" s="143" t="s">
        <v>115</v>
      </c>
      <c r="B35" s="144" t="s">
        <v>107</v>
      </c>
      <c r="C35" s="145" t="s">
        <v>232</v>
      </c>
      <c r="D35" s="113" t="s">
        <v>16</v>
      </c>
      <c r="E35" s="146" t="s">
        <v>16</v>
      </c>
      <c r="F35" s="147" t="s">
        <v>16</v>
      </c>
      <c r="G35" s="110">
        <f>G36</f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</row>
    <row r="36" spans="1:230" ht="30">
      <c r="A36" s="224" t="s">
        <v>116</v>
      </c>
      <c r="B36" s="224"/>
      <c r="C36" s="112" t="s">
        <v>313</v>
      </c>
      <c r="D36" s="113" t="s">
        <v>17</v>
      </c>
      <c r="E36" s="231">
        <v>69</v>
      </c>
      <c r="F36" s="115">
        <v>0</v>
      </c>
      <c r="G36" s="115">
        <f t="shared" ref="G36" si="7">ROUND(E36*F36,2)</f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</row>
    <row r="37" spans="1:230" ht="47.25">
      <c r="A37" s="149" t="s">
        <v>80</v>
      </c>
      <c r="B37" s="150" t="s">
        <v>113</v>
      </c>
      <c r="C37" s="151" t="s">
        <v>114</v>
      </c>
      <c r="D37" s="128" t="s">
        <v>16</v>
      </c>
      <c r="E37" s="152" t="s">
        <v>16</v>
      </c>
      <c r="F37" s="153" t="s">
        <v>16</v>
      </c>
      <c r="G37" s="154">
        <f>SUM(G38:G40)</f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</row>
    <row r="38" spans="1:230" ht="15">
      <c r="A38" s="224" t="s">
        <v>118</v>
      </c>
      <c r="B38" s="224"/>
      <c r="C38" s="112" t="s">
        <v>235</v>
      </c>
      <c r="D38" s="113" t="s">
        <v>0</v>
      </c>
      <c r="E38" s="148">
        <v>1</v>
      </c>
      <c r="F38" s="115">
        <v>0</v>
      </c>
      <c r="G38" s="115">
        <f t="shared" ref="G38:G40" si="8">ROUND(E38*F38,2)</f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</row>
    <row r="39" spans="1:230" ht="15">
      <c r="A39" s="155" t="s">
        <v>119</v>
      </c>
      <c r="B39" s="224"/>
      <c r="C39" s="112" t="s">
        <v>236</v>
      </c>
      <c r="D39" s="113" t="s">
        <v>0</v>
      </c>
      <c r="E39" s="148">
        <v>2</v>
      </c>
      <c r="F39" s="115">
        <v>0</v>
      </c>
      <c r="G39" s="115">
        <f t="shared" si="8"/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</row>
    <row r="40" spans="1:230" ht="15">
      <c r="A40" s="224" t="s">
        <v>120</v>
      </c>
      <c r="B40" s="224"/>
      <c r="C40" s="112" t="s">
        <v>117</v>
      </c>
      <c r="D40" s="113" t="s">
        <v>0</v>
      </c>
      <c r="E40" s="148">
        <v>8</v>
      </c>
      <c r="F40" s="115">
        <v>0</v>
      </c>
      <c r="G40" s="115">
        <f t="shared" si="8"/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</row>
    <row r="41" spans="1:230" ht="15" customHeight="1">
      <c r="A41" s="95" t="s">
        <v>31</v>
      </c>
      <c r="B41" s="96" t="s">
        <v>44</v>
      </c>
      <c r="C41" s="156" t="s">
        <v>1</v>
      </c>
      <c r="D41" s="157" t="s">
        <v>16</v>
      </c>
      <c r="E41" s="119" t="s">
        <v>16</v>
      </c>
      <c r="F41" s="158"/>
      <c r="G41" s="159">
        <f>G42+G51</f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</row>
    <row r="42" spans="1:230" ht="30.75" customHeight="1">
      <c r="A42" s="116" t="s">
        <v>76</v>
      </c>
      <c r="B42" s="160" t="s">
        <v>45</v>
      </c>
      <c r="C42" s="106" t="s">
        <v>46</v>
      </c>
      <c r="D42" s="107" t="s">
        <v>16</v>
      </c>
      <c r="E42" s="108" t="s">
        <v>16</v>
      </c>
      <c r="F42" s="161"/>
      <c r="G42" s="162">
        <f>G43+G47+G49</f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</row>
    <row r="43" spans="1:230" ht="18">
      <c r="A43" s="252" t="s">
        <v>108</v>
      </c>
      <c r="B43" s="252"/>
      <c r="C43" s="163" t="s">
        <v>140</v>
      </c>
      <c r="D43" s="225" t="s">
        <v>279</v>
      </c>
      <c r="E43" s="164">
        <v>1597.1</v>
      </c>
      <c r="F43" s="142">
        <v>0</v>
      </c>
      <c r="G43" s="165">
        <f>ROUND(E43*F43,2)</f>
        <v>0</v>
      </c>
    </row>
    <row r="44" spans="1:230" ht="15">
      <c r="A44" s="248"/>
      <c r="B44" s="248"/>
      <c r="C44" s="166" t="s">
        <v>237</v>
      </c>
      <c r="D44" s="167"/>
      <c r="E44" s="168"/>
      <c r="F44" s="169"/>
      <c r="G44" s="170"/>
    </row>
    <row r="45" spans="1:230" ht="15">
      <c r="A45" s="248"/>
      <c r="B45" s="248"/>
      <c r="C45" s="166" t="s">
        <v>290</v>
      </c>
      <c r="D45" s="167"/>
      <c r="E45" s="168"/>
      <c r="F45" s="169"/>
      <c r="G45" s="170"/>
    </row>
    <row r="46" spans="1:230" ht="15">
      <c r="A46" s="249"/>
      <c r="B46" s="249"/>
      <c r="C46" s="166" t="s">
        <v>291</v>
      </c>
      <c r="D46" s="167"/>
      <c r="E46" s="168"/>
      <c r="F46" s="169"/>
      <c r="G46" s="170"/>
    </row>
    <row r="47" spans="1:230" ht="18">
      <c r="A47" s="237" t="s">
        <v>228</v>
      </c>
      <c r="B47" s="237"/>
      <c r="C47" s="171" t="s">
        <v>227</v>
      </c>
      <c r="D47" s="225" t="s">
        <v>279</v>
      </c>
      <c r="E47" s="164">
        <v>1132.04</v>
      </c>
      <c r="F47" s="142">
        <v>0</v>
      </c>
      <c r="G47" s="165">
        <f>ROUND(E47*F47,2)</f>
        <v>0</v>
      </c>
    </row>
    <row r="48" spans="1:230" ht="15">
      <c r="A48" s="237"/>
      <c r="B48" s="237"/>
      <c r="C48" s="172" t="s">
        <v>238</v>
      </c>
      <c r="D48" s="173"/>
      <c r="E48" s="174"/>
      <c r="F48" s="175"/>
      <c r="G48" s="175"/>
    </row>
    <row r="49" spans="1:7" ht="30">
      <c r="A49" s="237" t="s">
        <v>229</v>
      </c>
      <c r="B49" s="237"/>
      <c r="C49" s="171" t="s">
        <v>230</v>
      </c>
      <c r="D49" s="225" t="s">
        <v>279</v>
      </c>
      <c r="E49" s="230">
        <v>745.39</v>
      </c>
      <c r="F49" s="142">
        <v>0</v>
      </c>
      <c r="G49" s="165">
        <f>ROUND(E49*F49,2)</f>
        <v>0</v>
      </c>
    </row>
    <row r="50" spans="1:7" ht="15">
      <c r="A50" s="237"/>
      <c r="B50" s="237"/>
      <c r="C50" s="172" t="s">
        <v>239</v>
      </c>
      <c r="D50" s="173"/>
      <c r="E50" s="174"/>
      <c r="F50" s="175"/>
      <c r="G50" s="175"/>
    </row>
    <row r="51" spans="1:7" ht="31.5" customHeight="1">
      <c r="A51" s="177" t="s">
        <v>77</v>
      </c>
      <c r="B51" s="226" t="s">
        <v>47</v>
      </c>
      <c r="C51" s="178" t="s">
        <v>26</v>
      </c>
      <c r="D51" s="128" t="s">
        <v>16</v>
      </c>
      <c r="E51" s="152" t="s">
        <v>16</v>
      </c>
      <c r="F51" s="153" t="s">
        <v>16</v>
      </c>
      <c r="G51" s="154">
        <f>SUM(G52)</f>
        <v>0</v>
      </c>
    </row>
    <row r="52" spans="1:7" ht="18">
      <c r="A52" s="252" t="s">
        <v>109</v>
      </c>
      <c r="B52" s="252"/>
      <c r="C52" s="171" t="s">
        <v>231</v>
      </c>
      <c r="D52" s="225" t="s">
        <v>279</v>
      </c>
      <c r="E52" s="230">
        <v>386.65</v>
      </c>
      <c r="F52" s="142">
        <v>0</v>
      </c>
      <c r="G52" s="142">
        <f>ROUND(E52*F52,2)</f>
        <v>0</v>
      </c>
    </row>
    <row r="53" spans="1:7" ht="15">
      <c r="A53" s="249"/>
      <c r="B53" s="249"/>
      <c r="C53" s="172" t="s">
        <v>312</v>
      </c>
      <c r="D53" s="173"/>
      <c r="E53" s="174"/>
      <c r="F53" s="175"/>
      <c r="G53" s="175"/>
    </row>
    <row r="54" spans="1:7" ht="15" customHeight="1">
      <c r="A54" s="95" t="s">
        <v>8</v>
      </c>
      <c r="B54" s="179" t="s">
        <v>48</v>
      </c>
      <c r="C54" s="156" t="s">
        <v>11</v>
      </c>
      <c r="D54" s="157" t="s">
        <v>16</v>
      </c>
      <c r="E54" s="180" t="s">
        <v>16</v>
      </c>
      <c r="F54" s="158" t="s">
        <v>16</v>
      </c>
      <c r="G54" s="159">
        <f>G55+G61+G67+G74+G83+G88</f>
        <v>0</v>
      </c>
    </row>
    <row r="55" spans="1:7" ht="48" customHeight="1">
      <c r="A55" s="116" t="s">
        <v>78</v>
      </c>
      <c r="B55" s="160" t="s">
        <v>49</v>
      </c>
      <c r="C55" s="106" t="s">
        <v>50</v>
      </c>
      <c r="D55" s="107" t="s">
        <v>16</v>
      </c>
      <c r="E55" s="108" t="s">
        <v>16</v>
      </c>
      <c r="F55" s="109" t="s">
        <v>16</v>
      </c>
      <c r="G55" s="162">
        <f>SUM(G56)</f>
        <v>0</v>
      </c>
    </row>
    <row r="56" spans="1:7" ht="15" customHeight="1">
      <c r="A56" s="252" t="s">
        <v>83</v>
      </c>
      <c r="B56" s="252"/>
      <c r="C56" s="171" t="s">
        <v>66</v>
      </c>
      <c r="D56" s="225" t="s">
        <v>280</v>
      </c>
      <c r="E56" s="176">
        <v>8808</v>
      </c>
      <c r="F56" s="142">
        <v>0</v>
      </c>
      <c r="G56" s="142">
        <f>ROUND(E56*F56,2)</f>
        <v>0</v>
      </c>
    </row>
    <row r="57" spans="1:7" ht="15" customHeight="1">
      <c r="A57" s="248"/>
      <c r="B57" s="248"/>
      <c r="C57" s="181" t="s">
        <v>142</v>
      </c>
      <c r="D57" s="167"/>
      <c r="E57" s="182"/>
      <c r="F57" s="169"/>
      <c r="G57" s="169"/>
    </row>
    <row r="58" spans="1:7" ht="15" customHeight="1">
      <c r="A58" s="248"/>
      <c r="B58" s="248"/>
      <c r="C58" s="181" t="s">
        <v>292</v>
      </c>
      <c r="D58" s="167"/>
      <c r="E58" s="182"/>
      <c r="F58" s="169"/>
      <c r="G58" s="169"/>
    </row>
    <row r="59" spans="1:7" ht="15" customHeight="1">
      <c r="A59" s="248"/>
      <c r="B59" s="248"/>
      <c r="C59" s="181" t="s">
        <v>141</v>
      </c>
      <c r="D59" s="167"/>
      <c r="E59" s="182"/>
      <c r="F59" s="169"/>
      <c r="G59" s="169"/>
    </row>
    <row r="60" spans="1:7" ht="15" customHeight="1">
      <c r="A60" s="249"/>
      <c r="B60" s="249"/>
      <c r="C60" s="172" t="s">
        <v>293</v>
      </c>
      <c r="D60" s="173"/>
      <c r="E60" s="174"/>
      <c r="F60" s="175"/>
      <c r="G60" s="175"/>
    </row>
    <row r="61" spans="1:7" ht="47.25">
      <c r="A61" s="116" t="s">
        <v>82</v>
      </c>
      <c r="B61" s="160" t="s">
        <v>110</v>
      </c>
      <c r="C61" s="106" t="s">
        <v>145</v>
      </c>
      <c r="D61" s="107" t="s">
        <v>16</v>
      </c>
      <c r="E61" s="108" t="s">
        <v>16</v>
      </c>
      <c r="F61" s="109" t="s">
        <v>16</v>
      </c>
      <c r="G61" s="162">
        <f>SUM(G62)</f>
        <v>0</v>
      </c>
    </row>
    <row r="62" spans="1:7" ht="15" customHeight="1">
      <c r="A62" s="252" t="s">
        <v>84</v>
      </c>
      <c r="B62" s="252"/>
      <c r="C62" s="171" t="s">
        <v>282</v>
      </c>
      <c r="D62" s="225" t="s">
        <v>280</v>
      </c>
      <c r="E62" s="176">
        <v>8808</v>
      </c>
      <c r="F62" s="142">
        <v>0</v>
      </c>
      <c r="G62" s="142">
        <f t="shared" ref="G62" si="9">ROUND(E62*F62,2)</f>
        <v>0</v>
      </c>
    </row>
    <row r="63" spans="1:7" ht="15" customHeight="1">
      <c r="A63" s="248"/>
      <c r="B63" s="248"/>
      <c r="C63" s="181" t="s">
        <v>142</v>
      </c>
      <c r="D63" s="167"/>
      <c r="E63" s="182"/>
      <c r="F63" s="169"/>
      <c r="G63" s="169"/>
    </row>
    <row r="64" spans="1:7" ht="15" customHeight="1">
      <c r="A64" s="248"/>
      <c r="B64" s="248"/>
      <c r="C64" s="181" t="s">
        <v>292</v>
      </c>
      <c r="D64" s="167"/>
      <c r="E64" s="182"/>
      <c r="F64" s="169"/>
      <c r="G64" s="169"/>
    </row>
    <row r="65" spans="1:7" ht="15" customHeight="1">
      <c r="A65" s="248"/>
      <c r="B65" s="248"/>
      <c r="C65" s="181" t="s">
        <v>141</v>
      </c>
      <c r="D65" s="167"/>
      <c r="E65" s="182"/>
      <c r="F65" s="169"/>
      <c r="G65" s="169"/>
    </row>
    <row r="66" spans="1:7" ht="15" customHeight="1">
      <c r="A66" s="249"/>
      <c r="B66" s="249"/>
      <c r="C66" s="172" t="s">
        <v>293</v>
      </c>
      <c r="D66" s="173"/>
      <c r="E66" s="174"/>
      <c r="F66" s="175"/>
      <c r="G66" s="175"/>
    </row>
    <row r="67" spans="1:7" ht="45" customHeight="1">
      <c r="A67" s="95" t="s">
        <v>85</v>
      </c>
      <c r="B67" s="150" t="s">
        <v>51</v>
      </c>
      <c r="C67" s="151" t="s">
        <v>52</v>
      </c>
      <c r="D67" s="128" t="s">
        <v>16</v>
      </c>
      <c r="E67" s="152" t="s">
        <v>16</v>
      </c>
      <c r="F67" s="153" t="s">
        <v>16</v>
      </c>
      <c r="G67" s="154">
        <f>SUM(G68:G72)</f>
        <v>0</v>
      </c>
    </row>
    <row r="68" spans="1:7" ht="16.5" customHeight="1">
      <c r="A68" s="250" t="s">
        <v>86</v>
      </c>
      <c r="B68" s="252"/>
      <c r="C68" s="171" t="s">
        <v>144</v>
      </c>
      <c r="D68" s="225" t="s">
        <v>280</v>
      </c>
      <c r="E68" s="176">
        <v>7137.6</v>
      </c>
      <c r="F68" s="142">
        <v>0</v>
      </c>
      <c r="G68" s="142">
        <f>ROUND(E68*F68,2)</f>
        <v>0</v>
      </c>
    </row>
    <row r="69" spans="1:7" ht="16.5" customHeight="1">
      <c r="A69" s="255"/>
      <c r="B69" s="248"/>
      <c r="C69" s="181" t="s">
        <v>143</v>
      </c>
      <c r="D69" s="167"/>
      <c r="E69" s="182"/>
      <c r="F69" s="169"/>
      <c r="G69" s="169"/>
    </row>
    <row r="70" spans="1:7" ht="16.5" customHeight="1">
      <c r="A70" s="255"/>
      <c r="B70" s="248"/>
      <c r="C70" s="181" t="s">
        <v>294</v>
      </c>
      <c r="D70" s="167"/>
      <c r="E70" s="182"/>
      <c r="F70" s="169"/>
      <c r="G70" s="169"/>
    </row>
    <row r="71" spans="1:7" ht="15.75" customHeight="1">
      <c r="A71" s="251"/>
      <c r="B71" s="248"/>
      <c r="C71" s="181" t="s">
        <v>295</v>
      </c>
      <c r="D71" s="167"/>
      <c r="E71" s="182"/>
      <c r="F71" s="169"/>
      <c r="G71" s="169"/>
    </row>
    <row r="72" spans="1:7" ht="15" customHeight="1">
      <c r="A72" s="250" t="s">
        <v>258</v>
      </c>
      <c r="B72" s="252"/>
      <c r="C72" s="171" t="s">
        <v>36</v>
      </c>
      <c r="D72" s="225" t="s">
        <v>280</v>
      </c>
      <c r="E72" s="176">
        <v>14275.2</v>
      </c>
      <c r="F72" s="142">
        <v>0</v>
      </c>
      <c r="G72" s="142">
        <f>ROUND(E72*F72,2)</f>
        <v>0</v>
      </c>
    </row>
    <row r="73" spans="1:7" ht="15" customHeight="1">
      <c r="A73" s="251"/>
      <c r="B73" s="249"/>
      <c r="C73" s="172" t="s">
        <v>296</v>
      </c>
      <c r="D73" s="173"/>
      <c r="E73" s="174"/>
      <c r="F73" s="175"/>
      <c r="G73" s="175"/>
    </row>
    <row r="74" spans="1:7" ht="48.75" customHeight="1">
      <c r="A74" s="116" t="s">
        <v>259</v>
      </c>
      <c r="B74" s="150" t="s">
        <v>233</v>
      </c>
      <c r="C74" s="151" t="s">
        <v>53</v>
      </c>
      <c r="D74" s="128" t="s">
        <v>16</v>
      </c>
      <c r="E74" s="152" t="s">
        <v>16</v>
      </c>
      <c r="F74" s="153" t="s">
        <v>16</v>
      </c>
      <c r="G74" s="154">
        <f>SUM(G75:G82)</f>
        <v>0</v>
      </c>
    </row>
    <row r="75" spans="1:7" ht="17.25" customHeight="1">
      <c r="A75" s="271" t="s">
        <v>260</v>
      </c>
      <c r="B75" s="274"/>
      <c r="C75" s="171" t="s">
        <v>283</v>
      </c>
      <c r="D75" s="225" t="s">
        <v>280</v>
      </c>
      <c r="E75" s="176">
        <v>7137.6</v>
      </c>
      <c r="F75" s="142">
        <v>0</v>
      </c>
      <c r="G75" s="142">
        <f>ROUND(E75*F75,2)</f>
        <v>0</v>
      </c>
    </row>
    <row r="76" spans="1:7" ht="17.25" customHeight="1">
      <c r="A76" s="272"/>
      <c r="B76" s="275"/>
      <c r="C76" s="181" t="s">
        <v>143</v>
      </c>
      <c r="D76" s="167"/>
      <c r="E76" s="182"/>
      <c r="F76" s="169"/>
      <c r="G76" s="169"/>
    </row>
    <row r="77" spans="1:7" ht="17.25" customHeight="1">
      <c r="A77" s="272"/>
      <c r="B77" s="275"/>
      <c r="C77" s="181" t="s">
        <v>297</v>
      </c>
      <c r="D77" s="167"/>
      <c r="E77" s="182"/>
      <c r="F77" s="169"/>
      <c r="G77" s="169"/>
    </row>
    <row r="78" spans="1:7" ht="17.25" customHeight="1">
      <c r="A78" s="273"/>
      <c r="B78" s="275"/>
      <c r="C78" s="181" t="s">
        <v>295</v>
      </c>
      <c r="D78" s="167"/>
      <c r="E78" s="182"/>
      <c r="F78" s="169"/>
      <c r="G78" s="169"/>
    </row>
    <row r="79" spans="1:7" ht="17.25" customHeight="1">
      <c r="A79" s="276" t="s">
        <v>261</v>
      </c>
      <c r="B79" s="247"/>
      <c r="C79" s="171" t="s">
        <v>284</v>
      </c>
      <c r="D79" s="225" t="s">
        <v>280</v>
      </c>
      <c r="E79" s="176">
        <v>1640.4</v>
      </c>
      <c r="F79" s="142">
        <v>0</v>
      </c>
      <c r="G79" s="142">
        <f>ROUND(E79*F79,2)</f>
        <v>0</v>
      </c>
    </row>
    <row r="80" spans="1:7" ht="17.25" customHeight="1">
      <c r="A80" s="255"/>
      <c r="B80" s="248"/>
      <c r="C80" s="181" t="s">
        <v>146</v>
      </c>
      <c r="D80" s="167"/>
      <c r="E80" s="182"/>
      <c r="F80" s="169"/>
      <c r="G80" s="169"/>
    </row>
    <row r="81" spans="1:7" ht="17.25" customHeight="1">
      <c r="A81" s="255"/>
      <c r="B81" s="248"/>
      <c r="C81" s="181" t="s">
        <v>147</v>
      </c>
      <c r="D81" s="167"/>
      <c r="E81" s="182"/>
      <c r="F81" s="169"/>
      <c r="G81" s="169"/>
    </row>
    <row r="82" spans="1:7" ht="17.25" customHeight="1">
      <c r="A82" s="251"/>
      <c r="B82" s="249"/>
      <c r="C82" s="172" t="s">
        <v>148</v>
      </c>
      <c r="D82" s="173"/>
      <c r="E82" s="174"/>
      <c r="F82" s="175"/>
      <c r="G82" s="175"/>
    </row>
    <row r="83" spans="1:7" ht="49.5" customHeight="1">
      <c r="A83" s="98" t="s">
        <v>87</v>
      </c>
      <c r="B83" s="105" t="s">
        <v>54</v>
      </c>
      <c r="C83" s="106" t="s">
        <v>55</v>
      </c>
      <c r="D83" s="107" t="s">
        <v>16</v>
      </c>
      <c r="E83" s="108" t="s">
        <v>16</v>
      </c>
      <c r="F83" s="109" t="s">
        <v>16</v>
      </c>
      <c r="G83" s="162">
        <f>SUM(G84:G87)</f>
        <v>0</v>
      </c>
    </row>
    <row r="84" spans="1:7" ht="15" customHeight="1">
      <c r="A84" s="271" t="s">
        <v>88</v>
      </c>
      <c r="B84" s="274"/>
      <c r="C84" s="171" t="s">
        <v>285</v>
      </c>
      <c r="D84" s="225" t="s">
        <v>280</v>
      </c>
      <c r="E84" s="176">
        <v>540.29999999999995</v>
      </c>
      <c r="F84" s="142">
        <v>0</v>
      </c>
      <c r="G84" s="142">
        <f>ROUND(E84*F84,2)</f>
        <v>0</v>
      </c>
    </row>
    <row r="85" spans="1:7" ht="15" customHeight="1">
      <c r="A85" s="272"/>
      <c r="B85" s="275"/>
      <c r="C85" s="181" t="s">
        <v>149</v>
      </c>
      <c r="D85" s="167"/>
      <c r="E85" s="182"/>
      <c r="F85" s="169"/>
      <c r="G85" s="169"/>
    </row>
    <row r="86" spans="1:7" ht="15" customHeight="1">
      <c r="A86" s="272"/>
      <c r="B86" s="275"/>
      <c r="C86" s="181" t="s">
        <v>141</v>
      </c>
      <c r="D86" s="167"/>
      <c r="E86" s="182"/>
      <c r="F86" s="169"/>
      <c r="G86" s="169"/>
    </row>
    <row r="87" spans="1:7" ht="15" customHeight="1">
      <c r="A87" s="273"/>
      <c r="B87" s="277"/>
      <c r="C87" s="172" t="s">
        <v>150</v>
      </c>
      <c r="D87" s="173"/>
      <c r="E87" s="174"/>
      <c r="F87" s="175"/>
      <c r="G87" s="175"/>
    </row>
    <row r="88" spans="1:7" ht="45.75" customHeight="1">
      <c r="A88" s="95" t="s">
        <v>262</v>
      </c>
      <c r="B88" s="150" t="s">
        <v>56</v>
      </c>
      <c r="C88" s="151" t="s">
        <v>67</v>
      </c>
      <c r="D88" s="128" t="s">
        <v>16</v>
      </c>
      <c r="E88" s="152" t="s">
        <v>16</v>
      </c>
      <c r="F88" s="109" t="s">
        <v>16</v>
      </c>
      <c r="G88" s="162">
        <f>SUM(G89)</f>
        <v>0</v>
      </c>
    </row>
    <row r="89" spans="1:7" ht="15.75" customHeight="1">
      <c r="A89" s="250" t="s">
        <v>263</v>
      </c>
      <c r="B89" s="257"/>
      <c r="C89" s="171" t="s">
        <v>286</v>
      </c>
      <c r="D89" s="225" t="s">
        <v>41</v>
      </c>
      <c r="E89" s="176">
        <v>24.9</v>
      </c>
      <c r="F89" s="142">
        <v>0</v>
      </c>
      <c r="G89" s="142">
        <f>ROUND(E89*F89,2)</f>
        <v>0</v>
      </c>
    </row>
    <row r="90" spans="1:7" ht="15.75" customHeight="1">
      <c r="A90" s="251"/>
      <c r="B90" s="249"/>
      <c r="C90" s="172" t="s">
        <v>298</v>
      </c>
      <c r="D90" s="173"/>
      <c r="E90" s="174"/>
      <c r="F90" s="175"/>
      <c r="G90" s="175"/>
    </row>
    <row r="91" spans="1:7" ht="15" customHeight="1">
      <c r="A91" s="183" t="s">
        <v>27</v>
      </c>
      <c r="B91" s="184" t="s">
        <v>57</v>
      </c>
      <c r="C91" s="185" t="s">
        <v>12</v>
      </c>
      <c r="D91" s="157" t="s">
        <v>16</v>
      </c>
      <c r="E91" s="119" t="s">
        <v>16</v>
      </c>
      <c r="F91" s="103" t="s">
        <v>16</v>
      </c>
      <c r="G91" s="104">
        <f>G92+G99+G102</f>
        <v>0</v>
      </c>
    </row>
    <row r="92" spans="1:7" ht="47.25">
      <c r="A92" s="186" t="s">
        <v>264</v>
      </c>
      <c r="B92" s="187" t="s">
        <v>58</v>
      </c>
      <c r="C92" s="178" t="s">
        <v>59</v>
      </c>
      <c r="D92" s="188" t="s">
        <v>16</v>
      </c>
      <c r="E92" s="152" t="s">
        <v>16</v>
      </c>
      <c r="F92" s="109" t="s">
        <v>16</v>
      </c>
      <c r="G92" s="162">
        <f>G93+G97</f>
        <v>0</v>
      </c>
    </row>
    <row r="93" spans="1:7" ht="18">
      <c r="A93" s="253" t="s">
        <v>265</v>
      </c>
      <c r="B93" s="252"/>
      <c r="C93" s="171" t="s">
        <v>89</v>
      </c>
      <c r="D93" s="225" t="s">
        <v>280</v>
      </c>
      <c r="E93" s="176">
        <v>6551.2</v>
      </c>
      <c r="F93" s="142">
        <v>0</v>
      </c>
      <c r="G93" s="142">
        <f>ROUND(E93*F93,2)</f>
        <v>0</v>
      </c>
    </row>
    <row r="94" spans="1:7" ht="15">
      <c r="A94" s="255"/>
      <c r="B94" s="248"/>
      <c r="C94" s="181" t="s">
        <v>151</v>
      </c>
      <c r="D94" s="167"/>
      <c r="E94" s="182"/>
      <c r="F94" s="169"/>
      <c r="G94" s="169"/>
    </row>
    <row r="95" spans="1:7" ht="15">
      <c r="A95" s="255"/>
      <c r="B95" s="248"/>
      <c r="C95" s="181" t="s">
        <v>299</v>
      </c>
      <c r="D95" s="167"/>
      <c r="E95" s="182"/>
      <c r="F95" s="169"/>
      <c r="G95" s="169"/>
    </row>
    <row r="96" spans="1:7" ht="15">
      <c r="A96" s="256"/>
      <c r="B96" s="248"/>
      <c r="C96" s="181" t="s">
        <v>300</v>
      </c>
      <c r="D96" s="167"/>
      <c r="E96" s="182"/>
      <c r="F96" s="169"/>
      <c r="G96" s="169"/>
    </row>
    <row r="97" spans="1:7" ht="18">
      <c r="A97" s="253" t="s">
        <v>266</v>
      </c>
      <c r="B97" s="257"/>
      <c r="C97" s="171" t="s">
        <v>90</v>
      </c>
      <c r="D97" s="225" t="s">
        <v>280</v>
      </c>
      <c r="E97" s="176">
        <v>6188.6</v>
      </c>
      <c r="F97" s="142">
        <v>0</v>
      </c>
      <c r="G97" s="142">
        <f>ROUND(E97*F97,2)</f>
        <v>0</v>
      </c>
    </row>
    <row r="98" spans="1:7" ht="15">
      <c r="A98" s="256"/>
      <c r="B98" s="249"/>
      <c r="C98" s="172" t="s">
        <v>152</v>
      </c>
      <c r="D98" s="173"/>
      <c r="E98" s="174"/>
      <c r="F98" s="175"/>
      <c r="G98" s="175"/>
    </row>
    <row r="99" spans="1:7" ht="47.25">
      <c r="A99" s="189" t="s">
        <v>91</v>
      </c>
      <c r="B99" s="190" t="s">
        <v>60</v>
      </c>
      <c r="C99" s="191" t="s">
        <v>61</v>
      </c>
      <c r="D99" s="128" t="s">
        <v>16</v>
      </c>
      <c r="E99" s="152" t="s">
        <v>16</v>
      </c>
      <c r="F99" s="109" t="s">
        <v>16</v>
      </c>
      <c r="G99" s="162">
        <f>G100</f>
        <v>0</v>
      </c>
    </row>
    <row r="100" spans="1:7" ht="30">
      <c r="A100" s="253" t="s">
        <v>92</v>
      </c>
      <c r="B100" s="254"/>
      <c r="C100" s="171" t="s">
        <v>153</v>
      </c>
      <c r="D100" s="225" t="s">
        <v>280</v>
      </c>
      <c r="E100" s="176">
        <v>25</v>
      </c>
      <c r="F100" s="142">
        <v>0</v>
      </c>
      <c r="G100" s="142">
        <f>ROUND(E100*F100,2)</f>
        <v>0</v>
      </c>
    </row>
    <row r="101" spans="1:7" ht="15">
      <c r="A101" s="256"/>
      <c r="B101" s="249"/>
      <c r="C101" s="172" t="s">
        <v>154</v>
      </c>
      <c r="D101" s="173"/>
      <c r="E101" s="174"/>
      <c r="F101" s="175"/>
      <c r="G101" s="175"/>
    </row>
    <row r="102" spans="1:7" ht="47.25">
      <c r="A102" s="192" t="s">
        <v>93</v>
      </c>
      <c r="B102" s="193" t="s">
        <v>95</v>
      </c>
      <c r="C102" s="151" t="s">
        <v>68</v>
      </c>
      <c r="D102" s="128" t="s">
        <v>16</v>
      </c>
      <c r="E102" s="152" t="s">
        <v>16</v>
      </c>
      <c r="F102" s="153" t="s">
        <v>16</v>
      </c>
      <c r="G102" s="154">
        <f>SUM(G103:G108)</f>
        <v>0</v>
      </c>
    </row>
    <row r="103" spans="1:7" ht="15" customHeight="1">
      <c r="A103" s="252" t="s">
        <v>94</v>
      </c>
      <c r="B103" s="252"/>
      <c r="C103" s="171" t="s">
        <v>156</v>
      </c>
      <c r="D103" s="225" t="s">
        <v>280</v>
      </c>
      <c r="E103" s="176">
        <v>209.4</v>
      </c>
      <c r="F103" s="142">
        <v>0</v>
      </c>
      <c r="G103" s="142">
        <f>ROUND(E103*F103,2)</f>
        <v>0</v>
      </c>
    </row>
    <row r="104" spans="1:7" ht="15" customHeight="1">
      <c r="A104" s="249"/>
      <c r="B104" s="249"/>
      <c r="C104" s="172" t="s">
        <v>141</v>
      </c>
      <c r="D104" s="173"/>
      <c r="E104" s="174"/>
      <c r="F104" s="175"/>
      <c r="G104" s="175"/>
    </row>
    <row r="105" spans="1:7" ht="15.75" customHeight="1">
      <c r="A105" s="252" t="s">
        <v>267</v>
      </c>
      <c r="B105" s="252"/>
      <c r="C105" s="171" t="s">
        <v>155</v>
      </c>
      <c r="D105" s="225" t="s">
        <v>280</v>
      </c>
      <c r="E105" s="176">
        <v>299.39999999999998</v>
      </c>
      <c r="F105" s="142">
        <v>0</v>
      </c>
      <c r="G105" s="142">
        <f>ROUND(E105*F105,2)</f>
        <v>0</v>
      </c>
    </row>
    <row r="106" spans="1:7" ht="15.75" customHeight="1">
      <c r="A106" s="249"/>
      <c r="B106" s="249"/>
      <c r="C106" s="172" t="s">
        <v>157</v>
      </c>
      <c r="D106" s="173"/>
      <c r="E106" s="174"/>
      <c r="F106" s="175"/>
      <c r="G106" s="175"/>
    </row>
    <row r="107" spans="1:7" ht="15.75" customHeight="1">
      <c r="A107" s="252" t="s">
        <v>268</v>
      </c>
      <c r="B107" s="252"/>
      <c r="C107" s="181" t="s">
        <v>158</v>
      </c>
      <c r="D107" s="225" t="s">
        <v>280</v>
      </c>
      <c r="E107" s="176">
        <v>31.5</v>
      </c>
      <c r="F107" s="142">
        <v>0</v>
      </c>
      <c r="G107" s="142">
        <f>ROUND(E107*F107,2)</f>
        <v>0</v>
      </c>
    </row>
    <row r="108" spans="1:7" ht="15.75" customHeight="1">
      <c r="A108" s="249"/>
      <c r="B108" s="249"/>
      <c r="C108" s="181" t="s">
        <v>172</v>
      </c>
      <c r="D108" s="173"/>
      <c r="E108" s="194"/>
      <c r="F108" s="175"/>
      <c r="G108" s="175"/>
    </row>
    <row r="109" spans="1:7" ht="31.5">
      <c r="A109" s="116" t="s">
        <v>28</v>
      </c>
      <c r="B109" s="195" t="s">
        <v>42</v>
      </c>
      <c r="C109" s="196" t="s">
        <v>43</v>
      </c>
      <c r="D109" s="197" t="s">
        <v>16</v>
      </c>
      <c r="E109" s="108" t="s">
        <v>16</v>
      </c>
      <c r="F109" s="109" t="s">
        <v>16</v>
      </c>
      <c r="G109" s="110">
        <f>G110</f>
        <v>0</v>
      </c>
    </row>
    <row r="110" spans="1:7" ht="48.75" customHeight="1">
      <c r="A110" s="183" t="s">
        <v>98</v>
      </c>
      <c r="B110" s="198" t="s">
        <v>111</v>
      </c>
      <c r="C110" s="199" t="s">
        <v>62</v>
      </c>
      <c r="D110" s="200" t="s">
        <v>16</v>
      </c>
      <c r="E110" s="201" t="s">
        <v>16</v>
      </c>
      <c r="F110" s="103" t="s">
        <v>16</v>
      </c>
      <c r="G110" s="104">
        <f>SUM(G111:G115)</f>
        <v>0</v>
      </c>
    </row>
    <row r="111" spans="1:7" ht="15" customHeight="1">
      <c r="A111" s="202" t="s">
        <v>99</v>
      </c>
      <c r="B111" s="200"/>
      <c r="C111" s="203" t="s">
        <v>163</v>
      </c>
      <c r="D111" s="107" t="s">
        <v>0</v>
      </c>
      <c r="E111" s="204">
        <v>4</v>
      </c>
      <c r="F111" s="115">
        <v>0</v>
      </c>
      <c r="G111" s="115">
        <f>ROUND(E111*F111,2)</f>
        <v>0</v>
      </c>
    </row>
    <row r="112" spans="1:7" ht="15" customHeight="1">
      <c r="A112" s="202" t="s">
        <v>269</v>
      </c>
      <c r="B112" s="200"/>
      <c r="C112" s="203" t="s">
        <v>164</v>
      </c>
      <c r="D112" s="107" t="s">
        <v>0</v>
      </c>
      <c r="E112" s="204">
        <v>1</v>
      </c>
      <c r="F112" s="115">
        <v>0</v>
      </c>
      <c r="G112" s="115">
        <f t="shared" ref="G112:G115" si="10">ROUND(E112*F112,2)</f>
        <v>0</v>
      </c>
    </row>
    <row r="113" spans="1:9" ht="15" customHeight="1">
      <c r="A113" s="202" t="s">
        <v>270</v>
      </c>
      <c r="B113" s="200"/>
      <c r="C113" s="203" t="s">
        <v>165</v>
      </c>
      <c r="D113" s="107" t="s">
        <v>0</v>
      </c>
      <c r="E113" s="204">
        <v>3</v>
      </c>
      <c r="F113" s="115">
        <v>0</v>
      </c>
      <c r="G113" s="115">
        <f t="shared" si="10"/>
        <v>0</v>
      </c>
    </row>
    <row r="114" spans="1:9" ht="15" customHeight="1">
      <c r="A114" s="202" t="s">
        <v>271</v>
      </c>
      <c r="B114" s="200"/>
      <c r="C114" s="203" t="s">
        <v>166</v>
      </c>
      <c r="D114" s="107" t="s">
        <v>0</v>
      </c>
      <c r="E114" s="204">
        <v>1</v>
      </c>
      <c r="F114" s="115">
        <v>0</v>
      </c>
      <c r="G114" s="115">
        <f t="shared" si="10"/>
        <v>0</v>
      </c>
    </row>
    <row r="115" spans="1:9" ht="15" customHeight="1">
      <c r="A115" s="202" t="s">
        <v>272</v>
      </c>
      <c r="B115" s="200"/>
      <c r="C115" s="203" t="s">
        <v>112</v>
      </c>
      <c r="D115" s="107" t="s">
        <v>37</v>
      </c>
      <c r="E115" s="204">
        <v>1</v>
      </c>
      <c r="F115" s="115">
        <v>0</v>
      </c>
      <c r="G115" s="115">
        <f t="shared" si="10"/>
        <v>0</v>
      </c>
    </row>
    <row r="116" spans="1:9" ht="22.5" customHeight="1">
      <c r="A116" s="116" t="s">
        <v>29</v>
      </c>
      <c r="B116" s="198" t="s">
        <v>100</v>
      </c>
      <c r="C116" s="205" t="s">
        <v>13</v>
      </c>
      <c r="D116" s="206" t="s">
        <v>16</v>
      </c>
      <c r="E116" s="108" t="s">
        <v>16</v>
      </c>
      <c r="F116" s="109" t="s">
        <v>16</v>
      </c>
      <c r="G116" s="207">
        <f>G117+G122</f>
        <v>0</v>
      </c>
    </row>
    <row r="117" spans="1:9" ht="49.5" customHeight="1">
      <c r="A117" s="116" t="s">
        <v>96</v>
      </c>
      <c r="B117" s="198" t="s">
        <v>101</v>
      </c>
      <c r="C117" s="106" t="s">
        <v>63</v>
      </c>
      <c r="D117" s="132" t="s">
        <v>16</v>
      </c>
      <c r="E117" s="126" t="s">
        <v>16</v>
      </c>
      <c r="F117" s="109" t="s">
        <v>16</v>
      </c>
      <c r="G117" s="110">
        <f>SUM(G118:G121)</f>
        <v>0</v>
      </c>
    </row>
    <row r="118" spans="1:9" ht="30">
      <c r="A118" s="253" t="s">
        <v>273</v>
      </c>
      <c r="B118" s="252"/>
      <c r="C118" s="208" t="s">
        <v>69</v>
      </c>
      <c r="D118" s="225" t="s">
        <v>17</v>
      </c>
      <c r="E118" s="176">
        <v>167.5</v>
      </c>
      <c r="F118" s="142">
        <v>0</v>
      </c>
      <c r="G118" s="142">
        <f>ROUND(E118*F118,2)</f>
        <v>0</v>
      </c>
    </row>
    <row r="119" spans="1:9" ht="15">
      <c r="A119" s="251"/>
      <c r="B119" s="249"/>
      <c r="C119" s="209" t="s">
        <v>159</v>
      </c>
      <c r="D119" s="173"/>
      <c r="E119" s="174"/>
      <c r="F119" s="175"/>
      <c r="G119" s="175"/>
    </row>
    <row r="120" spans="1:9" ht="30">
      <c r="A120" s="252" t="s">
        <v>97</v>
      </c>
      <c r="B120" s="254"/>
      <c r="C120" s="208" t="s">
        <v>70</v>
      </c>
      <c r="D120" s="225" t="s">
        <v>17</v>
      </c>
      <c r="E120" s="176">
        <v>145</v>
      </c>
      <c r="F120" s="142">
        <v>0</v>
      </c>
      <c r="G120" s="142">
        <f>ROUND(E120*F120,2)</f>
        <v>0</v>
      </c>
    </row>
    <row r="121" spans="1:9" ht="15">
      <c r="A121" s="249"/>
      <c r="B121" s="249"/>
      <c r="C121" s="209" t="s">
        <v>160</v>
      </c>
      <c r="D121" s="173"/>
      <c r="E121" s="174"/>
      <c r="F121" s="175"/>
      <c r="G121" s="175"/>
    </row>
    <row r="122" spans="1:9" ht="47.25">
      <c r="A122" s="95" t="s">
        <v>274</v>
      </c>
      <c r="B122" s="150" t="s">
        <v>64</v>
      </c>
      <c r="C122" s="151" t="s">
        <v>65</v>
      </c>
      <c r="D122" s="107" t="s">
        <v>16</v>
      </c>
      <c r="E122" s="108" t="s">
        <v>16</v>
      </c>
      <c r="F122" s="109" t="s">
        <v>16</v>
      </c>
      <c r="G122" s="162">
        <f>G123</f>
        <v>0</v>
      </c>
    </row>
    <row r="123" spans="1:9" ht="30">
      <c r="A123" s="250" t="s">
        <v>275</v>
      </c>
      <c r="B123" s="252"/>
      <c r="C123" s="208" t="s">
        <v>71</v>
      </c>
      <c r="D123" s="225" t="s">
        <v>17</v>
      </c>
      <c r="E123" s="176">
        <v>126.1</v>
      </c>
      <c r="F123" s="142">
        <v>0</v>
      </c>
      <c r="G123" s="142">
        <f>ROUND(E123*F123,2)</f>
        <v>0</v>
      </c>
    </row>
    <row r="124" spans="1:9" ht="15">
      <c r="A124" s="251"/>
      <c r="B124" s="249"/>
      <c r="C124" s="209" t="s">
        <v>161</v>
      </c>
      <c r="D124" s="173"/>
      <c r="E124" s="174"/>
      <c r="F124" s="175"/>
      <c r="G124" s="175"/>
    </row>
    <row r="125" spans="1:9" ht="33" customHeight="1">
      <c r="A125" s="116" t="s">
        <v>30</v>
      </c>
      <c r="B125" s="210" t="s">
        <v>102</v>
      </c>
      <c r="C125" s="211" t="s">
        <v>10</v>
      </c>
      <c r="D125" s="128" t="s">
        <v>16</v>
      </c>
      <c r="E125" s="212" t="s">
        <v>16</v>
      </c>
      <c r="F125" s="153" t="s">
        <v>16</v>
      </c>
      <c r="G125" s="154">
        <f>G126</f>
        <v>0</v>
      </c>
    </row>
    <row r="126" spans="1:9" ht="31.5">
      <c r="A126" s="143" t="s">
        <v>103</v>
      </c>
      <c r="B126" s="150" t="s">
        <v>167</v>
      </c>
      <c r="C126" s="213" t="s">
        <v>168</v>
      </c>
      <c r="D126" s="113" t="s">
        <v>16</v>
      </c>
      <c r="E126" s="146" t="s">
        <v>16</v>
      </c>
      <c r="F126" s="147" t="s">
        <v>16</v>
      </c>
      <c r="G126" s="110">
        <f>G127+G129+G133</f>
        <v>0</v>
      </c>
    </row>
    <row r="127" spans="1:9" ht="30">
      <c r="A127" s="252" t="s">
        <v>104</v>
      </c>
      <c r="B127" s="252"/>
      <c r="C127" s="171" t="s">
        <v>171</v>
      </c>
      <c r="D127" s="225" t="s">
        <v>280</v>
      </c>
      <c r="E127" s="176">
        <v>5065.8</v>
      </c>
      <c r="F127" s="142">
        <v>0</v>
      </c>
      <c r="G127" s="142">
        <f>ROUND(E127*F127,2)</f>
        <v>0</v>
      </c>
      <c r="I127" s="3"/>
    </row>
    <row r="128" spans="1:9" ht="15">
      <c r="A128" s="249"/>
      <c r="B128" s="249"/>
      <c r="C128" s="172" t="s">
        <v>162</v>
      </c>
      <c r="D128" s="173"/>
      <c r="E128" s="174"/>
      <c r="F128" s="175"/>
      <c r="G128" s="175"/>
    </row>
    <row r="129" spans="1:230" ht="30">
      <c r="A129" s="247" t="s">
        <v>276</v>
      </c>
      <c r="B129" s="247"/>
      <c r="C129" s="171" t="s">
        <v>169</v>
      </c>
      <c r="D129" s="225" t="s">
        <v>0</v>
      </c>
      <c r="E129" s="176">
        <v>101</v>
      </c>
      <c r="F129" s="142">
        <v>0</v>
      </c>
      <c r="G129" s="142">
        <f>ROUND(E129*F129,2)</f>
        <v>0</v>
      </c>
    </row>
    <row r="130" spans="1:230" ht="15">
      <c r="A130" s="248"/>
      <c r="B130" s="248"/>
      <c r="C130" s="181" t="s">
        <v>309</v>
      </c>
      <c r="D130" s="167"/>
      <c r="E130" s="182"/>
      <c r="F130" s="169"/>
      <c r="G130" s="169"/>
    </row>
    <row r="131" spans="1:230" ht="15">
      <c r="A131" s="248"/>
      <c r="B131" s="248"/>
      <c r="C131" s="181" t="s">
        <v>310</v>
      </c>
      <c r="D131" s="167"/>
      <c r="E131" s="182"/>
      <c r="F131" s="169"/>
      <c r="G131" s="169"/>
    </row>
    <row r="132" spans="1:230" ht="15">
      <c r="A132" s="248"/>
      <c r="B132" s="248"/>
      <c r="C132" s="181" t="s">
        <v>234</v>
      </c>
      <c r="D132" s="167"/>
      <c r="E132" s="182"/>
      <c r="F132" s="169"/>
      <c r="G132" s="169"/>
    </row>
    <row r="133" spans="1:230" ht="15">
      <c r="A133" s="247" t="s">
        <v>277</v>
      </c>
      <c r="B133" s="247"/>
      <c r="C133" s="171" t="s">
        <v>311</v>
      </c>
      <c r="D133" s="225" t="s">
        <v>0</v>
      </c>
      <c r="E133" s="176">
        <v>300</v>
      </c>
      <c r="F133" s="142">
        <v>0</v>
      </c>
      <c r="G133" s="142">
        <f>ROUND(E133*F133,2)</f>
        <v>0</v>
      </c>
    </row>
    <row r="134" spans="1:230" ht="15">
      <c r="A134" s="249"/>
      <c r="B134" s="249"/>
      <c r="C134" s="172" t="s">
        <v>303</v>
      </c>
      <c r="D134" s="173"/>
      <c r="E134" s="174"/>
      <c r="F134" s="175"/>
      <c r="G134" s="175"/>
    </row>
    <row r="135" spans="1:230" ht="30">
      <c r="A135" s="224" t="s">
        <v>301</v>
      </c>
      <c r="B135" s="224" t="s">
        <v>302</v>
      </c>
      <c r="C135" s="112" t="s">
        <v>288</v>
      </c>
      <c r="D135" s="113" t="s">
        <v>0</v>
      </c>
      <c r="E135" s="148">
        <v>10</v>
      </c>
      <c r="F135" s="115">
        <v>0</v>
      </c>
      <c r="G135" s="115">
        <f>ROUND(E135*F135,2)</f>
        <v>0</v>
      </c>
    </row>
    <row r="136" spans="1:230" ht="30">
      <c r="A136" s="224" t="s">
        <v>304</v>
      </c>
      <c r="B136" s="224" t="s">
        <v>302</v>
      </c>
      <c r="C136" s="112" t="s">
        <v>289</v>
      </c>
      <c r="D136" s="113" t="s">
        <v>0</v>
      </c>
      <c r="E136" s="148">
        <v>10</v>
      </c>
      <c r="F136" s="115">
        <v>0</v>
      </c>
      <c r="G136" s="115">
        <f>ROUND(E136*F136,2)</f>
        <v>0</v>
      </c>
    </row>
    <row r="137" spans="1:230" ht="31.5">
      <c r="A137" s="149" t="s">
        <v>32</v>
      </c>
      <c r="B137" s="214" t="s">
        <v>72</v>
      </c>
      <c r="C137" s="215" t="s">
        <v>6</v>
      </c>
      <c r="D137" s="216" t="s">
        <v>16</v>
      </c>
      <c r="E137" s="212" t="s">
        <v>16</v>
      </c>
      <c r="F137" s="153" t="s">
        <v>16</v>
      </c>
      <c r="G137" s="154">
        <f>SUM(G138)</f>
        <v>0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</row>
    <row r="138" spans="1:230" ht="47.25">
      <c r="A138" s="143" t="s">
        <v>105</v>
      </c>
      <c r="B138" s="217"/>
      <c r="C138" s="213" t="s">
        <v>287</v>
      </c>
      <c r="D138" s="107" t="s">
        <v>16</v>
      </c>
      <c r="E138" s="108" t="s">
        <v>16</v>
      </c>
      <c r="F138" s="109" t="s">
        <v>16</v>
      </c>
      <c r="G138" s="162">
        <f>G139</f>
        <v>0</v>
      </c>
    </row>
    <row r="139" spans="1:230" ht="30">
      <c r="A139" s="218" t="s">
        <v>106</v>
      </c>
      <c r="B139" s="219"/>
      <c r="C139" s="220" t="s">
        <v>173</v>
      </c>
      <c r="D139" s="219" t="s">
        <v>38</v>
      </c>
      <c r="E139" s="148">
        <v>1.22</v>
      </c>
      <c r="F139" s="115">
        <v>0</v>
      </c>
      <c r="G139" s="115">
        <f>ROUND(E139*F139,2)</f>
        <v>0</v>
      </c>
    </row>
    <row r="140" spans="1:230" ht="20.100000000000001" customHeight="1">
      <c r="A140" s="90"/>
      <c r="B140" s="221"/>
      <c r="C140" s="222"/>
      <c r="D140" s="268" t="s">
        <v>21</v>
      </c>
      <c r="E140" s="268"/>
      <c r="F140" s="268"/>
      <c r="G140" s="207">
        <f>G137+G125+G116+G109+G91+G54+G41+G10</f>
        <v>0</v>
      </c>
    </row>
    <row r="141" spans="1:230" ht="15" customHeight="1">
      <c r="A141" s="90"/>
      <c r="B141" s="221"/>
      <c r="C141" s="223"/>
      <c r="D141" s="268" t="s">
        <v>23</v>
      </c>
      <c r="E141" s="268"/>
      <c r="F141" s="268"/>
      <c r="G141" s="207">
        <f>ROUND(0.23*G140,2)</f>
        <v>0</v>
      </c>
    </row>
    <row r="142" spans="1:230" ht="15" customHeight="1">
      <c r="A142" s="90"/>
      <c r="B142" s="221"/>
      <c r="C142" s="223"/>
      <c r="D142" s="268" t="s">
        <v>22</v>
      </c>
      <c r="E142" s="268"/>
      <c r="F142" s="268"/>
      <c r="G142" s="207">
        <f>G140+G141</f>
        <v>0</v>
      </c>
    </row>
    <row r="143" spans="1:230" ht="15.75">
      <c r="A143" s="90"/>
      <c r="B143" s="91"/>
      <c r="C143" s="92"/>
      <c r="D143" s="93"/>
      <c r="E143" s="94"/>
      <c r="F143" s="89"/>
      <c r="G143" s="89"/>
    </row>
    <row r="144" spans="1:230" ht="15.75">
      <c r="A144" s="90"/>
      <c r="B144" s="91"/>
      <c r="C144" s="92"/>
      <c r="D144" s="93"/>
      <c r="E144" s="94"/>
      <c r="F144" s="89"/>
      <c r="G144" s="89"/>
    </row>
    <row r="145" spans="1:7" ht="15.75">
      <c r="A145" s="90"/>
      <c r="B145" s="91"/>
      <c r="C145" s="92"/>
      <c r="D145" s="93"/>
      <c r="E145" s="94"/>
      <c r="F145" s="89"/>
      <c r="G145" s="89"/>
    </row>
    <row r="146" spans="1:7" ht="15.75">
      <c r="A146" s="90"/>
      <c r="B146" s="91"/>
      <c r="C146" s="92"/>
      <c r="D146" s="93"/>
      <c r="E146" s="94"/>
      <c r="F146" s="89"/>
      <c r="G146" s="89"/>
    </row>
    <row r="147" spans="1:7" ht="15.75">
      <c r="A147" s="90"/>
      <c r="B147" s="91"/>
      <c r="C147" s="92"/>
      <c r="D147" s="93"/>
      <c r="E147" s="94"/>
      <c r="F147" s="89"/>
      <c r="G147" s="89"/>
    </row>
    <row r="148" spans="1:7" ht="15.75">
      <c r="A148" s="90"/>
      <c r="B148" s="91"/>
      <c r="C148" s="92"/>
      <c r="D148" s="93"/>
      <c r="E148" s="94"/>
      <c r="F148" s="89"/>
      <c r="G148" s="89"/>
    </row>
    <row r="149" spans="1:7" ht="15.75">
      <c r="A149" s="90"/>
      <c r="B149" s="91"/>
      <c r="C149" s="92"/>
      <c r="D149" s="93"/>
      <c r="E149" s="94"/>
      <c r="F149" s="89"/>
      <c r="G149" s="89"/>
    </row>
    <row r="150" spans="1:7" ht="15.75">
      <c r="A150" s="90"/>
      <c r="B150" s="91"/>
      <c r="C150" s="92"/>
      <c r="D150" s="245" t="s">
        <v>81</v>
      </c>
      <c r="E150" s="246"/>
      <c r="F150" s="246"/>
      <c r="G150" s="246"/>
    </row>
    <row r="151" spans="1:7" ht="15.75">
      <c r="A151" s="90"/>
      <c r="B151" s="91"/>
      <c r="C151" s="88"/>
      <c r="D151" s="245" t="s">
        <v>306</v>
      </c>
      <c r="E151" s="246"/>
      <c r="F151" s="246"/>
      <c r="G151" s="246"/>
    </row>
    <row r="152" spans="1:7" ht="15.75">
      <c r="A152" s="90"/>
      <c r="B152" s="91"/>
      <c r="C152" s="88"/>
      <c r="D152" s="245"/>
      <c r="E152" s="246"/>
      <c r="F152" s="246"/>
      <c r="G152" s="246"/>
    </row>
    <row r="153" spans="1:7" ht="15.75">
      <c r="A153" s="90"/>
      <c r="B153" s="91"/>
      <c r="C153" s="92"/>
      <c r="D153" s="245"/>
      <c r="E153" s="246"/>
      <c r="F153" s="246"/>
      <c r="G153" s="246"/>
    </row>
    <row r="154" spans="1:7" ht="15.75">
      <c r="A154" s="90"/>
      <c r="B154" s="91"/>
      <c r="C154" s="92"/>
      <c r="D154" s="245"/>
      <c r="E154" s="246"/>
      <c r="F154" s="246"/>
      <c r="G154" s="246"/>
    </row>
    <row r="155" spans="1:7" ht="14.25" customHeight="1">
      <c r="A155" s="90"/>
      <c r="B155" s="91"/>
      <c r="C155" s="92"/>
      <c r="D155" s="245"/>
      <c r="E155" s="246"/>
      <c r="F155" s="246"/>
      <c r="G155" s="246"/>
    </row>
    <row r="156" spans="1:7" ht="15.75">
      <c r="A156" s="90"/>
      <c r="B156" s="91"/>
      <c r="C156" s="92"/>
      <c r="D156" s="245" t="s">
        <v>81</v>
      </c>
      <c r="E156" s="246"/>
      <c r="F156" s="246"/>
      <c r="G156" s="246"/>
    </row>
    <row r="157" spans="1:7" ht="15.75">
      <c r="A157" s="90"/>
      <c r="B157" s="91"/>
      <c r="C157" s="92"/>
      <c r="D157" s="245" t="s">
        <v>33</v>
      </c>
      <c r="E157" s="246"/>
      <c r="F157" s="246"/>
      <c r="G157" s="246"/>
    </row>
    <row r="158" spans="1:7" ht="15.75">
      <c r="A158" s="90"/>
      <c r="B158" s="91"/>
      <c r="C158" s="92"/>
      <c r="D158" s="93"/>
      <c r="E158" s="94"/>
      <c r="F158" s="89"/>
      <c r="G158" s="89"/>
    </row>
    <row r="159" spans="1:7" ht="15.75">
      <c r="A159" s="90"/>
      <c r="B159" s="91"/>
      <c r="C159" s="92"/>
      <c r="D159" s="93"/>
      <c r="E159" s="94"/>
      <c r="F159" s="89"/>
      <c r="G159" s="89"/>
    </row>
    <row r="160" spans="1:7" ht="15.75">
      <c r="A160" s="90"/>
      <c r="B160" s="91"/>
      <c r="C160" s="92"/>
      <c r="D160" s="93"/>
      <c r="E160" s="94"/>
      <c r="F160" s="89"/>
      <c r="G160" s="89"/>
    </row>
    <row r="161" spans="1:7" ht="15.75">
      <c r="A161" s="90"/>
      <c r="B161" s="91"/>
      <c r="C161" s="92"/>
      <c r="D161" s="93"/>
      <c r="E161" s="94"/>
      <c r="F161" s="89"/>
      <c r="G161" s="89"/>
    </row>
    <row r="162" spans="1:7" ht="15.75">
      <c r="A162" s="90"/>
      <c r="B162" s="91"/>
      <c r="C162" s="92"/>
      <c r="D162" s="93"/>
      <c r="E162" s="94"/>
      <c r="F162" s="89"/>
      <c r="G162" s="89"/>
    </row>
    <row r="163" spans="1:7" ht="15.75">
      <c r="A163" s="90"/>
      <c r="B163" s="91"/>
      <c r="C163" s="92"/>
      <c r="D163" s="93"/>
      <c r="E163" s="94"/>
      <c r="F163" s="89"/>
      <c r="G163" s="89"/>
    </row>
    <row r="164" spans="1:7" ht="15.75">
      <c r="A164" s="90"/>
      <c r="B164" s="91"/>
      <c r="C164" s="92"/>
      <c r="D164" s="93"/>
      <c r="E164" s="94"/>
      <c r="F164" s="89"/>
      <c r="G164" s="89"/>
    </row>
    <row r="165" spans="1:7" ht="15.75">
      <c r="A165" s="9"/>
      <c r="B165" s="10"/>
      <c r="C165" s="11"/>
      <c r="D165" s="12"/>
      <c r="E165" s="13"/>
    </row>
    <row r="166" spans="1:7" ht="15.75">
      <c r="A166" s="9"/>
      <c r="B166" s="10"/>
      <c r="C166" s="11"/>
      <c r="D166" s="12"/>
      <c r="E166" s="13"/>
    </row>
    <row r="167" spans="1:7" ht="75" customHeight="1">
      <c r="A167" s="9"/>
      <c r="B167" s="10"/>
      <c r="C167" s="11"/>
      <c r="D167" s="12"/>
      <c r="E167" s="13"/>
    </row>
    <row r="168" spans="1:7" ht="15.75">
      <c r="A168" s="9"/>
      <c r="B168" s="10"/>
      <c r="C168" s="11"/>
      <c r="D168" s="12"/>
      <c r="E168" s="13"/>
    </row>
    <row r="169" spans="1:7" ht="15.75">
      <c r="A169" s="9"/>
      <c r="B169" s="10"/>
      <c r="C169" s="11"/>
      <c r="D169" s="12"/>
      <c r="E169" s="13"/>
    </row>
    <row r="170" spans="1:7" ht="15.75">
      <c r="A170" s="9"/>
      <c r="B170" s="10"/>
      <c r="C170" s="11"/>
      <c r="D170" s="12"/>
      <c r="E170" s="13"/>
    </row>
    <row r="171" spans="1:7" ht="15.75">
      <c r="A171" s="9"/>
      <c r="B171" s="10"/>
      <c r="C171" s="11"/>
      <c r="D171" s="12"/>
      <c r="E171" s="13"/>
    </row>
    <row r="172" spans="1:7" ht="15.75">
      <c r="A172" s="9"/>
      <c r="B172" s="10"/>
      <c r="C172" s="11"/>
      <c r="D172" s="12"/>
      <c r="E172" s="13"/>
    </row>
    <row r="173" spans="1:7" ht="15.75">
      <c r="A173" s="9"/>
      <c r="B173" s="10"/>
      <c r="C173" s="11"/>
      <c r="D173" s="12"/>
      <c r="E173" s="13"/>
    </row>
    <row r="174" spans="1:7" ht="15.75">
      <c r="A174" s="9"/>
      <c r="B174" s="10"/>
      <c r="C174" s="11"/>
      <c r="D174" s="12"/>
      <c r="E174" s="13"/>
    </row>
    <row r="175" spans="1:7" ht="15.75">
      <c r="A175" s="9"/>
      <c r="B175" s="10"/>
      <c r="C175" s="11"/>
      <c r="D175" s="12"/>
      <c r="E175" s="13"/>
    </row>
    <row r="176" spans="1:7" ht="15.75">
      <c r="A176" s="9"/>
      <c r="B176" s="10"/>
      <c r="C176" s="11"/>
      <c r="D176" s="12"/>
      <c r="E176" s="13"/>
    </row>
    <row r="177" spans="1:5" ht="15.75">
      <c r="A177" s="9"/>
      <c r="B177" s="10"/>
      <c r="C177" s="11"/>
      <c r="D177" s="12"/>
      <c r="E177" s="13"/>
    </row>
    <row r="178" spans="1:5" ht="15.75">
      <c r="A178" s="9"/>
      <c r="B178" s="10"/>
      <c r="C178" s="11"/>
      <c r="D178" s="12"/>
      <c r="E178" s="13"/>
    </row>
    <row r="179" spans="1:5" ht="15.75">
      <c r="A179" s="9"/>
      <c r="B179" s="14"/>
      <c r="C179" s="11"/>
      <c r="D179" s="12"/>
      <c r="E179" s="12"/>
    </row>
    <row r="180" spans="1:5" ht="15.75">
      <c r="A180" s="9"/>
      <c r="B180" s="10"/>
      <c r="C180" s="11"/>
      <c r="D180" s="12"/>
      <c r="E180" s="12"/>
    </row>
    <row r="181" spans="1:5" ht="15.75">
      <c r="A181" s="9"/>
      <c r="B181" s="15"/>
      <c r="C181" s="11"/>
      <c r="D181" s="12"/>
      <c r="E181" s="12"/>
    </row>
    <row r="182" spans="1:5" ht="15.75">
      <c r="A182" s="9"/>
      <c r="B182" s="15"/>
      <c r="C182" s="11"/>
      <c r="D182" s="12"/>
      <c r="E182" s="12"/>
    </row>
    <row r="183" spans="1:5" ht="15.75">
      <c r="A183" s="9"/>
      <c r="B183" s="15"/>
      <c r="D183" s="12"/>
      <c r="E183" s="12"/>
    </row>
    <row r="184" spans="1:5" ht="15.75">
      <c r="A184" s="9"/>
      <c r="B184" s="15"/>
      <c r="C184" s="16"/>
      <c r="D184" s="12"/>
      <c r="E184" s="12"/>
    </row>
    <row r="185" spans="1:5" ht="15.75">
      <c r="A185" s="9"/>
      <c r="B185" s="15"/>
      <c r="C185" s="17"/>
      <c r="D185" s="12"/>
      <c r="E185" s="12"/>
    </row>
    <row r="186" spans="1:5" ht="15.75">
      <c r="A186" s="9"/>
      <c r="B186" s="15"/>
      <c r="C186" s="11"/>
      <c r="D186" s="12"/>
      <c r="E186" s="12"/>
    </row>
    <row r="187" spans="1:5" ht="15.75">
      <c r="A187" s="9"/>
      <c r="B187" s="15"/>
      <c r="C187" s="11"/>
      <c r="D187" s="12"/>
      <c r="E187" s="12"/>
    </row>
    <row r="188" spans="1:5" ht="15.75">
      <c r="A188" s="9"/>
      <c r="B188" s="15"/>
      <c r="C188" s="11"/>
      <c r="D188" s="12"/>
      <c r="E188" s="12"/>
    </row>
    <row r="189" spans="1:5" ht="15.75">
      <c r="A189" s="9"/>
      <c r="B189" s="10"/>
      <c r="C189" s="11"/>
      <c r="D189" s="12"/>
      <c r="E189" s="12"/>
    </row>
    <row r="190" spans="1:5" ht="15.75">
      <c r="A190" s="9"/>
      <c r="B190" s="10"/>
      <c r="C190" s="11"/>
      <c r="D190" s="12"/>
      <c r="E190" s="12"/>
    </row>
    <row r="191" spans="1:5" ht="15.75">
      <c r="A191" s="9"/>
      <c r="B191" s="10"/>
      <c r="C191" s="11"/>
      <c r="D191" s="12"/>
      <c r="E191" s="12"/>
    </row>
    <row r="192" spans="1:5" ht="15.75">
      <c r="A192" s="9"/>
      <c r="B192" s="10"/>
      <c r="C192" s="11"/>
      <c r="D192" s="12"/>
      <c r="E192" s="12"/>
    </row>
    <row r="193" spans="1:5" ht="15.75">
      <c r="A193" s="9"/>
      <c r="B193" s="10"/>
      <c r="C193" s="11"/>
      <c r="D193" s="12"/>
      <c r="E193" s="12"/>
    </row>
    <row r="194" spans="1:5" ht="15.75">
      <c r="A194" s="9"/>
      <c r="B194" s="10"/>
      <c r="C194" s="11"/>
      <c r="D194" s="12"/>
      <c r="E194" s="12"/>
    </row>
    <row r="195" spans="1:5" ht="15.75">
      <c r="A195" s="9"/>
      <c r="B195" s="10"/>
      <c r="C195" s="11"/>
      <c r="D195" s="12"/>
      <c r="E195" s="12"/>
    </row>
    <row r="196" spans="1:5" ht="15.75">
      <c r="A196" s="9"/>
      <c r="B196" s="10"/>
      <c r="C196" s="11"/>
      <c r="D196" s="12"/>
      <c r="E196" s="12"/>
    </row>
    <row r="197" spans="1:5" ht="15.75">
      <c r="A197" s="9"/>
      <c r="B197" s="10"/>
      <c r="C197" s="11"/>
      <c r="D197" s="12"/>
      <c r="E197" s="12"/>
    </row>
    <row r="198" spans="1:5" ht="15.75">
      <c r="A198" s="9"/>
      <c r="B198" s="10"/>
      <c r="C198" s="11"/>
      <c r="D198" s="12"/>
      <c r="E198" s="12"/>
    </row>
    <row r="199" spans="1:5" ht="15.75">
      <c r="A199" s="9"/>
      <c r="B199" s="10"/>
      <c r="C199" s="11"/>
      <c r="D199" s="12"/>
      <c r="E199" s="12"/>
    </row>
    <row r="200" spans="1:5" ht="15.75">
      <c r="A200" s="9"/>
      <c r="B200" s="10"/>
      <c r="C200" s="11"/>
      <c r="D200" s="12"/>
      <c r="E200" s="12"/>
    </row>
    <row r="201" spans="1:5" ht="15.75">
      <c r="A201" s="9"/>
      <c r="B201" s="10"/>
      <c r="C201" s="11"/>
      <c r="D201" s="12"/>
      <c r="E201" s="12"/>
    </row>
    <row r="202" spans="1:5" ht="15.75">
      <c r="A202" s="9"/>
      <c r="B202" s="10"/>
      <c r="C202" s="11"/>
      <c r="D202" s="12"/>
      <c r="E202" s="12"/>
    </row>
    <row r="203" spans="1:5" ht="15.75">
      <c r="A203" s="9"/>
      <c r="B203" s="10"/>
      <c r="C203" s="11"/>
      <c r="D203" s="12"/>
      <c r="E203" s="12"/>
    </row>
    <row r="204" spans="1:5" ht="15.75">
      <c r="A204" s="9"/>
      <c r="B204" s="10"/>
      <c r="C204" s="11"/>
      <c r="D204" s="12"/>
      <c r="E204" s="12"/>
    </row>
    <row r="205" spans="1:5" ht="15.75">
      <c r="A205" s="9"/>
      <c r="B205" s="10"/>
      <c r="C205" s="11"/>
      <c r="D205" s="12"/>
      <c r="E205" s="12"/>
    </row>
    <row r="206" spans="1:5" ht="15.75">
      <c r="A206" s="9"/>
      <c r="B206" s="10"/>
      <c r="C206" s="11"/>
      <c r="D206" s="12"/>
      <c r="E206" s="12"/>
    </row>
    <row r="207" spans="1:5" ht="15.75">
      <c r="A207" s="9"/>
      <c r="B207" s="10"/>
      <c r="C207" s="11"/>
      <c r="D207" s="12"/>
      <c r="E207" s="12"/>
    </row>
    <row r="208" spans="1:5" ht="15.75">
      <c r="A208" s="9"/>
      <c r="B208" s="10"/>
      <c r="C208" s="11"/>
      <c r="D208" s="12"/>
      <c r="E208" s="12"/>
    </row>
    <row r="209" spans="1:5" ht="15.75">
      <c r="A209" s="9"/>
      <c r="B209" s="10"/>
      <c r="C209" s="11"/>
      <c r="D209" s="12"/>
      <c r="E209" s="12"/>
    </row>
    <row r="210" spans="1:5" ht="15.75">
      <c r="A210" s="9"/>
      <c r="B210" s="10"/>
      <c r="C210" s="11"/>
      <c r="D210" s="12"/>
      <c r="E210" s="12"/>
    </row>
    <row r="211" spans="1:5" ht="15.75">
      <c r="A211" s="9"/>
      <c r="B211" s="10"/>
      <c r="C211" s="11"/>
      <c r="D211" s="12"/>
      <c r="E211" s="12"/>
    </row>
    <row r="212" spans="1:5" ht="15.75">
      <c r="A212" s="9"/>
      <c r="B212" s="10"/>
      <c r="C212" s="11"/>
      <c r="D212" s="12"/>
      <c r="E212" s="12"/>
    </row>
    <row r="213" spans="1:5" ht="15.75">
      <c r="A213" s="9"/>
      <c r="B213" s="10"/>
      <c r="C213" s="11"/>
      <c r="D213" s="12"/>
      <c r="E213" s="12"/>
    </row>
    <row r="214" spans="1:5" ht="15.75">
      <c r="A214" s="9"/>
      <c r="B214" s="10"/>
      <c r="C214" s="11"/>
      <c r="D214" s="12"/>
      <c r="E214" s="12"/>
    </row>
    <row r="215" spans="1:5" ht="15.75">
      <c r="A215" s="9"/>
      <c r="B215" s="10"/>
      <c r="C215" s="11"/>
      <c r="D215" s="12"/>
      <c r="E215" s="12"/>
    </row>
    <row r="216" spans="1:5" ht="15.75">
      <c r="A216" s="9"/>
      <c r="B216" s="10"/>
      <c r="C216" s="11"/>
      <c r="D216" s="12"/>
      <c r="E216" s="12"/>
    </row>
    <row r="217" spans="1:5" ht="15.75">
      <c r="A217" s="9"/>
      <c r="B217" s="10"/>
      <c r="C217" s="11"/>
      <c r="D217" s="12"/>
      <c r="E217" s="12"/>
    </row>
    <row r="218" spans="1:5" ht="15.75">
      <c r="A218" s="9"/>
      <c r="B218" s="10"/>
      <c r="C218" s="11"/>
      <c r="D218" s="12"/>
      <c r="E218" s="12"/>
    </row>
    <row r="219" spans="1:5" ht="15.75">
      <c r="A219" s="9"/>
      <c r="B219" s="10"/>
      <c r="C219" s="11"/>
      <c r="D219" s="12"/>
      <c r="E219" s="12"/>
    </row>
    <row r="220" spans="1:5" ht="15.75">
      <c r="A220" s="9"/>
      <c r="B220" s="10"/>
      <c r="C220" s="11"/>
      <c r="D220" s="12"/>
      <c r="E220" s="12"/>
    </row>
    <row r="221" spans="1:5" ht="15.75">
      <c r="A221" s="9"/>
      <c r="B221" s="10"/>
      <c r="C221" s="11"/>
      <c r="D221" s="12"/>
      <c r="E221" s="12"/>
    </row>
    <row r="222" spans="1:5" ht="15.75">
      <c r="A222" s="9"/>
      <c r="B222" s="10"/>
      <c r="C222" s="11"/>
      <c r="D222" s="12"/>
      <c r="E222" s="12"/>
    </row>
    <row r="223" spans="1:5" ht="15.75">
      <c r="A223" s="9"/>
      <c r="B223" s="10"/>
      <c r="C223" s="11"/>
      <c r="D223" s="12"/>
      <c r="E223" s="12"/>
    </row>
    <row r="224" spans="1:5" ht="15.75">
      <c r="A224" s="9"/>
      <c r="B224" s="15"/>
      <c r="C224" s="11"/>
      <c r="D224" s="12"/>
      <c r="E224" s="12"/>
    </row>
    <row r="225" spans="1:5" ht="15.75">
      <c r="A225" s="9"/>
      <c r="B225" s="15"/>
      <c r="C225" s="11"/>
      <c r="D225" s="18"/>
      <c r="E225" s="18"/>
    </row>
    <row r="226" spans="1:5" ht="15.75">
      <c r="A226" s="9"/>
      <c r="B226" s="15"/>
      <c r="C226" s="11"/>
      <c r="D226" s="12"/>
      <c r="E226" s="12"/>
    </row>
    <row r="227" spans="1:5" ht="15.75">
      <c r="A227" s="9"/>
      <c r="B227" s="14"/>
      <c r="C227" s="11"/>
      <c r="D227" s="12"/>
      <c r="E227" s="12"/>
    </row>
    <row r="228" spans="1:5" ht="15.75">
      <c r="A228" s="9"/>
      <c r="B228" s="15"/>
      <c r="C228" s="19"/>
      <c r="D228" s="18"/>
      <c r="E228" s="18"/>
    </row>
    <row r="229" spans="1:5" ht="15.75">
      <c r="A229" s="9"/>
      <c r="B229" s="15"/>
      <c r="C229" s="11"/>
      <c r="D229" s="18"/>
      <c r="E229" s="18"/>
    </row>
    <row r="230" spans="1:5" ht="15.75">
      <c r="A230" s="9"/>
      <c r="B230" s="14"/>
      <c r="C230" s="11"/>
      <c r="D230" s="12"/>
      <c r="E230" s="12"/>
    </row>
    <row r="231" spans="1:5" ht="15.75">
      <c r="A231" s="9"/>
      <c r="B231" s="14"/>
      <c r="C231" s="11"/>
      <c r="D231" s="18"/>
      <c r="E231" s="18"/>
    </row>
    <row r="232" spans="1:5" ht="15.75">
      <c r="A232" s="9"/>
      <c r="B232" s="15"/>
      <c r="C232" s="19"/>
      <c r="D232" s="18"/>
      <c r="E232" s="18"/>
    </row>
    <row r="233" spans="1:5" ht="15.75">
      <c r="A233" s="9"/>
      <c r="B233" s="15"/>
      <c r="C233" s="11"/>
      <c r="D233" s="12"/>
      <c r="E233" s="12"/>
    </row>
    <row r="234" spans="1:5" ht="15">
      <c r="A234" s="20"/>
      <c r="B234" s="14"/>
      <c r="C234" s="11"/>
      <c r="D234" s="18"/>
      <c r="E234" s="18"/>
    </row>
    <row r="235" spans="1:5" ht="15.75">
      <c r="A235" s="9"/>
      <c r="B235" s="15"/>
      <c r="C235" s="19"/>
      <c r="D235" s="18"/>
      <c r="E235" s="18"/>
    </row>
    <row r="236" spans="1:5" ht="15.75">
      <c r="A236" s="9"/>
      <c r="B236" s="15"/>
      <c r="C236" s="11"/>
      <c r="D236" s="20"/>
      <c r="E236" s="20"/>
    </row>
    <row r="237" spans="1:5" ht="14.25" customHeight="1">
      <c r="A237" s="9"/>
      <c r="B237" s="10"/>
      <c r="C237" s="11"/>
      <c r="D237" s="12"/>
      <c r="E237" s="12"/>
    </row>
    <row r="238" spans="1:5" ht="15.75">
      <c r="A238" s="9"/>
      <c r="B238" s="10"/>
      <c r="C238" s="19"/>
      <c r="D238" s="12"/>
      <c r="E238" s="12"/>
    </row>
    <row r="239" spans="1:5" ht="15.75">
      <c r="A239" s="9"/>
      <c r="B239" s="10"/>
      <c r="C239" s="21"/>
      <c r="D239" s="12"/>
      <c r="E239" s="12"/>
    </row>
    <row r="240" spans="1:5" ht="15.75">
      <c r="A240" s="9"/>
      <c r="B240" s="10"/>
      <c r="C240" s="11"/>
      <c r="D240" s="12"/>
      <c r="E240" s="12"/>
    </row>
    <row r="241" spans="1:5" ht="15.75">
      <c r="A241" s="9"/>
      <c r="B241" s="10"/>
      <c r="C241" s="11"/>
      <c r="D241" s="12"/>
      <c r="E241" s="12"/>
    </row>
    <row r="242" spans="1:5" ht="15.75">
      <c r="A242" s="9"/>
      <c r="B242" s="10"/>
      <c r="C242" s="11"/>
      <c r="D242" s="12"/>
      <c r="E242" s="12"/>
    </row>
    <row r="243" spans="1:5" ht="15.75">
      <c r="A243" s="9"/>
      <c r="B243" s="10"/>
      <c r="C243" s="21"/>
      <c r="D243" s="12"/>
      <c r="E243" s="12"/>
    </row>
    <row r="244" spans="1:5" ht="15.75">
      <c r="A244" s="9"/>
      <c r="B244" s="10"/>
      <c r="C244" s="11"/>
      <c r="D244" s="12"/>
      <c r="E244" s="12"/>
    </row>
    <row r="245" spans="1:5" ht="15.75">
      <c r="A245" s="9"/>
      <c r="B245" s="15"/>
      <c r="C245" s="11"/>
      <c r="D245" s="12"/>
      <c r="E245" s="12"/>
    </row>
    <row r="246" spans="1:5" ht="15.75">
      <c r="A246" s="9"/>
      <c r="B246" s="10"/>
      <c r="C246" s="19"/>
      <c r="D246" s="12"/>
      <c r="E246" s="12"/>
    </row>
    <row r="247" spans="1:5" ht="15.75">
      <c r="A247" s="9"/>
      <c r="B247" s="10"/>
      <c r="C247" s="11"/>
      <c r="D247" s="12"/>
      <c r="E247" s="12"/>
    </row>
    <row r="248" spans="1:5" ht="15">
      <c r="A248" s="20"/>
      <c r="B248" s="10"/>
      <c r="C248" s="19"/>
      <c r="D248" s="12"/>
      <c r="E248" s="12"/>
    </row>
    <row r="249" spans="1:5" ht="75" customHeight="1">
      <c r="A249" s="9"/>
      <c r="B249" s="15"/>
      <c r="C249" s="11"/>
      <c r="D249" s="12"/>
      <c r="E249" s="12"/>
    </row>
    <row r="250" spans="1:5" ht="15.75">
      <c r="A250" s="9"/>
      <c r="B250" s="10"/>
      <c r="C250" s="11"/>
      <c r="D250" s="20"/>
      <c r="E250" s="20"/>
    </row>
    <row r="251" spans="1:5" ht="15.75">
      <c r="A251" s="9"/>
      <c r="B251" s="10"/>
      <c r="C251" s="11"/>
      <c r="D251" s="12"/>
      <c r="E251" s="12"/>
    </row>
    <row r="252" spans="1:5" ht="15.75">
      <c r="A252" s="9"/>
      <c r="B252" s="10"/>
      <c r="C252" s="19"/>
      <c r="D252" s="12"/>
      <c r="E252" s="12"/>
    </row>
    <row r="253" spans="1:5" ht="15.75">
      <c r="A253" s="9"/>
      <c r="B253" s="10"/>
      <c r="C253" s="19"/>
      <c r="D253" s="12"/>
      <c r="E253" s="12"/>
    </row>
    <row r="254" spans="1:5" ht="15">
      <c r="A254" s="20"/>
      <c r="B254" s="10"/>
      <c r="C254" s="11"/>
      <c r="D254" s="12"/>
      <c r="E254" s="12"/>
    </row>
    <row r="255" spans="1:5" ht="15.75">
      <c r="A255" s="9"/>
      <c r="B255" s="15"/>
      <c r="C255" s="11"/>
      <c r="D255" s="12"/>
      <c r="E255" s="12"/>
    </row>
    <row r="256" spans="1:5" ht="15.75">
      <c r="A256" s="9"/>
      <c r="B256" s="15"/>
      <c r="C256" s="11"/>
      <c r="D256" s="12"/>
      <c r="E256" s="12"/>
    </row>
    <row r="257" spans="1:5" ht="15">
      <c r="A257" s="22"/>
      <c r="B257" s="10"/>
      <c r="C257" s="11"/>
      <c r="D257" s="12"/>
      <c r="E257" s="12"/>
    </row>
    <row r="258" spans="1:5" ht="15">
      <c r="A258" s="22"/>
      <c r="B258" s="10"/>
      <c r="C258" s="19"/>
      <c r="D258" s="12"/>
      <c r="E258" s="12"/>
    </row>
    <row r="259" spans="1:5" ht="15">
      <c r="A259" s="22"/>
      <c r="B259" s="10"/>
      <c r="C259" s="19"/>
      <c r="D259" s="12"/>
      <c r="E259" s="12"/>
    </row>
    <row r="260" spans="1:5" ht="15">
      <c r="A260" s="22"/>
      <c r="B260" s="10"/>
      <c r="C260" s="11"/>
      <c r="D260" s="12"/>
      <c r="E260" s="12"/>
    </row>
    <row r="261" spans="1:5" ht="15.75">
      <c r="A261" s="9"/>
      <c r="B261" s="10"/>
      <c r="C261" s="11"/>
      <c r="D261" s="12"/>
      <c r="E261" s="12"/>
    </row>
    <row r="262" spans="1:5" ht="15.75">
      <c r="A262" s="9"/>
      <c r="B262" s="10"/>
      <c r="C262" s="11"/>
      <c r="D262" s="12"/>
      <c r="E262" s="12"/>
    </row>
    <row r="263" spans="1:5" ht="15.75">
      <c r="A263" s="9"/>
      <c r="B263" s="10"/>
      <c r="C263" s="11"/>
      <c r="D263" s="12"/>
      <c r="E263" s="12"/>
    </row>
    <row r="264" spans="1:5" ht="15.75">
      <c r="A264" s="9"/>
      <c r="B264" s="10"/>
      <c r="C264" s="11"/>
      <c r="D264" s="12"/>
      <c r="E264" s="12"/>
    </row>
    <row r="265" spans="1:5" ht="15.75">
      <c r="A265" s="9"/>
      <c r="B265" s="10"/>
      <c r="C265" s="11"/>
      <c r="D265" s="12"/>
      <c r="E265" s="12"/>
    </row>
    <row r="266" spans="1:5" ht="15.75">
      <c r="A266" s="9"/>
      <c r="B266" s="10"/>
      <c r="C266" s="11"/>
      <c r="D266" s="12"/>
      <c r="E266" s="12"/>
    </row>
    <row r="267" spans="1:5" ht="15.75">
      <c r="A267" s="9"/>
      <c r="B267" s="10"/>
      <c r="C267" s="11"/>
      <c r="D267" s="12"/>
      <c r="E267" s="12"/>
    </row>
    <row r="268" spans="1:5" ht="15.75">
      <c r="A268" s="9"/>
      <c r="B268" s="15"/>
      <c r="C268" s="11"/>
      <c r="D268" s="12"/>
      <c r="E268" s="12"/>
    </row>
    <row r="269" spans="1:5" ht="15.75">
      <c r="A269" s="9"/>
      <c r="B269" s="10"/>
      <c r="C269" s="11"/>
      <c r="D269" s="12"/>
      <c r="E269" s="12"/>
    </row>
    <row r="270" spans="1:5" ht="15.75">
      <c r="A270" s="9"/>
      <c r="B270" s="10"/>
      <c r="C270" s="11"/>
      <c r="D270" s="12"/>
      <c r="E270" s="12"/>
    </row>
    <row r="271" spans="1:5" ht="15.75">
      <c r="A271" s="9"/>
      <c r="B271" s="10"/>
      <c r="C271" s="19"/>
      <c r="D271" s="12"/>
      <c r="E271" s="12"/>
    </row>
    <row r="272" spans="1:5" ht="15.75">
      <c r="A272" s="9"/>
      <c r="B272" s="10"/>
      <c r="C272" s="11"/>
      <c r="D272" s="12"/>
      <c r="E272" s="12"/>
    </row>
    <row r="273" spans="1:5" ht="15.75">
      <c r="A273" s="9"/>
      <c r="B273" s="10"/>
      <c r="C273" s="11"/>
      <c r="D273" s="12"/>
      <c r="E273" s="12"/>
    </row>
    <row r="274" spans="1:5" ht="15.75">
      <c r="A274" s="9"/>
      <c r="B274" s="10"/>
      <c r="C274" s="11"/>
      <c r="D274" s="12"/>
      <c r="E274" s="12"/>
    </row>
    <row r="275" spans="1:5" ht="15.75">
      <c r="A275" s="9"/>
      <c r="B275" s="15"/>
      <c r="C275" s="11"/>
      <c r="D275" s="12"/>
      <c r="E275" s="12"/>
    </row>
    <row r="276" spans="1:5" ht="15.75">
      <c r="A276" s="9"/>
      <c r="B276" s="15"/>
      <c r="C276" s="11"/>
      <c r="D276" s="12"/>
      <c r="E276" s="12"/>
    </row>
    <row r="277" spans="1:5" ht="15.75">
      <c r="A277" s="9"/>
      <c r="B277" s="15"/>
      <c r="C277" s="11"/>
      <c r="D277" s="12"/>
      <c r="E277" s="12"/>
    </row>
    <row r="278" spans="1:5" ht="15.75">
      <c r="A278" s="9"/>
      <c r="B278" s="15"/>
      <c r="C278" s="19"/>
      <c r="D278" s="12"/>
      <c r="E278" s="12"/>
    </row>
    <row r="279" spans="1:5" ht="15.75">
      <c r="A279" s="9"/>
      <c r="B279" s="15"/>
      <c r="C279" s="11"/>
      <c r="D279" s="12"/>
      <c r="E279" s="12"/>
    </row>
    <row r="280" spans="1:5" ht="15.75">
      <c r="A280" s="9"/>
      <c r="B280" s="10"/>
      <c r="C280" s="11"/>
      <c r="D280" s="12"/>
      <c r="E280" s="12"/>
    </row>
    <row r="281" spans="1:5" ht="15.75">
      <c r="A281" s="9"/>
      <c r="B281" s="10"/>
      <c r="C281" s="11"/>
      <c r="D281" s="12"/>
      <c r="E281" s="12"/>
    </row>
    <row r="282" spans="1:5" ht="15.75">
      <c r="A282" s="9"/>
      <c r="B282" s="10"/>
      <c r="C282" s="11"/>
      <c r="D282" s="12"/>
      <c r="E282" s="12"/>
    </row>
    <row r="283" spans="1:5" ht="15.75">
      <c r="A283" s="9"/>
      <c r="B283" s="15"/>
      <c r="C283" s="11"/>
      <c r="D283" s="12"/>
      <c r="E283" s="12"/>
    </row>
    <row r="284" spans="1:5" ht="15.75">
      <c r="A284" s="9"/>
      <c r="B284" s="15"/>
      <c r="C284" s="11"/>
      <c r="D284" s="12"/>
      <c r="E284" s="12"/>
    </row>
    <row r="285" spans="1:5" ht="15.75">
      <c r="A285" s="9"/>
      <c r="B285" s="15"/>
      <c r="C285" s="11"/>
      <c r="D285" s="12"/>
      <c r="E285" s="12"/>
    </row>
    <row r="286" spans="1:5" ht="15.75">
      <c r="A286" s="9"/>
      <c r="B286" s="15"/>
      <c r="C286" s="19"/>
      <c r="D286" s="12"/>
      <c r="E286" s="12"/>
    </row>
    <row r="287" spans="1:5" ht="15.75">
      <c r="A287" s="9"/>
      <c r="B287" s="15"/>
      <c r="C287" s="11"/>
      <c r="D287" s="12"/>
      <c r="E287" s="12"/>
    </row>
    <row r="288" spans="1:5" ht="15.75">
      <c r="A288" s="9"/>
      <c r="B288" s="10"/>
      <c r="C288" s="19"/>
      <c r="D288" s="12"/>
      <c r="E288" s="12"/>
    </row>
    <row r="289" spans="1:5" ht="15.75">
      <c r="A289" s="9"/>
      <c r="B289" s="10"/>
      <c r="C289" s="11"/>
      <c r="D289" s="12"/>
      <c r="E289" s="12"/>
    </row>
    <row r="290" spans="1:5" ht="15.75">
      <c r="A290" s="9"/>
      <c r="B290" s="10"/>
      <c r="C290" s="19"/>
      <c r="D290" s="12"/>
      <c r="E290" s="12"/>
    </row>
    <row r="291" spans="1:5" ht="15.75">
      <c r="A291" s="9"/>
      <c r="B291" s="10"/>
      <c r="C291" s="11"/>
      <c r="D291" s="12"/>
      <c r="E291" s="12"/>
    </row>
    <row r="292" spans="1:5" ht="15.75">
      <c r="A292" s="9"/>
      <c r="B292" s="15"/>
      <c r="C292" s="11"/>
      <c r="D292" s="12"/>
      <c r="E292" s="12"/>
    </row>
    <row r="293" spans="1:5" ht="15">
      <c r="A293" s="23"/>
      <c r="B293" s="10"/>
      <c r="C293" s="19"/>
      <c r="D293" s="12"/>
      <c r="E293" s="12"/>
    </row>
    <row r="294" spans="1:5" ht="15.75">
      <c r="A294" s="9"/>
      <c r="B294" s="15"/>
      <c r="C294" s="11"/>
      <c r="D294" s="12"/>
      <c r="E294" s="12"/>
    </row>
    <row r="295" spans="1:5" ht="15.75">
      <c r="A295" s="9"/>
      <c r="B295" s="10"/>
      <c r="C295" s="19"/>
      <c r="D295" s="12"/>
      <c r="E295" s="12"/>
    </row>
    <row r="296" spans="1:5" ht="15.75">
      <c r="A296" s="9"/>
      <c r="B296" s="10"/>
      <c r="C296" s="11"/>
      <c r="D296" s="12"/>
      <c r="E296" s="12"/>
    </row>
    <row r="297" spans="1:5" ht="15.75">
      <c r="A297" s="9"/>
      <c r="B297" s="10"/>
      <c r="C297" s="19"/>
      <c r="D297" s="12"/>
      <c r="E297" s="12"/>
    </row>
    <row r="298" spans="1:5" ht="15.75">
      <c r="A298" s="9"/>
      <c r="B298" s="10"/>
      <c r="C298" s="19"/>
      <c r="D298" s="12"/>
      <c r="E298" s="12"/>
    </row>
    <row r="299" spans="1:5" ht="15.75">
      <c r="A299" s="9"/>
      <c r="B299" s="10"/>
      <c r="C299" s="11"/>
      <c r="D299" s="12"/>
      <c r="E299" s="12"/>
    </row>
    <row r="300" spans="1:5" ht="15.75">
      <c r="A300" s="9"/>
      <c r="B300" s="15"/>
      <c r="C300" s="11"/>
      <c r="D300" s="12"/>
      <c r="E300" s="12"/>
    </row>
    <row r="301" spans="1:5" ht="15.75">
      <c r="A301" s="9"/>
      <c r="B301" s="10"/>
      <c r="C301" s="11"/>
      <c r="D301" s="12"/>
      <c r="E301" s="12"/>
    </row>
    <row r="302" spans="1:5" ht="15.75">
      <c r="A302" s="9"/>
      <c r="B302" s="10"/>
      <c r="C302" s="11"/>
      <c r="D302" s="12"/>
      <c r="E302" s="12"/>
    </row>
    <row r="303" spans="1:5" ht="15.75">
      <c r="A303" s="9"/>
      <c r="B303" s="10"/>
      <c r="C303" s="19"/>
      <c r="D303" s="12"/>
      <c r="E303" s="12"/>
    </row>
    <row r="304" spans="1:5" ht="15.75">
      <c r="A304" s="9"/>
      <c r="B304" s="10"/>
      <c r="C304" s="11"/>
      <c r="D304" s="12"/>
      <c r="E304" s="12"/>
    </row>
    <row r="305" spans="1:5" ht="15.75">
      <c r="A305" s="9"/>
      <c r="B305" s="15"/>
      <c r="C305" s="11"/>
      <c r="D305" s="12"/>
      <c r="E305" s="12"/>
    </row>
    <row r="306" spans="1:5" ht="15.75">
      <c r="A306" s="9"/>
      <c r="B306" s="15"/>
      <c r="C306" s="11"/>
      <c r="D306" s="12"/>
      <c r="E306" s="12"/>
    </row>
    <row r="307" spans="1:5" ht="15.75">
      <c r="A307" s="9"/>
      <c r="B307" s="15"/>
      <c r="C307" s="11"/>
      <c r="D307" s="12"/>
      <c r="E307" s="12"/>
    </row>
    <row r="308" spans="1:5" ht="15.75">
      <c r="A308" s="9"/>
      <c r="B308" s="10"/>
      <c r="C308" s="24"/>
      <c r="D308" s="12"/>
      <c r="E308" s="12"/>
    </row>
    <row r="309" spans="1:5" ht="15.75">
      <c r="A309" s="9"/>
      <c r="B309" s="15"/>
      <c r="C309" s="25"/>
      <c r="D309" s="12"/>
      <c r="E309" s="12"/>
    </row>
    <row r="310" spans="1:5" ht="15.75">
      <c r="A310" s="9"/>
      <c r="B310" s="10"/>
      <c r="C310" s="25"/>
      <c r="D310" s="12"/>
      <c r="E310" s="12"/>
    </row>
    <row r="311" spans="1:5" ht="15.75">
      <c r="A311" s="9"/>
      <c r="B311" s="10"/>
      <c r="C311" s="25"/>
      <c r="D311" s="12"/>
      <c r="E311" s="12"/>
    </row>
    <row r="312" spans="1:5" ht="15.75">
      <c r="A312" s="9"/>
      <c r="B312" s="10"/>
      <c r="C312" s="25"/>
      <c r="D312" s="12"/>
      <c r="E312" s="12"/>
    </row>
    <row r="313" spans="1:5" ht="15.75">
      <c r="A313" s="9"/>
      <c r="B313" s="10"/>
      <c r="C313" s="25"/>
      <c r="D313" s="12"/>
      <c r="E313" s="12"/>
    </row>
    <row r="314" spans="1:5" ht="15.75">
      <c r="A314" s="9"/>
      <c r="B314" s="10"/>
      <c r="C314" s="25"/>
      <c r="D314" s="12"/>
      <c r="E314" s="12"/>
    </row>
    <row r="315" spans="1:5" ht="15.75">
      <c r="A315" s="9"/>
      <c r="B315" s="10"/>
      <c r="C315" s="25"/>
      <c r="D315" s="12"/>
      <c r="E315" s="12"/>
    </row>
    <row r="316" spans="1:5" ht="15">
      <c r="A316" s="26"/>
      <c r="B316" s="10"/>
      <c r="C316" s="24"/>
      <c r="D316" s="12"/>
      <c r="E316" s="12"/>
    </row>
    <row r="317" spans="1:5" ht="15.75">
      <c r="A317" s="9"/>
      <c r="B317" s="15"/>
      <c r="C317" s="11"/>
      <c r="D317" s="12"/>
      <c r="E317" s="12"/>
    </row>
    <row r="318" spans="1:5" ht="15.75">
      <c r="A318" s="9"/>
      <c r="B318" s="10"/>
      <c r="C318" s="19"/>
      <c r="D318" s="12"/>
      <c r="E318" s="12"/>
    </row>
    <row r="319" spans="1:5" ht="15.75">
      <c r="A319" s="9"/>
      <c r="B319" s="10"/>
      <c r="C319" s="11"/>
      <c r="D319" s="12"/>
      <c r="E319" s="12"/>
    </row>
    <row r="320" spans="1:5" ht="15.75">
      <c r="A320" s="9"/>
      <c r="B320" s="15"/>
      <c r="C320" s="19"/>
      <c r="D320" s="12"/>
      <c r="E320" s="12"/>
    </row>
    <row r="321" spans="1:5" ht="15.75">
      <c r="A321" s="9"/>
      <c r="B321" s="15"/>
      <c r="C321" s="24"/>
      <c r="D321" s="12"/>
      <c r="E321" s="12"/>
    </row>
    <row r="322" spans="1:5" ht="15.75">
      <c r="A322" s="9"/>
      <c r="B322" s="15"/>
      <c r="C322" s="25"/>
      <c r="D322" s="12"/>
      <c r="E322" s="12"/>
    </row>
    <row r="323" spans="1:5" ht="15.75">
      <c r="A323" s="9"/>
      <c r="B323" s="15"/>
      <c r="C323" s="11"/>
      <c r="D323" s="12"/>
      <c r="E323" s="12"/>
    </row>
    <row r="324" spans="1:5" ht="15.75">
      <c r="A324" s="9"/>
      <c r="B324" s="15"/>
      <c r="C324" s="24"/>
      <c r="D324" s="12"/>
      <c r="E324" s="12"/>
    </row>
    <row r="325" spans="1:5" ht="15.75">
      <c r="A325" s="9"/>
      <c r="B325" s="15"/>
      <c r="C325" s="25"/>
      <c r="D325" s="12"/>
      <c r="E325" s="12"/>
    </row>
    <row r="326" spans="1:5" ht="15.75">
      <c r="A326" s="9"/>
      <c r="B326" s="10"/>
      <c r="C326" s="25"/>
      <c r="D326" s="12"/>
      <c r="E326" s="12"/>
    </row>
    <row r="327" spans="1:5" ht="15.75">
      <c r="A327" s="9"/>
      <c r="B327" s="10"/>
      <c r="C327" s="25"/>
      <c r="D327" s="12"/>
      <c r="E327" s="12"/>
    </row>
    <row r="328" spans="1:5" ht="15.75">
      <c r="A328" s="9"/>
      <c r="B328" s="10"/>
      <c r="C328" s="25"/>
      <c r="D328" s="12"/>
      <c r="E328" s="12"/>
    </row>
    <row r="329" spans="1:5" ht="15.75">
      <c r="A329" s="9"/>
      <c r="B329" s="10"/>
      <c r="C329" s="25"/>
      <c r="D329" s="12"/>
      <c r="E329" s="12"/>
    </row>
    <row r="330" spans="1:5" ht="15.75">
      <c r="A330" s="9"/>
      <c r="B330" s="10"/>
      <c r="C330" s="27"/>
      <c r="D330" s="12"/>
      <c r="E330" s="12"/>
    </row>
    <row r="331" spans="1:5" ht="15.75">
      <c r="A331" s="9"/>
      <c r="B331" s="10"/>
      <c r="C331" s="11"/>
      <c r="D331" s="12"/>
      <c r="E331" s="12"/>
    </row>
    <row r="332" spans="1:5" ht="15.75">
      <c r="A332" s="9"/>
      <c r="B332" s="10"/>
      <c r="C332" s="25"/>
      <c r="D332" s="12"/>
      <c r="E332" s="12"/>
    </row>
    <row r="333" spans="1:5" ht="15.75">
      <c r="A333" s="9"/>
      <c r="B333" s="10"/>
      <c r="C333" s="25"/>
      <c r="D333" s="12"/>
      <c r="E333" s="12"/>
    </row>
    <row r="334" spans="1:5" ht="15.75">
      <c r="A334" s="9"/>
      <c r="B334" s="10"/>
      <c r="C334" s="24"/>
      <c r="D334" s="12"/>
      <c r="E334" s="12"/>
    </row>
    <row r="335" spans="1:5" ht="15.75">
      <c r="A335" s="9"/>
      <c r="B335" s="10"/>
      <c r="C335" s="25"/>
      <c r="D335" s="12"/>
      <c r="E335" s="12"/>
    </row>
    <row r="336" spans="1:5" ht="15.75">
      <c r="A336" s="9"/>
      <c r="B336" s="10"/>
      <c r="C336" s="25"/>
      <c r="D336" s="12"/>
      <c r="E336" s="12"/>
    </row>
    <row r="337" spans="1:5" ht="15">
      <c r="A337" s="20"/>
      <c r="B337" s="10"/>
      <c r="C337" s="25"/>
      <c r="D337" s="12"/>
      <c r="E337" s="12"/>
    </row>
    <row r="338" spans="1:5" ht="15.75">
      <c r="A338" s="9"/>
      <c r="B338" s="15"/>
      <c r="C338" s="25"/>
      <c r="D338" s="12"/>
      <c r="E338" s="12"/>
    </row>
    <row r="339" spans="1:5" ht="15.75">
      <c r="A339" s="9"/>
      <c r="B339" s="15"/>
      <c r="C339" s="24"/>
      <c r="D339" s="20"/>
      <c r="E339" s="20"/>
    </row>
    <row r="340" spans="1:5" ht="15.75">
      <c r="A340" s="9"/>
      <c r="B340" s="28"/>
      <c r="C340" s="25"/>
      <c r="D340" s="12"/>
      <c r="E340" s="12"/>
    </row>
    <row r="341" spans="1:5" ht="75" customHeight="1">
      <c r="A341" s="9"/>
      <c r="B341" s="28"/>
      <c r="C341" s="19"/>
      <c r="D341" s="12"/>
      <c r="E341" s="12"/>
    </row>
    <row r="342" spans="1:5" ht="15.75">
      <c r="A342" s="9"/>
      <c r="B342" s="28"/>
      <c r="C342" s="29"/>
      <c r="D342" s="12"/>
      <c r="E342" s="12"/>
    </row>
    <row r="343" spans="1:5" ht="15.75">
      <c r="A343" s="9"/>
      <c r="B343" s="28"/>
      <c r="C343" s="30"/>
      <c r="D343" s="12"/>
      <c r="E343" s="12"/>
    </row>
    <row r="344" spans="1:5" ht="15.75">
      <c r="A344" s="9"/>
      <c r="B344" s="31"/>
      <c r="C344" s="30"/>
      <c r="D344" s="12"/>
      <c r="E344" s="12"/>
    </row>
    <row r="345" spans="1:5" ht="15.75">
      <c r="A345" s="9"/>
      <c r="B345" s="28"/>
      <c r="C345" s="30"/>
      <c r="D345" s="12"/>
      <c r="E345" s="12"/>
    </row>
    <row r="346" spans="1:5" ht="15.75">
      <c r="A346" s="9"/>
      <c r="B346" s="28"/>
      <c r="C346" s="30"/>
      <c r="D346" s="12"/>
      <c r="E346" s="12"/>
    </row>
    <row r="347" spans="1:5" ht="15.75">
      <c r="A347" s="9"/>
      <c r="B347" s="28"/>
      <c r="C347" s="29"/>
      <c r="D347" s="12"/>
      <c r="E347" s="12"/>
    </row>
    <row r="348" spans="1:5" ht="90" customHeight="1">
      <c r="A348" s="9"/>
      <c r="B348" s="15"/>
      <c r="C348" s="30"/>
      <c r="D348" s="12"/>
      <c r="E348" s="12"/>
    </row>
    <row r="349" spans="1:5" ht="15.75">
      <c r="A349" s="9"/>
      <c r="B349" s="10"/>
      <c r="C349" s="30"/>
      <c r="D349" s="12"/>
      <c r="E349" s="12"/>
    </row>
    <row r="350" spans="1:5" ht="15.75">
      <c r="A350" s="9"/>
      <c r="B350" s="10"/>
      <c r="C350" s="30"/>
      <c r="D350" s="12"/>
      <c r="E350" s="12"/>
    </row>
    <row r="351" spans="1:5" ht="15.75">
      <c r="A351" s="9"/>
      <c r="B351" s="10"/>
      <c r="C351" s="29"/>
      <c r="D351" s="12"/>
      <c r="E351" s="12"/>
    </row>
    <row r="352" spans="1:5" ht="15.75">
      <c r="A352" s="9"/>
      <c r="B352" s="10"/>
      <c r="C352" s="32"/>
      <c r="D352" s="12"/>
      <c r="E352" s="12"/>
    </row>
    <row r="353" spans="1:5" ht="15.75">
      <c r="A353" s="9"/>
      <c r="B353" s="10"/>
      <c r="C353" s="29"/>
      <c r="D353" s="12"/>
      <c r="E353" s="12"/>
    </row>
    <row r="354" spans="1:5" ht="15.75">
      <c r="A354" s="9"/>
      <c r="B354" s="10"/>
      <c r="C354" s="32"/>
      <c r="D354" s="12"/>
      <c r="E354" s="12"/>
    </row>
    <row r="355" spans="1:5" ht="15">
      <c r="A355" s="20"/>
      <c r="B355" s="10"/>
      <c r="C355" s="32"/>
      <c r="D355" s="12"/>
      <c r="E355" s="12"/>
    </row>
    <row r="356" spans="1:5" ht="15.75">
      <c r="A356" s="9"/>
      <c r="B356" s="15"/>
      <c r="C356" s="32"/>
      <c r="D356" s="12"/>
      <c r="E356" s="12"/>
    </row>
    <row r="357" spans="1:5" ht="15.75">
      <c r="A357" s="9"/>
      <c r="B357" s="15"/>
      <c r="C357" s="29"/>
      <c r="D357" s="12"/>
      <c r="E357" s="12"/>
    </row>
    <row r="358" spans="1:5" ht="15.75">
      <c r="A358" s="9"/>
      <c r="B358" s="10"/>
      <c r="C358" s="32"/>
      <c r="D358" s="12"/>
      <c r="E358" s="12"/>
    </row>
    <row r="359" spans="1:5" ht="15.75">
      <c r="A359" s="9"/>
      <c r="B359" s="10"/>
      <c r="C359" s="19"/>
      <c r="D359" s="12"/>
      <c r="E359" s="12"/>
    </row>
    <row r="360" spans="1:5" ht="15.75">
      <c r="A360" s="9"/>
      <c r="B360" s="10"/>
      <c r="C360" s="19"/>
      <c r="D360" s="12"/>
      <c r="E360" s="12"/>
    </row>
    <row r="361" spans="1:5" ht="15.75">
      <c r="A361" s="9"/>
      <c r="B361" s="10"/>
      <c r="C361" s="8"/>
      <c r="D361" s="12"/>
      <c r="E361" s="12"/>
    </row>
    <row r="362" spans="1:5" ht="15.75">
      <c r="A362" s="9"/>
      <c r="B362" s="10"/>
      <c r="C362" s="8"/>
      <c r="D362" s="12"/>
      <c r="E362" s="12"/>
    </row>
    <row r="363" spans="1:5" ht="15.75">
      <c r="A363" s="9"/>
      <c r="B363" s="10"/>
      <c r="C363" s="8"/>
      <c r="D363" s="12"/>
      <c r="E363" s="12"/>
    </row>
    <row r="364" spans="1:5" ht="15.75">
      <c r="A364" s="9"/>
      <c r="B364" s="10"/>
      <c r="C364" s="8"/>
      <c r="D364" s="12"/>
      <c r="E364" s="12"/>
    </row>
    <row r="365" spans="1:5" ht="15.75">
      <c r="A365" s="9"/>
      <c r="B365" s="10"/>
      <c r="C365" s="8"/>
      <c r="D365" s="12"/>
      <c r="E365" s="12"/>
    </row>
    <row r="366" spans="1:5" ht="15.75">
      <c r="A366" s="9"/>
      <c r="B366" s="10"/>
      <c r="C366" s="8"/>
      <c r="D366" s="12"/>
      <c r="E366" s="12"/>
    </row>
    <row r="367" spans="1:5" ht="15.75">
      <c r="A367" s="9"/>
      <c r="B367" s="15"/>
      <c r="C367" s="8"/>
      <c r="D367" s="12"/>
      <c r="E367" s="12"/>
    </row>
    <row r="368" spans="1:5" ht="15.75">
      <c r="A368" s="9"/>
      <c r="B368" s="10"/>
      <c r="C368" s="8"/>
      <c r="D368" s="12"/>
      <c r="E368" s="12"/>
    </row>
    <row r="369" spans="1:5" ht="15.75">
      <c r="A369" s="9"/>
      <c r="B369" s="15"/>
      <c r="C369" s="8"/>
      <c r="D369" s="12"/>
      <c r="E369" s="12"/>
    </row>
    <row r="370" spans="1:5" ht="15.75">
      <c r="A370" s="9"/>
      <c r="B370" s="10"/>
      <c r="C370" s="19"/>
      <c r="D370" s="12"/>
      <c r="E370" s="12"/>
    </row>
    <row r="371" spans="1:5" ht="15.75">
      <c r="A371" s="9"/>
      <c r="B371" s="15"/>
      <c r="C371" s="8"/>
      <c r="D371" s="12"/>
      <c r="E371" s="12"/>
    </row>
    <row r="372" spans="1:5" ht="15.75">
      <c r="A372" s="9"/>
      <c r="B372" s="15"/>
      <c r="C372" s="19"/>
      <c r="D372" s="12"/>
      <c r="E372" s="12"/>
    </row>
    <row r="373" spans="1:5" ht="15.75">
      <c r="A373" s="9"/>
      <c r="B373" s="15"/>
      <c r="C373" s="11"/>
      <c r="D373" s="12"/>
      <c r="E373" s="12"/>
    </row>
    <row r="374" spans="1:5" ht="15.75">
      <c r="A374" s="9"/>
      <c r="B374" s="15"/>
      <c r="C374" s="33"/>
      <c r="D374" s="12"/>
      <c r="E374" s="12"/>
    </row>
    <row r="375" spans="1:5" ht="15">
      <c r="A375" s="12"/>
      <c r="B375" s="10"/>
      <c r="C375" s="11"/>
      <c r="D375" s="12"/>
      <c r="E375" s="12"/>
    </row>
    <row r="376" spans="1:5" ht="15">
      <c r="C376" s="11"/>
      <c r="D376" s="12"/>
      <c r="E376" s="12"/>
    </row>
    <row r="377" spans="1:5" ht="15.75">
      <c r="B377" s="34"/>
      <c r="C377" s="33"/>
      <c r="D377" s="35"/>
      <c r="E377" s="35"/>
    </row>
    <row r="378" spans="1:5" ht="18.75">
      <c r="C378" s="32"/>
      <c r="D378" s="37"/>
      <c r="E378" s="37"/>
    </row>
    <row r="379" spans="1:5" ht="15.75">
      <c r="C379" s="36"/>
    </row>
    <row r="380" spans="1:5" ht="18.75">
      <c r="B380" s="34"/>
      <c r="C380" s="38"/>
    </row>
    <row r="381" spans="1:5" ht="12">
      <c r="C381" s="39"/>
    </row>
    <row r="382" spans="1:5" ht="12">
      <c r="C382" s="39"/>
    </row>
    <row r="383" spans="1:5" ht="12">
      <c r="C383" s="40"/>
    </row>
    <row r="384" spans="1:5" ht="12">
      <c r="C384" s="39"/>
    </row>
    <row r="385" spans="2:5" ht="12">
      <c r="C385" s="39"/>
    </row>
    <row r="386" spans="2:5" ht="12">
      <c r="C386" s="39"/>
    </row>
    <row r="387" spans="2:5" ht="12">
      <c r="C387" s="39"/>
    </row>
    <row r="388" spans="2:5" ht="12">
      <c r="B388" s="41"/>
      <c r="C388" s="39"/>
    </row>
    <row r="389" spans="2:5" ht="12">
      <c r="B389" s="41"/>
      <c r="C389" s="39"/>
      <c r="D389" s="42"/>
      <c r="E389" s="42"/>
    </row>
    <row r="390" spans="2:5" ht="12">
      <c r="B390" s="41"/>
      <c r="C390" s="39"/>
      <c r="D390" s="42"/>
      <c r="E390" s="42"/>
    </row>
    <row r="391" spans="2:5" ht="12">
      <c r="B391" s="41"/>
      <c r="C391" s="39"/>
      <c r="D391" s="42"/>
      <c r="E391" s="42"/>
    </row>
    <row r="392" spans="2:5" ht="12">
      <c r="B392" s="41"/>
      <c r="C392" s="39"/>
      <c r="D392" s="42"/>
      <c r="E392" s="42"/>
    </row>
    <row r="393" spans="2:5" ht="12">
      <c r="B393" s="41"/>
      <c r="C393" s="39"/>
      <c r="D393" s="42"/>
      <c r="E393" s="42"/>
    </row>
    <row r="394" spans="2:5" ht="12">
      <c r="C394" s="39"/>
      <c r="D394" s="42"/>
      <c r="E394" s="42"/>
    </row>
    <row r="395" spans="2:5" ht="12">
      <c r="C395" s="39"/>
    </row>
    <row r="396" spans="2:5" ht="12">
      <c r="C396" s="39"/>
    </row>
    <row r="397" spans="2:5" ht="12"/>
    <row r="398" spans="2:5" ht="12"/>
    <row r="399" spans="2:5" ht="12"/>
    <row r="400" spans="2:5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78" customHeight="1"/>
    <row r="416" ht="12"/>
    <row r="417" ht="12"/>
    <row r="418" ht="12"/>
    <row r="419" ht="12"/>
    <row r="420" ht="12"/>
    <row r="421" ht="12"/>
    <row r="422" ht="12"/>
    <row r="423" ht="12"/>
    <row r="424" ht="57" customHeight="1"/>
    <row r="425" ht="12"/>
    <row r="426" ht="12"/>
    <row r="427" ht="12"/>
    <row r="428" ht="57" customHeight="1"/>
    <row r="429" ht="12"/>
    <row r="430" ht="12"/>
    <row r="431" ht="12"/>
    <row r="432" ht="12"/>
    <row r="433" ht="12"/>
    <row r="434" ht="12"/>
    <row r="435" ht="12"/>
    <row r="436" ht="12"/>
    <row r="437" ht="12"/>
    <row r="438" ht="60" customHeight="1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6" ht="12"/>
    <row r="497" ht="12"/>
    <row r="498" ht="12"/>
    <row r="499" ht="12"/>
    <row r="500" ht="12"/>
    <row r="501" ht="12"/>
    <row r="502" ht="12"/>
  </sheetData>
  <mergeCells count="70">
    <mergeCell ref="A89:A90"/>
    <mergeCell ref="B89:B90"/>
    <mergeCell ref="A75:A78"/>
    <mergeCell ref="B75:B78"/>
    <mergeCell ref="A79:A82"/>
    <mergeCell ref="B79:B82"/>
    <mergeCell ref="A84:A87"/>
    <mergeCell ref="B84:B87"/>
    <mergeCell ref="A68:A71"/>
    <mergeCell ref="B68:B71"/>
    <mergeCell ref="A72:A73"/>
    <mergeCell ref="B72:B73"/>
    <mergeCell ref="A62:A66"/>
    <mergeCell ref="B62:B66"/>
    <mergeCell ref="D150:G150"/>
    <mergeCell ref="D151:G151"/>
    <mergeCell ref="D141:F141"/>
    <mergeCell ref="D142:F142"/>
    <mergeCell ref="G6:G8"/>
    <mergeCell ref="D140:F140"/>
    <mergeCell ref="A2:G2"/>
    <mergeCell ref="A5:E5"/>
    <mergeCell ref="A6:A8"/>
    <mergeCell ref="B6:B8"/>
    <mergeCell ref="C6:C8"/>
    <mergeCell ref="D6:D8"/>
    <mergeCell ref="E6:E8"/>
    <mergeCell ref="F6:F8"/>
    <mergeCell ref="A3:G3"/>
    <mergeCell ref="A4:G4"/>
    <mergeCell ref="A56:A60"/>
    <mergeCell ref="B56:B60"/>
    <mergeCell ref="A43:A46"/>
    <mergeCell ref="B43:B46"/>
    <mergeCell ref="A52:A53"/>
    <mergeCell ref="B52:B53"/>
    <mergeCell ref="A47:A48"/>
    <mergeCell ref="B47:B48"/>
    <mergeCell ref="A49:A50"/>
    <mergeCell ref="B49:B50"/>
    <mergeCell ref="A118:A119"/>
    <mergeCell ref="B118:B119"/>
    <mergeCell ref="A120:A121"/>
    <mergeCell ref="B120:B121"/>
    <mergeCell ref="A93:A96"/>
    <mergeCell ref="B93:B96"/>
    <mergeCell ref="A97:A98"/>
    <mergeCell ref="B97:B98"/>
    <mergeCell ref="A100:A101"/>
    <mergeCell ref="B100:B101"/>
    <mergeCell ref="A103:A104"/>
    <mergeCell ref="B103:B104"/>
    <mergeCell ref="A105:A106"/>
    <mergeCell ref="B105:B106"/>
    <mergeCell ref="A107:A108"/>
    <mergeCell ref="B107:B108"/>
    <mergeCell ref="A129:A132"/>
    <mergeCell ref="B129:B132"/>
    <mergeCell ref="A133:A134"/>
    <mergeCell ref="B133:B134"/>
    <mergeCell ref="A123:A124"/>
    <mergeCell ref="B123:B124"/>
    <mergeCell ref="A127:A128"/>
    <mergeCell ref="B127:B128"/>
    <mergeCell ref="D157:G157"/>
    <mergeCell ref="D152:G152"/>
    <mergeCell ref="D153:G153"/>
    <mergeCell ref="D154:G154"/>
    <mergeCell ref="D155:G155"/>
    <mergeCell ref="D156:G156"/>
  </mergeCells>
  <printOptions horizontalCentered="1"/>
  <pageMargins left="0.78740157480314965" right="0.19685039370078741" top="0.31496062992125984" bottom="0.9055118110236221" header="0.31496062992125984" footer="0.51181102362204722"/>
  <pageSetup paperSize="9" scale="48" fitToWidth="0" fitToHeight="0" orientation="portrait" useFirstPageNumber="1" r:id="rId1"/>
  <headerFooter alignWithMargins="0">
    <oddHeader>&amp;C</oddHeader>
  </headerFooter>
  <rowBreaks count="2" manualBreakCount="2">
    <brk id="53" max="16383" man="1"/>
    <brk id="1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Y31"/>
  <sheetViews>
    <sheetView zoomScale="145" zoomScaleNormal="145" workbookViewId="0">
      <selection activeCell="H4" sqref="H4"/>
    </sheetView>
  </sheetViews>
  <sheetFormatPr defaultColWidth="11.5703125" defaultRowHeight="12.75"/>
  <cols>
    <col min="1" max="1" width="4.7109375" style="44" customWidth="1"/>
    <col min="2" max="2" width="5.5703125" style="43" customWidth="1"/>
    <col min="3" max="3" width="41.140625" style="43" customWidth="1"/>
    <col min="4" max="4" width="6.28515625" style="43" customWidth="1"/>
    <col min="5" max="5" width="6.85546875" style="43" customWidth="1"/>
    <col min="6" max="6" width="11" style="43" customWidth="1"/>
    <col min="7" max="7" width="10.42578125" style="43" customWidth="1"/>
    <col min="8" max="76" width="10.7109375" style="43" customWidth="1"/>
    <col min="77" max="229" width="25.85546875" style="43" customWidth="1"/>
    <col min="230" max="239" width="11.5703125" style="44"/>
    <col min="240" max="240" width="6.5703125" style="44" customWidth="1"/>
    <col min="241" max="241" width="3.42578125" style="44" customWidth="1"/>
    <col min="242" max="242" width="25.85546875" style="44" customWidth="1"/>
    <col min="243" max="243" width="5" style="44" customWidth="1"/>
    <col min="244" max="244" width="7.5703125" style="44" customWidth="1"/>
    <col min="245" max="245" width="8.28515625" style="44" customWidth="1"/>
    <col min="246" max="246" width="11.28515625" style="44" customWidth="1"/>
    <col min="247" max="247" width="4.85546875" style="44" customWidth="1"/>
    <col min="248" max="248" width="7" style="44" customWidth="1"/>
    <col min="249" max="485" width="25.85546875" style="44" customWidth="1"/>
    <col min="486" max="495" width="11.5703125" style="44"/>
    <col min="496" max="496" width="6.5703125" style="44" customWidth="1"/>
    <col min="497" max="497" width="3.42578125" style="44" customWidth="1"/>
    <col min="498" max="498" width="25.85546875" style="44" customWidth="1"/>
    <col min="499" max="499" width="5" style="44" customWidth="1"/>
    <col min="500" max="500" width="7.5703125" style="44" customWidth="1"/>
    <col min="501" max="501" width="8.28515625" style="44" customWidth="1"/>
    <col min="502" max="502" width="11.28515625" style="44" customWidth="1"/>
    <col min="503" max="503" width="4.85546875" style="44" customWidth="1"/>
    <col min="504" max="504" width="7" style="44" customWidth="1"/>
    <col min="505" max="741" width="25.85546875" style="44" customWidth="1"/>
    <col min="742" max="751" width="11.5703125" style="44"/>
    <col min="752" max="752" width="6.5703125" style="44" customWidth="1"/>
    <col min="753" max="753" width="3.42578125" style="44" customWidth="1"/>
    <col min="754" max="754" width="25.85546875" style="44" customWidth="1"/>
    <col min="755" max="755" width="5" style="44" customWidth="1"/>
    <col min="756" max="756" width="7.5703125" style="44" customWidth="1"/>
    <col min="757" max="757" width="8.28515625" style="44" customWidth="1"/>
    <col min="758" max="758" width="11.28515625" style="44" customWidth="1"/>
    <col min="759" max="759" width="4.85546875" style="44" customWidth="1"/>
    <col min="760" max="760" width="7" style="44" customWidth="1"/>
    <col min="761" max="997" width="25.85546875" style="44" customWidth="1"/>
    <col min="998" max="1007" width="11.5703125" style="44"/>
    <col min="1008" max="1008" width="6.5703125" style="44" customWidth="1"/>
    <col min="1009" max="1009" width="3.42578125" style="44" customWidth="1"/>
    <col min="1010" max="1010" width="25.85546875" style="44" customWidth="1"/>
    <col min="1011" max="1011" width="5" style="44" customWidth="1"/>
    <col min="1012" max="1012" width="7.5703125" style="44" customWidth="1"/>
    <col min="1013" max="1013" width="8.28515625" style="44" customWidth="1"/>
    <col min="1014" max="1014" width="11.28515625" style="44" customWidth="1"/>
    <col min="1015" max="1015" width="4.85546875" style="44" customWidth="1"/>
    <col min="1016" max="1016" width="7" style="44" customWidth="1"/>
    <col min="1017" max="1253" width="25.85546875" style="44" customWidth="1"/>
    <col min="1254" max="1263" width="11.5703125" style="44"/>
    <col min="1264" max="1264" width="6.5703125" style="44" customWidth="1"/>
    <col min="1265" max="1265" width="3.42578125" style="44" customWidth="1"/>
    <col min="1266" max="1266" width="25.85546875" style="44" customWidth="1"/>
    <col min="1267" max="1267" width="5" style="44" customWidth="1"/>
    <col min="1268" max="1268" width="7.5703125" style="44" customWidth="1"/>
    <col min="1269" max="1269" width="8.28515625" style="44" customWidth="1"/>
    <col min="1270" max="1270" width="11.28515625" style="44" customWidth="1"/>
    <col min="1271" max="1271" width="4.85546875" style="44" customWidth="1"/>
    <col min="1272" max="1272" width="7" style="44" customWidth="1"/>
    <col min="1273" max="1509" width="25.85546875" style="44" customWidth="1"/>
    <col min="1510" max="1519" width="11.5703125" style="44"/>
    <col min="1520" max="1520" width="6.5703125" style="44" customWidth="1"/>
    <col min="1521" max="1521" width="3.42578125" style="44" customWidth="1"/>
    <col min="1522" max="1522" width="25.85546875" style="44" customWidth="1"/>
    <col min="1523" max="1523" width="5" style="44" customWidth="1"/>
    <col min="1524" max="1524" width="7.5703125" style="44" customWidth="1"/>
    <col min="1525" max="1525" width="8.28515625" style="44" customWidth="1"/>
    <col min="1526" max="1526" width="11.28515625" style="44" customWidth="1"/>
    <col min="1527" max="1527" width="4.85546875" style="44" customWidth="1"/>
    <col min="1528" max="1528" width="7" style="44" customWidth="1"/>
    <col min="1529" max="1765" width="25.85546875" style="44" customWidth="1"/>
    <col min="1766" max="1775" width="11.5703125" style="44"/>
    <col min="1776" max="1776" width="6.5703125" style="44" customWidth="1"/>
    <col min="1777" max="1777" width="3.42578125" style="44" customWidth="1"/>
    <col min="1778" max="1778" width="25.85546875" style="44" customWidth="1"/>
    <col min="1779" max="1779" width="5" style="44" customWidth="1"/>
    <col min="1780" max="1780" width="7.5703125" style="44" customWidth="1"/>
    <col min="1781" max="1781" width="8.28515625" style="44" customWidth="1"/>
    <col min="1782" max="1782" width="11.28515625" style="44" customWidth="1"/>
    <col min="1783" max="1783" width="4.85546875" style="44" customWidth="1"/>
    <col min="1784" max="1784" width="7" style="44" customWidth="1"/>
    <col min="1785" max="2021" width="25.85546875" style="44" customWidth="1"/>
    <col min="2022" max="2031" width="11.5703125" style="44"/>
    <col min="2032" max="2032" width="6.5703125" style="44" customWidth="1"/>
    <col min="2033" max="2033" width="3.42578125" style="44" customWidth="1"/>
    <col min="2034" max="2034" width="25.85546875" style="44" customWidth="1"/>
    <col min="2035" max="2035" width="5" style="44" customWidth="1"/>
    <col min="2036" max="2036" width="7.5703125" style="44" customWidth="1"/>
    <col min="2037" max="2037" width="8.28515625" style="44" customWidth="1"/>
    <col min="2038" max="2038" width="11.28515625" style="44" customWidth="1"/>
    <col min="2039" max="2039" width="4.85546875" style="44" customWidth="1"/>
    <col min="2040" max="2040" width="7" style="44" customWidth="1"/>
    <col min="2041" max="2277" width="25.85546875" style="44" customWidth="1"/>
    <col min="2278" max="2287" width="11.5703125" style="44"/>
    <col min="2288" max="2288" width="6.5703125" style="44" customWidth="1"/>
    <col min="2289" max="2289" width="3.42578125" style="44" customWidth="1"/>
    <col min="2290" max="2290" width="25.85546875" style="44" customWidth="1"/>
    <col min="2291" max="2291" width="5" style="44" customWidth="1"/>
    <col min="2292" max="2292" width="7.5703125" style="44" customWidth="1"/>
    <col min="2293" max="2293" width="8.28515625" style="44" customWidth="1"/>
    <col min="2294" max="2294" width="11.28515625" style="44" customWidth="1"/>
    <col min="2295" max="2295" width="4.85546875" style="44" customWidth="1"/>
    <col min="2296" max="2296" width="7" style="44" customWidth="1"/>
    <col min="2297" max="2533" width="25.85546875" style="44" customWidth="1"/>
    <col min="2534" max="2543" width="11.5703125" style="44"/>
    <col min="2544" max="2544" width="6.5703125" style="44" customWidth="1"/>
    <col min="2545" max="2545" width="3.42578125" style="44" customWidth="1"/>
    <col min="2546" max="2546" width="25.85546875" style="44" customWidth="1"/>
    <col min="2547" max="2547" width="5" style="44" customWidth="1"/>
    <col min="2548" max="2548" width="7.5703125" style="44" customWidth="1"/>
    <col min="2549" max="2549" width="8.28515625" style="44" customWidth="1"/>
    <col min="2550" max="2550" width="11.28515625" style="44" customWidth="1"/>
    <col min="2551" max="2551" width="4.85546875" style="44" customWidth="1"/>
    <col min="2552" max="2552" width="7" style="44" customWidth="1"/>
    <col min="2553" max="2789" width="25.85546875" style="44" customWidth="1"/>
    <col min="2790" max="2799" width="11.5703125" style="44"/>
    <col min="2800" max="2800" width="6.5703125" style="44" customWidth="1"/>
    <col min="2801" max="2801" width="3.42578125" style="44" customWidth="1"/>
    <col min="2802" max="2802" width="25.85546875" style="44" customWidth="1"/>
    <col min="2803" max="2803" width="5" style="44" customWidth="1"/>
    <col min="2804" max="2804" width="7.5703125" style="44" customWidth="1"/>
    <col min="2805" max="2805" width="8.28515625" style="44" customWidth="1"/>
    <col min="2806" max="2806" width="11.28515625" style="44" customWidth="1"/>
    <col min="2807" max="2807" width="4.85546875" style="44" customWidth="1"/>
    <col min="2808" max="2808" width="7" style="44" customWidth="1"/>
    <col min="2809" max="3045" width="25.85546875" style="44" customWidth="1"/>
    <col min="3046" max="3055" width="11.5703125" style="44"/>
    <col min="3056" max="3056" width="6.5703125" style="44" customWidth="1"/>
    <col min="3057" max="3057" width="3.42578125" style="44" customWidth="1"/>
    <col min="3058" max="3058" width="25.85546875" style="44" customWidth="1"/>
    <col min="3059" max="3059" width="5" style="44" customWidth="1"/>
    <col min="3060" max="3060" width="7.5703125" style="44" customWidth="1"/>
    <col min="3061" max="3061" width="8.28515625" style="44" customWidth="1"/>
    <col min="3062" max="3062" width="11.28515625" style="44" customWidth="1"/>
    <col min="3063" max="3063" width="4.85546875" style="44" customWidth="1"/>
    <col min="3064" max="3064" width="7" style="44" customWidth="1"/>
    <col min="3065" max="3301" width="25.85546875" style="44" customWidth="1"/>
    <col min="3302" max="3311" width="11.5703125" style="44"/>
    <col min="3312" max="3312" width="6.5703125" style="44" customWidth="1"/>
    <col min="3313" max="3313" width="3.42578125" style="44" customWidth="1"/>
    <col min="3314" max="3314" width="25.85546875" style="44" customWidth="1"/>
    <col min="3315" max="3315" width="5" style="44" customWidth="1"/>
    <col min="3316" max="3316" width="7.5703125" style="44" customWidth="1"/>
    <col min="3317" max="3317" width="8.28515625" style="44" customWidth="1"/>
    <col min="3318" max="3318" width="11.28515625" style="44" customWidth="1"/>
    <col min="3319" max="3319" width="4.85546875" style="44" customWidth="1"/>
    <col min="3320" max="3320" width="7" style="44" customWidth="1"/>
    <col min="3321" max="3557" width="25.85546875" style="44" customWidth="1"/>
    <col min="3558" max="3567" width="11.5703125" style="44"/>
    <col min="3568" max="3568" width="6.5703125" style="44" customWidth="1"/>
    <col min="3569" max="3569" width="3.42578125" style="44" customWidth="1"/>
    <col min="3570" max="3570" width="25.85546875" style="44" customWidth="1"/>
    <col min="3571" max="3571" width="5" style="44" customWidth="1"/>
    <col min="3572" max="3572" width="7.5703125" style="44" customWidth="1"/>
    <col min="3573" max="3573" width="8.28515625" style="44" customWidth="1"/>
    <col min="3574" max="3574" width="11.28515625" style="44" customWidth="1"/>
    <col min="3575" max="3575" width="4.85546875" style="44" customWidth="1"/>
    <col min="3576" max="3576" width="7" style="44" customWidth="1"/>
    <col min="3577" max="3813" width="25.85546875" style="44" customWidth="1"/>
    <col min="3814" max="3823" width="11.5703125" style="44"/>
    <col min="3824" max="3824" width="6.5703125" style="44" customWidth="1"/>
    <col min="3825" max="3825" width="3.42578125" style="44" customWidth="1"/>
    <col min="3826" max="3826" width="25.85546875" style="44" customWidth="1"/>
    <col min="3827" max="3827" width="5" style="44" customWidth="1"/>
    <col min="3828" max="3828" width="7.5703125" style="44" customWidth="1"/>
    <col min="3829" max="3829" width="8.28515625" style="44" customWidth="1"/>
    <col min="3830" max="3830" width="11.28515625" style="44" customWidth="1"/>
    <col min="3831" max="3831" width="4.85546875" style="44" customWidth="1"/>
    <col min="3832" max="3832" width="7" style="44" customWidth="1"/>
    <col min="3833" max="4069" width="25.85546875" style="44" customWidth="1"/>
    <col min="4070" max="4079" width="11.5703125" style="44"/>
    <col min="4080" max="4080" width="6.5703125" style="44" customWidth="1"/>
    <col min="4081" max="4081" width="3.42578125" style="44" customWidth="1"/>
    <col min="4082" max="4082" width="25.85546875" style="44" customWidth="1"/>
    <col min="4083" max="4083" width="5" style="44" customWidth="1"/>
    <col min="4084" max="4084" width="7.5703125" style="44" customWidth="1"/>
    <col min="4085" max="4085" width="8.28515625" style="44" customWidth="1"/>
    <col min="4086" max="4086" width="11.28515625" style="44" customWidth="1"/>
    <col min="4087" max="4087" width="4.85546875" style="44" customWidth="1"/>
    <col min="4088" max="4088" width="7" style="44" customWidth="1"/>
    <col min="4089" max="4325" width="25.85546875" style="44" customWidth="1"/>
    <col min="4326" max="4335" width="11.5703125" style="44"/>
    <col min="4336" max="4336" width="6.5703125" style="44" customWidth="1"/>
    <col min="4337" max="4337" width="3.42578125" style="44" customWidth="1"/>
    <col min="4338" max="4338" width="25.85546875" style="44" customWidth="1"/>
    <col min="4339" max="4339" width="5" style="44" customWidth="1"/>
    <col min="4340" max="4340" width="7.5703125" style="44" customWidth="1"/>
    <col min="4341" max="4341" width="8.28515625" style="44" customWidth="1"/>
    <col min="4342" max="4342" width="11.28515625" style="44" customWidth="1"/>
    <col min="4343" max="4343" width="4.85546875" style="44" customWidth="1"/>
    <col min="4344" max="4344" width="7" style="44" customWidth="1"/>
    <col min="4345" max="4581" width="25.85546875" style="44" customWidth="1"/>
    <col min="4582" max="4591" width="11.5703125" style="44"/>
    <col min="4592" max="4592" width="6.5703125" style="44" customWidth="1"/>
    <col min="4593" max="4593" width="3.42578125" style="44" customWidth="1"/>
    <col min="4594" max="4594" width="25.85546875" style="44" customWidth="1"/>
    <col min="4595" max="4595" width="5" style="44" customWidth="1"/>
    <col min="4596" max="4596" width="7.5703125" style="44" customWidth="1"/>
    <col min="4597" max="4597" width="8.28515625" style="44" customWidth="1"/>
    <col min="4598" max="4598" width="11.28515625" style="44" customWidth="1"/>
    <col min="4599" max="4599" width="4.85546875" style="44" customWidth="1"/>
    <col min="4600" max="4600" width="7" style="44" customWidth="1"/>
    <col min="4601" max="4837" width="25.85546875" style="44" customWidth="1"/>
    <col min="4838" max="4847" width="11.5703125" style="44"/>
    <col min="4848" max="4848" width="6.5703125" style="44" customWidth="1"/>
    <col min="4849" max="4849" width="3.42578125" style="44" customWidth="1"/>
    <col min="4850" max="4850" width="25.85546875" style="44" customWidth="1"/>
    <col min="4851" max="4851" width="5" style="44" customWidth="1"/>
    <col min="4852" max="4852" width="7.5703125" style="44" customWidth="1"/>
    <col min="4853" max="4853" width="8.28515625" style="44" customWidth="1"/>
    <col min="4854" max="4854" width="11.28515625" style="44" customWidth="1"/>
    <col min="4855" max="4855" width="4.85546875" style="44" customWidth="1"/>
    <col min="4856" max="4856" width="7" style="44" customWidth="1"/>
    <col min="4857" max="5093" width="25.85546875" style="44" customWidth="1"/>
    <col min="5094" max="5103" width="11.5703125" style="44"/>
    <col min="5104" max="5104" width="6.5703125" style="44" customWidth="1"/>
    <col min="5105" max="5105" width="3.42578125" style="44" customWidth="1"/>
    <col min="5106" max="5106" width="25.85546875" style="44" customWidth="1"/>
    <col min="5107" max="5107" width="5" style="44" customWidth="1"/>
    <col min="5108" max="5108" width="7.5703125" style="44" customWidth="1"/>
    <col min="5109" max="5109" width="8.28515625" style="44" customWidth="1"/>
    <col min="5110" max="5110" width="11.28515625" style="44" customWidth="1"/>
    <col min="5111" max="5111" width="4.85546875" style="44" customWidth="1"/>
    <col min="5112" max="5112" width="7" style="44" customWidth="1"/>
    <col min="5113" max="5349" width="25.85546875" style="44" customWidth="1"/>
    <col min="5350" max="5359" width="11.5703125" style="44"/>
    <col min="5360" max="5360" width="6.5703125" style="44" customWidth="1"/>
    <col min="5361" max="5361" width="3.42578125" style="44" customWidth="1"/>
    <col min="5362" max="5362" width="25.85546875" style="44" customWidth="1"/>
    <col min="5363" max="5363" width="5" style="44" customWidth="1"/>
    <col min="5364" max="5364" width="7.5703125" style="44" customWidth="1"/>
    <col min="5365" max="5365" width="8.28515625" style="44" customWidth="1"/>
    <col min="5366" max="5366" width="11.28515625" style="44" customWidth="1"/>
    <col min="5367" max="5367" width="4.85546875" style="44" customWidth="1"/>
    <col min="5368" max="5368" width="7" style="44" customWidth="1"/>
    <col min="5369" max="5605" width="25.85546875" style="44" customWidth="1"/>
    <col min="5606" max="5615" width="11.5703125" style="44"/>
    <col min="5616" max="5616" width="6.5703125" style="44" customWidth="1"/>
    <col min="5617" max="5617" width="3.42578125" style="44" customWidth="1"/>
    <col min="5618" max="5618" width="25.85546875" style="44" customWidth="1"/>
    <col min="5619" max="5619" width="5" style="44" customWidth="1"/>
    <col min="5620" max="5620" width="7.5703125" style="44" customWidth="1"/>
    <col min="5621" max="5621" width="8.28515625" style="44" customWidth="1"/>
    <col min="5622" max="5622" width="11.28515625" style="44" customWidth="1"/>
    <col min="5623" max="5623" width="4.85546875" style="44" customWidth="1"/>
    <col min="5624" max="5624" width="7" style="44" customWidth="1"/>
    <col min="5625" max="5861" width="25.85546875" style="44" customWidth="1"/>
    <col min="5862" max="5871" width="11.5703125" style="44"/>
    <col min="5872" max="5872" width="6.5703125" style="44" customWidth="1"/>
    <col min="5873" max="5873" width="3.42578125" style="44" customWidth="1"/>
    <col min="5874" max="5874" width="25.85546875" style="44" customWidth="1"/>
    <col min="5875" max="5875" width="5" style="44" customWidth="1"/>
    <col min="5876" max="5876" width="7.5703125" style="44" customWidth="1"/>
    <col min="5877" max="5877" width="8.28515625" style="44" customWidth="1"/>
    <col min="5878" max="5878" width="11.28515625" style="44" customWidth="1"/>
    <col min="5879" max="5879" width="4.85546875" style="44" customWidth="1"/>
    <col min="5880" max="5880" width="7" style="44" customWidth="1"/>
    <col min="5881" max="6117" width="25.85546875" style="44" customWidth="1"/>
    <col min="6118" max="6127" width="11.5703125" style="44"/>
    <col min="6128" max="6128" width="6.5703125" style="44" customWidth="1"/>
    <col min="6129" max="6129" width="3.42578125" style="44" customWidth="1"/>
    <col min="6130" max="6130" width="25.85546875" style="44" customWidth="1"/>
    <col min="6131" max="6131" width="5" style="44" customWidth="1"/>
    <col min="6132" max="6132" width="7.5703125" style="44" customWidth="1"/>
    <col min="6133" max="6133" width="8.28515625" style="44" customWidth="1"/>
    <col min="6134" max="6134" width="11.28515625" style="44" customWidth="1"/>
    <col min="6135" max="6135" width="4.85546875" style="44" customWidth="1"/>
    <col min="6136" max="6136" width="7" style="44" customWidth="1"/>
    <col min="6137" max="6373" width="25.85546875" style="44" customWidth="1"/>
    <col min="6374" max="6383" width="11.5703125" style="44"/>
    <col min="6384" max="6384" width="6.5703125" style="44" customWidth="1"/>
    <col min="6385" max="6385" width="3.42578125" style="44" customWidth="1"/>
    <col min="6386" max="6386" width="25.85546875" style="44" customWidth="1"/>
    <col min="6387" max="6387" width="5" style="44" customWidth="1"/>
    <col min="6388" max="6388" width="7.5703125" style="44" customWidth="1"/>
    <col min="6389" max="6389" width="8.28515625" style="44" customWidth="1"/>
    <col min="6390" max="6390" width="11.28515625" style="44" customWidth="1"/>
    <col min="6391" max="6391" width="4.85546875" style="44" customWidth="1"/>
    <col min="6392" max="6392" width="7" style="44" customWidth="1"/>
    <col min="6393" max="6629" width="25.85546875" style="44" customWidth="1"/>
    <col min="6630" max="6639" width="11.5703125" style="44"/>
    <col min="6640" max="6640" width="6.5703125" style="44" customWidth="1"/>
    <col min="6641" max="6641" width="3.42578125" style="44" customWidth="1"/>
    <col min="6642" max="6642" width="25.85546875" style="44" customWidth="1"/>
    <col min="6643" max="6643" width="5" style="44" customWidth="1"/>
    <col min="6644" max="6644" width="7.5703125" style="44" customWidth="1"/>
    <col min="6645" max="6645" width="8.28515625" style="44" customWidth="1"/>
    <col min="6646" max="6646" width="11.28515625" style="44" customWidth="1"/>
    <col min="6647" max="6647" width="4.85546875" style="44" customWidth="1"/>
    <col min="6648" max="6648" width="7" style="44" customWidth="1"/>
    <col min="6649" max="6885" width="25.85546875" style="44" customWidth="1"/>
    <col min="6886" max="6895" width="11.5703125" style="44"/>
    <col min="6896" max="6896" width="6.5703125" style="44" customWidth="1"/>
    <col min="6897" max="6897" width="3.42578125" style="44" customWidth="1"/>
    <col min="6898" max="6898" width="25.85546875" style="44" customWidth="1"/>
    <col min="6899" max="6899" width="5" style="44" customWidth="1"/>
    <col min="6900" max="6900" width="7.5703125" style="44" customWidth="1"/>
    <col min="6901" max="6901" width="8.28515625" style="44" customWidth="1"/>
    <col min="6902" max="6902" width="11.28515625" style="44" customWidth="1"/>
    <col min="6903" max="6903" width="4.85546875" style="44" customWidth="1"/>
    <col min="6904" max="6904" width="7" style="44" customWidth="1"/>
    <col min="6905" max="7141" width="25.85546875" style="44" customWidth="1"/>
    <col min="7142" max="7151" width="11.5703125" style="44"/>
    <col min="7152" max="7152" width="6.5703125" style="44" customWidth="1"/>
    <col min="7153" max="7153" width="3.42578125" style="44" customWidth="1"/>
    <col min="7154" max="7154" width="25.85546875" style="44" customWidth="1"/>
    <col min="7155" max="7155" width="5" style="44" customWidth="1"/>
    <col min="7156" max="7156" width="7.5703125" style="44" customWidth="1"/>
    <col min="7157" max="7157" width="8.28515625" style="44" customWidth="1"/>
    <col min="7158" max="7158" width="11.28515625" style="44" customWidth="1"/>
    <col min="7159" max="7159" width="4.85546875" style="44" customWidth="1"/>
    <col min="7160" max="7160" width="7" style="44" customWidth="1"/>
    <col min="7161" max="7397" width="25.85546875" style="44" customWidth="1"/>
    <col min="7398" max="7407" width="11.5703125" style="44"/>
    <col min="7408" max="7408" width="6.5703125" style="44" customWidth="1"/>
    <col min="7409" max="7409" width="3.42578125" style="44" customWidth="1"/>
    <col min="7410" max="7410" width="25.85546875" style="44" customWidth="1"/>
    <col min="7411" max="7411" width="5" style="44" customWidth="1"/>
    <col min="7412" max="7412" width="7.5703125" style="44" customWidth="1"/>
    <col min="7413" max="7413" width="8.28515625" style="44" customWidth="1"/>
    <col min="7414" max="7414" width="11.28515625" style="44" customWidth="1"/>
    <col min="7415" max="7415" width="4.85546875" style="44" customWidth="1"/>
    <col min="7416" max="7416" width="7" style="44" customWidth="1"/>
    <col min="7417" max="7653" width="25.85546875" style="44" customWidth="1"/>
    <col min="7654" max="7663" width="11.5703125" style="44"/>
    <col min="7664" max="7664" width="6.5703125" style="44" customWidth="1"/>
    <col min="7665" max="7665" width="3.42578125" style="44" customWidth="1"/>
    <col min="7666" max="7666" width="25.85546875" style="44" customWidth="1"/>
    <col min="7667" max="7667" width="5" style="44" customWidth="1"/>
    <col min="7668" max="7668" width="7.5703125" style="44" customWidth="1"/>
    <col min="7669" max="7669" width="8.28515625" style="44" customWidth="1"/>
    <col min="7670" max="7670" width="11.28515625" style="44" customWidth="1"/>
    <col min="7671" max="7671" width="4.85546875" style="44" customWidth="1"/>
    <col min="7672" max="7672" width="7" style="44" customWidth="1"/>
    <col min="7673" max="7909" width="25.85546875" style="44" customWidth="1"/>
    <col min="7910" max="7919" width="11.5703125" style="44"/>
    <col min="7920" max="7920" width="6.5703125" style="44" customWidth="1"/>
    <col min="7921" max="7921" width="3.42578125" style="44" customWidth="1"/>
    <col min="7922" max="7922" width="25.85546875" style="44" customWidth="1"/>
    <col min="7923" max="7923" width="5" style="44" customWidth="1"/>
    <col min="7924" max="7924" width="7.5703125" style="44" customWidth="1"/>
    <col min="7925" max="7925" width="8.28515625" style="44" customWidth="1"/>
    <col min="7926" max="7926" width="11.28515625" style="44" customWidth="1"/>
    <col min="7927" max="7927" width="4.85546875" style="44" customWidth="1"/>
    <col min="7928" max="7928" width="7" style="44" customWidth="1"/>
    <col min="7929" max="8165" width="25.85546875" style="44" customWidth="1"/>
    <col min="8166" max="8175" width="11.5703125" style="44"/>
    <col min="8176" max="8176" width="6.5703125" style="44" customWidth="1"/>
    <col min="8177" max="8177" width="3.42578125" style="44" customWidth="1"/>
    <col min="8178" max="8178" width="25.85546875" style="44" customWidth="1"/>
    <col min="8179" max="8179" width="5" style="44" customWidth="1"/>
    <col min="8180" max="8180" width="7.5703125" style="44" customWidth="1"/>
    <col min="8181" max="8181" width="8.28515625" style="44" customWidth="1"/>
    <col min="8182" max="8182" width="11.28515625" style="44" customWidth="1"/>
    <col min="8183" max="8183" width="4.85546875" style="44" customWidth="1"/>
    <col min="8184" max="8184" width="7" style="44" customWidth="1"/>
    <col min="8185" max="8421" width="25.85546875" style="44" customWidth="1"/>
    <col min="8422" max="8431" width="11.5703125" style="44"/>
    <col min="8432" max="8432" width="6.5703125" style="44" customWidth="1"/>
    <col min="8433" max="8433" width="3.42578125" style="44" customWidth="1"/>
    <col min="8434" max="8434" width="25.85546875" style="44" customWidth="1"/>
    <col min="8435" max="8435" width="5" style="44" customWidth="1"/>
    <col min="8436" max="8436" width="7.5703125" style="44" customWidth="1"/>
    <col min="8437" max="8437" width="8.28515625" style="44" customWidth="1"/>
    <col min="8438" max="8438" width="11.28515625" style="44" customWidth="1"/>
    <col min="8439" max="8439" width="4.85546875" style="44" customWidth="1"/>
    <col min="8440" max="8440" width="7" style="44" customWidth="1"/>
    <col min="8441" max="8677" width="25.85546875" style="44" customWidth="1"/>
    <col min="8678" max="8687" width="11.5703125" style="44"/>
    <col min="8688" max="8688" width="6.5703125" style="44" customWidth="1"/>
    <col min="8689" max="8689" width="3.42578125" style="44" customWidth="1"/>
    <col min="8690" max="8690" width="25.85546875" style="44" customWidth="1"/>
    <col min="8691" max="8691" width="5" style="44" customWidth="1"/>
    <col min="8692" max="8692" width="7.5703125" style="44" customWidth="1"/>
    <col min="8693" max="8693" width="8.28515625" style="44" customWidth="1"/>
    <col min="8694" max="8694" width="11.28515625" style="44" customWidth="1"/>
    <col min="8695" max="8695" width="4.85546875" style="44" customWidth="1"/>
    <col min="8696" max="8696" width="7" style="44" customWidth="1"/>
    <col min="8697" max="8933" width="25.85546875" style="44" customWidth="1"/>
    <col min="8934" max="8943" width="11.5703125" style="44"/>
    <col min="8944" max="8944" width="6.5703125" style="44" customWidth="1"/>
    <col min="8945" max="8945" width="3.42578125" style="44" customWidth="1"/>
    <col min="8946" max="8946" width="25.85546875" style="44" customWidth="1"/>
    <col min="8947" max="8947" width="5" style="44" customWidth="1"/>
    <col min="8948" max="8948" width="7.5703125" style="44" customWidth="1"/>
    <col min="8949" max="8949" width="8.28515625" style="44" customWidth="1"/>
    <col min="8950" max="8950" width="11.28515625" style="44" customWidth="1"/>
    <col min="8951" max="8951" width="4.85546875" style="44" customWidth="1"/>
    <col min="8952" max="8952" width="7" style="44" customWidth="1"/>
    <col min="8953" max="9189" width="25.85546875" style="44" customWidth="1"/>
    <col min="9190" max="9199" width="11.5703125" style="44"/>
    <col min="9200" max="9200" width="6.5703125" style="44" customWidth="1"/>
    <col min="9201" max="9201" width="3.42578125" style="44" customWidth="1"/>
    <col min="9202" max="9202" width="25.85546875" style="44" customWidth="1"/>
    <col min="9203" max="9203" width="5" style="44" customWidth="1"/>
    <col min="9204" max="9204" width="7.5703125" style="44" customWidth="1"/>
    <col min="9205" max="9205" width="8.28515625" style="44" customWidth="1"/>
    <col min="9206" max="9206" width="11.28515625" style="44" customWidth="1"/>
    <col min="9207" max="9207" width="4.85546875" style="44" customWidth="1"/>
    <col min="9208" max="9208" width="7" style="44" customWidth="1"/>
    <col min="9209" max="9445" width="25.85546875" style="44" customWidth="1"/>
    <col min="9446" max="9455" width="11.5703125" style="44"/>
    <col min="9456" max="9456" width="6.5703125" style="44" customWidth="1"/>
    <col min="9457" max="9457" width="3.42578125" style="44" customWidth="1"/>
    <col min="9458" max="9458" width="25.85546875" style="44" customWidth="1"/>
    <col min="9459" max="9459" width="5" style="44" customWidth="1"/>
    <col min="9460" max="9460" width="7.5703125" style="44" customWidth="1"/>
    <col min="9461" max="9461" width="8.28515625" style="44" customWidth="1"/>
    <col min="9462" max="9462" width="11.28515625" style="44" customWidth="1"/>
    <col min="9463" max="9463" width="4.85546875" style="44" customWidth="1"/>
    <col min="9464" max="9464" width="7" style="44" customWidth="1"/>
    <col min="9465" max="9701" width="25.85546875" style="44" customWidth="1"/>
    <col min="9702" max="9711" width="11.5703125" style="44"/>
    <col min="9712" max="9712" width="6.5703125" style="44" customWidth="1"/>
    <col min="9713" max="9713" width="3.42578125" style="44" customWidth="1"/>
    <col min="9714" max="9714" width="25.85546875" style="44" customWidth="1"/>
    <col min="9715" max="9715" width="5" style="44" customWidth="1"/>
    <col min="9716" max="9716" width="7.5703125" style="44" customWidth="1"/>
    <col min="9717" max="9717" width="8.28515625" style="44" customWidth="1"/>
    <col min="9718" max="9718" width="11.28515625" style="44" customWidth="1"/>
    <col min="9719" max="9719" width="4.85546875" style="44" customWidth="1"/>
    <col min="9720" max="9720" width="7" style="44" customWidth="1"/>
    <col min="9721" max="9957" width="25.85546875" style="44" customWidth="1"/>
    <col min="9958" max="9967" width="11.5703125" style="44"/>
    <col min="9968" max="9968" width="6.5703125" style="44" customWidth="1"/>
    <col min="9969" max="9969" width="3.42578125" style="44" customWidth="1"/>
    <col min="9970" max="9970" width="25.85546875" style="44" customWidth="1"/>
    <col min="9971" max="9971" width="5" style="44" customWidth="1"/>
    <col min="9972" max="9972" width="7.5703125" style="44" customWidth="1"/>
    <col min="9973" max="9973" width="8.28515625" style="44" customWidth="1"/>
    <col min="9974" max="9974" width="11.28515625" style="44" customWidth="1"/>
    <col min="9975" max="9975" width="4.85546875" style="44" customWidth="1"/>
    <col min="9976" max="9976" width="7" style="44" customWidth="1"/>
    <col min="9977" max="10213" width="25.85546875" style="44" customWidth="1"/>
    <col min="10214" max="10223" width="11.5703125" style="44"/>
    <col min="10224" max="10224" width="6.5703125" style="44" customWidth="1"/>
    <col min="10225" max="10225" width="3.42578125" style="44" customWidth="1"/>
    <col min="10226" max="10226" width="25.85546875" style="44" customWidth="1"/>
    <col min="10227" max="10227" width="5" style="44" customWidth="1"/>
    <col min="10228" max="10228" width="7.5703125" style="44" customWidth="1"/>
    <col min="10229" max="10229" width="8.28515625" style="44" customWidth="1"/>
    <col min="10230" max="10230" width="11.28515625" style="44" customWidth="1"/>
    <col min="10231" max="10231" width="4.85546875" style="44" customWidth="1"/>
    <col min="10232" max="10232" width="7" style="44" customWidth="1"/>
    <col min="10233" max="10469" width="25.85546875" style="44" customWidth="1"/>
    <col min="10470" max="10479" width="11.5703125" style="44"/>
    <col min="10480" max="10480" width="6.5703125" style="44" customWidth="1"/>
    <col min="10481" max="10481" width="3.42578125" style="44" customWidth="1"/>
    <col min="10482" max="10482" width="25.85546875" style="44" customWidth="1"/>
    <col min="10483" max="10483" width="5" style="44" customWidth="1"/>
    <col min="10484" max="10484" width="7.5703125" style="44" customWidth="1"/>
    <col min="10485" max="10485" width="8.28515625" style="44" customWidth="1"/>
    <col min="10486" max="10486" width="11.28515625" style="44" customWidth="1"/>
    <col min="10487" max="10487" width="4.85546875" style="44" customWidth="1"/>
    <col min="10488" max="10488" width="7" style="44" customWidth="1"/>
    <col min="10489" max="10725" width="25.85546875" style="44" customWidth="1"/>
    <col min="10726" max="10735" width="11.5703125" style="44"/>
    <col min="10736" max="10736" width="6.5703125" style="44" customWidth="1"/>
    <col min="10737" max="10737" width="3.42578125" style="44" customWidth="1"/>
    <col min="10738" max="10738" width="25.85546875" style="44" customWidth="1"/>
    <col min="10739" max="10739" width="5" style="44" customWidth="1"/>
    <col min="10740" max="10740" width="7.5703125" style="44" customWidth="1"/>
    <col min="10741" max="10741" width="8.28515625" style="44" customWidth="1"/>
    <col min="10742" max="10742" width="11.28515625" style="44" customWidth="1"/>
    <col min="10743" max="10743" width="4.85546875" style="44" customWidth="1"/>
    <col min="10744" max="10744" width="7" style="44" customWidth="1"/>
    <col min="10745" max="10981" width="25.85546875" style="44" customWidth="1"/>
    <col min="10982" max="10991" width="11.5703125" style="44"/>
    <col min="10992" max="10992" width="6.5703125" style="44" customWidth="1"/>
    <col min="10993" max="10993" width="3.42578125" style="44" customWidth="1"/>
    <col min="10994" max="10994" width="25.85546875" style="44" customWidth="1"/>
    <col min="10995" max="10995" width="5" style="44" customWidth="1"/>
    <col min="10996" max="10996" width="7.5703125" style="44" customWidth="1"/>
    <col min="10997" max="10997" width="8.28515625" style="44" customWidth="1"/>
    <col min="10998" max="10998" width="11.28515625" style="44" customWidth="1"/>
    <col min="10999" max="10999" width="4.85546875" style="44" customWidth="1"/>
    <col min="11000" max="11000" width="7" style="44" customWidth="1"/>
    <col min="11001" max="11237" width="25.85546875" style="44" customWidth="1"/>
    <col min="11238" max="11247" width="11.5703125" style="44"/>
    <col min="11248" max="11248" width="6.5703125" style="44" customWidth="1"/>
    <col min="11249" max="11249" width="3.42578125" style="44" customWidth="1"/>
    <col min="11250" max="11250" width="25.85546875" style="44" customWidth="1"/>
    <col min="11251" max="11251" width="5" style="44" customWidth="1"/>
    <col min="11252" max="11252" width="7.5703125" style="44" customWidth="1"/>
    <col min="11253" max="11253" width="8.28515625" style="44" customWidth="1"/>
    <col min="11254" max="11254" width="11.28515625" style="44" customWidth="1"/>
    <col min="11255" max="11255" width="4.85546875" style="44" customWidth="1"/>
    <col min="11256" max="11256" width="7" style="44" customWidth="1"/>
    <col min="11257" max="11493" width="25.85546875" style="44" customWidth="1"/>
    <col min="11494" max="11503" width="11.5703125" style="44"/>
    <col min="11504" max="11504" width="6.5703125" style="44" customWidth="1"/>
    <col min="11505" max="11505" width="3.42578125" style="44" customWidth="1"/>
    <col min="11506" max="11506" width="25.85546875" style="44" customWidth="1"/>
    <col min="11507" max="11507" width="5" style="44" customWidth="1"/>
    <col min="11508" max="11508" width="7.5703125" style="44" customWidth="1"/>
    <col min="11509" max="11509" width="8.28515625" style="44" customWidth="1"/>
    <col min="11510" max="11510" width="11.28515625" style="44" customWidth="1"/>
    <col min="11511" max="11511" width="4.85546875" style="44" customWidth="1"/>
    <col min="11512" max="11512" width="7" style="44" customWidth="1"/>
    <col min="11513" max="11749" width="25.85546875" style="44" customWidth="1"/>
    <col min="11750" max="11759" width="11.5703125" style="44"/>
    <col min="11760" max="11760" width="6.5703125" style="44" customWidth="1"/>
    <col min="11761" max="11761" width="3.42578125" style="44" customWidth="1"/>
    <col min="11762" max="11762" width="25.85546875" style="44" customWidth="1"/>
    <col min="11763" max="11763" width="5" style="44" customWidth="1"/>
    <col min="11764" max="11764" width="7.5703125" style="44" customWidth="1"/>
    <col min="11765" max="11765" width="8.28515625" style="44" customWidth="1"/>
    <col min="11766" max="11766" width="11.28515625" style="44" customWidth="1"/>
    <col min="11767" max="11767" width="4.85546875" style="44" customWidth="1"/>
    <col min="11768" max="11768" width="7" style="44" customWidth="1"/>
    <col min="11769" max="12005" width="25.85546875" style="44" customWidth="1"/>
    <col min="12006" max="12015" width="11.5703125" style="44"/>
    <col min="12016" max="12016" width="6.5703125" style="44" customWidth="1"/>
    <col min="12017" max="12017" width="3.42578125" style="44" customWidth="1"/>
    <col min="12018" max="12018" width="25.85546875" style="44" customWidth="1"/>
    <col min="12019" max="12019" width="5" style="44" customWidth="1"/>
    <col min="12020" max="12020" width="7.5703125" style="44" customWidth="1"/>
    <col min="12021" max="12021" width="8.28515625" style="44" customWidth="1"/>
    <col min="12022" max="12022" width="11.28515625" style="44" customWidth="1"/>
    <col min="12023" max="12023" width="4.85546875" style="44" customWidth="1"/>
    <col min="12024" max="12024" width="7" style="44" customWidth="1"/>
    <col min="12025" max="12261" width="25.85546875" style="44" customWidth="1"/>
    <col min="12262" max="12271" width="11.5703125" style="44"/>
    <col min="12272" max="12272" width="6.5703125" style="44" customWidth="1"/>
    <col min="12273" max="12273" width="3.42578125" style="44" customWidth="1"/>
    <col min="12274" max="12274" width="25.85546875" style="44" customWidth="1"/>
    <col min="12275" max="12275" width="5" style="44" customWidth="1"/>
    <col min="12276" max="12276" width="7.5703125" style="44" customWidth="1"/>
    <col min="12277" max="12277" width="8.28515625" style="44" customWidth="1"/>
    <col min="12278" max="12278" width="11.28515625" style="44" customWidth="1"/>
    <col min="12279" max="12279" width="4.85546875" style="44" customWidth="1"/>
    <col min="12280" max="12280" width="7" style="44" customWidth="1"/>
    <col min="12281" max="12517" width="25.85546875" style="44" customWidth="1"/>
    <col min="12518" max="12527" width="11.5703125" style="44"/>
    <col min="12528" max="12528" width="6.5703125" style="44" customWidth="1"/>
    <col min="12529" max="12529" width="3.42578125" style="44" customWidth="1"/>
    <col min="12530" max="12530" width="25.85546875" style="44" customWidth="1"/>
    <col min="12531" max="12531" width="5" style="44" customWidth="1"/>
    <col min="12532" max="12532" width="7.5703125" style="44" customWidth="1"/>
    <col min="12533" max="12533" width="8.28515625" style="44" customWidth="1"/>
    <col min="12534" max="12534" width="11.28515625" style="44" customWidth="1"/>
    <col min="12535" max="12535" width="4.85546875" style="44" customWidth="1"/>
    <col min="12536" max="12536" width="7" style="44" customWidth="1"/>
    <col min="12537" max="12773" width="25.85546875" style="44" customWidth="1"/>
    <col min="12774" max="12783" width="11.5703125" style="44"/>
    <col min="12784" max="12784" width="6.5703125" style="44" customWidth="1"/>
    <col min="12785" max="12785" width="3.42578125" style="44" customWidth="1"/>
    <col min="12786" max="12786" width="25.85546875" style="44" customWidth="1"/>
    <col min="12787" max="12787" width="5" style="44" customWidth="1"/>
    <col min="12788" max="12788" width="7.5703125" style="44" customWidth="1"/>
    <col min="12789" max="12789" width="8.28515625" style="44" customWidth="1"/>
    <col min="12790" max="12790" width="11.28515625" style="44" customWidth="1"/>
    <col min="12791" max="12791" width="4.85546875" style="44" customWidth="1"/>
    <col min="12792" max="12792" width="7" style="44" customWidth="1"/>
    <col min="12793" max="13029" width="25.85546875" style="44" customWidth="1"/>
    <col min="13030" max="13039" width="11.5703125" style="44"/>
    <col min="13040" max="13040" width="6.5703125" style="44" customWidth="1"/>
    <col min="13041" max="13041" width="3.42578125" style="44" customWidth="1"/>
    <col min="13042" max="13042" width="25.85546875" style="44" customWidth="1"/>
    <col min="13043" max="13043" width="5" style="44" customWidth="1"/>
    <col min="13044" max="13044" width="7.5703125" style="44" customWidth="1"/>
    <col min="13045" max="13045" width="8.28515625" style="44" customWidth="1"/>
    <col min="13046" max="13046" width="11.28515625" style="44" customWidth="1"/>
    <col min="13047" max="13047" width="4.85546875" style="44" customWidth="1"/>
    <col min="13048" max="13048" width="7" style="44" customWidth="1"/>
    <col min="13049" max="13285" width="25.85546875" style="44" customWidth="1"/>
    <col min="13286" max="13295" width="11.5703125" style="44"/>
    <col min="13296" max="13296" width="6.5703125" style="44" customWidth="1"/>
    <col min="13297" max="13297" width="3.42578125" style="44" customWidth="1"/>
    <col min="13298" max="13298" width="25.85546875" style="44" customWidth="1"/>
    <col min="13299" max="13299" width="5" style="44" customWidth="1"/>
    <col min="13300" max="13300" width="7.5703125" style="44" customWidth="1"/>
    <col min="13301" max="13301" width="8.28515625" style="44" customWidth="1"/>
    <col min="13302" max="13302" width="11.28515625" style="44" customWidth="1"/>
    <col min="13303" max="13303" width="4.85546875" style="44" customWidth="1"/>
    <col min="13304" max="13304" width="7" style="44" customWidth="1"/>
    <col min="13305" max="13541" width="25.85546875" style="44" customWidth="1"/>
    <col min="13542" max="13551" width="11.5703125" style="44"/>
    <col min="13552" max="13552" width="6.5703125" style="44" customWidth="1"/>
    <col min="13553" max="13553" width="3.42578125" style="44" customWidth="1"/>
    <col min="13554" max="13554" width="25.85546875" style="44" customWidth="1"/>
    <col min="13555" max="13555" width="5" style="44" customWidth="1"/>
    <col min="13556" max="13556" width="7.5703125" style="44" customWidth="1"/>
    <col min="13557" max="13557" width="8.28515625" style="44" customWidth="1"/>
    <col min="13558" max="13558" width="11.28515625" style="44" customWidth="1"/>
    <col min="13559" max="13559" width="4.85546875" style="44" customWidth="1"/>
    <col min="13560" max="13560" width="7" style="44" customWidth="1"/>
    <col min="13561" max="13797" width="25.85546875" style="44" customWidth="1"/>
    <col min="13798" max="13807" width="11.5703125" style="44"/>
    <col min="13808" max="13808" width="6.5703125" style="44" customWidth="1"/>
    <col min="13809" max="13809" width="3.42578125" style="44" customWidth="1"/>
    <col min="13810" max="13810" width="25.85546875" style="44" customWidth="1"/>
    <col min="13811" max="13811" width="5" style="44" customWidth="1"/>
    <col min="13812" max="13812" width="7.5703125" style="44" customWidth="1"/>
    <col min="13813" max="13813" width="8.28515625" style="44" customWidth="1"/>
    <col min="13814" max="13814" width="11.28515625" style="44" customWidth="1"/>
    <col min="13815" max="13815" width="4.85546875" style="44" customWidth="1"/>
    <col min="13816" max="13816" width="7" style="44" customWidth="1"/>
    <col min="13817" max="14053" width="25.85546875" style="44" customWidth="1"/>
    <col min="14054" max="14063" width="11.5703125" style="44"/>
    <col min="14064" max="14064" width="6.5703125" style="44" customWidth="1"/>
    <col min="14065" max="14065" width="3.42578125" style="44" customWidth="1"/>
    <col min="14066" max="14066" width="25.85546875" style="44" customWidth="1"/>
    <col min="14067" max="14067" width="5" style="44" customWidth="1"/>
    <col min="14068" max="14068" width="7.5703125" style="44" customWidth="1"/>
    <col min="14069" max="14069" width="8.28515625" style="44" customWidth="1"/>
    <col min="14070" max="14070" width="11.28515625" style="44" customWidth="1"/>
    <col min="14071" max="14071" width="4.85546875" style="44" customWidth="1"/>
    <col min="14072" max="14072" width="7" style="44" customWidth="1"/>
    <col min="14073" max="14309" width="25.85546875" style="44" customWidth="1"/>
    <col min="14310" max="14319" width="11.5703125" style="44"/>
    <col min="14320" max="14320" width="6.5703125" style="44" customWidth="1"/>
    <col min="14321" max="14321" width="3.42578125" style="44" customWidth="1"/>
    <col min="14322" max="14322" width="25.85546875" style="44" customWidth="1"/>
    <col min="14323" max="14323" width="5" style="44" customWidth="1"/>
    <col min="14324" max="14324" width="7.5703125" style="44" customWidth="1"/>
    <col min="14325" max="14325" width="8.28515625" style="44" customWidth="1"/>
    <col min="14326" max="14326" width="11.28515625" style="44" customWidth="1"/>
    <col min="14327" max="14327" width="4.85546875" style="44" customWidth="1"/>
    <col min="14328" max="14328" width="7" style="44" customWidth="1"/>
    <col min="14329" max="14565" width="25.85546875" style="44" customWidth="1"/>
    <col min="14566" max="14575" width="11.5703125" style="44"/>
    <col min="14576" max="14576" width="6.5703125" style="44" customWidth="1"/>
    <col min="14577" max="14577" width="3.42578125" style="44" customWidth="1"/>
    <col min="14578" max="14578" width="25.85546875" style="44" customWidth="1"/>
    <col min="14579" max="14579" width="5" style="44" customWidth="1"/>
    <col min="14580" max="14580" width="7.5703125" style="44" customWidth="1"/>
    <col min="14581" max="14581" width="8.28515625" style="44" customWidth="1"/>
    <col min="14582" max="14582" width="11.28515625" style="44" customWidth="1"/>
    <col min="14583" max="14583" width="4.85546875" style="44" customWidth="1"/>
    <col min="14584" max="14584" width="7" style="44" customWidth="1"/>
    <col min="14585" max="14821" width="25.85546875" style="44" customWidth="1"/>
    <col min="14822" max="14831" width="11.5703125" style="44"/>
    <col min="14832" max="14832" width="6.5703125" style="44" customWidth="1"/>
    <col min="14833" max="14833" width="3.42578125" style="44" customWidth="1"/>
    <col min="14834" max="14834" width="25.85546875" style="44" customWidth="1"/>
    <col min="14835" max="14835" width="5" style="44" customWidth="1"/>
    <col min="14836" max="14836" width="7.5703125" style="44" customWidth="1"/>
    <col min="14837" max="14837" width="8.28515625" style="44" customWidth="1"/>
    <col min="14838" max="14838" width="11.28515625" style="44" customWidth="1"/>
    <col min="14839" max="14839" width="4.85546875" style="44" customWidth="1"/>
    <col min="14840" max="14840" width="7" style="44" customWidth="1"/>
    <col min="14841" max="15077" width="25.85546875" style="44" customWidth="1"/>
    <col min="15078" max="15087" width="11.5703125" style="44"/>
    <col min="15088" max="15088" width="6.5703125" style="44" customWidth="1"/>
    <col min="15089" max="15089" width="3.42578125" style="44" customWidth="1"/>
    <col min="15090" max="15090" width="25.85546875" style="44" customWidth="1"/>
    <col min="15091" max="15091" width="5" style="44" customWidth="1"/>
    <col min="15092" max="15092" width="7.5703125" style="44" customWidth="1"/>
    <col min="15093" max="15093" width="8.28515625" style="44" customWidth="1"/>
    <col min="15094" max="15094" width="11.28515625" style="44" customWidth="1"/>
    <col min="15095" max="15095" width="4.85546875" style="44" customWidth="1"/>
    <col min="15096" max="15096" width="7" style="44" customWidth="1"/>
    <col min="15097" max="15333" width="25.85546875" style="44" customWidth="1"/>
    <col min="15334" max="15343" width="11.5703125" style="44"/>
    <col min="15344" max="15344" width="6.5703125" style="44" customWidth="1"/>
    <col min="15345" max="15345" width="3.42578125" style="44" customWidth="1"/>
    <col min="15346" max="15346" width="25.85546875" style="44" customWidth="1"/>
    <col min="15347" max="15347" width="5" style="44" customWidth="1"/>
    <col min="15348" max="15348" width="7.5703125" style="44" customWidth="1"/>
    <col min="15349" max="15349" width="8.28515625" style="44" customWidth="1"/>
    <col min="15350" max="15350" width="11.28515625" style="44" customWidth="1"/>
    <col min="15351" max="15351" width="4.85546875" style="44" customWidth="1"/>
    <col min="15352" max="15352" width="7" style="44" customWidth="1"/>
    <col min="15353" max="15589" width="25.85546875" style="44" customWidth="1"/>
    <col min="15590" max="15599" width="11.5703125" style="44"/>
    <col min="15600" max="15600" width="6.5703125" style="44" customWidth="1"/>
    <col min="15601" max="15601" width="3.42578125" style="44" customWidth="1"/>
    <col min="15602" max="15602" width="25.85546875" style="44" customWidth="1"/>
    <col min="15603" max="15603" width="5" style="44" customWidth="1"/>
    <col min="15604" max="15604" width="7.5703125" style="44" customWidth="1"/>
    <col min="15605" max="15605" width="8.28515625" style="44" customWidth="1"/>
    <col min="15606" max="15606" width="11.28515625" style="44" customWidth="1"/>
    <col min="15607" max="15607" width="4.85546875" style="44" customWidth="1"/>
    <col min="15608" max="15608" width="7" style="44" customWidth="1"/>
    <col min="15609" max="15845" width="25.85546875" style="44" customWidth="1"/>
    <col min="15846" max="15855" width="11.5703125" style="44"/>
    <col min="15856" max="15856" width="6.5703125" style="44" customWidth="1"/>
    <col min="15857" max="15857" width="3.42578125" style="44" customWidth="1"/>
    <col min="15858" max="15858" width="25.85546875" style="44" customWidth="1"/>
    <col min="15859" max="15859" width="5" style="44" customWidth="1"/>
    <col min="15860" max="15860" width="7.5703125" style="44" customWidth="1"/>
    <col min="15861" max="15861" width="8.28515625" style="44" customWidth="1"/>
    <col min="15862" max="15862" width="11.28515625" style="44" customWidth="1"/>
    <col min="15863" max="15863" width="4.85546875" style="44" customWidth="1"/>
    <col min="15864" max="15864" width="7" style="44" customWidth="1"/>
    <col min="15865" max="16101" width="25.85546875" style="44" customWidth="1"/>
    <col min="16102" max="16111" width="11.5703125" style="44"/>
    <col min="16112" max="16112" width="6.5703125" style="44" customWidth="1"/>
    <col min="16113" max="16113" width="3.42578125" style="44" customWidth="1"/>
    <col min="16114" max="16114" width="25.85546875" style="44" customWidth="1"/>
    <col min="16115" max="16115" width="5" style="44" customWidth="1"/>
    <col min="16116" max="16116" width="7.5703125" style="44" customWidth="1"/>
    <col min="16117" max="16117" width="8.28515625" style="44" customWidth="1"/>
    <col min="16118" max="16118" width="11.28515625" style="44" customWidth="1"/>
    <col min="16119" max="16119" width="4.85546875" style="44" customWidth="1"/>
    <col min="16120" max="16120" width="7" style="44" customWidth="1"/>
    <col min="16121" max="16357" width="25.85546875" style="44" customWidth="1"/>
    <col min="16358" max="16384" width="11.5703125" style="44"/>
  </cols>
  <sheetData>
    <row r="1" spans="2:233" ht="20.25">
      <c r="B1" s="280" t="s">
        <v>305</v>
      </c>
      <c r="C1" s="281"/>
      <c r="D1" s="281"/>
      <c r="E1" s="281"/>
      <c r="F1" s="281"/>
      <c r="G1" s="281"/>
    </row>
    <row r="2" spans="2:233">
      <c r="B2" s="282"/>
      <c r="C2" s="283"/>
      <c r="D2" s="283"/>
      <c r="E2" s="283"/>
      <c r="F2" s="283"/>
      <c r="G2" s="283"/>
    </row>
    <row r="3" spans="2:233" ht="15">
      <c r="B3" s="284" t="s">
        <v>203</v>
      </c>
      <c r="C3" s="285"/>
      <c r="D3" s="285"/>
      <c r="E3" s="285"/>
      <c r="F3" s="285"/>
      <c r="G3" s="285"/>
    </row>
    <row r="4" spans="2:233">
      <c r="B4" s="51"/>
      <c r="C4" s="51"/>
      <c r="D4" s="51"/>
      <c r="E4" s="51"/>
      <c r="F4" s="51"/>
      <c r="G4" s="51"/>
    </row>
    <row r="5" spans="2:233" s="45" customFormat="1">
      <c r="B5" s="52" t="s">
        <v>14</v>
      </c>
      <c r="C5" s="52" t="s">
        <v>201</v>
      </c>
      <c r="D5" s="52" t="s">
        <v>180</v>
      </c>
      <c r="E5" s="52" t="s">
        <v>5</v>
      </c>
      <c r="F5" s="52" t="s">
        <v>181</v>
      </c>
      <c r="G5" s="52" t="s">
        <v>20</v>
      </c>
    </row>
    <row r="6" spans="2:233" s="46" customFormat="1"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V6" s="47"/>
      <c r="HW6" s="47"/>
      <c r="HX6" s="47"/>
      <c r="HY6" s="47"/>
    </row>
    <row r="7" spans="2:233" s="46" customFormat="1" ht="25.5">
      <c r="B7" s="52" t="s">
        <v>204</v>
      </c>
      <c r="C7" s="54" t="s">
        <v>186</v>
      </c>
      <c r="D7" s="52" t="s">
        <v>37</v>
      </c>
      <c r="E7" s="55">
        <v>1</v>
      </c>
      <c r="F7" s="55">
        <v>0</v>
      </c>
      <c r="G7" s="55">
        <f>ROUND(E7*F7,2)</f>
        <v>0</v>
      </c>
      <c r="HV7" s="47"/>
      <c r="HW7" s="47"/>
      <c r="HX7" s="47"/>
      <c r="HY7" s="47"/>
    </row>
    <row r="8" spans="2:233" s="46" customFormat="1" ht="25.5">
      <c r="B8" s="288" t="s">
        <v>31</v>
      </c>
      <c r="C8" s="56" t="s">
        <v>211</v>
      </c>
      <c r="D8" s="57" t="s">
        <v>212</v>
      </c>
      <c r="E8" s="58">
        <v>36.799999999999997</v>
      </c>
      <c r="F8" s="58">
        <v>0</v>
      </c>
      <c r="G8" s="59">
        <f>ROUND(E8*F8,2)</f>
        <v>0</v>
      </c>
      <c r="HV8" s="47"/>
      <c r="HW8" s="47"/>
      <c r="HX8" s="47"/>
      <c r="HY8" s="47"/>
    </row>
    <row r="9" spans="2:233" s="46" customFormat="1" ht="15" customHeight="1">
      <c r="B9" s="290"/>
      <c r="C9" s="60" t="s">
        <v>184</v>
      </c>
      <c r="D9" s="61"/>
      <c r="E9" s="62"/>
      <c r="F9" s="62"/>
      <c r="G9" s="59"/>
      <c r="HV9" s="47"/>
      <c r="HW9" s="47"/>
      <c r="HX9" s="47"/>
      <c r="HY9" s="47"/>
    </row>
    <row r="10" spans="2:233" s="46" customFormat="1" ht="15" customHeight="1">
      <c r="B10" s="290"/>
      <c r="C10" s="60" t="s">
        <v>182</v>
      </c>
      <c r="D10" s="61"/>
      <c r="E10" s="62"/>
      <c r="F10" s="62"/>
      <c r="G10" s="59"/>
      <c r="H10" s="50"/>
      <c r="HV10" s="47"/>
      <c r="HW10" s="47"/>
      <c r="HX10" s="47"/>
      <c r="HY10" s="47"/>
    </row>
    <row r="11" spans="2:233" s="46" customFormat="1" ht="15" customHeight="1">
      <c r="B11" s="290"/>
      <c r="C11" s="60" t="s">
        <v>183</v>
      </c>
      <c r="D11" s="61"/>
      <c r="E11" s="62"/>
      <c r="F11" s="62"/>
      <c r="G11" s="59"/>
      <c r="HV11" s="47"/>
      <c r="HW11" s="47"/>
      <c r="HX11" s="47"/>
      <c r="HY11" s="47"/>
    </row>
    <row r="12" spans="2:233" s="46" customFormat="1" ht="15" customHeight="1">
      <c r="B12" s="289"/>
      <c r="C12" s="63" t="s">
        <v>185</v>
      </c>
      <c r="D12" s="64"/>
      <c r="E12" s="65"/>
      <c r="F12" s="65"/>
      <c r="G12" s="66"/>
      <c r="HV12" s="47"/>
      <c r="HW12" s="47"/>
      <c r="HX12" s="47"/>
      <c r="HY12" s="47"/>
    </row>
    <row r="13" spans="2:233" s="46" customFormat="1" ht="15" customHeight="1">
      <c r="B13" s="52" t="s">
        <v>8</v>
      </c>
      <c r="C13" s="54" t="s">
        <v>187</v>
      </c>
      <c r="D13" s="52" t="s">
        <v>213</v>
      </c>
      <c r="E13" s="55">
        <v>43</v>
      </c>
      <c r="F13" s="55">
        <v>0</v>
      </c>
      <c r="G13" s="55">
        <f>ROUND(E13*F13,2)</f>
        <v>0</v>
      </c>
      <c r="HV13" s="47"/>
      <c r="HW13" s="47"/>
      <c r="HX13" s="47"/>
      <c r="HY13" s="47"/>
    </row>
    <row r="14" spans="2:233" s="46" customFormat="1" ht="25.5">
      <c r="B14" s="288" t="s">
        <v>27</v>
      </c>
      <c r="C14" s="56" t="s">
        <v>196</v>
      </c>
      <c r="D14" s="57" t="s">
        <v>212</v>
      </c>
      <c r="E14" s="58">
        <v>3</v>
      </c>
      <c r="F14" s="58">
        <v>0</v>
      </c>
      <c r="G14" s="58">
        <f>ROUND(E14*F14,2)</f>
        <v>0</v>
      </c>
      <c r="HV14" s="47"/>
      <c r="HW14" s="47"/>
      <c r="HX14" s="47"/>
      <c r="HY14" s="47"/>
    </row>
    <row r="15" spans="2:233" s="48" customFormat="1" ht="15" customHeight="1">
      <c r="B15" s="290"/>
      <c r="C15" s="60" t="s">
        <v>188</v>
      </c>
      <c r="D15" s="61"/>
      <c r="E15" s="62"/>
      <c r="F15" s="62"/>
      <c r="G15" s="62"/>
    </row>
    <row r="16" spans="2:233" s="48" customFormat="1" ht="38.25">
      <c r="B16" s="288" t="s">
        <v>28</v>
      </c>
      <c r="C16" s="56" t="s">
        <v>214</v>
      </c>
      <c r="D16" s="57" t="s">
        <v>212</v>
      </c>
      <c r="E16" s="58">
        <v>15</v>
      </c>
      <c r="F16" s="58">
        <v>0</v>
      </c>
      <c r="G16" s="58">
        <f>ROUND(E16*F16,2)</f>
        <v>0</v>
      </c>
    </row>
    <row r="17" spans="2:233" s="48" customFormat="1" ht="15" customHeight="1">
      <c r="B17" s="289"/>
      <c r="C17" s="63" t="s">
        <v>189</v>
      </c>
      <c r="D17" s="64"/>
      <c r="E17" s="65"/>
      <c r="F17" s="65"/>
      <c r="G17" s="65"/>
    </row>
    <row r="18" spans="2:233" s="48" customFormat="1" ht="38.25">
      <c r="B18" s="288" t="s">
        <v>29</v>
      </c>
      <c r="C18" s="56" t="s">
        <v>197</v>
      </c>
      <c r="D18" s="57" t="s">
        <v>213</v>
      </c>
      <c r="E18" s="58">
        <v>8.48</v>
      </c>
      <c r="F18" s="58">
        <v>0</v>
      </c>
      <c r="G18" s="58">
        <f>ROUND(E18*F18,2)</f>
        <v>0</v>
      </c>
    </row>
    <row r="19" spans="2:233" s="48" customFormat="1" ht="15" customHeight="1">
      <c r="B19" s="289"/>
      <c r="C19" s="60" t="s">
        <v>190</v>
      </c>
      <c r="D19" s="61"/>
      <c r="E19" s="62"/>
      <c r="F19" s="62"/>
      <c r="G19" s="62"/>
    </row>
    <row r="20" spans="2:233" s="48" customFormat="1" ht="25.5">
      <c r="B20" s="286" t="s">
        <v>30</v>
      </c>
      <c r="C20" s="56" t="s">
        <v>191</v>
      </c>
      <c r="D20" s="57" t="s">
        <v>213</v>
      </c>
      <c r="E20" s="58">
        <v>13.01</v>
      </c>
      <c r="F20" s="58">
        <v>0</v>
      </c>
      <c r="G20" s="58">
        <f>ROUND(E20*F20,2)</f>
        <v>0</v>
      </c>
    </row>
    <row r="21" spans="2:233" s="48" customFormat="1" ht="15" customHeight="1">
      <c r="B21" s="287"/>
      <c r="C21" s="63" t="s">
        <v>193</v>
      </c>
      <c r="D21" s="64"/>
      <c r="E21" s="65"/>
      <c r="F21" s="65"/>
      <c r="G21" s="65"/>
    </row>
    <row r="22" spans="2:233" s="48" customFormat="1" ht="25.5">
      <c r="B22" s="52" t="s">
        <v>32</v>
      </c>
      <c r="C22" s="63" t="s">
        <v>194</v>
      </c>
      <c r="D22" s="64" t="s">
        <v>17</v>
      </c>
      <c r="E22" s="67">
        <v>8</v>
      </c>
      <c r="F22" s="67">
        <v>0</v>
      </c>
      <c r="G22" s="55">
        <f>ROUND(E22*F22,2)</f>
        <v>0</v>
      </c>
    </row>
    <row r="23" spans="2:233" s="48" customFormat="1" ht="25.5">
      <c r="B23" s="52" t="s">
        <v>205</v>
      </c>
      <c r="C23" s="54" t="s">
        <v>192</v>
      </c>
      <c r="D23" s="52" t="s">
        <v>213</v>
      </c>
      <c r="E23" s="55">
        <v>8.48</v>
      </c>
      <c r="F23" s="55">
        <v>0</v>
      </c>
      <c r="G23" s="55">
        <f>ROUND(E23*F23,2)</f>
        <v>0</v>
      </c>
    </row>
    <row r="24" spans="2:233" s="48" customFormat="1" ht="38.25">
      <c r="B24" s="52" t="s">
        <v>206</v>
      </c>
      <c r="C24" s="54" t="s">
        <v>195</v>
      </c>
      <c r="D24" s="52" t="s">
        <v>37</v>
      </c>
      <c r="E24" s="55">
        <v>2</v>
      </c>
      <c r="F24" s="55">
        <v>0</v>
      </c>
      <c r="G24" s="55">
        <f>ROUND(E24*F24,2)</f>
        <v>0</v>
      </c>
    </row>
    <row r="25" spans="2:233" s="46" customFormat="1" ht="15" customHeight="1">
      <c r="B25" s="52" t="s">
        <v>207</v>
      </c>
      <c r="C25" s="68" t="s">
        <v>177</v>
      </c>
      <c r="D25" s="69" t="s">
        <v>174</v>
      </c>
      <c r="E25" s="70">
        <v>0.09</v>
      </c>
      <c r="F25" s="70">
        <v>0</v>
      </c>
      <c r="G25" s="55">
        <f>ROUND(E25*F25,2)</f>
        <v>0</v>
      </c>
      <c r="HV25" s="47"/>
      <c r="HW25" s="47"/>
      <c r="HX25" s="47"/>
      <c r="HY25" s="47"/>
    </row>
    <row r="26" spans="2:233" s="46" customFormat="1" ht="15" customHeight="1">
      <c r="B26" s="52" t="s">
        <v>208</v>
      </c>
      <c r="C26" s="68" t="s">
        <v>175</v>
      </c>
      <c r="D26" s="69" t="s">
        <v>176</v>
      </c>
      <c r="E26" s="70">
        <v>2</v>
      </c>
      <c r="F26" s="70">
        <v>0</v>
      </c>
      <c r="G26" s="55">
        <f>ROUND(E26*F26,2)</f>
        <v>0</v>
      </c>
      <c r="HV26" s="47"/>
      <c r="HW26" s="47"/>
      <c r="HX26" s="47"/>
      <c r="HY26" s="47"/>
    </row>
    <row r="27" spans="2:233" s="48" customFormat="1" ht="15" customHeight="1">
      <c r="B27" s="52" t="s">
        <v>209</v>
      </c>
      <c r="C27" s="71" t="s">
        <v>178</v>
      </c>
      <c r="D27" s="72" t="s">
        <v>17</v>
      </c>
      <c r="E27" s="73">
        <v>16</v>
      </c>
      <c r="F27" s="73">
        <v>0</v>
      </c>
      <c r="G27" s="58">
        <f t="shared" ref="G27:G28" si="0">ROUND(E27*F27,2)</f>
        <v>0</v>
      </c>
    </row>
    <row r="28" spans="2:233" s="49" customFormat="1" ht="15" customHeight="1">
      <c r="B28" s="52" t="s">
        <v>210</v>
      </c>
      <c r="C28" s="74" t="s">
        <v>179</v>
      </c>
      <c r="D28" s="52" t="s">
        <v>17</v>
      </c>
      <c r="E28" s="75">
        <v>4</v>
      </c>
      <c r="F28" s="75">
        <v>0</v>
      </c>
      <c r="G28" s="55">
        <f t="shared" si="0"/>
        <v>0</v>
      </c>
    </row>
    <row r="29" spans="2:233" ht="15" customHeight="1">
      <c r="B29" s="76"/>
      <c r="C29" s="278" t="s">
        <v>198</v>
      </c>
      <c r="D29" s="279"/>
      <c r="E29" s="279"/>
      <c r="F29" s="279"/>
      <c r="G29" s="86">
        <f>SUM(G7:G28)</f>
        <v>0</v>
      </c>
    </row>
    <row r="30" spans="2:233" ht="15" customHeight="1">
      <c r="B30" s="76"/>
      <c r="C30" s="278" t="s">
        <v>199</v>
      </c>
      <c r="D30" s="279"/>
      <c r="E30" s="279"/>
      <c r="F30" s="279"/>
      <c r="G30" s="86">
        <f>ROUND(0.23*G29,2)</f>
        <v>0</v>
      </c>
    </row>
    <row r="31" spans="2:233" ht="15" customHeight="1">
      <c r="B31" s="77"/>
      <c r="C31" s="278" t="s">
        <v>200</v>
      </c>
      <c r="D31" s="279"/>
      <c r="E31" s="279"/>
      <c r="F31" s="279"/>
      <c r="G31" s="87">
        <f>G29+G30</f>
        <v>0</v>
      </c>
    </row>
  </sheetData>
  <sheetProtection selectLockedCells="1" selectUnlockedCells="1"/>
  <mergeCells count="11">
    <mergeCell ref="C29:F29"/>
    <mergeCell ref="C30:F30"/>
    <mergeCell ref="C31:F31"/>
    <mergeCell ref="B1:G1"/>
    <mergeCell ref="B2:G2"/>
    <mergeCell ref="B3:G3"/>
    <mergeCell ref="B20:B21"/>
    <mergeCell ref="B18:B19"/>
    <mergeCell ref="B8:B12"/>
    <mergeCell ref="B14:B15"/>
    <mergeCell ref="B16:B17"/>
  </mergeCells>
  <phoneticPr fontId="38" type="noConversion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ofert tytuł</vt:lpstr>
      <vt:lpstr>ofert drogi</vt:lpstr>
      <vt:lpstr>ofert rurociąg</vt:lpstr>
      <vt:lpstr>'ofert drogi'!Tytuły_wydruku</vt:lpstr>
    </vt:vector>
  </TitlesOfParts>
  <Company>Lafrentz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2023-03-20T19:43:21Z</cp:lastPrinted>
  <dcterms:created xsi:type="dcterms:W3CDTF">2004-04-09T10:36:01Z</dcterms:created>
  <dcterms:modified xsi:type="dcterms:W3CDTF">2023-04-06T09:50:57Z</dcterms:modified>
</cp:coreProperties>
</file>