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680" activeTab="0"/>
  </bookViews>
  <sheets>
    <sheet name="Sheet1" sheetId="1" r:id="rId1"/>
  </sheets>
  <externalReferences>
    <externalReference r:id="rId4"/>
  </externalReferences>
  <definedNames>
    <definedName name="_xlnm.Print_Area_1">'Sheet1'!$A$1:$K$4</definedName>
    <definedName name="_xlnm.Print_Area" localSheetId="0">'Sheet1'!$A$1:$L$369</definedName>
  </definedNames>
  <calcPr fullCalcOnLoad="1"/>
</workbook>
</file>

<file path=xl/sharedStrings.xml><?xml version="1.0" encoding="utf-8"?>
<sst xmlns="http://schemas.openxmlformats.org/spreadsheetml/2006/main" count="702" uniqueCount="344">
  <si>
    <t>Lp.</t>
  </si>
  <si>
    <t>Nazwa</t>
  </si>
  <si>
    <t>J.m.</t>
  </si>
  <si>
    <t>Ilość w op.</t>
  </si>
  <si>
    <t>Ilość op.</t>
  </si>
  <si>
    <t>Cena jed. netto</t>
  </si>
  <si>
    <t>VAT %</t>
  </si>
  <si>
    <t>Cena jed. brutto</t>
  </si>
  <si>
    <t>Wartość netto</t>
  </si>
  <si>
    <t>Wartość brutto</t>
  </si>
  <si>
    <t>op.</t>
  </si>
  <si>
    <t>op</t>
  </si>
  <si>
    <t>20g</t>
  </si>
  <si>
    <t>fiol</t>
  </si>
  <si>
    <t>amp.-strz.</t>
  </si>
  <si>
    <t>Nazwa handlowa</t>
  </si>
  <si>
    <t>kaps</t>
  </si>
  <si>
    <t>Razem</t>
  </si>
  <si>
    <t>Cena jednostkowa netto</t>
  </si>
  <si>
    <t>Cena jednostkowa brutto</t>
  </si>
  <si>
    <t xml:space="preserve">    </t>
  </si>
  <si>
    <t>amp</t>
  </si>
  <si>
    <t>Aspirin 500mg</t>
  </si>
  <si>
    <t>Etionamid 250 mg</t>
  </si>
  <si>
    <t>Cycloseryna 250 mg</t>
  </si>
  <si>
    <t>Capastat 1g</t>
  </si>
  <si>
    <t>Nonivamidum+ nicoboxilum</t>
  </si>
  <si>
    <t>Metacholina 100 mg</t>
  </si>
  <si>
    <t>Clofazymina 100mg</t>
  </si>
  <si>
    <t>Sierść chomika</t>
  </si>
  <si>
    <t>Op.</t>
  </si>
  <si>
    <t>Sierść psa</t>
  </si>
  <si>
    <t>Sierść królika</t>
  </si>
  <si>
    <t>Sierść kota</t>
  </si>
  <si>
    <t>Sierść świnki morskiej</t>
  </si>
  <si>
    <t>Sierść konia</t>
  </si>
  <si>
    <t xml:space="preserve">Sierść krowy </t>
  </si>
  <si>
    <t>Sierść owcy</t>
  </si>
  <si>
    <t>Dermatoph. pharinae</t>
  </si>
  <si>
    <t>Dermatoph. pteronyssinus</t>
  </si>
  <si>
    <t>Dermatoph.acarus siro</t>
  </si>
  <si>
    <t>Dermatoph.lepidoglyphus</t>
  </si>
  <si>
    <t>Dermatoph. Tyrophagus putrescentle</t>
  </si>
  <si>
    <t>Alternaria tenuis</t>
  </si>
  <si>
    <t>Borytis cinerea</t>
  </si>
  <si>
    <t>Culvuraria lunata</t>
  </si>
  <si>
    <t>Fusarium moniliforme</t>
  </si>
  <si>
    <t>Helminthosporium halodes</t>
  </si>
  <si>
    <t>Aspergilus fumigatus</t>
  </si>
  <si>
    <t>Mucor mucedo</t>
  </si>
  <si>
    <t>Penicilinum notatum</t>
  </si>
  <si>
    <t>Pulluaria pullulans</t>
  </si>
  <si>
    <t>Rhizopus nigrigans</t>
  </si>
  <si>
    <t>Serpula lacryman</t>
  </si>
  <si>
    <t>Trawy</t>
  </si>
  <si>
    <t>Trawy/zboża</t>
  </si>
  <si>
    <t>Pleśnie I</t>
  </si>
  <si>
    <t>Pleśnie II</t>
  </si>
  <si>
    <t>Op..</t>
  </si>
  <si>
    <t>Żyto</t>
  </si>
  <si>
    <t>Bylica</t>
  </si>
  <si>
    <t>Pokrzywa</t>
  </si>
  <si>
    <t>Szczaw</t>
  </si>
  <si>
    <t>Mniszek lekarski</t>
  </si>
  <si>
    <t>Brzoza</t>
  </si>
  <si>
    <t>Dąb</t>
  </si>
  <si>
    <t>Leszczyna</t>
  </si>
  <si>
    <t>Mięso kurze</t>
  </si>
  <si>
    <t>Wołowina</t>
  </si>
  <si>
    <t>Wieprzowina</t>
  </si>
  <si>
    <t>Łosoś</t>
  </si>
  <si>
    <t>Tuńczyk</t>
  </si>
  <si>
    <t>Krab</t>
  </si>
  <si>
    <t>Małże</t>
  </si>
  <si>
    <t>Jabłko</t>
  </si>
  <si>
    <t>Pomarańcza</t>
  </si>
  <si>
    <t xml:space="preserve">Banan </t>
  </si>
  <si>
    <t>Truskawki</t>
  </si>
  <si>
    <t>Orzeszki ziemne</t>
  </si>
  <si>
    <t>Orzech laskowy</t>
  </si>
  <si>
    <t>Pomidor</t>
  </si>
  <si>
    <t xml:space="preserve">Cytryna </t>
  </si>
  <si>
    <t>Soja</t>
  </si>
  <si>
    <t>Mąka kukurydziana</t>
  </si>
  <si>
    <t xml:space="preserve">Mąka żytnia </t>
  </si>
  <si>
    <t>Mąka pszenna</t>
  </si>
  <si>
    <t>Mleko krowie</t>
  </si>
  <si>
    <t>Jajko kurze (żółtko)</t>
  </si>
  <si>
    <t>Jajko kurze (białko)</t>
  </si>
  <si>
    <t>Kakao</t>
  </si>
  <si>
    <t>Seler</t>
  </si>
  <si>
    <t>Histamina śródskórny test 0,1mg/ml</t>
  </si>
  <si>
    <t xml:space="preserve">Testy prowokacji donosowej </t>
  </si>
  <si>
    <t>ampstrz</t>
  </si>
  <si>
    <t>VAT%</t>
  </si>
  <si>
    <t>*w/w leki winny być w postaci koncentratu do sporządzania</t>
  </si>
  <si>
    <t>Enoxaparinum natrium 40mg/0.4ml (10 szt. w op.)</t>
  </si>
  <si>
    <t>Enoxaparinum natrium 60mg/0,6ml (10 szt. w op.)</t>
  </si>
  <si>
    <t>Enoxaparinum natrium 80mg/0,8ml (10 szt. w op.)</t>
  </si>
  <si>
    <t xml:space="preserve">................................................................................         </t>
  </si>
  <si>
    <t xml:space="preserve">     (podpisy osoby/osób uprawnionej/uprawnionych </t>
  </si>
  <si>
    <t>do reprezentowania Wykonawcy)</t>
  </si>
  <si>
    <t>Komory IQ Ultra 100 testów</t>
  </si>
  <si>
    <t>Kod EAN</t>
  </si>
  <si>
    <t>Methotrexat 10 mg * 50 tabl</t>
  </si>
  <si>
    <t>Palonosetron  250mcg fiol 5ml  inj roztw</t>
  </si>
  <si>
    <t>Palonosetron 500 mcg kaps miękkie</t>
  </si>
  <si>
    <t>Pemetrexed 500mg proszek do sporządzania koncentratu do infuzji</t>
  </si>
  <si>
    <t>Pemetrexed 100mg proszek do sporządzania koncentratu do infuzji</t>
  </si>
  <si>
    <t>*Zamawiający wymaga leków o długiej stabilności fizykochemicznej i mikrobiologicznej po nakłuciu fiolki  gdyż jest to oszczędność dla szpitala</t>
  </si>
  <si>
    <t>Verapamil 5 mg amp</t>
  </si>
  <si>
    <t xml:space="preserve"> </t>
  </si>
  <si>
    <t xml:space="preserve">Doxorubicyna 10 mg roztwór lub koncentrt do przyg. roztworu do infuzji </t>
  </si>
  <si>
    <t>Doxorubicyna 50mg , roztwór lub koncentrat do przyg. roztworu do infuzji</t>
  </si>
  <si>
    <t>Docetaxel 80mg  roztw. lub koncentr. Do przygot. Roztworu do infuzji</t>
  </si>
  <si>
    <t xml:space="preserve">Docetaxel 20mg  roztw. lub konc. Do przyg. roztworu do infuzji </t>
  </si>
  <si>
    <t xml:space="preserve">Docetaxel 160mg  roztw. lub konc. Do przyg. roztworu do infuzji </t>
  </si>
  <si>
    <t>Gemcitabinum 0,2g koncentrat/proszek do przygotowania koncentratu  do przygotowania roztworu do infuzji</t>
  </si>
  <si>
    <t>Gemcitabinum 1g koncentrat /proszek do przygotowania koncentratu do przygotowania roztworu  do infuzji</t>
  </si>
  <si>
    <t>Topotecan 1mg/1ml koncentrat do przyg. roztw. do infuzji</t>
  </si>
  <si>
    <t>Topotecan 4 mg 4ml koncentrat do przyg. roztw. do infuzji</t>
  </si>
  <si>
    <t>Vincrystyna 1mg  koncentrat do przyg. roztworu do infuzji amp / fiol</t>
  </si>
  <si>
    <t>Methotrexat 5 g fiolki konc. do sporz. roztw. do infuzji</t>
  </si>
  <si>
    <t>*Zamawiający wymaga aby różne dawki tego samego leku do wstrzykiwań były jednego producenta w celu łączenia w jednym wlewie</t>
  </si>
  <si>
    <t>Szczepionka p/ grypie seyon 2021/2022</t>
  </si>
  <si>
    <t>Talk sterylny fiolki 4 g</t>
  </si>
  <si>
    <t xml:space="preserve">Nadroparinum Calcium 47500 JM fiol + Minispike +strzyk z igłą </t>
  </si>
  <si>
    <t>Pakiet 4 - podzielny</t>
  </si>
  <si>
    <t>Tocilizumab 200 mg koncentrat do przyg. roztworu do infuzji 20 mg/1ml  fiol 10 ml</t>
  </si>
  <si>
    <t>Tocilizumab 400 mg koncentrat do przyg roztworu do inf. 20 mg /1ml fiol 20 ml</t>
  </si>
  <si>
    <t>Remdesivir koncentrat do przyg. roztworu do inf fiol 100mg</t>
  </si>
  <si>
    <t>KOD EAN</t>
  </si>
  <si>
    <r>
      <t xml:space="preserve">UWAGA: </t>
    </r>
    <r>
      <rPr>
        <sz val="10"/>
        <rFont val="Century Gothic"/>
        <family val="2"/>
      </rPr>
      <t>Zamawiający wyraża zgodę na zaoferowanie leków w opakowaniach innej wielkości niż podana w Załączniku Nr 2 do SIWZW przypadku zaoferowania innej wielkości opakowań, Wykonawca jest zobowiązany do przeliczenia opakowań do dwóch miejsc po przecinku, tak aby liczba wymaganych tab., kaps. fiolek kg i itp., była zgodna z ilością wymaganą przez Zamawiającego. Przeliczoną ilość opakowań należy podać w rubryce „Ilość op. po przeliczeniu”, obok ilości pierwotnej, podanej przez Zamawiającego</t>
    </r>
  </si>
  <si>
    <r>
      <t xml:space="preserve">Uwaga! </t>
    </r>
    <r>
      <rPr>
        <sz val="10"/>
        <rFont val="Century Gothic"/>
        <family val="2"/>
      </rPr>
      <t>W przypadku gdy w Załączniku Nr 2 Zamawiający podał nazwę handlową leku,  Wykonawca  ma   prawo zaoferować lek o innej nazwie handlowej – równoważny</t>
    </r>
  </si>
  <si>
    <t>Acidum Zoledronicum 4mg konc do przyg roztworu do infuzji /roztwór do infuzji</t>
  </si>
  <si>
    <t>Carboplatin 150mg  ,koncentrat do przyg. roztworu do infuzji / roztwór do wstrzykiwań</t>
  </si>
  <si>
    <t>Carboplatin 450mg koncentrat do przygot roztworu do infuzji roztwór do infuzji</t>
  </si>
  <si>
    <t xml:space="preserve">Fluorouracilum  1 g fio / amp  roztwór </t>
  </si>
  <si>
    <t>Pyrafat 500 mg tabl</t>
  </si>
  <si>
    <t>Cisplatyna 100mg/100ml, koncentrat (trwałość mikrobiologiczna leku w nakłutej fiolce oraz roztworu leku – co najmniej 24 h) trwałość fizykochemiczna 28 dni</t>
  </si>
  <si>
    <t>Cisplatyna 10mg , koncentrat  do przyg. roztworu do infuzji(trwałość mikrobiologiczna leku w nakłutej fiolce oraz roztworu leku – co najmniej 24 h) trwałość fizykochemiczna 28 dni</t>
  </si>
  <si>
    <t>Etoposid 100mg , koncentrat (trwałość mikrobiologiczna leku w nakłutej fiolce oraz roztworu leku – co najmniej 24 h) trwałość fizykochemiczna 28 dni</t>
  </si>
  <si>
    <t>Etoposid 400 mg koncentrat(trwałość mikrobiologiczna leku w nakłutej fiolce oraz roztworu leku – co najmniej 24 h) trwałość fizykochemiczna 28 dni</t>
  </si>
  <si>
    <t>Etoposid 200mg,koncentrat (trwałość mikrobiologiczna leku w nakłutej fiolce oraz roztworu leku – co najmniej 24 h) trwałość fizykochemiczna 28 dni</t>
  </si>
  <si>
    <t>Vinorelbina 30 mg kaps dawka 20 i 30 mg tego samego producenta  w celu łączenia dawek</t>
  </si>
  <si>
    <t>Vinorelbina 20 mg kaps dawka 20 i 30 mg tego samego producenta w celu łączenia dawek</t>
  </si>
  <si>
    <t>Immunoglobulina ludzka do lecz pierw i wtórnych niedoborów odporności roztw do inf 5 G 100 ml</t>
  </si>
  <si>
    <t>Cisplatyna 50 mg / 50 ml , koncentrat (trwałość mikrobiologiczna leku w nakłutej fiolce oraz roztworu leku - co najmniej 24 h) trwałość fizykochemiczna 28 dni</t>
  </si>
  <si>
    <t>Gemcitabinum 2 g koncentrat /proszek do przygotowania koncentratu do przygotowania roztworu  do infuzji</t>
  </si>
  <si>
    <t>Cisplatyna 10mg , koncentrat  do przyg. roztworu do infuzji</t>
  </si>
  <si>
    <t>Cisplatyna 50 mg / 50 ml , koncentrat do przygotowanie rozrworu do infuzji</t>
  </si>
  <si>
    <t>Cisplatyna 100mg/100ml, koncentrat  do przygotowania roztworu do infuzji</t>
  </si>
  <si>
    <t>Carboplatin 50mg , koncentrat do przyg roztworu do infuzji /  roztwór do wstrzykiwań</t>
  </si>
  <si>
    <t>Etoposid 100mg , koncentrat do przyg roztw do infuzji</t>
  </si>
  <si>
    <t>Etoposid 400 mg koncentrat do przyg roztw do infuzji</t>
  </si>
  <si>
    <t>Etoposid 200mg,koncentrat  do przyg roztw do infuzji</t>
  </si>
  <si>
    <t xml:space="preserve"> Filgrastim 30 mln-j.m/ml lub 0,5ml; mln/ml lub 0,5ml;300mcg/ml lub 0,5ml ampstrz </t>
  </si>
  <si>
    <t xml:space="preserve"> Filgrastim  48 mln-j.m/ml;480mcg/ml ampstrz na Filgrastim  48 mln-j.m/ml lub 0,5ml; mln/ml lub 0,5ml;480mcg/ml lub 0,5ml ampstrz.</t>
  </si>
  <si>
    <t>Różne dawki tego samego leku od jednego producenta w celu łączenia dawek</t>
  </si>
  <si>
    <t>Różne dawki tego samego leku os jednego producenta w celu łączenia dawek</t>
  </si>
  <si>
    <t>go producenta w celu łączenia dawek</t>
  </si>
  <si>
    <t>roztworu jeżeli taka  postać występuje</t>
  </si>
  <si>
    <t>Erlotinibum 100mg tabl powl</t>
  </si>
  <si>
    <t>Erlotnibum 150 mg tabl powl</t>
  </si>
  <si>
    <t>Gefitynibum tabl 250 mg x30 tabl powl</t>
  </si>
  <si>
    <t xml:space="preserve">Bosentanum 125 mg tabl powl. </t>
  </si>
  <si>
    <t>Vinorelbinum 10mg, roztwór  dawka 10 i 50mg tego samego producenta w celu łącenia dawek</t>
  </si>
  <si>
    <t>Vinorelbinum 50mg, roztwór  dawka 10 i 50 mg tego samego producenta w celu łączenia dawek</t>
  </si>
  <si>
    <t>Pakiet 1- podzielny</t>
  </si>
  <si>
    <t>Pakiet 2 - podzielny</t>
  </si>
  <si>
    <t>Pakiet 3 - podzielny</t>
  </si>
  <si>
    <t>Pakiet 5 - podzielny</t>
  </si>
  <si>
    <t>amp-strz</t>
  </si>
  <si>
    <t>Dieta wysokobiałkowa, wysokokaloryczna, bogatoresztkowa, o niskim indeksie glikemicznymi niskim współczynniku oddechowym 100 ml</t>
  </si>
  <si>
    <t>Dieta wysokobiałkowa, normokaloryczna , bogatoresztkowa, zawiera argininę oraz mikroskładniki odżywcze</t>
  </si>
  <si>
    <t>Dieta wysokobiałkowa, polimeryczna oparta o cztery żródła białka o umiarkowanej kaloryczności bogatoresztkowa 500 ml</t>
  </si>
  <si>
    <t>Dieta normobiałkowa, normokaloryczna, bezresztkowa żródłem białka jest soja 1000 ml</t>
  </si>
  <si>
    <t>Lamotryginum 100 mg tabl x30 tabl</t>
  </si>
  <si>
    <t>Lercanidipinum 10 mg x60 tabl powl</t>
  </si>
  <si>
    <t>Lercanidipinum 20 mg x 60 tabl powl</t>
  </si>
  <si>
    <t>Apiksaban 5 mg x 56 tabl , tabl powl</t>
  </si>
  <si>
    <t>Remifentanylum 1 mg x 5 fiol</t>
  </si>
  <si>
    <t>Argipresinum 40 jm / 2 ml  x 5 amp</t>
  </si>
  <si>
    <t>Caspofunginum  70 mg x 1 fiol</t>
  </si>
  <si>
    <t>Polystyrene sulfonate 1,2g/15 g  prisz do przyg zawiesiny  300 g</t>
  </si>
  <si>
    <t>Podłoże do mikrobiologicznego badania moczu x 10 szt</t>
  </si>
  <si>
    <t>Fludrocortisonum 1 mcg x 20 tabl</t>
  </si>
  <si>
    <t>Levetiracetamum  100 mg/1ml  syrop 300ml</t>
  </si>
  <si>
    <t>Colchicum  dispert 0,5 mg x 50 tabl draż</t>
  </si>
  <si>
    <t>Ketaminum 50 mg fiol x5 fiol</t>
  </si>
  <si>
    <t>Cyanocobalaminum1mg/ml, Pyridoxini hydrochloridum 50 mg/ml, Thiamini hydrochloridum 50 mg/ml amp 2 ml x 5</t>
  </si>
  <si>
    <t>Escitalopramum 10mg x 30 tabl</t>
  </si>
  <si>
    <t>Wapno sodowane Intersorb Plus 5 l</t>
  </si>
  <si>
    <t>5l</t>
  </si>
  <si>
    <t>Cisatracurium 5 mg x 5 amp</t>
  </si>
  <si>
    <t>Cisatracurium 10 mg x 5 amp</t>
  </si>
  <si>
    <t>Povidonum iodinatum 7,5% 1000ml</t>
  </si>
  <si>
    <t>Povidanum iodinatuml 7,5% 250, ml</t>
  </si>
  <si>
    <t>Uraoidilum 100 mg amp 20 ml x 5 amp</t>
  </si>
  <si>
    <t>Ifosfamid 1,0 gfiol</t>
  </si>
  <si>
    <t>Talk sterylny Steritalc PF3 flak. z aplkatorem</t>
  </si>
  <si>
    <t>Trójkomorowa emulsja do podania dożylnego składająca się z aminokwasów, glukoay i lipidów SmofKabiven EF lub zamiennik 1970 ml</t>
  </si>
  <si>
    <t>Trójkomorowa emulsja do podania dożylnego składająca się z aminokwasów, glukoay i lipidów SmofKabiven EF lub zamiennik 1477 ml</t>
  </si>
  <si>
    <t>Trójkomorowa emulsja do podania dożylnego skadajaca się z 27,5 % glukozy z wapniem 267 ml, 14,2 % roztwór aminokwasów 533 ml oraz 17,5 % emulsji tłuszczowej 200 ml . Pojemność worka 1000 ml</t>
  </si>
  <si>
    <t>Trójkomorowa emulsja do podania dożylnego skadajaca się z 27,5 % glukozy z wapniem 400 ml, 14,2 % roztwór aminokwasów 800 ml oraz 17,5 % emulsji tłuszczowej 300 ml . Pojemność worka 1500 ml</t>
  </si>
  <si>
    <t>Dwukomorowy worek poliolefinowy zawierający sterylne wolne od endotoksyn bakteryjnych roztwory, do dializy do ciągłej terapii nerkozastępczej . Nie zawiera  potasu i wapnia. Objętość całkowita 5000 ml</t>
  </si>
  <si>
    <t>Roztwór do hemofiltracji zapobiegający krzepnięciu krwi w trakcie ciągłej terapii nerkozastepczej będącej rodzajem zabiegu dializacyjnego , zawiera jony cytrynianowe , sodowe, chlorkowe</t>
  </si>
  <si>
    <t>Glukoza 40% 500ml Butelka stojąca polipropylenowa z dwoma niezależnymi jałowymi   portami zapisanymi w CHPL: port do infuzji oraz port do dostrzyknięć. Kolorowa etykieta ułatwiająca dodatkową szybką identyfikację produktu.</t>
  </si>
  <si>
    <t>Płyn  wieloelektrolitowy / Optilyte 250ml Butelka stojąca polipropylenowa  z dwoma niezależnymi portamipoitw. W CHPL :port do infuzji oraz port do dostrzyk. Kolorowa etykieta ułatwiająca szybką identyfikację produktu.</t>
  </si>
  <si>
    <t>Płyn  wieloelektrolitowy / Optilyte 1000ml Butelka stojąca polipropylenowa  z dwoma niezależnymi portamipoitw. W CHPL :port do infuzji oraz port do dostrzyk. Kolorowa etykieta ułatwiająca szybką identyfikację produktu.</t>
  </si>
  <si>
    <t>Linia do podaży wapnia Ca 250</t>
  </si>
  <si>
    <t>Wkłady do podgrzewania krwi system THERAX BLOOD</t>
  </si>
  <si>
    <t>Trójkomorowa emulsja do podania dożylnego składająca się z aminokwasów, glukoay i lipidów SmofKabiven EF lub zamiennik 986 ml * 1 worek</t>
  </si>
  <si>
    <t>worek</t>
  </si>
  <si>
    <t>Ditlenek węgla 2,2 /dwutlenek węgla/  kg</t>
  </si>
  <si>
    <t>kg</t>
  </si>
  <si>
    <t>Zestaw substancji testowych /POLSKI STANDARD I</t>
  </si>
  <si>
    <t>Hydrocortisonum 25 mg inj. fiol+ rozp * 5 fiol</t>
  </si>
  <si>
    <t>Terlipressinum 1 mg inj amp 8,5 ml * 5amp</t>
  </si>
  <si>
    <t>Desmopressinum acetate 4 mcg/ ml amp 1 ml *10 amp</t>
  </si>
  <si>
    <t>Methylprednisolone 250 mg inj proszek+rozp do przyg roztw  fiol *</t>
  </si>
  <si>
    <t>Somatostatinum 3 mg inj proszek + rozp do przyg roztw do wstrz *1</t>
  </si>
  <si>
    <t>Dexpanthenolum 50mg/g żel do oczu 10 g</t>
  </si>
  <si>
    <t>10g</t>
  </si>
  <si>
    <t>Polyvinylum alcoholum 14 mg/1ml krople do oczu * 2 but po 5 ml</t>
  </si>
  <si>
    <t>Colecalciferolum 15 000j.m./ml krople doustne but 10 ml</t>
  </si>
  <si>
    <t>Potassium citrate 782mg/3g bezcukrowy granulat mus * 20 sasz</t>
  </si>
  <si>
    <t>Supliven inf. konc do sporz  roztw. 10 ml amp * 20</t>
  </si>
  <si>
    <t>Polistyrenum sulfonatum calcium 1,2 g Ca/15g proszek do przyg zaw  300g</t>
  </si>
  <si>
    <t>Mesalazinum 500 mg czopki  *30 szt</t>
  </si>
  <si>
    <t>Esomeprazolum 40 mg inj./inf. [prosz. do przyg. roztw.] *10 fiol</t>
  </si>
  <si>
    <t>Simeticone 100 mg krople</t>
  </si>
  <si>
    <t>Ornithinum  aspartatum 3g/5g granulat do przyg roztw doust. * 30 sasz</t>
  </si>
  <si>
    <t>Ascorbic acid + Electrolytes + Macrogol proszek+ roztw. do przyg  1 zestaw</t>
  </si>
  <si>
    <t>Pancreatinum 25 000 jm kaps *20</t>
  </si>
  <si>
    <t>Pantoprazolum 40 mg fiol * 10</t>
  </si>
  <si>
    <t>Itopridum hydrochloridum 50 mg tabl powl * 40 szt</t>
  </si>
  <si>
    <t>Baclofenum 10mg * 50 tabl</t>
  </si>
  <si>
    <t>Baclofenum 25 mg *50 tabl</t>
  </si>
  <si>
    <t>Dexketoprofenum 50 mg/2 ml inf./inj. [roztw.] * 5 amp</t>
  </si>
  <si>
    <t>Metamizolum sodium 1 g /2 ml inj roztw. * 5 amp</t>
  </si>
  <si>
    <t>Vinpocetinum 10mg /2 ml roztw. do wstrz amp * 10 amp</t>
  </si>
  <si>
    <t>Levetiracetamum 500 mgtabl powl * 50 szt</t>
  </si>
  <si>
    <t>Levetiracetam 100mg/ml fiol 5 ml  inf./inj. [konc. do przyg. roztw.] * 10 fiol</t>
  </si>
  <si>
    <t>Levetiracetamum 100 mg/ml roztwór doustny 300 ml op</t>
  </si>
  <si>
    <t>Valproatum sodium 400mg/4 mlinj. [prosz.+ rozp. do przyg. roztw.]</t>
  </si>
  <si>
    <t>Valproate sodium + Valproic acid 750 mg granulat o przedł. Uwalnianiu *30 sasz</t>
  </si>
  <si>
    <t>Valproate sodium + Valproic acid 500mg granulat o przedł. Uwalnianiu *30 sasz</t>
  </si>
  <si>
    <t>Phenytoinum 50 mg/1ml inj. roztw. amp 5 ml * 5 amp</t>
  </si>
  <si>
    <t>Primidonum 250 mg tabl * 60</t>
  </si>
  <si>
    <t>Etomidatum 2mg/ml inj roztw. amp 10 ml * 5 amp</t>
  </si>
  <si>
    <t>Galantaminum 2,5mg/ ml inj roztw amp 1 ml * 10 amp</t>
  </si>
  <si>
    <t>Olanzapinum 5 mg  tabl. uleg. rozp. w j. ustnej * 28 tabl</t>
  </si>
  <si>
    <t>Risperidonum 1mg/ml roztw doustny 100 ml but *1 op</t>
  </si>
  <si>
    <t>Midazolamum 50 mg/10 ml inj roztw amp 10 ml * 5 amp</t>
  </si>
  <si>
    <t>Oxycodonum hydrochloridum 10 mg/ml amp 1 ml roztw od wstrzyk amp 1 ml * 10 amp</t>
  </si>
  <si>
    <t xml:space="preserve">Bupivacainum hydrochloridum 5mg/ml inj. [roztw.]fiol / amp 10 ml * 10 </t>
  </si>
  <si>
    <t>Bupivacainum hydrochloridum 5mg/ml inj. [roztw.]fiol / amp 20 ml * 5</t>
  </si>
  <si>
    <t>Bupivacainum hydrochloridum 5mg/ml inj. [roztw.]fiol / amp 4  ml * 5</t>
  </si>
  <si>
    <t>Dexmedetomidinum 100 mcg /ml amp 2ml *25 amp</t>
  </si>
  <si>
    <t>Lidocainum hydrochoridum 10 mg/ ml inj roztw. amp 2 ml *10 amp</t>
  </si>
  <si>
    <t>Neostigminum methylosulphatum 0,5 mg/ ml inj roztw amp 1 ml * 10</t>
  </si>
  <si>
    <t>Rocuronium bromide 10mg/ml inf./inj. [roztw.] fiol 5ml * 10 fiol</t>
  </si>
  <si>
    <t>Thiopentalum  500 m,g inf. [prosz. do sporz. roztw. fiol * 10 fiol</t>
  </si>
  <si>
    <t>Thiopentalum  1000 m,g inf. [prosz. do sporz. roztw. fiol * 10 fiol</t>
  </si>
  <si>
    <t>Sugammadeksum 100 mg/ ml inj roztw fiol 2 ml * 10 fiol</t>
  </si>
  <si>
    <t>Ticagrelorum 90 mg tabl powl * 56 tabl</t>
  </si>
  <si>
    <t>Acidum Tranexamicum 100 mg/ ml inj roztw amp 5 ml *5 amp</t>
  </si>
  <si>
    <t>Perindoprilum 5mg + Amlodipinum 5 mg  tabl * 30 tabl</t>
  </si>
  <si>
    <t>Methylodopum 250 mg tabl *50 tabl</t>
  </si>
  <si>
    <t>Clonidinum hydrochloridum  75 mg tabl * 50 tabl</t>
  </si>
  <si>
    <t>Ceftriaxonum inj. dom./doż. [prosz. do przyg. roztw.] 2g fiol</t>
  </si>
  <si>
    <t>Cefotaximum inj. dom./doż. [prosz. do przyg. roztw.] 2 g fiol</t>
  </si>
  <si>
    <t>Ceftazidimum inj. dom./doż. [prosz. do przyg. roztw.] 2 g fiol</t>
  </si>
  <si>
    <t>Benzylpenicillinum potassium inj. dom./doż. [prosz. do przyg. roztw.] 1 mln j fiol</t>
  </si>
  <si>
    <t>Cloxacillinum  inj. dom./doż./inf. [prosz. do przyg. roztw.] 2 g fiol</t>
  </si>
  <si>
    <t>Tigecyclinum inf. [prosz. do przyg. roztw.]50 mg fil 5 ml * 10</t>
  </si>
  <si>
    <t>Micafunginum inf. [prosz. do przyg. roztw.] 100 mg fiol 10 ml</t>
  </si>
  <si>
    <t>Nystatinum prosz. do przyg. zaw. doust. 100 000 j.m./ml 5 g but</t>
  </si>
  <si>
    <t>Factor II + Factor IX + Factor VII + Factor X + Protein C inj. [prosz.+ rozp. do przyg. roztw.] 500mg 1 fiol. prosz.+ fiol. z rozp. 20 ml+ igła dwust.+ igła z filt. Zestaw</t>
  </si>
  <si>
    <t>Human fibrinogen + Human thrombin 5mg+ 2jm matryca z klejem do tkanek wym 9,5 x 4,8 cm * 1 szt</t>
  </si>
  <si>
    <t>szt</t>
  </si>
  <si>
    <t>Albumina ludzka 20% 100 ml</t>
  </si>
  <si>
    <t>Formalina buforowana 4% płyn 1000 ml</t>
  </si>
  <si>
    <t>Desfluran płyn do inhalacji parowej 240 ml anestetyk wziewny +Kompatybilne urządzenie do podawania leku</t>
  </si>
  <si>
    <t>flak</t>
  </si>
  <si>
    <t>Sevofluranum płyn do inh parowej 250 ml anestetyk wziewny *  + kompatybilne urządzenie do podawania leku</t>
  </si>
  <si>
    <t>Ci-Ca dializat K2 5000 ml</t>
  </si>
  <si>
    <t>CI-Cadializat K2 PLUS  5000 ml</t>
  </si>
  <si>
    <t>Cytrynian Sodu 4% 1500 ml</t>
  </si>
  <si>
    <t>Aqua B.Braun 250 ml</t>
  </si>
  <si>
    <t>Nutrison Standard płyn 1000 ml</t>
  </si>
  <si>
    <t>Nutrison Multi Fibre płyn 500 ml</t>
  </si>
  <si>
    <t>Nutrison Protein Plus 1000 ml płyn</t>
  </si>
  <si>
    <t>Nutrison ProteinIntense płyn 500 ml</t>
  </si>
  <si>
    <t>Nutrison Advanced peptisorb płyn 500 ml</t>
  </si>
  <si>
    <t>Nutrison Advanced peptisorb 1000 ml płyn</t>
  </si>
  <si>
    <t>Peptamen płyn 500 ml</t>
  </si>
  <si>
    <t>Peptamen Intense płyn 500 ml</t>
  </si>
  <si>
    <t xml:space="preserve">Protaminum Sulfuricum 1% amp 10 mg/ 1ml  * 10 amp </t>
  </si>
  <si>
    <t>Intralipid 20%, 200 mg/ml, emulsja do infuzji 100 ml</t>
  </si>
  <si>
    <t>Aminosteril N-HEPA 8% 500 ml flak    </t>
  </si>
  <si>
    <t xml:space="preserve">Dipeptiven  200 mg/1 ml flak 100 ml   </t>
  </si>
  <si>
    <t xml:space="preserve">Glycophos 4,32 g/ 20 ml fiol * 10 fiol           </t>
  </si>
  <si>
    <t>RAZEM</t>
  </si>
  <si>
    <t>Trójkomorowy worek do wkłucia centralnego o poj.986 ml  zawierający roztwór aminokwasów z elektrolitami  500 ml  glukoza 42%  298 ml , emulsja tluszczowa  188 ml osmolarność ok 1500 mOsm /l wartość pH 5,6 . Mieszanina zawiera 8 g azotu, energii niebiałkowej 900kcal, mieszaninę 4 rodzajów emulsji tłuszczowej w tym olej rybi, olej sojowy, MCT, olej z oliwek. * 1 worek - 1 szt</t>
  </si>
  <si>
    <t>Trójkomorowy worek do wkłucia centralnego  o poj 1477 ml zawierający roztwór aminokwas6w z elektrolitami 750ml ,  glukoza 42%  446 mll ,  emulsja tluszczowa  281 ml osmolarność 1500 mOsm/l ,pH 5,6. Mieszanina zawiera 15,9 g azotu , energii niebiałkowej 1200 kcal , mieszaninę 4 rodzajów emulsji tłuszczowej w tym olej rybi. olej sojowy, MCT, olej z oliwek * 1 worek- 1 szt</t>
  </si>
  <si>
    <t>Trójkomorowy worek do wkłucia centralnego  o poj 1518 ml zawierający roztwór aminokwas6w z elektrolitami 993ml ,  glukoza 42%  306 mll ,  emulsja tluszczowa  219 ml osmolarność 1200 mOsm/l ,pH 5,6. Mieszanina zawiera 12 g azotu , energii niebiałkowej 952 kcal , mieszaninę 4 rodzajów emulsji tłuszczowej w tym olej rybi. olej sojowy, MCT, olej z oliwek * 1 worek -1 szt</t>
  </si>
  <si>
    <t>Trójkomorowy worek do wkłucia centralnego  o poj 1477 ml zawierający roztwór aminokwas6w  750 ml ,  glukoza 42%  446 ml ,  emulsja tluszczowa  281 ml osmolarność 1300 mOsm/l ,pH 5,6. Mieszanina zawiera 12 g azotu ,, mieszaninę 3 rodzajów emulsji tłuszczowej w tym olej rybi. olej sojowy, olej z oliwek</t>
  </si>
  <si>
    <t>Trójkomorowy worek do wkłucia centralnego  o poj 1440 ml zawierający roztwór aminokwas6w z elektrolitami 300 ml ,  glukoza 11%  885mll ,  emulsja tluszczowa  255 ml osmolarność 750 mOsm/l ,pH 5,6. Mieszanina zawiera 5,4 g azotu .</t>
  </si>
  <si>
    <t>Trójkomorowy worek do wkłucia centralnego  o poj 1970 ml zawierający roztwór aminokwas6w  1000 ml ,  glukoza 42%  595 ml,  emulsja tluszczowa  375 ml osmolarność 1300 mOsm/l ,pH 5,6. Mieszanina zawiera 16 g azotu , mieszaninę 3 rodzajów emulsji tłuszczowej w tym olej rybi. olej sojowy, olej z oliwek</t>
  </si>
  <si>
    <t>Trójkomorowy worek do wkłucia centralnego  o poj 850 ml zawierający roztwór aminokwas6w z elektrolitami 213 ml ,  glukoza 11,8%  489 mll ,  emulsja tluszczowa  149 ml osmolarność 750 mOsm/l ,pH 5,6. Mieszanina zawiera 3,41 g azotu , energii niebiałkowej 530 kcal , mieszaninę 4 rodzajów emulsji tłuszczowej w tym olej rybi. olej sojowy, MCT, olej z oliwek *1 worek - 1 szt</t>
  </si>
  <si>
    <t>Trójkomorowy worek do wkłucia centralnego  o poj 1400 ml zawierający roztwór aminokwas6w z elektrolitami 350 ml ,  glukoza 11,8%  805 mll ,  emulsja tluszczowa  245 ml osmolarność 750 mOsm/l ,pH 5,6. Mieszanina zawiera 5,6 g azotu , energii niebiałkowej 872 kcal , mieszaninę 4 rodzajów emulsji tłuszczowej w tym olej rybi. olej sojowy, MCT, olej z oliwek * 1 worek -1szt</t>
  </si>
  <si>
    <t>Końcówki do pomp do pega kompatybilne z oferowaną pompą</t>
  </si>
  <si>
    <t>Aqua pro inj. 250ml butelka stojąca polipropylenowa  z dwoma niezależnymi jałowymi  portami zapisanymi w CHPL: port do infuzji oraz port do dostrzyknięć. Kolorowa etykieta ułatwiająca dodatkową szybką identyfikację produktu</t>
  </si>
  <si>
    <t>fl</t>
  </si>
  <si>
    <t>Aqua pro inj. 500ml butelka stojąca  polipropylenowa z dwoma niezależnymi jałowymi portami zapisanymi w CHPL : port do infuzji oraz port do dostrzyknięć. Kolorowa etykieta ułatwiająca dodatkową szybką identyfikację produktu</t>
  </si>
  <si>
    <t>Glukoza 10% 500ml Butelka stojąca polipropylenowa z dwoma niezależnymi jałowymi   portami zapisanymi w CHPL: port do infuzji oraz port do dostrzyknięć. Kolorowa etykieta ułatwiająca dodatkową szybką identyfikację produktu.</t>
  </si>
  <si>
    <t>Glukoza 5% 500ml , Butelka stojąca polipropylenowa  z dwoma niezależnymi portami zapisanymi w CHPL : port do infuzji oraz port do dostrzyknięć . Kolorowa etykieta ułatwiającxa dodatkową szybką identyfikację produktu.</t>
  </si>
  <si>
    <t>Glucoza 5% 250ml , butelka stojąca polipropylenowa z dwoma niezależnymi portami, zapisanymi w CHPL :port do infuzji oraz port do dostrzyk. . Kolorowa etykieta ułatwiająca szybką identyfikację produktu.</t>
  </si>
  <si>
    <t>Natrium chloratum 0,9%  1000 ml butelka stojąca polipropylenowa  z dwoma niezależnymi portami zapisanymi w CHPL : port do infuzji oraz port do dostrzyk.. Kolorowa etykieta ułatwiająca szybką identyfikację produktu.</t>
  </si>
  <si>
    <t xml:space="preserve">Natrium chloratum 0,9% 100ml butelka stojąca polipropylenowa  z dwoma niezależnymi portami,potwierdzone w CHPL: port do infuzji oraz port do dostrzyknięć. Kolorowa etykieta ułatwiająca szybką identyfikację produktu. </t>
  </si>
  <si>
    <t xml:space="preserve">Natrium chloratum 0,9% 250ml  butelka stojąca polipropylenowa  z dwoma niezależnymi portami,potwierdzonymi w CHPL: port do infuzji oraz port do dostrzyknięć. Kolorowa etykieta ułatwiająca szybką identyfikację produktu. </t>
  </si>
  <si>
    <t>Natrium chloratum 0,9% 500ml butelka stojąca polipropylenowa  z dwoma niezależnymi portami, potwierdzonymi w CHPL: port do infuzji oraz port do dostrzyknięć.kolorowa etykieta ułatwiająca szybką identyfikację produktu</t>
  </si>
  <si>
    <t>Płyn  wieloelektrolitowy / Optilyte 500ml Butelka stojąca polipropylenowa  z dwoma niezależnymi portamipoitw. W CHPL :port do infuzji oraz port do dostrzyk. Kolorowa etykieta ułatwiająca szybką identyfikację produktu.</t>
  </si>
  <si>
    <t>Glucoza 5% et Natrium chloratum 0,9 %  2 : 1  500ml , butelka stojąca polipropylenowa z dwoma niezależnymi portami, zapisanymi w CHPL :port do infuzji oraz port do dostrzyk. Kolorowa etykieta ułatwiająca szybką identyfikację produktu.</t>
  </si>
  <si>
    <t>Glucoza 5% 100ml , butelka stojąca polipropylenowa z dwoma niezależnymi portami, zapisanymi w CHPL :port do infuzji oraz port do dostrzyk. . Kolorowa etykieta ułatwiająca szybką identyfikację produktu.</t>
  </si>
  <si>
    <t xml:space="preserve">Glucoza 5% et Natrium chloratum 0,9 %  2 : 1  250ml , butelka stojąca polipropylenowa z dwoma niezależnymi portami, zapisanymi w CHPL :port do infuzji oraz port do dostrzyk. Kolorowa etykieta ułatwiająca szybką identyfikację produktu.1 flak </t>
  </si>
  <si>
    <t xml:space="preserve">Glucoza 5% et Natrium chloratum 0,9 %  2 : 1  500ml , butelka stojąca polipropylenowa z dwoma niezależnymi portami, zapisanymi w CHPL :port do infuzji oraz port do dostrzyk. Kolorowa etykieta ułatwiająca szybką identyfikację produktu. 1 flak </t>
  </si>
  <si>
    <t xml:space="preserve"> Płyn Ringera 500 ml butelka stojąca  polipropylenowa z dwoma jałowymi niezależnymi portami potw. W CHPL :Sodu chlorek (Natrii chloridum)  Potasu chlorek (Kalii chloridum)  Wapnia chlorek dwuwodny (Calcii chloridum dihydricum)  Sodu mleczan Natrium lactate  osmolarność 278,5 mO/l 1 flak</t>
  </si>
  <si>
    <t xml:space="preserve"> Płyn Ringera  Lactate 500 ml butelka stojąca  polipropylenowa z dwoma jałowymi niezależnymi portami potw. W CHPL :Sodu chlorek (Natrii chloridum)  Potasu chlorek (Kalii chloridum)  Wapnia chlorek dwuwodny (Calcii chloridum dihydricum)  Sodu mleczan Natrium lactate  osmolarność 274 m osm/l 1 flak </t>
  </si>
  <si>
    <t>Voluven 500 ml but. polipropylenowa z dwoma niezależnymi portami. * 10</t>
  </si>
  <si>
    <t xml:space="preserve">Glucosum 20% 500 ml butelka stojąca polipropylenowa z dwoma portami zapisanymi w CHPL : port do infuxji oraz port do dostrz. Kolorowa etykieta ułatwiająca 
dodatkową szybką identyfikację produktu flakon    
</t>
  </si>
  <si>
    <t>szt.</t>
  </si>
  <si>
    <t>Pakiet 6 niepodzielny</t>
  </si>
  <si>
    <t>PAKIET nr 7 niepodzielny</t>
  </si>
  <si>
    <t>Zamawiający wymaga aby oferent preparatów do żywienia zapewnił 2 sztuki pomp do żywienia pozajelitowego</t>
  </si>
  <si>
    <t>OGÓŁEM</t>
  </si>
  <si>
    <t>Pakiet 8 niepodzielny</t>
  </si>
  <si>
    <t>Szacunek do wniosku</t>
  </si>
  <si>
    <t>Enoxaparinum natrium 20mg/0,8ml (10 szt. ampstrz w op.)</t>
  </si>
  <si>
    <t>Enoxaparinum natrium 100mg/0,8ml (10 szt ampstrz. w op.)</t>
  </si>
  <si>
    <t>Magnesium Sulphuricum  20% 10 ml * 10 amp</t>
  </si>
  <si>
    <t>Meropenemum 1 g fiolki 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</si>
</sst>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#,##0.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9"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Arial"/>
      <family val="2"/>
    </font>
    <font>
      <b/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9"/>
      <color indexed="8"/>
      <name val="Arial Narrow"/>
      <family val="2"/>
    </font>
    <font>
      <sz val="11"/>
      <color indexed="8"/>
      <name val="Czcionka tekstu podstawowego"/>
      <family val="2"/>
    </font>
    <font>
      <sz val="8"/>
      <color indexed="8"/>
      <name val="Arial Narrow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Century Gothic"/>
      <family val="2"/>
    </font>
    <font>
      <sz val="9"/>
      <color indexed="63"/>
      <name val="Century Gothic"/>
      <family val="2"/>
    </font>
    <font>
      <sz val="9"/>
      <color indexed="10"/>
      <name val="Century Gothic"/>
      <family val="2"/>
    </font>
    <font>
      <sz val="9"/>
      <color indexed="10"/>
      <name val="Arial"/>
      <family val="2"/>
    </font>
    <font>
      <sz val="9"/>
      <color indexed="60"/>
      <name val="Arial"/>
      <family val="2"/>
    </font>
    <font>
      <sz val="8"/>
      <color indexed="60"/>
      <name val="Arial"/>
      <family val="2"/>
    </font>
    <font>
      <sz val="10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9"/>
      <color theme="1"/>
      <name val="Arial Narrow"/>
      <family val="2"/>
    </font>
    <font>
      <sz val="11"/>
      <color theme="1"/>
      <name val="Czcionka tekstu podstawowego"/>
      <family val="2"/>
    </font>
    <font>
      <sz val="8"/>
      <color theme="1"/>
      <name val="Arial Narrow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b/>
      <sz val="9"/>
      <color rgb="FFFF0000"/>
      <name val="Century Gothic"/>
      <family val="2"/>
    </font>
    <font>
      <sz val="9"/>
      <color rgb="FF3F3F3F"/>
      <name val="Century Gothic"/>
      <family val="2"/>
    </font>
    <font>
      <sz val="9"/>
      <color rgb="FFFF0000"/>
      <name val="Century Gothic"/>
      <family val="2"/>
    </font>
    <font>
      <sz val="9"/>
      <color theme="1"/>
      <name val="Century Gothic"/>
      <family val="2"/>
    </font>
    <font>
      <sz val="9"/>
      <color theme="1" tint="0.04998999834060669"/>
      <name val="Century Gothic"/>
      <family val="2"/>
    </font>
    <font>
      <sz val="9"/>
      <color rgb="FFFF0000"/>
      <name val="Arial"/>
      <family val="2"/>
    </font>
    <font>
      <sz val="9"/>
      <color rgb="FFC00000"/>
      <name val="Arial"/>
      <family val="2"/>
    </font>
    <font>
      <sz val="8"/>
      <color rgb="FFC00000"/>
      <name val="Arial"/>
      <family val="2"/>
    </font>
    <font>
      <sz val="10"/>
      <color rgb="FFFF00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45" fillId="0" borderId="0">
      <alignment/>
      <protection/>
    </xf>
    <xf numFmtId="0" fontId="60" fillId="0" borderId="0">
      <alignment/>
      <protection/>
    </xf>
    <xf numFmtId="0" fontId="45" fillId="0" borderId="0">
      <alignment/>
      <protection/>
    </xf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>
      <alignment/>
      <protection/>
    </xf>
    <xf numFmtId="0" fontId="68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69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66" fontId="5" fillId="0" borderId="10" xfId="0" applyNumberFormat="1" applyFont="1" applyBorder="1" applyAlignment="1">
      <alignment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2" fillId="0" borderId="0" xfId="0" applyFont="1" applyAlignment="1">
      <alignment horizontal="left" vertical="center" indent="4"/>
    </xf>
    <xf numFmtId="9" fontId="4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166" fontId="5" fillId="0" borderId="0" xfId="0" applyNumberFormat="1" applyFont="1" applyBorder="1" applyAlignment="1">
      <alignment vertical="center" wrapText="1"/>
    </xf>
    <xf numFmtId="0" fontId="3" fillId="0" borderId="0" xfId="44" applyNumberFormat="1" applyFont="1" applyFill="1" applyBorder="1" applyAlignment="1" applyProtection="1">
      <alignment/>
      <protection/>
    </xf>
    <xf numFmtId="0" fontId="3" fillId="0" borderId="0" xfId="44" applyNumberFormat="1" applyFont="1" applyFill="1" applyBorder="1" applyAlignment="1" applyProtection="1">
      <alignment horizontal="center"/>
      <protection/>
    </xf>
    <xf numFmtId="0" fontId="6" fillId="0" borderId="0" xfId="44" applyNumberFormat="1" applyFont="1" applyFill="1" applyBorder="1" applyAlignment="1" applyProtection="1">
      <alignment horizontal="center" wrapText="1"/>
      <protection/>
    </xf>
    <xf numFmtId="0" fontId="3" fillId="0" borderId="0" xfId="44" applyNumberFormat="1" applyFont="1" applyFill="1" applyBorder="1" applyAlignment="1" applyProtection="1">
      <alignment horizontal="center" wrapText="1"/>
      <protection/>
    </xf>
    <xf numFmtId="0" fontId="5" fillId="0" borderId="12" xfId="44" applyNumberFormat="1" applyFont="1" applyFill="1" applyBorder="1" applyAlignment="1" applyProtection="1">
      <alignment horizontal="center" wrapText="1"/>
      <protection/>
    </xf>
    <xf numFmtId="9" fontId="4" fillId="0" borderId="12" xfId="44" applyNumberFormat="1" applyFont="1" applyFill="1" applyBorder="1" applyAlignment="1" applyProtection="1">
      <alignment horizontal="center" wrapText="1"/>
      <protection/>
    </xf>
    <xf numFmtId="166" fontId="4" fillId="0" borderId="12" xfId="44" applyNumberFormat="1" applyFont="1" applyFill="1" applyBorder="1" applyAlignment="1" applyProtection="1">
      <alignment wrapText="1"/>
      <protection/>
    </xf>
    <xf numFmtId="4" fontId="4" fillId="0" borderId="10" xfId="44" applyNumberFormat="1" applyFont="1" applyFill="1" applyBorder="1" applyAlignment="1" applyProtection="1">
      <alignment/>
      <protection/>
    </xf>
    <xf numFmtId="0" fontId="5" fillId="0" borderId="13" xfId="44" applyNumberFormat="1" applyFont="1" applyFill="1" applyBorder="1" applyAlignment="1" applyProtection="1">
      <alignment horizontal="center" wrapText="1"/>
      <protection/>
    </xf>
    <xf numFmtId="0" fontId="4" fillId="0" borderId="0" xfId="44" applyNumberFormat="1" applyFont="1" applyFill="1" applyBorder="1" applyAlignment="1" applyProtection="1">
      <alignment/>
      <protection/>
    </xf>
    <xf numFmtId="0" fontId="4" fillId="0" borderId="10" xfId="44" applyNumberFormat="1" applyFont="1" applyFill="1" applyBorder="1" applyAlignment="1" applyProtection="1">
      <alignment/>
      <protection/>
    </xf>
    <xf numFmtId="0" fontId="4" fillId="0" borderId="14" xfId="44" applyNumberFormat="1" applyFont="1" applyFill="1" applyBorder="1" applyAlignment="1" applyProtection="1">
      <alignment/>
      <protection/>
    </xf>
    <xf numFmtId="166" fontId="4" fillId="0" borderId="0" xfId="44" applyNumberFormat="1" applyFont="1" applyFill="1" applyBorder="1" applyAlignment="1" applyProtection="1">
      <alignment/>
      <protection/>
    </xf>
    <xf numFmtId="9" fontId="4" fillId="0" borderId="0" xfId="44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>
      <alignment vertical="center" wrapText="1"/>
    </xf>
    <xf numFmtId="0" fontId="5" fillId="0" borderId="10" xfId="44" applyNumberFormat="1" applyFont="1" applyFill="1" applyBorder="1" applyAlignment="1" applyProtection="1">
      <alignment/>
      <protection/>
    </xf>
    <xf numFmtId="0" fontId="4" fillId="0" borderId="11" xfId="0" applyFont="1" applyBorder="1" applyAlignment="1">
      <alignment horizontal="right" vertical="center" wrapText="1"/>
    </xf>
    <xf numFmtId="0" fontId="4" fillId="34" borderId="10" xfId="44" applyNumberFormat="1" applyFont="1" applyFill="1" applyBorder="1" applyAlignment="1" applyProtection="1">
      <alignment/>
      <protection/>
    </xf>
    <xf numFmtId="0" fontId="4" fillId="0" borderId="15" xfId="0" applyFont="1" applyBorder="1" applyAlignment="1">
      <alignment vertical="center"/>
    </xf>
    <xf numFmtId="166" fontId="5" fillId="0" borderId="10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/>
      <protection/>
    </xf>
    <xf numFmtId="0" fontId="4" fillId="34" borderId="10" xfId="44" applyNumberFormat="1" applyFont="1" applyFill="1" applyBorder="1" applyAlignment="1" applyProtection="1">
      <alignment wrapText="1"/>
      <protection/>
    </xf>
    <xf numFmtId="0" fontId="4" fillId="0" borderId="0" xfId="0" applyFont="1" applyAlignment="1">
      <alignment horizontal="left" vertical="center" indent="4"/>
    </xf>
    <xf numFmtId="0" fontId="8" fillId="0" borderId="0" xfId="44" applyNumberFormat="1" applyFont="1" applyFill="1" applyBorder="1" applyAlignment="1" applyProtection="1">
      <alignment/>
      <protection/>
    </xf>
    <xf numFmtId="0" fontId="9" fillId="0" borderId="0" xfId="44" applyNumberFormat="1" applyFont="1" applyFill="1" applyBorder="1" applyAlignment="1" applyProtection="1">
      <alignment/>
      <protection/>
    </xf>
    <xf numFmtId="0" fontId="9" fillId="0" borderId="10" xfId="44" applyNumberFormat="1" applyFont="1" applyFill="1" applyBorder="1" applyAlignment="1" applyProtection="1">
      <alignment/>
      <protection/>
    </xf>
    <xf numFmtId="0" fontId="9" fillId="0" borderId="0" xfId="44" applyNumberFormat="1" applyFont="1" applyFill="1" applyBorder="1" applyAlignment="1" applyProtection="1">
      <alignment horizontal="center"/>
      <protection/>
    </xf>
    <xf numFmtId="0" fontId="7" fillId="0" borderId="0" xfId="44" applyNumberFormat="1" applyFont="1" applyFill="1" applyBorder="1" applyAlignment="1" applyProtection="1">
      <alignment/>
      <protection/>
    </xf>
    <xf numFmtId="0" fontId="7" fillId="0" borderId="10" xfId="44" applyNumberFormat="1" applyFont="1" applyFill="1" applyBorder="1" applyAlignment="1" applyProtection="1">
      <alignment vertical="center"/>
      <protection/>
    </xf>
    <xf numFmtId="0" fontId="9" fillId="0" borderId="11" xfId="44" applyNumberFormat="1" applyFont="1" applyFill="1" applyBorder="1" applyAlignment="1" applyProtection="1">
      <alignment/>
      <protection/>
    </xf>
    <xf numFmtId="4" fontId="9" fillId="0" borderId="0" xfId="44" applyNumberFormat="1" applyFont="1" applyFill="1" applyBorder="1" applyAlignment="1" applyProtection="1">
      <alignment/>
      <protection/>
    </xf>
    <xf numFmtId="166" fontId="5" fillId="0" borderId="0" xfId="44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0" fontId="5" fillId="0" borderId="16" xfId="44" applyNumberFormat="1" applyFont="1" applyFill="1" applyBorder="1" applyAlignment="1" applyProtection="1">
      <alignment horizontal="center" wrapText="1"/>
      <protection/>
    </xf>
    <xf numFmtId="0" fontId="3" fillId="0" borderId="10" xfId="44" applyNumberFormat="1" applyFont="1" applyFill="1" applyBorder="1" applyAlignment="1" applyProtection="1">
      <alignment horizontal="center" wrapText="1"/>
      <protection/>
    </xf>
    <xf numFmtId="0" fontId="6" fillId="0" borderId="10" xfId="44" applyNumberFormat="1" applyFont="1" applyFill="1" applyBorder="1" applyAlignment="1" applyProtection="1">
      <alignment horizontal="center" wrapText="1"/>
      <protection/>
    </xf>
    <xf numFmtId="0" fontId="5" fillId="0" borderId="10" xfId="44" applyNumberFormat="1" applyFont="1" applyFill="1" applyBorder="1" applyAlignment="1" applyProtection="1">
      <alignment horizont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7" fillId="0" borderId="10" xfId="44" applyNumberFormat="1" applyFont="1" applyFill="1" applyBorder="1" applyAlignment="1" applyProtection="1">
      <alignment/>
      <protection/>
    </xf>
    <xf numFmtId="0" fontId="4" fillId="0" borderId="11" xfId="44" applyNumberFormat="1" applyFont="1" applyFill="1" applyBorder="1" applyAlignment="1" applyProtection="1">
      <alignment/>
      <protection/>
    </xf>
    <xf numFmtId="9" fontId="4" fillId="0" borderId="13" xfId="44" applyNumberFormat="1" applyFont="1" applyFill="1" applyBorder="1" applyAlignment="1" applyProtection="1">
      <alignment horizontal="center" wrapText="1"/>
      <protection/>
    </xf>
    <xf numFmtId="9" fontId="4" fillId="0" borderId="10" xfId="44" applyNumberFormat="1" applyFont="1" applyFill="1" applyBorder="1" applyAlignment="1" applyProtection="1">
      <alignment horizontal="center" wrapText="1"/>
      <protection/>
    </xf>
    <xf numFmtId="0" fontId="6" fillId="0" borderId="10" xfId="44" applyNumberFormat="1" applyFont="1" applyFill="1" applyBorder="1" applyAlignment="1" applyProtection="1">
      <alignment horizontal="center"/>
      <protection/>
    </xf>
    <xf numFmtId="0" fontId="5" fillId="0" borderId="15" xfId="44" applyNumberFormat="1" applyFont="1" applyFill="1" applyBorder="1" applyAlignment="1" applyProtection="1">
      <alignment horizontal="center" wrapText="1"/>
      <protection/>
    </xf>
    <xf numFmtId="0" fontId="10" fillId="0" borderId="10" xfId="0" applyFont="1" applyBorder="1" applyAlignment="1">
      <alignment vertical="center" wrapText="1"/>
    </xf>
    <xf numFmtId="0" fontId="73" fillId="0" borderId="10" xfId="0" applyFont="1" applyBorder="1" applyAlignment="1">
      <alignment vertical="center" wrapText="1"/>
    </xf>
    <xf numFmtId="0" fontId="9" fillId="0" borderId="0" xfId="44" applyNumberFormat="1" applyFont="1" applyFill="1" applyBorder="1" applyAlignment="1" applyProtection="1">
      <alignment wrapText="1"/>
      <protection/>
    </xf>
    <xf numFmtId="0" fontId="4" fillId="0" borderId="10" xfId="44" applyNumberFormat="1" applyFont="1" applyFill="1" applyBorder="1" applyAlignment="1" applyProtection="1">
      <alignment wrapText="1"/>
      <protection/>
    </xf>
    <xf numFmtId="0" fontId="74" fillId="34" borderId="10" xfId="44" applyNumberFormat="1" applyFont="1" applyFill="1" applyBorder="1" applyAlignment="1" applyProtection="1">
      <alignment wrapText="1"/>
      <protection/>
    </xf>
    <xf numFmtId="0" fontId="73" fillId="0" borderId="11" xfId="0" applyFont="1" applyBorder="1" applyAlignment="1">
      <alignment vertical="center" wrapText="1"/>
    </xf>
    <xf numFmtId="9" fontId="4" fillId="0" borderId="10" xfId="0" applyNumberFormat="1" applyFont="1" applyBorder="1" applyAlignment="1">
      <alignment horizontal="right" vertical="center" wrapText="1"/>
    </xf>
    <xf numFmtId="166" fontId="3" fillId="0" borderId="0" xfId="44" applyNumberFormat="1" applyFont="1" applyFill="1" applyBorder="1" applyAlignment="1" applyProtection="1">
      <alignment horizontal="center" wrapText="1"/>
      <protection/>
    </xf>
    <xf numFmtId="0" fontId="75" fillId="0" borderId="10" xfId="44" applyNumberFormat="1" applyFont="1" applyFill="1" applyBorder="1" applyAlignment="1" applyProtection="1">
      <alignment/>
      <protection/>
    </xf>
    <xf numFmtId="0" fontId="11" fillId="0" borderId="0" xfId="0" applyFont="1" applyAlignment="1">
      <alignment wrapText="1"/>
    </xf>
    <xf numFmtId="0" fontId="76" fillId="0" borderId="0" xfId="44" applyNumberFormat="1" applyFont="1" applyFill="1" applyBorder="1" applyAlignment="1" applyProtection="1">
      <alignment/>
      <protection/>
    </xf>
    <xf numFmtId="0" fontId="77" fillId="0" borderId="0" xfId="44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7" xfId="44" applyNumberFormat="1" applyFont="1" applyFill="1" applyBorder="1" applyAlignment="1" applyProtection="1">
      <alignment horizontal="center" wrapText="1"/>
      <protection/>
    </xf>
    <xf numFmtId="0" fontId="4" fillId="0" borderId="15" xfId="44" applyNumberFormat="1" applyFont="1" applyFill="1" applyBorder="1" applyAlignment="1" applyProtection="1">
      <alignment/>
      <protection/>
    </xf>
    <xf numFmtId="0" fontId="5" fillId="0" borderId="0" xfId="44" applyNumberFormat="1" applyFont="1" applyFill="1" applyBorder="1" applyAlignment="1" applyProtection="1">
      <alignment horizontal="center" wrapText="1"/>
      <protection/>
    </xf>
    <xf numFmtId="0" fontId="4" fillId="0" borderId="18" xfId="44" applyNumberFormat="1" applyFont="1" applyFill="1" applyBorder="1" applyAlignment="1" applyProtection="1">
      <alignment/>
      <protection/>
    </xf>
    <xf numFmtId="0" fontId="5" fillId="0" borderId="19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69" fillId="0" borderId="15" xfId="0" applyFont="1" applyBorder="1" applyAlignment="1">
      <alignment vertical="center" wrapText="1"/>
    </xf>
    <xf numFmtId="0" fontId="75" fillId="0" borderId="11" xfId="44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wrapText="1"/>
    </xf>
    <xf numFmtId="0" fontId="1" fillId="0" borderId="0" xfId="44" applyNumberFormat="1" applyFont="1" applyFill="1" applyBorder="1" applyAlignment="1" applyProtection="1">
      <alignment wrapText="1"/>
      <protection/>
    </xf>
    <xf numFmtId="0" fontId="13" fillId="0" borderId="21" xfId="44" applyNumberFormat="1" applyFont="1" applyFill="1" applyBorder="1" applyAlignment="1" applyProtection="1">
      <alignment horizontal="center"/>
      <protection/>
    </xf>
    <xf numFmtId="0" fontId="5" fillId="0" borderId="11" xfId="44" applyNumberFormat="1" applyFont="1" applyFill="1" applyBorder="1" applyAlignment="1" applyProtection="1">
      <alignment/>
      <protection/>
    </xf>
    <xf numFmtId="0" fontId="5" fillId="0" borderId="19" xfId="44" applyNumberFormat="1" applyFont="1" applyFill="1" applyBorder="1" applyAlignment="1" applyProtection="1">
      <alignment/>
      <protection/>
    </xf>
    <xf numFmtId="0" fontId="5" fillId="0" borderId="22" xfId="0" applyFont="1" applyBorder="1" applyAlignment="1">
      <alignment horizontal="center" vertical="center" wrapText="1"/>
    </xf>
    <xf numFmtId="9" fontId="4" fillId="0" borderId="16" xfId="44" applyNumberFormat="1" applyFont="1" applyFill="1" applyBorder="1" applyAlignment="1" applyProtection="1">
      <alignment horizontal="center" wrapText="1"/>
      <protection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4" xfId="44" applyNumberFormat="1" applyFont="1" applyFill="1" applyBorder="1" applyAlignment="1" applyProtection="1">
      <alignment horizontal="center" wrapText="1"/>
      <protection/>
    </xf>
    <xf numFmtId="9" fontId="4" fillId="0" borderId="22" xfId="0" applyNumberFormat="1" applyFont="1" applyBorder="1" applyAlignment="1">
      <alignment horizontal="center" vertical="center" wrapText="1"/>
    </xf>
    <xf numFmtId="9" fontId="4" fillId="0" borderId="22" xfId="0" applyNumberFormat="1" applyFont="1" applyBorder="1" applyAlignment="1">
      <alignment horizontal="right" vertical="center" wrapText="1"/>
    </xf>
    <xf numFmtId="9" fontId="4" fillId="0" borderId="22" xfId="0" applyNumberFormat="1" applyFont="1" applyBorder="1" applyAlignment="1">
      <alignment vertical="center" wrapText="1"/>
    </xf>
    <xf numFmtId="0" fontId="13" fillId="0" borderId="10" xfId="44" applyNumberFormat="1" applyFont="1" applyFill="1" applyBorder="1" applyAlignment="1" applyProtection="1">
      <alignment horizontal="center"/>
      <protection/>
    </xf>
    <xf numFmtId="0" fontId="13" fillId="0" borderId="23" xfId="44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69" fillId="0" borderId="11" xfId="0" applyFont="1" applyBorder="1" applyAlignment="1">
      <alignment horizontal="center" vertical="center" wrapText="1"/>
    </xf>
    <xf numFmtId="0" fontId="4" fillId="0" borderId="0" xfId="44" applyNumberFormat="1" applyFont="1" applyFill="1" applyBorder="1" applyAlignment="1" applyProtection="1">
      <alignment horizontal="center"/>
      <protection/>
    </xf>
    <xf numFmtId="4" fontId="4" fillId="0" borderId="0" xfId="44" applyNumberFormat="1" applyFont="1" applyFill="1" applyBorder="1" applyAlignment="1" applyProtection="1">
      <alignment horizontal="right"/>
      <protection/>
    </xf>
    <xf numFmtId="4" fontId="4" fillId="0" borderId="0" xfId="44" applyNumberFormat="1" applyFont="1" applyFill="1" applyBorder="1" applyAlignment="1" applyProtection="1">
      <alignment/>
      <protection/>
    </xf>
    <xf numFmtId="4" fontId="5" fillId="0" borderId="10" xfId="44" applyNumberFormat="1" applyFont="1" applyFill="1" applyBorder="1" applyAlignment="1" applyProtection="1">
      <alignment horizontal="right" wrapText="1"/>
      <protection/>
    </xf>
    <xf numFmtId="4" fontId="5" fillId="0" borderId="10" xfId="44" applyNumberFormat="1" applyFont="1" applyFill="1" applyBorder="1" applyAlignment="1" applyProtection="1">
      <alignment horizontal="center" wrapText="1"/>
      <protection/>
    </xf>
    <xf numFmtId="0" fontId="4" fillId="0" borderId="10" xfId="44" applyNumberFormat="1" applyFont="1" applyFill="1" applyBorder="1" applyAlignment="1" applyProtection="1">
      <alignment horizontal="center"/>
      <protection/>
    </xf>
    <xf numFmtId="4" fontId="4" fillId="0" borderId="10" xfId="44" applyNumberFormat="1" applyFont="1" applyFill="1" applyBorder="1" applyAlignment="1" applyProtection="1">
      <alignment horizontal="right"/>
      <protection/>
    </xf>
    <xf numFmtId="4" fontId="4" fillId="0" borderId="10" xfId="44" applyNumberFormat="1" applyFont="1" applyFill="1" applyBorder="1" applyAlignment="1" applyProtection="1">
      <alignment horizontal="right" wrapText="1"/>
      <protection/>
    </xf>
    <xf numFmtId="166" fontId="4" fillId="0" borderId="10" xfId="44" applyNumberFormat="1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wrapText="1"/>
    </xf>
    <xf numFmtId="9" fontId="4" fillId="0" borderId="10" xfId="44" applyNumberFormat="1" applyFont="1" applyFill="1" applyBorder="1" applyAlignment="1" applyProtection="1">
      <alignment horizontal="center"/>
      <protection/>
    </xf>
    <xf numFmtId="4" fontId="69" fillId="0" borderId="10" xfId="0" applyNumberFormat="1" applyFont="1" applyBorder="1" applyAlignment="1">
      <alignment horizontal="right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166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4" fontId="5" fillId="0" borderId="0" xfId="0" applyNumberFormat="1" applyFont="1" applyAlignment="1">
      <alignment horizontal="center" vertical="center" wrapText="1"/>
    </xf>
    <xf numFmtId="166" fontId="4" fillId="0" borderId="0" xfId="0" applyNumberFormat="1" applyFont="1" applyAlignment="1">
      <alignment horizontal="right" vertical="center" wrapText="1"/>
    </xf>
    <xf numFmtId="166" fontId="4" fillId="0" borderId="0" xfId="0" applyNumberFormat="1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9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right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0" fontId="4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0" xfId="44" applyNumberFormat="1" applyFont="1" applyFill="1" applyBorder="1" applyAlignment="1" applyProtection="1">
      <alignment horizontal="center" vertical="center"/>
      <protection/>
    </xf>
    <xf numFmtId="4" fontId="4" fillId="0" borderId="10" xfId="44" applyNumberFormat="1" applyFont="1" applyFill="1" applyBorder="1" applyAlignment="1" applyProtection="1">
      <alignment vertical="center"/>
      <protection/>
    </xf>
    <xf numFmtId="166" fontId="5" fillId="0" borderId="0" xfId="0" applyNumberFormat="1" applyFont="1" applyBorder="1" applyAlignment="1">
      <alignment horizontal="right" vertical="center" wrapText="1"/>
    </xf>
    <xf numFmtId="0" fontId="68" fillId="0" borderId="0" xfId="0" applyFont="1" applyBorder="1" applyAlignment="1">
      <alignment horizontal="center" vertical="center" wrapText="1"/>
    </xf>
    <xf numFmtId="0" fontId="13" fillId="0" borderId="15" xfId="44" applyNumberFormat="1" applyFont="1" applyFill="1" applyBorder="1" applyAlignment="1" applyProtection="1">
      <alignment horizontal="center"/>
      <protection/>
    </xf>
    <xf numFmtId="0" fontId="1" fillId="0" borderId="0" xfId="44" applyNumberFormat="1" applyFont="1" applyFill="1" applyBorder="1" applyAlignment="1" applyProtection="1">
      <alignment horizontal="center"/>
      <protection/>
    </xf>
    <xf numFmtId="4" fontId="5" fillId="0" borderId="0" xfId="44" applyNumberFormat="1" applyFont="1" applyFill="1" applyBorder="1" applyAlignment="1" applyProtection="1">
      <alignment/>
      <protection/>
    </xf>
    <xf numFmtId="0" fontId="78" fillId="0" borderId="24" xfId="44" applyNumberFormat="1" applyFont="1" applyFill="1" applyBorder="1" applyAlignment="1" applyProtection="1">
      <alignment horizontal="center"/>
      <protection/>
    </xf>
    <xf numFmtId="0" fontId="14" fillId="0" borderId="0" xfId="44" applyNumberFormat="1" applyFont="1" applyFill="1" applyBorder="1" applyAlignment="1" applyProtection="1">
      <alignment horizontal="center" wrapText="1"/>
      <protection/>
    </xf>
    <xf numFmtId="0" fontId="6" fillId="0" borderId="0" xfId="44" applyNumberFormat="1" applyFont="1" applyFill="1" applyBorder="1" applyAlignment="1" applyProtection="1">
      <alignment horizontal="center" wrapText="1"/>
      <protection/>
    </xf>
    <xf numFmtId="0" fontId="12" fillId="0" borderId="0" xfId="54" applyFont="1" applyAlignment="1">
      <alignment horizontal="center" vertical="center" wrapText="1"/>
      <protection/>
    </xf>
    <xf numFmtId="0" fontId="13" fillId="0" borderId="25" xfId="44" applyNumberFormat="1" applyFont="1" applyFill="1" applyBorder="1" applyAlignment="1" applyProtection="1">
      <alignment horizontal="center"/>
      <protection/>
    </xf>
    <xf numFmtId="8" fontId="4" fillId="0" borderId="11" xfId="0" applyNumberFormat="1" applyFont="1" applyBorder="1" applyAlignment="1">
      <alignment vertical="center" wrapText="1"/>
    </xf>
    <xf numFmtId="166" fontId="4" fillId="0" borderId="13" xfId="44" applyNumberFormat="1" applyFont="1" applyFill="1" applyBorder="1" applyAlignment="1" applyProtection="1">
      <alignment wrapText="1"/>
      <protection/>
    </xf>
    <xf numFmtId="0" fontId="4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8" fontId="4" fillId="0" borderId="19" xfId="0" applyNumberFormat="1" applyFont="1" applyBorder="1" applyAlignment="1">
      <alignment vertical="center" wrapText="1"/>
    </xf>
    <xf numFmtId="9" fontId="4" fillId="0" borderId="26" xfId="44" applyNumberFormat="1" applyFont="1" applyFill="1" applyBorder="1" applyAlignment="1" applyProtection="1">
      <alignment horizontal="center" wrapText="1"/>
      <protection/>
    </xf>
    <xf numFmtId="166" fontId="4" fillId="0" borderId="26" xfId="44" applyNumberFormat="1" applyFont="1" applyFill="1" applyBorder="1" applyAlignment="1" applyProtection="1">
      <alignment wrapText="1"/>
      <protection/>
    </xf>
    <xf numFmtId="0" fontId="13" fillId="0" borderId="10" xfId="44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9" fontId="4" fillId="0" borderId="0" xfId="44" applyNumberFormat="1" applyFont="1" applyFill="1" applyBorder="1" applyAlignment="1" applyProtection="1">
      <alignment horizontal="center" vertical="center" wrapText="1"/>
      <protection/>
    </xf>
    <xf numFmtId="166" fontId="4" fillId="0" borderId="0" xfId="44" applyNumberFormat="1" applyFont="1" applyFill="1" applyBorder="1" applyAlignment="1" applyProtection="1">
      <alignment vertical="center" wrapText="1"/>
      <protection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Hiperłącze 3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3" xfId="56"/>
    <cellStyle name="Normalny 4" xfId="57"/>
    <cellStyle name="Normalny 5" xfId="58"/>
    <cellStyle name="Normalny 61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83</xdr:row>
      <xdr:rowOff>0</xdr:rowOff>
    </xdr:from>
    <xdr:ext cx="2000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143000" y="34737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571500</xdr:colOff>
      <xdr:row>242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1143000" y="7875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in.PULMO\Desktop\11.Leki%20II\Za&#322;&#261;cznik%20nr%202%20-%20Formularz%20cenow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PageLayoutView="0" workbookViewId="0" topLeftCell="A76">
      <selection activeCell="R74" sqref="R74"/>
    </sheetView>
  </sheetViews>
  <sheetFormatPr defaultColWidth="8.8515625" defaultRowHeight="12.75"/>
  <cols>
    <col min="1" max="1" width="8.57421875" style="1" customWidth="1"/>
    <col min="2" max="2" width="37.28125" style="1" customWidth="1"/>
    <col min="3" max="3" width="8.421875" style="1" customWidth="1"/>
    <col min="4" max="4" width="7.28125" style="1" customWidth="1"/>
    <col min="5" max="5" width="8.7109375" style="1" customWidth="1"/>
    <col min="6" max="6" width="10.421875" style="1" customWidth="1"/>
    <col min="7" max="7" width="9.57421875" style="1" customWidth="1"/>
    <col min="8" max="8" width="13.28125" style="1" customWidth="1"/>
    <col min="9" max="9" width="13.7109375" style="1" customWidth="1"/>
    <col min="10" max="10" width="12.7109375" style="1" customWidth="1"/>
    <col min="11" max="11" width="10.8515625" style="1" customWidth="1"/>
    <col min="12" max="12" width="15.7109375" style="1" customWidth="1"/>
    <col min="13" max="14" width="8.8515625" style="1" customWidth="1"/>
    <col min="15" max="15" width="9.8515625" style="1" bestFit="1" customWidth="1"/>
    <col min="16" max="16384" width="8.8515625" style="1" customWidth="1"/>
  </cols>
  <sheetData>
    <row r="1" spans="1:16" s="2" customFormat="1" ht="14.25">
      <c r="A1" s="39"/>
      <c r="B1" s="163" t="s">
        <v>339</v>
      </c>
      <c r="C1" s="164"/>
      <c r="D1" s="164"/>
      <c r="E1" s="164"/>
      <c r="F1" s="164"/>
      <c r="G1" s="164"/>
      <c r="H1" s="164"/>
      <c r="I1" s="164"/>
      <c r="J1" s="40"/>
      <c r="K1" s="40"/>
      <c r="L1" s="62"/>
      <c r="M1" s="62"/>
      <c r="N1" s="62"/>
      <c r="O1" s="62"/>
      <c r="P1" s="62"/>
    </row>
    <row r="2" spans="1:16" s="2" customFormat="1" ht="14.25">
      <c r="A2" s="39"/>
      <c r="B2" s="41"/>
      <c r="C2" s="41"/>
      <c r="D2" s="41"/>
      <c r="E2" s="41"/>
      <c r="F2" s="41"/>
      <c r="G2" s="41"/>
      <c r="H2" s="41"/>
      <c r="I2" s="41"/>
      <c r="J2" s="40"/>
      <c r="K2" s="40"/>
      <c r="L2" s="62"/>
      <c r="M2" s="62"/>
      <c r="N2" s="62"/>
      <c r="O2" s="62"/>
      <c r="P2" s="62"/>
    </row>
    <row r="3" spans="1:16" s="2" customFormat="1" ht="76.5" customHeight="1">
      <c r="A3" s="39"/>
      <c r="B3" s="165" t="s">
        <v>132</v>
      </c>
      <c r="C3" s="165"/>
      <c r="D3" s="165"/>
      <c r="E3" s="165"/>
      <c r="F3" s="165"/>
      <c r="G3" s="165"/>
      <c r="H3" s="165"/>
      <c r="I3" s="165"/>
      <c r="J3" s="165"/>
      <c r="K3" s="165"/>
      <c r="L3" s="62"/>
      <c r="M3" s="62"/>
      <c r="N3" s="62"/>
      <c r="O3" s="62"/>
      <c r="P3" s="62"/>
    </row>
    <row r="4" spans="1:16" s="2" customFormat="1" ht="50.25" customHeight="1">
      <c r="A4" s="39"/>
      <c r="B4" s="165" t="s">
        <v>133</v>
      </c>
      <c r="C4" s="165"/>
      <c r="D4" s="165"/>
      <c r="E4" s="165"/>
      <c r="F4" s="165"/>
      <c r="G4" s="165"/>
      <c r="H4" s="165"/>
      <c r="I4" s="165"/>
      <c r="J4" s="165"/>
      <c r="K4" s="165"/>
      <c r="L4" s="62"/>
      <c r="M4" s="62"/>
      <c r="N4" s="62"/>
      <c r="O4" s="62"/>
      <c r="P4" s="62"/>
    </row>
    <row r="5" spans="1:16" ht="14.25">
      <c r="A5" s="48"/>
      <c r="B5" s="48"/>
      <c r="C5" s="48"/>
      <c r="D5" s="48"/>
      <c r="E5" s="48"/>
      <c r="F5" s="48"/>
      <c r="G5" s="48"/>
      <c r="H5" s="48"/>
      <c r="I5" s="48"/>
      <c r="J5" s="42"/>
      <c r="K5" s="48"/>
      <c r="L5" s="48"/>
      <c r="M5" s="63"/>
      <c r="N5" s="63"/>
      <c r="O5" s="63"/>
      <c r="P5" s="63"/>
    </row>
    <row r="6" spans="1:16" ht="14.25" customHeight="1">
      <c r="A6" s="48"/>
      <c r="B6" s="48"/>
      <c r="C6" s="48"/>
      <c r="D6" s="48"/>
      <c r="E6" s="48"/>
      <c r="F6" s="48"/>
      <c r="G6" s="48"/>
      <c r="H6" s="48"/>
      <c r="I6" s="42"/>
      <c r="J6" s="42"/>
      <c r="K6" s="48"/>
      <c r="L6" s="48"/>
      <c r="M6" s="63"/>
      <c r="N6" s="63"/>
      <c r="O6" s="63"/>
      <c r="P6" s="63"/>
    </row>
    <row r="7" spans="1:16" ht="14.25">
      <c r="A7" s="48"/>
      <c r="B7" s="59" t="s">
        <v>168</v>
      </c>
      <c r="C7" s="48"/>
      <c r="D7" s="48"/>
      <c r="E7" s="48"/>
      <c r="F7" s="48"/>
      <c r="G7" s="48"/>
      <c r="H7" s="48"/>
      <c r="I7" s="42"/>
      <c r="J7" s="42"/>
      <c r="K7" s="48"/>
      <c r="L7" s="48"/>
      <c r="M7" s="63"/>
      <c r="N7" s="63"/>
      <c r="O7" s="63"/>
      <c r="P7" s="63"/>
    </row>
    <row r="8" spans="1:16" ht="6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2"/>
      <c r="L8" s="48"/>
      <c r="M8" s="63"/>
      <c r="N8" s="63"/>
      <c r="O8" s="63"/>
      <c r="P8" s="63"/>
    </row>
    <row r="9" spans="1:17" ht="29.25" customHeight="1">
      <c r="A9" s="43" t="s">
        <v>0</v>
      </c>
      <c r="B9" s="43" t="s">
        <v>1</v>
      </c>
      <c r="C9" s="43" t="s">
        <v>2</v>
      </c>
      <c r="D9" s="43" t="s">
        <v>3</v>
      </c>
      <c r="E9" s="43" t="s">
        <v>4</v>
      </c>
      <c r="F9" s="43" t="s">
        <v>5</v>
      </c>
      <c r="G9" s="47" t="s">
        <v>6</v>
      </c>
      <c r="H9" s="43" t="s">
        <v>7</v>
      </c>
      <c r="I9" s="43" t="s">
        <v>8</v>
      </c>
      <c r="J9" s="74" t="s">
        <v>9</v>
      </c>
      <c r="K9" s="84" t="s">
        <v>103</v>
      </c>
      <c r="L9" s="83" t="s">
        <v>15</v>
      </c>
      <c r="M9" s="42"/>
      <c r="N9" s="63"/>
      <c r="O9" s="63"/>
      <c r="P9" s="63"/>
      <c r="Q9" s="63"/>
    </row>
    <row r="10" spans="1:16" ht="28.5">
      <c r="A10" s="110">
        <v>1</v>
      </c>
      <c r="B10" s="88" t="s">
        <v>156</v>
      </c>
      <c r="C10" s="49" t="s">
        <v>21</v>
      </c>
      <c r="D10" s="49">
        <v>1</v>
      </c>
      <c r="E10" s="49">
        <v>50</v>
      </c>
      <c r="F10" s="49">
        <v>44.9</v>
      </c>
      <c r="G10" s="44">
        <v>0.08</v>
      </c>
      <c r="H10" s="45">
        <f aca="true" t="shared" si="0" ref="H10:H22">F10*G10+F10</f>
        <v>48.492</v>
      </c>
      <c r="I10" s="45">
        <f aca="true" t="shared" si="1" ref="I10:I22">F10*E10</f>
        <v>2245</v>
      </c>
      <c r="J10" s="45">
        <f aca="true" t="shared" si="2" ref="J10:J22">H10*E10</f>
        <v>2424.6</v>
      </c>
      <c r="K10" s="49"/>
      <c r="L10" s="49"/>
      <c r="M10" s="63"/>
      <c r="N10" s="63"/>
      <c r="O10" s="87"/>
      <c r="P10" s="95"/>
    </row>
    <row r="11" spans="1:16" ht="54.75">
      <c r="A11" s="120">
        <v>2</v>
      </c>
      <c r="B11" s="94" t="s">
        <v>157</v>
      </c>
      <c r="C11" s="49" t="s">
        <v>21</v>
      </c>
      <c r="D11" s="49">
        <v>1</v>
      </c>
      <c r="E11" s="49">
        <v>200</v>
      </c>
      <c r="F11" s="49">
        <v>56.15</v>
      </c>
      <c r="G11" s="44">
        <v>0.08</v>
      </c>
      <c r="H11" s="45">
        <f t="shared" si="0"/>
        <v>60.641999999999996</v>
      </c>
      <c r="I11" s="45">
        <f t="shared" si="1"/>
        <v>11230</v>
      </c>
      <c r="J11" s="45">
        <f t="shared" si="2"/>
        <v>12128.4</v>
      </c>
      <c r="K11" s="49"/>
      <c r="L11" s="49"/>
      <c r="M11" s="63"/>
      <c r="N11" s="63"/>
      <c r="O11" s="63"/>
      <c r="P11" s="63"/>
    </row>
    <row r="12" spans="1:16" ht="14.25">
      <c r="A12" s="110">
        <v>3</v>
      </c>
      <c r="B12" s="49" t="s">
        <v>106</v>
      </c>
      <c r="C12" s="49" t="s">
        <v>16</v>
      </c>
      <c r="D12" s="49">
        <v>1</v>
      </c>
      <c r="E12" s="49">
        <v>5</v>
      </c>
      <c r="F12" s="49">
        <v>302.4</v>
      </c>
      <c r="G12" s="44">
        <v>0.08</v>
      </c>
      <c r="H12" s="45">
        <f t="shared" si="0"/>
        <v>326.592</v>
      </c>
      <c r="I12" s="45">
        <f t="shared" si="1"/>
        <v>1512</v>
      </c>
      <c r="J12" s="45">
        <f t="shared" si="2"/>
        <v>1632.96</v>
      </c>
      <c r="K12" s="49"/>
      <c r="L12" s="49"/>
      <c r="M12" s="63"/>
      <c r="N12" s="63"/>
      <c r="O12" s="63"/>
      <c r="P12" s="63"/>
    </row>
    <row r="13" spans="1:16" ht="14.25">
      <c r="A13" s="120">
        <v>4</v>
      </c>
      <c r="B13" s="56" t="s">
        <v>105</v>
      </c>
      <c r="C13" s="49" t="s">
        <v>13</v>
      </c>
      <c r="D13" s="49">
        <v>1</v>
      </c>
      <c r="E13" s="49">
        <v>5</v>
      </c>
      <c r="F13" s="49">
        <v>315.9</v>
      </c>
      <c r="G13" s="44">
        <v>0.08</v>
      </c>
      <c r="H13" s="45">
        <f t="shared" si="0"/>
        <v>341.17199999999997</v>
      </c>
      <c r="I13" s="45">
        <f t="shared" si="1"/>
        <v>1579.5</v>
      </c>
      <c r="J13" s="45">
        <f t="shared" si="2"/>
        <v>1705.86</v>
      </c>
      <c r="K13" s="49"/>
      <c r="L13" s="49"/>
      <c r="M13" s="63"/>
      <c r="N13" s="63"/>
      <c r="O13" s="63"/>
      <c r="P13" s="63"/>
    </row>
    <row r="14" spans="1:16" ht="27.75" customHeight="1">
      <c r="A14" s="110">
        <v>5</v>
      </c>
      <c r="B14" s="60" t="s">
        <v>134</v>
      </c>
      <c r="C14" s="49" t="s">
        <v>13</v>
      </c>
      <c r="D14" s="49">
        <v>1</v>
      </c>
      <c r="E14" s="49">
        <v>100</v>
      </c>
      <c r="F14" s="80">
        <v>19</v>
      </c>
      <c r="G14" s="81">
        <v>0.08</v>
      </c>
      <c r="H14" s="45">
        <f t="shared" si="0"/>
        <v>20.52</v>
      </c>
      <c r="I14" s="45">
        <f t="shared" si="1"/>
        <v>1900</v>
      </c>
      <c r="J14" s="45">
        <f t="shared" si="2"/>
        <v>2052</v>
      </c>
      <c r="K14" s="49"/>
      <c r="L14" s="49"/>
      <c r="M14" s="63"/>
      <c r="N14" s="63"/>
      <c r="O14" s="95"/>
      <c r="P14" s="63"/>
    </row>
    <row r="15" spans="1:16" ht="42.75">
      <c r="A15" s="120">
        <v>6</v>
      </c>
      <c r="B15" s="60" t="s">
        <v>146</v>
      </c>
      <c r="C15" s="49" t="s">
        <v>13</v>
      </c>
      <c r="D15" s="49">
        <v>1</v>
      </c>
      <c r="E15" s="88">
        <v>60</v>
      </c>
      <c r="F15" s="80">
        <v>1786</v>
      </c>
      <c r="G15" s="81">
        <v>0.08</v>
      </c>
      <c r="H15" s="45">
        <f t="shared" si="0"/>
        <v>1928.88</v>
      </c>
      <c r="I15" s="45">
        <f t="shared" si="1"/>
        <v>107160</v>
      </c>
      <c r="J15" s="45">
        <f t="shared" si="2"/>
        <v>115732.8</v>
      </c>
      <c r="K15" s="49"/>
      <c r="L15" s="49"/>
      <c r="M15" s="63"/>
      <c r="N15" s="63"/>
      <c r="O15" s="95"/>
      <c r="P15" s="63"/>
    </row>
    <row r="16" spans="1:18" ht="14.25">
      <c r="A16" s="159">
        <v>7</v>
      </c>
      <c r="B16" s="60" t="s">
        <v>124</v>
      </c>
      <c r="C16" s="49" t="s">
        <v>93</v>
      </c>
      <c r="D16" s="49">
        <v>1</v>
      </c>
      <c r="E16" s="88">
        <v>100</v>
      </c>
      <c r="F16" s="80">
        <v>48.6</v>
      </c>
      <c r="G16" s="81">
        <v>0.08</v>
      </c>
      <c r="H16" s="45">
        <f t="shared" si="0"/>
        <v>52.488</v>
      </c>
      <c r="I16" s="45">
        <f t="shared" si="1"/>
        <v>4860</v>
      </c>
      <c r="J16" s="45">
        <f t="shared" si="2"/>
        <v>5248.8</v>
      </c>
      <c r="K16" s="49"/>
      <c r="L16" s="49"/>
      <c r="M16" s="63"/>
      <c r="N16" s="63"/>
      <c r="O16" s="63"/>
      <c r="P16" s="63"/>
      <c r="R16" s="96"/>
    </row>
    <row r="17" spans="1:18" ht="28.5">
      <c r="A17" s="121">
        <v>8</v>
      </c>
      <c r="B17" s="60" t="s">
        <v>200</v>
      </c>
      <c r="C17" s="49" t="s">
        <v>10</v>
      </c>
      <c r="D17" s="49">
        <v>3</v>
      </c>
      <c r="E17" s="88">
        <v>20</v>
      </c>
      <c r="F17" s="80">
        <v>169</v>
      </c>
      <c r="G17" s="81">
        <v>0.08</v>
      </c>
      <c r="H17" s="45">
        <f t="shared" si="0"/>
        <v>182.52</v>
      </c>
      <c r="I17" s="45">
        <f t="shared" si="1"/>
        <v>3380</v>
      </c>
      <c r="J17" s="45">
        <f t="shared" si="2"/>
        <v>3650.4</v>
      </c>
      <c r="K17" s="49"/>
      <c r="L17" s="49"/>
      <c r="M17" s="63"/>
      <c r="N17" s="63"/>
      <c r="O17" s="63"/>
      <c r="P17" s="63"/>
      <c r="R17" s="96"/>
    </row>
    <row r="18" spans="1:18" ht="14.25">
      <c r="A18" s="159">
        <v>9</v>
      </c>
      <c r="B18" s="60" t="s">
        <v>125</v>
      </c>
      <c r="C18" s="49" t="s">
        <v>13</v>
      </c>
      <c r="D18" s="49">
        <v>1</v>
      </c>
      <c r="E18" s="88">
        <v>30</v>
      </c>
      <c r="F18" s="80">
        <v>160</v>
      </c>
      <c r="G18" s="81">
        <v>0.08</v>
      </c>
      <c r="H18" s="45">
        <f t="shared" si="0"/>
        <v>172.8</v>
      </c>
      <c r="I18" s="45">
        <f t="shared" si="1"/>
        <v>4800</v>
      </c>
      <c r="J18" s="45">
        <f t="shared" si="2"/>
        <v>5184</v>
      </c>
      <c r="K18" s="49"/>
      <c r="L18" s="49"/>
      <c r="M18" s="63"/>
      <c r="N18" s="63"/>
      <c r="O18" s="63"/>
      <c r="P18" s="63"/>
      <c r="R18" s="96"/>
    </row>
    <row r="19" spans="1:18" ht="28.5">
      <c r="A19" s="121">
        <v>10</v>
      </c>
      <c r="B19" s="60" t="s">
        <v>126</v>
      </c>
      <c r="C19" s="49" t="s">
        <v>10</v>
      </c>
      <c r="D19" s="49">
        <v>10</v>
      </c>
      <c r="E19" s="88">
        <v>10</v>
      </c>
      <c r="F19" s="80">
        <v>180</v>
      </c>
      <c r="G19" s="81">
        <v>0.08</v>
      </c>
      <c r="H19" s="45">
        <f t="shared" si="0"/>
        <v>194.4</v>
      </c>
      <c r="I19" s="45">
        <f t="shared" si="1"/>
        <v>1800</v>
      </c>
      <c r="J19" s="45">
        <f t="shared" si="2"/>
        <v>1944</v>
      </c>
      <c r="K19" s="49"/>
      <c r="L19" s="49"/>
      <c r="M19" s="63"/>
      <c r="N19" s="63"/>
      <c r="O19" s="63"/>
      <c r="P19" s="63"/>
      <c r="R19" s="96"/>
    </row>
    <row r="20" spans="1:18" ht="28.5">
      <c r="A20" s="159">
        <v>11</v>
      </c>
      <c r="B20" s="60" t="s">
        <v>128</v>
      </c>
      <c r="C20" s="49" t="s">
        <v>13</v>
      </c>
      <c r="D20" s="49">
        <v>1</v>
      </c>
      <c r="E20" s="88">
        <v>20</v>
      </c>
      <c r="F20" s="80">
        <v>735</v>
      </c>
      <c r="G20" s="81">
        <v>0.08</v>
      </c>
      <c r="H20" s="45">
        <f t="shared" si="0"/>
        <v>793.8</v>
      </c>
      <c r="I20" s="45">
        <f t="shared" si="1"/>
        <v>14700</v>
      </c>
      <c r="J20" s="45">
        <f t="shared" si="2"/>
        <v>15876</v>
      </c>
      <c r="K20" s="49"/>
      <c r="L20" s="49"/>
      <c r="M20" s="63"/>
      <c r="N20" s="63"/>
      <c r="O20" s="63"/>
      <c r="P20" s="63"/>
      <c r="R20" s="96"/>
    </row>
    <row r="21" spans="1:18" ht="28.5">
      <c r="A21" s="121">
        <v>12</v>
      </c>
      <c r="B21" s="60" t="s">
        <v>129</v>
      </c>
      <c r="C21" s="49" t="s">
        <v>13</v>
      </c>
      <c r="D21" s="49">
        <v>1</v>
      </c>
      <c r="E21" s="88">
        <v>20</v>
      </c>
      <c r="F21" s="80">
        <v>1468</v>
      </c>
      <c r="G21" s="81">
        <v>0.08</v>
      </c>
      <c r="H21" s="45">
        <f t="shared" si="0"/>
        <v>1585.44</v>
      </c>
      <c r="I21" s="45">
        <f t="shared" si="1"/>
        <v>29360</v>
      </c>
      <c r="J21" s="45">
        <f t="shared" si="2"/>
        <v>31708.800000000003</v>
      </c>
      <c r="K21" s="49"/>
      <c r="L21" s="49"/>
      <c r="M21" s="63"/>
      <c r="N21" s="63"/>
      <c r="O21" s="63"/>
      <c r="P21" s="63"/>
      <c r="R21" s="96"/>
    </row>
    <row r="22" spans="1:18" ht="28.5">
      <c r="A22" s="159">
        <v>13</v>
      </c>
      <c r="B22" s="60" t="s">
        <v>130</v>
      </c>
      <c r="C22" s="49" t="s">
        <v>13</v>
      </c>
      <c r="D22" s="49">
        <v>1</v>
      </c>
      <c r="E22" s="88">
        <v>10</v>
      </c>
      <c r="F22" s="80">
        <v>10000</v>
      </c>
      <c r="G22" s="81">
        <v>0.08</v>
      </c>
      <c r="H22" s="45">
        <f t="shared" si="0"/>
        <v>10800</v>
      </c>
      <c r="I22" s="45">
        <f t="shared" si="1"/>
        <v>100000</v>
      </c>
      <c r="J22" s="45">
        <f t="shared" si="2"/>
        <v>108000</v>
      </c>
      <c r="K22" s="49"/>
      <c r="L22" s="49"/>
      <c r="M22" s="63"/>
      <c r="N22" s="63"/>
      <c r="O22" s="63"/>
      <c r="P22" s="63"/>
      <c r="R22" s="96"/>
    </row>
    <row r="23" spans="1:16" ht="30" customHeight="1">
      <c r="A23" s="121">
        <v>14</v>
      </c>
      <c r="B23" s="8" t="s">
        <v>96</v>
      </c>
      <c r="C23" s="8" t="s">
        <v>14</v>
      </c>
      <c r="D23" s="9">
        <v>10</v>
      </c>
      <c r="E23" s="9">
        <v>10</v>
      </c>
      <c r="F23" s="16">
        <v>112</v>
      </c>
      <c r="G23" s="44">
        <v>0.08</v>
      </c>
      <c r="H23" s="45">
        <f aca="true" t="shared" si="3" ref="H23:H36">F23*G23+F23</f>
        <v>120.96000000000001</v>
      </c>
      <c r="I23" s="45">
        <f aca="true" t="shared" si="4" ref="I23:I36">F23*E23</f>
        <v>1120</v>
      </c>
      <c r="J23" s="45">
        <f aca="true" t="shared" si="5" ref="J23:J36">H23*E23</f>
        <v>1209.6000000000001</v>
      </c>
      <c r="K23" s="9"/>
      <c r="L23" s="85"/>
      <c r="M23" s="95"/>
      <c r="N23" s="63"/>
      <c r="O23" s="63"/>
      <c r="P23" s="63"/>
    </row>
    <row r="24" spans="1:16" ht="30" customHeight="1">
      <c r="A24" s="166">
        <v>15</v>
      </c>
      <c r="B24" s="19" t="s">
        <v>97</v>
      </c>
      <c r="C24" s="19" t="s">
        <v>14</v>
      </c>
      <c r="D24" s="18">
        <v>10</v>
      </c>
      <c r="E24" s="18">
        <v>10</v>
      </c>
      <c r="F24" s="167">
        <v>155</v>
      </c>
      <c r="G24" s="81">
        <v>0.08</v>
      </c>
      <c r="H24" s="168">
        <f t="shared" si="3"/>
        <v>167.4</v>
      </c>
      <c r="I24" s="168">
        <f t="shared" si="4"/>
        <v>1550</v>
      </c>
      <c r="J24" s="168">
        <f t="shared" si="5"/>
        <v>1674</v>
      </c>
      <c r="K24" s="18"/>
      <c r="L24" s="85"/>
      <c r="M24" s="95"/>
      <c r="N24" s="63"/>
      <c r="O24" s="63"/>
      <c r="P24" s="63"/>
    </row>
    <row r="25" spans="1:16" ht="30" customHeight="1">
      <c r="A25" s="121">
        <v>16</v>
      </c>
      <c r="B25" s="8" t="s">
        <v>340</v>
      </c>
      <c r="C25" s="8" t="s">
        <v>11</v>
      </c>
      <c r="D25" s="9">
        <v>10</v>
      </c>
      <c r="E25" s="9">
        <v>50</v>
      </c>
      <c r="F25" s="16">
        <v>61</v>
      </c>
      <c r="G25" s="81">
        <v>0.08</v>
      </c>
      <c r="H25" s="168">
        <f>F25*G25+F25</f>
        <v>65.88</v>
      </c>
      <c r="I25" s="168">
        <f>F25*E25</f>
        <v>3050</v>
      </c>
      <c r="J25" s="168">
        <f>H25*E25</f>
        <v>3294</v>
      </c>
      <c r="K25" s="9"/>
      <c r="L25" s="85"/>
      <c r="M25" s="95"/>
      <c r="N25" s="63"/>
      <c r="O25" s="63"/>
      <c r="P25" s="63"/>
    </row>
    <row r="26" spans="1:16" ht="30" customHeight="1">
      <c r="A26" s="166">
        <v>17</v>
      </c>
      <c r="B26" s="8" t="s">
        <v>341</v>
      </c>
      <c r="C26" s="8" t="s">
        <v>11</v>
      </c>
      <c r="D26" s="9">
        <v>10</v>
      </c>
      <c r="E26" s="9">
        <v>50</v>
      </c>
      <c r="F26" s="16">
        <v>184</v>
      </c>
      <c r="G26" s="81">
        <v>0.08</v>
      </c>
      <c r="H26" s="168">
        <f>F26*G26+F26</f>
        <v>198.72</v>
      </c>
      <c r="I26" s="168">
        <f>F26*E26</f>
        <v>9200</v>
      </c>
      <c r="J26" s="168">
        <f>H26*E26</f>
        <v>9936</v>
      </c>
      <c r="K26" s="9"/>
      <c r="L26" s="85"/>
      <c r="M26" s="95"/>
      <c r="N26" s="63"/>
      <c r="O26" s="63"/>
      <c r="P26" s="63"/>
    </row>
    <row r="27" spans="1:16" ht="30" customHeight="1">
      <c r="A27" s="121">
        <v>18</v>
      </c>
      <c r="B27" s="169" t="s">
        <v>98</v>
      </c>
      <c r="C27" s="169" t="s">
        <v>172</v>
      </c>
      <c r="D27" s="170">
        <v>10</v>
      </c>
      <c r="E27" s="170">
        <v>10</v>
      </c>
      <c r="F27" s="171">
        <v>198</v>
      </c>
      <c r="G27" s="172">
        <v>0.08</v>
      </c>
      <c r="H27" s="173">
        <f t="shared" si="3"/>
        <v>213.84</v>
      </c>
      <c r="I27" s="173">
        <f t="shared" si="4"/>
        <v>1980</v>
      </c>
      <c r="J27" s="173">
        <f t="shared" si="5"/>
        <v>2138.4</v>
      </c>
      <c r="K27" s="170"/>
      <c r="L27" s="85"/>
      <c r="M27" s="95"/>
      <c r="N27" s="63"/>
      <c r="O27" s="63"/>
      <c r="P27" s="63"/>
    </row>
    <row r="28" spans="1:16" ht="56.25" customHeight="1">
      <c r="A28" s="166">
        <v>19</v>
      </c>
      <c r="B28" s="8" t="s">
        <v>212</v>
      </c>
      <c r="C28" s="8" t="s">
        <v>213</v>
      </c>
      <c r="D28" s="9">
        <v>1</v>
      </c>
      <c r="E28" s="9">
        <v>300</v>
      </c>
      <c r="F28" s="16">
        <v>105</v>
      </c>
      <c r="G28" s="44">
        <v>0.08</v>
      </c>
      <c r="H28" s="45">
        <f t="shared" si="3"/>
        <v>113.4</v>
      </c>
      <c r="I28" s="45">
        <f t="shared" si="4"/>
        <v>31500</v>
      </c>
      <c r="J28" s="45">
        <f t="shared" si="5"/>
        <v>34020</v>
      </c>
      <c r="K28" s="9"/>
      <c r="L28" s="85"/>
      <c r="M28" s="95"/>
      <c r="N28" s="63"/>
      <c r="O28" s="63"/>
      <c r="P28" s="63"/>
    </row>
    <row r="29" spans="1:16" ht="59.25" customHeight="1">
      <c r="A29" s="121">
        <v>20</v>
      </c>
      <c r="B29" s="8" t="s">
        <v>202</v>
      </c>
      <c r="C29" s="8" t="s">
        <v>213</v>
      </c>
      <c r="D29" s="9">
        <v>1</v>
      </c>
      <c r="E29" s="9">
        <v>600</v>
      </c>
      <c r="F29" s="16">
        <v>120</v>
      </c>
      <c r="G29" s="44">
        <v>0.08</v>
      </c>
      <c r="H29" s="45">
        <f t="shared" si="3"/>
        <v>129.6</v>
      </c>
      <c r="I29" s="45">
        <f t="shared" si="4"/>
        <v>72000</v>
      </c>
      <c r="J29" s="45">
        <f t="shared" si="5"/>
        <v>77760</v>
      </c>
      <c r="K29" s="9"/>
      <c r="L29" s="85"/>
      <c r="M29" s="95"/>
      <c r="N29" s="63"/>
      <c r="O29" s="63"/>
      <c r="P29" s="63"/>
    </row>
    <row r="30" spans="1:16" ht="54.75" customHeight="1">
      <c r="A30" s="166">
        <v>21</v>
      </c>
      <c r="B30" s="8" t="s">
        <v>201</v>
      </c>
      <c r="C30" s="8" t="s">
        <v>213</v>
      </c>
      <c r="D30" s="9">
        <v>1</v>
      </c>
      <c r="E30" s="9">
        <v>160</v>
      </c>
      <c r="F30" s="16">
        <v>130</v>
      </c>
      <c r="G30" s="44">
        <v>0.08</v>
      </c>
      <c r="H30" s="45">
        <f t="shared" si="3"/>
        <v>140.4</v>
      </c>
      <c r="I30" s="45">
        <f t="shared" si="4"/>
        <v>20800</v>
      </c>
      <c r="J30" s="45">
        <f t="shared" si="5"/>
        <v>22464</v>
      </c>
      <c r="K30" s="9"/>
      <c r="L30" s="85"/>
      <c r="M30" s="95"/>
      <c r="N30" s="63"/>
      <c r="O30" s="63"/>
      <c r="P30" s="63"/>
    </row>
    <row r="31" spans="1:16" ht="87.75" customHeight="1">
      <c r="A31" s="121">
        <v>22</v>
      </c>
      <c r="B31" s="8" t="s">
        <v>203</v>
      </c>
      <c r="C31" s="8" t="s">
        <v>213</v>
      </c>
      <c r="D31" s="9">
        <v>1</v>
      </c>
      <c r="E31" s="9">
        <v>240</v>
      </c>
      <c r="F31" s="16">
        <v>110</v>
      </c>
      <c r="G31" s="44">
        <v>0.08</v>
      </c>
      <c r="H31" s="45">
        <f t="shared" si="3"/>
        <v>118.8</v>
      </c>
      <c r="I31" s="45">
        <f t="shared" si="4"/>
        <v>26400</v>
      </c>
      <c r="J31" s="45">
        <f t="shared" si="5"/>
        <v>28512</v>
      </c>
      <c r="K31" s="9"/>
      <c r="L31" s="85"/>
      <c r="M31" s="95"/>
      <c r="N31" s="63"/>
      <c r="O31" s="63"/>
      <c r="P31" s="63"/>
    </row>
    <row r="32" spans="1:16" ht="88.5" customHeight="1">
      <c r="A32" s="166">
        <v>23</v>
      </c>
      <c r="B32" s="8" t="s">
        <v>204</v>
      </c>
      <c r="C32" s="8" t="s">
        <v>213</v>
      </c>
      <c r="D32" s="9">
        <v>1</v>
      </c>
      <c r="E32" s="9">
        <v>200</v>
      </c>
      <c r="F32" s="16">
        <v>200</v>
      </c>
      <c r="G32" s="44">
        <v>0.08</v>
      </c>
      <c r="H32" s="45">
        <f t="shared" si="3"/>
        <v>216</v>
      </c>
      <c r="I32" s="45">
        <f t="shared" si="4"/>
        <v>40000</v>
      </c>
      <c r="J32" s="45">
        <f t="shared" si="5"/>
        <v>43200</v>
      </c>
      <c r="K32" s="9"/>
      <c r="L32" s="85"/>
      <c r="M32" s="95"/>
      <c r="N32" s="63"/>
      <c r="O32" s="63"/>
      <c r="P32" s="63"/>
    </row>
    <row r="33" spans="1:16" ht="57.75" customHeight="1">
      <c r="A33" s="121">
        <v>24</v>
      </c>
      <c r="B33" s="8" t="s">
        <v>173</v>
      </c>
      <c r="C33" s="8" t="s">
        <v>10</v>
      </c>
      <c r="D33" s="9">
        <v>1</v>
      </c>
      <c r="E33" s="9">
        <v>200</v>
      </c>
      <c r="F33" s="16">
        <v>40</v>
      </c>
      <c r="G33" s="44">
        <v>0.08</v>
      </c>
      <c r="H33" s="45">
        <f t="shared" si="3"/>
        <v>43.2</v>
      </c>
      <c r="I33" s="45">
        <f t="shared" si="4"/>
        <v>8000</v>
      </c>
      <c r="J33" s="45">
        <f t="shared" si="5"/>
        <v>8640</v>
      </c>
      <c r="K33" s="9"/>
      <c r="L33" s="85"/>
      <c r="M33" s="95"/>
      <c r="N33" s="63"/>
      <c r="O33" s="63"/>
      <c r="P33" s="63"/>
    </row>
    <row r="34" spans="1:16" ht="43.5" customHeight="1">
      <c r="A34" s="166">
        <v>25</v>
      </c>
      <c r="B34" s="8" t="s">
        <v>174</v>
      </c>
      <c r="C34" s="8" t="s">
        <v>10</v>
      </c>
      <c r="D34" s="9">
        <v>1</v>
      </c>
      <c r="E34" s="9">
        <v>50</v>
      </c>
      <c r="F34" s="16">
        <v>45</v>
      </c>
      <c r="G34" s="44">
        <v>0.08</v>
      </c>
      <c r="H34" s="45">
        <f t="shared" si="3"/>
        <v>48.6</v>
      </c>
      <c r="I34" s="45">
        <f t="shared" si="4"/>
        <v>2250</v>
      </c>
      <c r="J34" s="45">
        <f t="shared" si="5"/>
        <v>2430</v>
      </c>
      <c r="K34" s="9"/>
      <c r="L34" s="85"/>
      <c r="M34" s="95"/>
      <c r="N34" s="63"/>
      <c r="O34" s="63"/>
      <c r="P34" s="63"/>
    </row>
    <row r="35" spans="1:16" ht="51.75" customHeight="1">
      <c r="A35" s="121">
        <v>26</v>
      </c>
      <c r="B35" s="8" t="s">
        <v>175</v>
      </c>
      <c r="C35" s="8" t="s">
        <v>10</v>
      </c>
      <c r="D35" s="9">
        <v>1</v>
      </c>
      <c r="E35" s="9">
        <v>50</v>
      </c>
      <c r="F35" s="16">
        <v>30</v>
      </c>
      <c r="G35" s="44">
        <v>0.08</v>
      </c>
      <c r="H35" s="45">
        <f t="shared" si="3"/>
        <v>32.4</v>
      </c>
      <c r="I35" s="45">
        <f t="shared" si="4"/>
        <v>1500</v>
      </c>
      <c r="J35" s="45">
        <f t="shared" si="5"/>
        <v>1620</v>
      </c>
      <c r="K35" s="9"/>
      <c r="L35" s="85"/>
      <c r="M35" s="95"/>
      <c r="N35" s="63"/>
      <c r="O35" s="63"/>
      <c r="P35" s="63"/>
    </row>
    <row r="36" spans="1:16" ht="39.75" customHeight="1">
      <c r="A36" s="166">
        <v>27</v>
      </c>
      <c r="B36" s="8" t="s">
        <v>176</v>
      </c>
      <c r="C36" s="8" t="s">
        <v>10</v>
      </c>
      <c r="D36" s="9">
        <v>1</v>
      </c>
      <c r="E36" s="9">
        <v>20</v>
      </c>
      <c r="F36" s="16">
        <v>30</v>
      </c>
      <c r="G36" s="44">
        <v>0.08</v>
      </c>
      <c r="H36" s="45">
        <f t="shared" si="3"/>
        <v>32.4</v>
      </c>
      <c r="I36" s="45">
        <f t="shared" si="4"/>
        <v>600</v>
      </c>
      <c r="J36" s="45">
        <f t="shared" si="5"/>
        <v>648</v>
      </c>
      <c r="K36" s="9"/>
      <c r="L36" s="85"/>
      <c r="M36" s="95"/>
      <c r="N36" s="63"/>
      <c r="O36" s="63"/>
      <c r="P36" s="63"/>
    </row>
    <row r="37" spans="1:16" ht="39.75" customHeight="1">
      <c r="A37" s="121">
        <v>28</v>
      </c>
      <c r="B37" s="8" t="s">
        <v>210</v>
      </c>
      <c r="C37" s="8" t="s">
        <v>10</v>
      </c>
      <c r="D37" s="9">
        <v>1</v>
      </c>
      <c r="E37" s="9">
        <v>100</v>
      </c>
      <c r="F37" s="16">
        <v>25</v>
      </c>
      <c r="G37" s="44">
        <v>0.08</v>
      </c>
      <c r="H37" s="45">
        <f>F37*G37+F37</f>
        <v>27</v>
      </c>
      <c r="I37" s="45">
        <f>F37*E37</f>
        <v>2500</v>
      </c>
      <c r="J37" s="45">
        <f>H37*E37</f>
        <v>2700</v>
      </c>
      <c r="K37" s="9"/>
      <c r="L37" s="85"/>
      <c r="M37" s="95"/>
      <c r="N37" s="63"/>
      <c r="O37" s="63"/>
      <c r="P37" s="63"/>
    </row>
    <row r="38" spans="1:16" ht="39.75" customHeight="1">
      <c r="A38" s="166">
        <v>29</v>
      </c>
      <c r="B38" s="8" t="s">
        <v>211</v>
      </c>
      <c r="C38" s="8" t="s">
        <v>10</v>
      </c>
      <c r="D38" s="9">
        <v>1</v>
      </c>
      <c r="E38" s="9">
        <v>200</v>
      </c>
      <c r="F38" s="16">
        <v>35</v>
      </c>
      <c r="G38" s="44">
        <v>0.08</v>
      </c>
      <c r="H38" s="45">
        <f>F38*G38+F38</f>
        <v>37.8</v>
      </c>
      <c r="I38" s="45">
        <f>F38*E38</f>
        <v>7000</v>
      </c>
      <c r="J38" s="45">
        <f>H38*E38</f>
        <v>7559.999999999999</v>
      </c>
      <c r="K38" s="9"/>
      <c r="L38" s="85"/>
      <c r="M38" s="95"/>
      <c r="N38" s="63"/>
      <c r="O38" s="63"/>
      <c r="P38" s="63"/>
    </row>
    <row r="39" spans="1:16" ht="30" customHeight="1">
      <c r="A39" s="121">
        <v>30</v>
      </c>
      <c r="B39" s="8" t="s">
        <v>177</v>
      </c>
      <c r="C39" s="8" t="s">
        <v>10</v>
      </c>
      <c r="D39" s="9">
        <v>30</v>
      </c>
      <c r="E39" s="9">
        <v>10</v>
      </c>
      <c r="F39" s="16">
        <v>24.5</v>
      </c>
      <c r="G39" s="44">
        <v>0.08</v>
      </c>
      <c r="H39" s="45">
        <f aca="true" t="shared" si="6" ref="H39:H49">F39*G39+F39</f>
        <v>26.46</v>
      </c>
      <c r="I39" s="45">
        <f aca="true" t="shared" si="7" ref="I39:I49">F39*E39</f>
        <v>245</v>
      </c>
      <c r="J39" s="45">
        <f aca="true" t="shared" si="8" ref="J39:J49">H39*E39</f>
        <v>264.6</v>
      </c>
      <c r="K39" s="9"/>
      <c r="L39" s="85"/>
      <c r="M39" s="95"/>
      <c r="N39" s="63"/>
      <c r="O39" s="63"/>
      <c r="P39" s="63"/>
    </row>
    <row r="40" spans="1:16" ht="30" customHeight="1">
      <c r="A40" s="166">
        <v>31</v>
      </c>
      <c r="B40" s="8" t="s">
        <v>179</v>
      </c>
      <c r="C40" s="8" t="s">
        <v>10</v>
      </c>
      <c r="D40" s="9">
        <v>60</v>
      </c>
      <c r="E40" s="9">
        <v>10</v>
      </c>
      <c r="F40" s="16">
        <v>58.5</v>
      </c>
      <c r="G40" s="44">
        <v>0.08</v>
      </c>
      <c r="H40" s="45">
        <f t="shared" si="6"/>
        <v>63.18</v>
      </c>
      <c r="I40" s="45">
        <f t="shared" si="7"/>
        <v>585</v>
      </c>
      <c r="J40" s="45">
        <f t="shared" si="8"/>
        <v>631.8</v>
      </c>
      <c r="K40" s="9"/>
      <c r="L40" s="85"/>
      <c r="M40" s="95"/>
      <c r="N40" s="63"/>
      <c r="O40" s="63"/>
      <c r="P40" s="63"/>
    </row>
    <row r="41" spans="1:16" ht="30" customHeight="1">
      <c r="A41" s="121">
        <v>32</v>
      </c>
      <c r="B41" s="8" t="s">
        <v>178</v>
      </c>
      <c r="C41" s="8" t="s">
        <v>10</v>
      </c>
      <c r="D41" s="9">
        <v>60</v>
      </c>
      <c r="E41" s="9">
        <v>10</v>
      </c>
      <c r="F41" s="16">
        <v>52.49</v>
      </c>
      <c r="G41" s="44">
        <v>0.08</v>
      </c>
      <c r="H41" s="45">
        <f t="shared" si="6"/>
        <v>56.6892</v>
      </c>
      <c r="I41" s="45">
        <f t="shared" si="7"/>
        <v>524.9</v>
      </c>
      <c r="J41" s="45">
        <f t="shared" si="8"/>
        <v>566.892</v>
      </c>
      <c r="K41" s="9"/>
      <c r="L41" s="85"/>
      <c r="M41" s="95"/>
      <c r="N41" s="63"/>
      <c r="O41" s="63"/>
      <c r="P41" s="63"/>
    </row>
    <row r="42" spans="1:16" ht="30" customHeight="1">
      <c r="A42" s="166">
        <v>33</v>
      </c>
      <c r="B42" s="8" t="s">
        <v>180</v>
      </c>
      <c r="C42" s="8" t="s">
        <v>10</v>
      </c>
      <c r="D42" s="9">
        <v>56</v>
      </c>
      <c r="E42" s="9">
        <v>15</v>
      </c>
      <c r="F42" s="16">
        <v>268</v>
      </c>
      <c r="G42" s="44">
        <v>0.08</v>
      </c>
      <c r="H42" s="45">
        <f t="shared" si="6"/>
        <v>289.44</v>
      </c>
      <c r="I42" s="45">
        <f t="shared" si="7"/>
        <v>4020</v>
      </c>
      <c r="J42" s="45">
        <f t="shared" si="8"/>
        <v>4341.6</v>
      </c>
      <c r="K42" s="9"/>
      <c r="L42" s="85"/>
      <c r="M42" s="95"/>
      <c r="N42" s="63"/>
      <c r="O42" s="63"/>
      <c r="P42" s="63"/>
    </row>
    <row r="43" spans="1:16" ht="30" customHeight="1">
      <c r="A43" s="121">
        <v>34</v>
      </c>
      <c r="B43" s="8" t="s">
        <v>181</v>
      </c>
      <c r="C43" s="8" t="s">
        <v>10</v>
      </c>
      <c r="D43" s="9">
        <v>5</v>
      </c>
      <c r="E43" s="9">
        <v>12</v>
      </c>
      <c r="F43" s="16">
        <v>92</v>
      </c>
      <c r="G43" s="44">
        <v>0.08</v>
      </c>
      <c r="H43" s="45">
        <f t="shared" si="6"/>
        <v>99.36</v>
      </c>
      <c r="I43" s="45">
        <f t="shared" si="7"/>
        <v>1104</v>
      </c>
      <c r="J43" s="45">
        <f t="shared" si="8"/>
        <v>1192.32</v>
      </c>
      <c r="K43" s="9"/>
      <c r="L43" s="85"/>
      <c r="M43" s="95"/>
      <c r="N43" s="63"/>
      <c r="O43" s="63"/>
      <c r="P43" s="63"/>
    </row>
    <row r="44" spans="1:16" ht="30" customHeight="1">
      <c r="A44" s="166">
        <v>35</v>
      </c>
      <c r="B44" s="8" t="s">
        <v>182</v>
      </c>
      <c r="C44" s="8" t="s">
        <v>10</v>
      </c>
      <c r="D44" s="9">
        <v>5</v>
      </c>
      <c r="E44" s="9">
        <v>10</v>
      </c>
      <c r="F44" s="16">
        <v>1250</v>
      </c>
      <c r="G44" s="44">
        <v>0.08</v>
      </c>
      <c r="H44" s="45">
        <f t="shared" si="6"/>
        <v>1350</v>
      </c>
      <c r="I44" s="45">
        <f t="shared" si="7"/>
        <v>12500</v>
      </c>
      <c r="J44" s="45">
        <f t="shared" si="8"/>
        <v>13500</v>
      </c>
      <c r="K44" s="9"/>
      <c r="L44" s="85"/>
      <c r="M44" s="95"/>
      <c r="N44" s="63"/>
      <c r="O44" s="63"/>
      <c r="P44" s="63"/>
    </row>
    <row r="45" spans="1:16" ht="30" customHeight="1">
      <c r="A45" s="121">
        <v>36</v>
      </c>
      <c r="B45" s="8" t="s">
        <v>183</v>
      </c>
      <c r="C45" s="8" t="s">
        <v>13</v>
      </c>
      <c r="D45" s="9">
        <v>1</v>
      </c>
      <c r="E45" s="9">
        <v>20</v>
      </c>
      <c r="F45" s="16">
        <v>1588</v>
      </c>
      <c r="G45" s="44">
        <v>0.08</v>
      </c>
      <c r="H45" s="45">
        <f t="shared" si="6"/>
        <v>1715.04</v>
      </c>
      <c r="I45" s="45">
        <f t="shared" si="7"/>
        <v>31760</v>
      </c>
      <c r="J45" s="45">
        <f t="shared" si="8"/>
        <v>34300.8</v>
      </c>
      <c r="K45" s="9"/>
      <c r="L45" s="85"/>
      <c r="M45" s="95"/>
      <c r="N45" s="63"/>
      <c r="O45" s="63"/>
      <c r="P45" s="63"/>
    </row>
    <row r="46" spans="1:16" ht="30" customHeight="1">
      <c r="A46" s="166">
        <v>37</v>
      </c>
      <c r="B46" s="8" t="s">
        <v>184</v>
      </c>
      <c r="C46" s="8" t="s">
        <v>10</v>
      </c>
      <c r="D46" s="9">
        <v>1</v>
      </c>
      <c r="E46" s="9">
        <v>30</v>
      </c>
      <c r="F46" s="16">
        <v>165</v>
      </c>
      <c r="G46" s="44">
        <v>0.08</v>
      </c>
      <c r="H46" s="45">
        <f t="shared" si="6"/>
        <v>178.2</v>
      </c>
      <c r="I46" s="45">
        <f t="shared" si="7"/>
        <v>4950</v>
      </c>
      <c r="J46" s="45">
        <f t="shared" si="8"/>
        <v>5346</v>
      </c>
      <c r="K46" s="9"/>
      <c r="L46" s="85"/>
      <c r="M46" s="95"/>
      <c r="N46" s="63"/>
      <c r="O46" s="63"/>
      <c r="P46" s="63"/>
    </row>
    <row r="47" spans="1:16" ht="30" customHeight="1">
      <c r="A47" s="121">
        <v>38</v>
      </c>
      <c r="B47" s="8" t="s">
        <v>185</v>
      </c>
      <c r="C47" s="8" t="s">
        <v>10</v>
      </c>
      <c r="D47" s="9">
        <v>10</v>
      </c>
      <c r="E47" s="9">
        <v>30</v>
      </c>
      <c r="F47" s="16">
        <v>30</v>
      </c>
      <c r="G47" s="44">
        <v>0.08</v>
      </c>
      <c r="H47" s="45">
        <f t="shared" si="6"/>
        <v>32.4</v>
      </c>
      <c r="I47" s="45">
        <f t="shared" si="7"/>
        <v>900</v>
      </c>
      <c r="J47" s="45">
        <f t="shared" si="8"/>
        <v>972</v>
      </c>
      <c r="K47" s="9"/>
      <c r="L47" s="85"/>
      <c r="M47" s="95"/>
      <c r="N47" s="63"/>
      <c r="O47" s="63"/>
      <c r="P47" s="63"/>
    </row>
    <row r="48" spans="1:16" ht="30" customHeight="1">
      <c r="A48" s="166">
        <v>39</v>
      </c>
      <c r="B48" s="8" t="s">
        <v>186</v>
      </c>
      <c r="C48" s="8" t="s">
        <v>10</v>
      </c>
      <c r="D48" s="9">
        <v>30</v>
      </c>
      <c r="E48" s="9">
        <v>20</v>
      </c>
      <c r="F48" s="16">
        <v>11</v>
      </c>
      <c r="G48" s="44">
        <v>0.08</v>
      </c>
      <c r="H48" s="45">
        <f t="shared" si="6"/>
        <v>11.88</v>
      </c>
      <c r="I48" s="45">
        <f t="shared" si="7"/>
        <v>220</v>
      </c>
      <c r="J48" s="45">
        <f t="shared" si="8"/>
        <v>237.60000000000002</v>
      </c>
      <c r="K48" s="9"/>
      <c r="L48" s="85"/>
      <c r="M48" s="95"/>
      <c r="N48" s="63"/>
      <c r="O48" s="63"/>
      <c r="P48" s="63"/>
    </row>
    <row r="49" spans="1:16" ht="30" customHeight="1">
      <c r="A49" s="121">
        <v>40</v>
      </c>
      <c r="B49" s="8" t="s">
        <v>187</v>
      </c>
      <c r="C49" s="8" t="s">
        <v>10</v>
      </c>
      <c r="D49" s="9">
        <v>1</v>
      </c>
      <c r="E49" s="9">
        <v>5</v>
      </c>
      <c r="F49" s="16">
        <v>57.8</v>
      </c>
      <c r="G49" s="44">
        <v>0.08</v>
      </c>
      <c r="H49" s="45">
        <f t="shared" si="6"/>
        <v>62.424</v>
      </c>
      <c r="I49" s="45">
        <f t="shared" si="7"/>
        <v>289</v>
      </c>
      <c r="J49" s="45">
        <f t="shared" si="8"/>
        <v>312.12</v>
      </c>
      <c r="K49" s="9"/>
      <c r="L49" s="85"/>
      <c r="M49" s="95"/>
      <c r="N49" s="63"/>
      <c r="O49" s="63"/>
      <c r="P49" s="63"/>
    </row>
    <row r="50" spans="1:16" ht="30" customHeight="1">
      <c r="A50" s="166">
        <v>41</v>
      </c>
      <c r="B50" s="8" t="s">
        <v>188</v>
      </c>
      <c r="C50" s="8" t="s">
        <v>10</v>
      </c>
      <c r="D50" s="9">
        <v>50</v>
      </c>
      <c r="E50" s="9">
        <v>10</v>
      </c>
      <c r="F50" s="16">
        <v>75</v>
      </c>
      <c r="G50" s="44">
        <v>0.08</v>
      </c>
      <c r="H50" s="45">
        <f aca="true" t="shared" si="9" ref="H50:H66">F50*G50+F50</f>
        <v>81</v>
      </c>
      <c r="I50" s="45">
        <f aca="true" t="shared" si="10" ref="I50:I66">F50*E50</f>
        <v>750</v>
      </c>
      <c r="J50" s="45">
        <f aca="true" t="shared" si="11" ref="J50:J66">H50*E50</f>
        <v>810</v>
      </c>
      <c r="K50" s="9"/>
      <c r="L50" s="85"/>
      <c r="M50" s="95"/>
      <c r="N50" s="63"/>
      <c r="O50" s="63"/>
      <c r="P50" s="63"/>
    </row>
    <row r="51" spans="1:16" ht="30" customHeight="1">
      <c r="A51" s="121">
        <v>42</v>
      </c>
      <c r="B51" s="8" t="s">
        <v>189</v>
      </c>
      <c r="C51" s="8" t="s">
        <v>10</v>
      </c>
      <c r="D51" s="9">
        <v>5</v>
      </c>
      <c r="E51" s="9">
        <v>20</v>
      </c>
      <c r="F51" s="16">
        <v>155</v>
      </c>
      <c r="G51" s="44">
        <v>0.08</v>
      </c>
      <c r="H51" s="45">
        <f t="shared" si="9"/>
        <v>167.4</v>
      </c>
      <c r="I51" s="45">
        <f t="shared" si="10"/>
        <v>3100</v>
      </c>
      <c r="J51" s="45">
        <f t="shared" si="11"/>
        <v>3348</v>
      </c>
      <c r="K51" s="9"/>
      <c r="L51" s="85"/>
      <c r="M51" s="95"/>
      <c r="N51" s="63"/>
      <c r="O51" s="63"/>
      <c r="P51" s="63"/>
    </row>
    <row r="52" spans="1:16" ht="51" customHeight="1">
      <c r="A52" s="166">
        <v>43</v>
      </c>
      <c r="B52" s="122" t="s">
        <v>190</v>
      </c>
      <c r="C52" s="8" t="s">
        <v>10</v>
      </c>
      <c r="D52" s="9">
        <v>5</v>
      </c>
      <c r="E52" s="9">
        <v>10</v>
      </c>
      <c r="F52" s="16">
        <v>19.8</v>
      </c>
      <c r="G52" s="44">
        <v>0.08</v>
      </c>
      <c r="H52" s="45">
        <f t="shared" si="9"/>
        <v>21.384</v>
      </c>
      <c r="I52" s="45">
        <f t="shared" si="10"/>
        <v>198</v>
      </c>
      <c r="J52" s="45">
        <f t="shared" si="11"/>
        <v>213.84</v>
      </c>
      <c r="K52" s="9"/>
      <c r="L52" s="85"/>
      <c r="M52" s="95"/>
      <c r="N52" s="63"/>
      <c r="O52" s="63"/>
      <c r="P52" s="63"/>
    </row>
    <row r="53" spans="1:16" ht="30" customHeight="1">
      <c r="A53" s="121">
        <v>44</v>
      </c>
      <c r="B53" s="8" t="s">
        <v>191</v>
      </c>
      <c r="C53" s="8" t="s">
        <v>10</v>
      </c>
      <c r="D53" s="9">
        <v>30</v>
      </c>
      <c r="E53" s="9">
        <v>10</v>
      </c>
      <c r="F53" s="16">
        <v>12.3</v>
      </c>
      <c r="G53" s="44">
        <v>0.08</v>
      </c>
      <c r="H53" s="45">
        <f t="shared" si="9"/>
        <v>13.284</v>
      </c>
      <c r="I53" s="45">
        <f t="shared" si="10"/>
        <v>123</v>
      </c>
      <c r="J53" s="45">
        <f t="shared" si="11"/>
        <v>132.84</v>
      </c>
      <c r="K53" s="9"/>
      <c r="L53" s="85"/>
      <c r="M53" s="95"/>
      <c r="N53" s="63"/>
      <c r="O53" s="63"/>
      <c r="P53" s="63"/>
    </row>
    <row r="54" spans="1:16" ht="30" customHeight="1">
      <c r="A54" s="166">
        <v>45</v>
      </c>
      <c r="B54" s="8" t="s">
        <v>192</v>
      </c>
      <c r="C54" s="8" t="s">
        <v>10</v>
      </c>
      <c r="D54" s="9" t="s">
        <v>193</v>
      </c>
      <c r="E54" s="9">
        <v>20</v>
      </c>
      <c r="F54" s="16">
        <v>59</v>
      </c>
      <c r="G54" s="44">
        <v>0.08</v>
      </c>
      <c r="H54" s="45">
        <f t="shared" si="9"/>
        <v>63.72</v>
      </c>
      <c r="I54" s="45">
        <f t="shared" si="10"/>
        <v>1180</v>
      </c>
      <c r="J54" s="45">
        <f t="shared" si="11"/>
        <v>1274.4</v>
      </c>
      <c r="K54" s="9"/>
      <c r="L54" s="85"/>
      <c r="M54" s="95"/>
      <c r="N54" s="63"/>
      <c r="O54" s="63"/>
      <c r="P54" s="63"/>
    </row>
    <row r="55" spans="1:16" ht="30" customHeight="1">
      <c r="A55" s="121">
        <v>46</v>
      </c>
      <c r="B55" s="8" t="s">
        <v>194</v>
      </c>
      <c r="C55" s="8" t="s">
        <v>10</v>
      </c>
      <c r="D55" s="9">
        <v>5</v>
      </c>
      <c r="E55" s="9">
        <v>5</v>
      </c>
      <c r="F55" s="16">
        <v>29</v>
      </c>
      <c r="G55" s="44">
        <v>0.08</v>
      </c>
      <c r="H55" s="45">
        <f t="shared" si="9"/>
        <v>31.32</v>
      </c>
      <c r="I55" s="45">
        <f t="shared" si="10"/>
        <v>145</v>
      </c>
      <c r="J55" s="45">
        <f t="shared" si="11"/>
        <v>156.6</v>
      </c>
      <c r="K55" s="9"/>
      <c r="L55" s="85"/>
      <c r="M55" s="95"/>
      <c r="N55" s="63"/>
      <c r="O55" s="63"/>
      <c r="P55" s="63"/>
    </row>
    <row r="56" spans="1:16" ht="30" customHeight="1">
      <c r="A56" s="166">
        <v>47</v>
      </c>
      <c r="B56" s="8" t="s">
        <v>195</v>
      </c>
      <c r="C56" s="8" t="s">
        <v>10</v>
      </c>
      <c r="D56" s="9">
        <v>5</v>
      </c>
      <c r="E56" s="9">
        <v>5</v>
      </c>
      <c r="F56" s="16">
        <v>133.5</v>
      </c>
      <c r="G56" s="44">
        <v>0.08</v>
      </c>
      <c r="H56" s="45">
        <f t="shared" si="9"/>
        <v>144.18</v>
      </c>
      <c r="I56" s="45">
        <f t="shared" si="10"/>
        <v>667.5</v>
      </c>
      <c r="J56" s="45">
        <f t="shared" si="11"/>
        <v>720.9000000000001</v>
      </c>
      <c r="K56" s="9"/>
      <c r="L56" s="85"/>
      <c r="M56" s="95"/>
      <c r="N56" s="63"/>
      <c r="O56" s="63"/>
      <c r="P56" s="63"/>
    </row>
    <row r="57" spans="1:16" ht="30" customHeight="1">
      <c r="A57" s="121">
        <v>48</v>
      </c>
      <c r="B57" s="8" t="s">
        <v>197</v>
      </c>
      <c r="C57" s="8" t="s">
        <v>10</v>
      </c>
      <c r="D57" s="9">
        <v>1</v>
      </c>
      <c r="E57" s="9">
        <v>10</v>
      </c>
      <c r="F57" s="16">
        <v>53</v>
      </c>
      <c r="G57" s="44">
        <v>0.08</v>
      </c>
      <c r="H57" s="45">
        <f t="shared" si="9"/>
        <v>57.24</v>
      </c>
      <c r="I57" s="45">
        <f t="shared" si="10"/>
        <v>530</v>
      </c>
      <c r="J57" s="45">
        <f t="shared" si="11"/>
        <v>572.4</v>
      </c>
      <c r="K57" s="9"/>
      <c r="L57" s="85"/>
      <c r="M57" s="95"/>
      <c r="N57" s="63"/>
      <c r="O57" s="63"/>
      <c r="P57" s="63"/>
    </row>
    <row r="58" spans="1:16" ht="30" customHeight="1">
      <c r="A58" s="166">
        <v>49</v>
      </c>
      <c r="B58" s="8" t="s">
        <v>196</v>
      </c>
      <c r="C58" s="8" t="s">
        <v>10</v>
      </c>
      <c r="D58" s="9">
        <v>1</v>
      </c>
      <c r="E58" s="9">
        <v>10</v>
      </c>
      <c r="F58" s="16">
        <v>67</v>
      </c>
      <c r="G58" s="44">
        <v>0.08</v>
      </c>
      <c r="H58" s="45">
        <f t="shared" si="9"/>
        <v>72.36</v>
      </c>
      <c r="I58" s="45">
        <f t="shared" si="10"/>
        <v>670</v>
      </c>
      <c r="J58" s="45">
        <f t="shared" si="11"/>
        <v>723.6</v>
      </c>
      <c r="K58" s="9"/>
      <c r="L58" s="85"/>
      <c r="M58" s="95"/>
      <c r="N58" s="63"/>
      <c r="O58" s="63"/>
      <c r="P58" s="63"/>
    </row>
    <row r="59" spans="1:16" ht="30" customHeight="1">
      <c r="A59" s="121">
        <v>50</v>
      </c>
      <c r="B59" s="8" t="s">
        <v>198</v>
      </c>
      <c r="C59" s="8" t="s">
        <v>10</v>
      </c>
      <c r="D59" s="9">
        <v>5</v>
      </c>
      <c r="E59" s="9">
        <v>15</v>
      </c>
      <c r="F59" s="16">
        <v>172</v>
      </c>
      <c r="G59" s="44">
        <v>0.08</v>
      </c>
      <c r="H59" s="45">
        <f t="shared" si="9"/>
        <v>185.76</v>
      </c>
      <c r="I59" s="45">
        <f t="shared" si="10"/>
        <v>2580</v>
      </c>
      <c r="J59" s="45">
        <f t="shared" si="11"/>
        <v>2786.3999999999996</v>
      </c>
      <c r="K59" s="9"/>
      <c r="L59" s="85"/>
      <c r="M59" s="95"/>
      <c r="N59" s="63"/>
      <c r="O59" s="63"/>
      <c r="P59" s="63"/>
    </row>
    <row r="60" spans="1:16" ht="30" customHeight="1">
      <c r="A60" s="166">
        <v>51</v>
      </c>
      <c r="B60" s="8" t="s">
        <v>214</v>
      </c>
      <c r="C60" s="8" t="s">
        <v>215</v>
      </c>
      <c r="D60" s="9">
        <v>1</v>
      </c>
      <c r="E60" s="9">
        <v>200</v>
      </c>
      <c r="F60" s="16">
        <v>14</v>
      </c>
      <c r="G60" s="44">
        <v>0.08</v>
      </c>
      <c r="H60" s="45">
        <f t="shared" si="9"/>
        <v>15.120000000000001</v>
      </c>
      <c r="I60" s="45">
        <f t="shared" si="10"/>
        <v>2800</v>
      </c>
      <c r="J60" s="45">
        <f t="shared" si="11"/>
        <v>3024</v>
      </c>
      <c r="K60" s="9"/>
      <c r="L60" s="85"/>
      <c r="M60" s="95"/>
      <c r="N60" s="63"/>
      <c r="O60" s="63"/>
      <c r="P60" s="63"/>
    </row>
    <row r="61" spans="1:16" ht="69.75" customHeight="1">
      <c r="A61" s="121">
        <v>52</v>
      </c>
      <c r="B61" s="8" t="s">
        <v>205</v>
      </c>
      <c r="C61" s="8" t="s">
        <v>11</v>
      </c>
      <c r="D61" s="9">
        <v>1</v>
      </c>
      <c r="E61" s="9">
        <v>300</v>
      </c>
      <c r="F61" s="16">
        <v>65</v>
      </c>
      <c r="G61" s="44">
        <v>0.08</v>
      </c>
      <c r="H61" s="45">
        <f t="shared" si="9"/>
        <v>70.2</v>
      </c>
      <c r="I61" s="45">
        <f t="shared" si="10"/>
        <v>19500</v>
      </c>
      <c r="J61" s="45">
        <f t="shared" si="11"/>
        <v>21060</v>
      </c>
      <c r="K61" s="9"/>
      <c r="L61" s="85"/>
      <c r="M61" s="95"/>
      <c r="N61" s="63"/>
      <c r="O61" s="63"/>
      <c r="P61" s="63"/>
    </row>
    <row r="62" spans="1:16" ht="67.5" customHeight="1">
      <c r="A62" s="166">
        <v>53</v>
      </c>
      <c r="B62" s="8" t="s">
        <v>206</v>
      </c>
      <c r="C62" s="8" t="s">
        <v>11</v>
      </c>
      <c r="D62" s="9">
        <v>1</v>
      </c>
      <c r="E62" s="9">
        <v>200</v>
      </c>
      <c r="F62" s="16">
        <v>140</v>
      </c>
      <c r="G62" s="44">
        <v>0.08</v>
      </c>
      <c r="H62" s="45">
        <f t="shared" si="9"/>
        <v>151.2</v>
      </c>
      <c r="I62" s="45">
        <f t="shared" si="10"/>
        <v>28000</v>
      </c>
      <c r="J62" s="45">
        <f t="shared" si="11"/>
        <v>30239.999999999996</v>
      </c>
      <c r="K62" s="9"/>
      <c r="L62" s="85"/>
      <c r="M62" s="95"/>
      <c r="N62" s="63"/>
      <c r="O62" s="63"/>
      <c r="P62" s="63"/>
    </row>
    <row r="63" spans="1:16" ht="90.75" customHeight="1">
      <c r="A63" s="121">
        <v>54</v>
      </c>
      <c r="B63" s="8" t="s">
        <v>207</v>
      </c>
      <c r="C63" s="8" t="s">
        <v>11</v>
      </c>
      <c r="D63" s="9">
        <v>1</v>
      </c>
      <c r="E63" s="9">
        <v>60</v>
      </c>
      <c r="F63" s="16">
        <v>4.9</v>
      </c>
      <c r="G63" s="44">
        <v>0.08</v>
      </c>
      <c r="H63" s="45">
        <f t="shared" si="9"/>
        <v>5.292000000000001</v>
      </c>
      <c r="I63" s="45">
        <f t="shared" si="10"/>
        <v>294</v>
      </c>
      <c r="J63" s="45">
        <f t="shared" si="11"/>
        <v>317.52000000000004</v>
      </c>
      <c r="K63" s="9"/>
      <c r="L63" s="85"/>
      <c r="M63" s="95"/>
      <c r="N63" s="63"/>
      <c r="O63" s="63"/>
      <c r="P63" s="63"/>
    </row>
    <row r="64" spans="1:16" ht="90" customHeight="1">
      <c r="A64" s="166">
        <v>55</v>
      </c>
      <c r="B64" s="8" t="s">
        <v>208</v>
      </c>
      <c r="C64" s="8" t="s">
        <v>11</v>
      </c>
      <c r="D64" s="9">
        <v>1</v>
      </c>
      <c r="E64" s="9">
        <v>200</v>
      </c>
      <c r="F64" s="16">
        <v>2.4</v>
      </c>
      <c r="G64" s="44">
        <v>0.08</v>
      </c>
      <c r="H64" s="45">
        <f t="shared" si="9"/>
        <v>2.592</v>
      </c>
      <c r="I64" s="45">
        <f t="shared" si="10"/>
        <v>480</v>
      </c>
      <c r="J64" s="45">
        <f t="shared" si="11"/>
        <v>518.4</v>
      </c>
      <c r="K64" s="9"/>
      <c r="L64" s="85"/>
      <c r="M64" s="95"/>
      <c r="N64" s="63"/>
      <c r="O64" s="63"/>
      <c r="P64" s="63"/>
    </row>
    <row r="65" spans="1:16" ht="89.25" customHeight="1">
      <c r="A65" s="121">
        <v>56</v>
      </c>
      <c r="B65" s="8" t="s">
        <v>209</v>
      </c>
      <c r="C65" s="8" t="s">
        <v>11</v>
      </c>
      <c r="D65" s="9">
        <v>1</v>
      </c>
      <c r="E65" s="9">
        <v>400</v>
      </c>
      <c r="F65" s="16">
        <v>7</v>
      </c>
      <c r="G65" s="44">
        <v>0.08</v>
      </c>
      <c r="H65" s="45">
        <f t="shared" si="9"/>
        <v>7.5600000000000005</v>
      </c>
      <c r="I65" s="45">
        <f t="shared" si="10"/>
        <v>2800</v>
      </c>
      <c r="J65" s="45">
        <f t="shared" si="11"/>
        <v>3024</v>
      </c>
      <c r="K65" s="9"/>
      <c r="L65" s="85"/>
      <c r="M65" s="95"/>
      <c r="N65" s="63"/>
      <c r="O65" s="63"/>
      <c r="P65" s="63"/>
    </row>
    <row r="66" spans="1:16" ht="36" customHeight="1">
      <c r="A66" s="174">
        <v>57</v>
      </c>
      <c r="B66" s="175" t="s">
        <v>343</v>
      </c>
      <c r="C66" s="8" t="s">
        <v>13</v>
      </c>
      <c r="D66" s="9">
        <v>1</v>
      </c>
      <c r="E66" s="9">
        <v>100</v>
      </c>
      <c r="F66" s="16">
        <v>19.4</v>
      </c>
      <c r="G66" s="176">
        <v>0.08</v>
      </c>
      <c r="H66" s="177">
        <f t="shared" si="9"/>
        <v>20.951999999999998</v>
      </c>
      <c r="I66" s="177">
        <f t="shared" si="10"/>
        <v>1939.9999999999998</v>
      </c>
      <c r="J66" s="177">
        <f t="shared" si="11"/>
        <v>2095.2</v>
      </c>
      <c r="K66" s="9"/>
      <c r="L66" s="85"/>
      <c r="M66" s="95"/>
      <c r="N66" s="63"/>
      <c r="O66" s="63"/>
      <c r="P66" s="63"/>
    </row>
    <row r="67" spans="1:16" ht="14.25">
      <c r="A67" s="49"/>
      <c r="B67" s="49"/>
      <c r="C67" s="49"/>
      <c r="D67" s="49"/>
      <c r="E67" s="49"/>
      <c r="F67" s="49"/>
      <c r="G67" s="49"/>
      <c r="H67" s="54" t="s">
        <v>17</v>
      </c>
      <c r="I67" s="58">
        <f>SUM(I10:I66)</f>
        <v>636831.9</v>
      </c>
      <c r="J67" s="58">
        <f>SUM(J10:J66)</f>
        <v>687778.4519999999</v>
      </c>
      <c r="K67" s="49"/>
      <c r="L67" s="49"/>
      <c r="M67" s="63"/>
      <c r="N67" s="63"/>
      <c r="O67" s="63"/>
      <c r="P67" s="63"/>
    </row>
    <row r="68" spans="1:16" ht="14.25">
      <c r="A68" s="48"/>
      <c r="B68" s="48"/>
      <c r="C68" s="48"/>
      <c r="D68" s="48"/>
      <c r="E68" s="48"/>
      <c r="F68" s="48"/>
      <c r="G68" s="48"/>
      <c r="H68" s="59"/>
      <c r="I68" s="70"/>
      <c r="J68" s="70"/>
      <c r="K68" s="48"/>
      <c r="L68" s="48"/>
      <c r="M68" s="63"/>
      <c r="N68" s="63"/>
      <c r="O68" s="63"/>
      <c r="P68" s="63"/>
    </row>
    <row r="69" spans="1:16" ht="14.25">
      <c r="A69" s="48"/>
      <c r="B69" s="48" t="s">
        <v>158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63"/>
      <c r="N69" s="63"/>
      <c r="O69" s="63"/>
      <c r="P69" s="63"/>
    </row>
    <row r="70" spans="1:16" ht="14.25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63"/>
      <c r="N70" s="63"/>
      <c r="O70" s="63"/>
      <c r="P70" s="63"/>
    </row>
    <row r="71" spans="1:16" ht="14.25">
      <c r="A71" s="48"/>
      <c r="B71" s="48"/>
      <c r="C71" s="48"/>
      <c r="D71" s="48"/>
      <c r="E71" s="48"/>
      <c r="F71" s="48"/>
      <c r="G71" s="48"/>
      <c r="H71" s="48" t="s">
        <v>99</v>
      </c>
      <c r="I71" s="48"/>
      <c r="J71" s="48"/>
      <c r="K71" s="51"/>
      <c r="L71" s="48"/>
      <c r="M71" s="63"/>
      <c r="N71" s="63"/>
      <c r="O71" s="63"/>
      <c r="P71" s="63"/>
    </row>
    <row r="72" spans="1:16" ht="14.25">
      <c r="A72" s="48"/>
      <c r="B72" s="48"/>
      <c r="C72" s="48"/>
      <c r="D72" s="48"/>
      <c r="E72" s="48"/>
      <c r="F72" s="48"/>
      <c r="G72" s="48"/>
      <c r="H72" s="48" t="s">
        <v>100</v>
      </c>
      <c r="I72" s="48"/>
      <c r="J72" s="48"/>
      <c r="K72" s="51"/>
      <c r="L72" s="48"/>
      <c r="M72" s="63"/>
      <c r="N72" s="63"/>
      <c r="O72" s="63"/>
      <c r="P72" s="63"/>
    </row>
    <row r="73" spans="1:16" ht="14.25">
      <c r="A73" s="48"/>
      <c r="B73" s="48"/>
      <c r="C73" s="48"/>
      <c r="D73" s="48"/>
      <c r="E73" s="48"/>
      <c r="F73" s="48"/>
      <c r="G73" s="48"/>
      <c r="H73" s="48" t="s">
        <v>101</v>
      </c>
      <c r="I73" s="48"/>
      <c r="J73" s="48"/>
      <c r="K73" s="42"/>
      <c r="L73" s="48"/>
      <c r="M73" s="63"/>
      <c r="N73" s="63"/>
      <c r="O73" s="63"/>
      <c r="P73" s="63"/>
    </row>
    <row r="74" spans="1:17" ht="14.25" customHeight="1">
      <c r="A74" s="101"/>
      <c r="B74" s="48"/>
      <c r="C74" s="48"/>
      <c r="D74" s="48"/>
      <c r="E74" s="48"/>
      <c r="F74" s="48"/>
      <c r="G74" s="48"/>
      <c r="H74" s="48"/>
      <c r="I74" s="48"/>
      <c r="J74" s="48"/>
      <c r="K74" s="42"/>
      <c r="L74" s="48"/>
      <c r="M74" s="42"/>
      <c r="N74" s="63"/>
      <c r="O74" s="63"/>
      <c r="P74" s="63"/>
      <c r="Q74" s="63"/>
    </row>
    <row r="75" spans="1:16" ht="14.25">
      <c r="A75" s="48"/>
      <c r="B75" s="48"/>
      <c r="C75" s="48"/>
      <c r="D75" s="48"/>
      <c r="E75" s="48"/>
      <c r="F75" s="48"/>
      <c r="G75" s="48"/>
      <c r="H75" s="48"/>
      <c r="I75" s="42"/>
      <c r="J75" s="42"/>
      <c r="K75" s="48"/>
      <c r="L75" s="48"/>
      <c r="M75" s="63"/>
      <c r="N75" s="63"/>
      <c r="O75" s="63"/>
      <c r="P75" s="63"/>
    </row>
    <row r="76" spans="1:16" ht="14.25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2"/>
      <c r="L76" s="48"/>
      <c r="M76" s="63"/>
      <c r="N76" s="63"/>
      <c r="O76" s="63"/>
      <c r="P76" s="63"/>
    </row>
    <row r="77" spans="1:16" ht="14.25">
      <c r="A77" s="48"/>
      <c r="B77" s="59" t="s">
        <v>169</v>
      </c>
      <c r="C77" s="48"/>
      <c r="D77" s="48"/>
      <c r="E77" s="48"/>
      <c r="F77" s="48"/>
      <c r="G77" s="48"/>
      <c r="H77" s="48"/>
      <c r="I77" s="48"/>
      <c r="J77" s="48"/>
      <c r="K77" s="42"/>
      <c r="L77" s="42"/>
      <c r="M77" s="63"/>
      <c r="N77" s="63"/>
      <c r="O77" s="63"/>
      <c r="P77" s="63"/>
    </row>
    <row r="78" spans="1:16" ht="14.25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2"/>
      <c r="L78" s="42"/>
      <c r="M78" s="63"/>
      <c r="N78" s="63"/>
      <c r="O78" s="63"/>
      <c r="P78" s="63"/>
    </row>
    <row r="79" spans="1:16" ht="27.75">
      <c r="A79" s="102"/>
      <c r="B79" s="43" t="s">
        <v>1</v>
      </c>
      <c r="C79" s="43" t="s">
        <v>2</v>
      </c>
      <c r="D79" s="43" t="s">
        <v>3</v>
      </c>
      <c r="E79" s="43" t="s">
        <v>4</v>
      </c>
      <c r="F79" s="74" t="s">
        <v>5</v>
      </c>
      <c r="G79" s="77" t="s">
        <v>6</v>
      </c>
      <c r="H79" s="77" t="s">
        <v>7</v>
      </c>
      <c r="I79" s="99" t="s">
        <v>8</v>
      </c>
      <c r="J79" s="74" t="s">
        <v>9</v>
      </c>
      <c r="K79" s="77" t="s">
        <v>103</v>
      </c>
      <c r="L79" s="76" t="s">
        <v>15</v>
      </c>
      <c r="M79" s="63"/>
      <c r="N79" s="63"/>
      <c r="O79" s="63"/>
      <c r="P79" s="63"/>
    </row>
    <row r="80" spans="1:16" ht="14.25">
      <c r="A80" s="111">
        <v>1</v>
      </c>
      <c r="B80" s="56" t="s">
        <v>162</v>
      </c>
      <c r="C80" s="88" t="s">
        <v>11</v>
      </c>
      <c r="D80" s="49">
        <v>30</v>
      </c>
      <c r="E80" s="49">
        <v>1</v>
      </c>
      <c r="F80" s="46">
        <v>688.6</v>
      </c>
      <c r="G80" s="82">
        <v>0.08</v>
      </c>
      <c r="H80" s="45">
        <f>F80*G80+F80</f>
        <v>743.688</v>
      </c>
      <c r="I80" s="45">
        <f>F80*E80</f>
        <v>688.6</v>
      </c>
      <c r="J80" s="45">
        <f>H80*E80</f>
        <v>743.688</v>
      </c>
      <c r="K80" s="50"/>
      <c r="L80" s="49"/>
      <c r="M80" s="63"/>
      <c r="N80" s="95"/>
      <c r="O80" s="63"/>
      <c r="P80" s="63"/>
    </row>
    <row r="81" spans="1:16" ht="14.25">
      <c r="A81" s="112">
        <v>2</v>
      </c>
      <c r="B81" s="56" t="s">
        <v>163</v>
      </c>
      <c r="C81" s="49" t="s">
        <v>11</v>
      </c>
      <c r="D81" s="49">
        <v>30</v>
      </c>
      <c r="E81" s="49">
        <v>60</v>
      </c>
      <c r="F81" s="46">
        <v>947.76</v>
      </c>
      <c r="G81" s="82">
        <v>0.08</v>
      </c>
      <c r="H81" s="45">
        <f>F81*G81+F81</f>
        <v>1023.5808</v>
      </c>
      <c r="I81" s="45">
        <f>F81*E81</f>
        <v>56865.6</v>
      </c>
      <c r="J81" s="45">
        <f>H81*E81</f>
        <v>61414.848</v>
      </c>
      <c r="K81" s="50"/>
      <c r="L81" s="49"/>
      <c r="M81" s="63"/>
      <c r="N81" s="95"/>
      <c r="O81" s="63"/>
      <c r="P81" s="63"/>
    </row>
    <row r="82" spans="1:16" ht="14.25">
      <c r="A82" s="111">
        <v>3</v>
      </c>
      <c r="B82" s="56" t="s">
        <v>164</v>
      </c>
      <c r="C82" s="49" t="s">
        <v>11</v>
      </c>
      <c r="D82" s="49">
        <v>30</v>
      </c>
      <c r="E82" s="49">
        <v>12</v>
      </c>
      <c r="F82" s="46">
        <v>345</v>
      </c>
      <c r="G82" s="82">
        <v>0.08</v>
      </c>
      <c r="H82" s="45">
        <f>F82*G82+F82</f>
        <v>372.6</v>
      </c>
      <c r="I82" s="45">
        <f>F82*E82</f>
        <v>4140</v>
      </c>
      <c r="J82" s="45">
        <f>H82*E82</f>
        <v>4471.200000000001</v>
      </c>
      <c r="K82" s="50"/>
      <c r="L82" s="49"/>
      <c r="M82" s="63"/>
      <c r="N82" s="95"/>
      <c r="O82" s="63"/>
      <c r="P82" s="63"/>
    </row>
    <row r="83" spans="1:16" ht="14.25">
      <c r="A83" s="112">
        <v>4</v>
      </c>
      <c r="B83" s="56" t="s">
        <v>165</v>
      </c>
      <c r="C83" s="49" t="s">
        <v>11</v>
      </c>
      <c r="D83" s="49">
        <v>56</v>
      </c>
      <c r="E83" s="49">
        <v>90</v>
      </c>
      <c r="F83" s="46">
        <v>748</v>
      </c>
      <c r="G83" s="82">
        <v>0.08</v>
      </c>
      <c r="H83" s="45">
        <f>F83*G83+F83</f>
        <v>807.84</v>
      </c>
      <c r="I83" s="45">
        <f>F83*E83</f>
        <v>67320</v>
      </c>
      <c r="J83" s="45">
        <f>H83*E83</f>
        <v>72705.6</v>
      </c>
      <c r="K83" s="50"/>
      <c r="L83" s="49"/>
      <c r="M83" s="95"/>
      <c r="N83" s="63"/>
      <c r="O83" s="63"/>
      <c r="P83" s="63"/>
    </row>
    <row r="84" spans="1:16" ht="14.25">
      <c r="A84" s="4"/>
      <c r="B84" s="89"/>
      <c r="C84" s="100"/>
      <c r="D84" s="49"/>
      <c r="E84" s="49"/>
      <c r="F84" s="49"/>
      <c r="G84" s="49"/>
      <c r="H84" s="54" t="s">
        <v>17</v>
      </c>
      <c r="I84" s="58">
        <f>SUM(I80:I83)</f>
        <v>129014.2</v>
      </c>
      <c r="J84" s="58">
        <f>SUM(J80:J83)</f>
        <v>139335.336</v>
      </c>
      <c r="K84" s="50"/>
      <c r="L84" s="49"/>
      <c r="M84" s="63"/>
      <c r="N84" s="63"/>
      <c r="O84" s="63"/>
      <c r="P84" s="63"/>
    </row>
    <row r="85" spans="1:16" ht="14.25">
      <c r="A85" s="11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63"/>
      <c r="N85" s="63"/>
      <c r="O85" s="63"/>
      <c r="P85" s="63"/>
    </row>
    <row r="86" spans="1:16" ht="14.25">
      <c r="A86" s="10"/>
      <c r="B86" s="48" t="s">
        <v>159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63"/>
      <c r="N86" s="63"/>
      <c r="O86" s="63"/>
      <c r="P86" s="63"/>
    </row>
    <row r="87" spans="1:16" ht="14.25">
      <c r="A87" s="10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63"/>
      <c r="N87" s="63"/>
      <c r="O87" s="63"/>
      <c r="P87" s="63"/>
    </row>
    <row r="88" spans="1:16" ht="14.25">
      <c r="A88" s="13"/>
      <c r="B88" s="20"/>
      <c r="C88" s="13"/>
      <c r="D88" s="13"/>
      <c r="E88" s="13"/>
      <c r="F88" s="25"/>
      <c r="G88" s="25"/>
      <c r="H88" s="25"/>
      <c r="I88" s="42"/>
      <c r="J88" s="42"/>
      <c r="K88" s="20"/>
      <c r="L88" s="63"/>
      <c r="M88" s="63"/>
      <c r="N88" s="63"/>
      <c r="O88" s="63"/>
      <c r="P88" s="63"/>
    </row>
    <row r="89" spans="1:16" ht="14.25">
      <c r="A89" s="13" t="s">
        <v>111</v>
      </c>
      <c r="B89" s="59" t="s">
        <v>170</v>
      </c>
      <c r="C89" s="63"/>
      <c r="D89" s="63"/>
      <c r="E89" s="63"/>
      <c r="F89" s="63"/>
      <c r="G89" s="63"/>
      <c r="H89" s="63"/>
      <c r="I89" s="95"/>
      <c r="J89" s="63"/>
      <c r="K89" s="42"/>
      <c r="L89" s="63"/>
      <c r="M89" s="63"/>
      <c r="N89" s="63"/>
      <c r="O89" s="63"/>
      <c r="P89" s="63"/>
    </row>
    <row r="90" spans="1:16" ht="14.25">
      <c r="A90" s="13"/>
      <c r="B90" s="63"/>
      <c r="C90" s="63"/>
      <c r="D90" s="63"/>
      <c r="E90" s="63"/>
      <c r="F90" s="63"/>
      <c r="G90" s="63"/>
      <c r="H90" s="63"/>
      <c r="I90" s="63"/>
      <c r="J90" s="63"/>
      <c r="K90" s="42"/>
      <c r="L90" s="63"/>
      <c r="M90" s="63"/>
      <c r="N90" s="63"/>
      <c r="O90" s="63"/>
      <c r="P90" s="63"/>
    </row>
    <row r="91" spans="1:16" ht="27">
      <c r="A91" s="9"/>
      <c r="B91" s="15" t="s">
        <v>1</v>
      </c>
      <c r="C91" s="15" t="s">
        <v>2</v>
      </c>
      <c r="D91" s="15" t="s">
        <v>3</v>
      </c>
      <c r="E91" s="15" t="s">
        <v>4</v>
      </c>
      <c r="F91" s="15" t="s">
        <v>5</v>
      </c>
      <c r="G91" s="15" t="s">
        <v>6</v>
      </c>
      <c r="H91" s="15" t="s">
        <v>7</v>
      </c>
      <c r="I91" s="15" t="s">
        <v>8</v>
      </c>
      <c r="J91" s="78" t="s">
        <v>9</v>
      </c>
      <c r="K91" s="78" t="s">
        <v>131</v>
      </c>
      <c r="L91" s="79" t="s">
        <v>15</v>
      </c>
      <c r="M91" s="63"/>
      <c r="N91" s="63"/>
      <c r="O91" s="63"/>
      <c r="P91" s="63"/>
    </row>
    <row r="92" spans="1:16" ht="14.25">
      <c r="A92" s="15">
        <v>1</v>
      </c>
      <c r="B92" s="105" t="s">
        <v>22</v>
      </c>
      <c r="C92" s="9" t="s">
        <v>13</v>
      </c>
      <c r="D92" s="9">
        <v>6</v>
      </c>
      <c r="E92" s="9">
        <v>4</v>
      </c>
      <c r="F92" s="9">
        <v>135</v>
      </c>
      <c r="G92" s="44">
        <v>0.08</v>
      </c>
      <c r="H92" s="45">
        <f aca="true" t="shared" si="12" ref="H92:H100">F92*G92+F92</f>
        <v>145.8</v>
      </c>
      <c r="I92" s="45">
        <f aca="true" t="shared" si="13" ref="I92:I100">F92*E92</f>
        <v>540</v>
      </c>
      <c r="J92" s="45">
        <f aca="true" t="shared" si="14" ref="J92:J100">H92*E92</f>
        <v>583.2</v>
      </c>
      <c r="K92" s="78"/>
      <c r="L92" s="75"/>
      <c r="M92" s="63"/>
      <c r="N92" s="63"/>
      <c r="O92" s="63"/>
      <c r="P92" s="63"/>
    </row>
    <row r="93" spans="1:16" ht="14.25">
      <c r="A93" s="15">
        <v>2</v>
      </c>
      <c r="B93" s="105" t="s">
        <v>28</v>
      </c>
      <c r="C93" s="9" t="s">
        <v>10</v>
      </c>
      <c r="D93" s="9">
        <v>100</v>
      </c>
      <c r="E93" s="9">
        <v>5</v>
      </c>
      <c r="F93" s="9">
        <v>1188</v>
      </c>
      <c r="G93" s="44">
        <v>0.08</v>
      </c>
      <c r="H93" s="45">
        <f t="shared" si="12"/>
        <v>1283.04</v>
      </c>
      <c r="I93" s="45">
        <f t="shared" si="13"/>
        <v>5940</v>
      </c>
      <c r="J93" s="45">
        <f t="shared" si="14"/>
        <v>6415.2</v>
      </c>
      <c r="K93" s="75"/>
      <c r="L93" s="75"/>
      <c r="M93" s="63"/>
      <c r="N93" s="63"/>
      <c r="O93" s="63"/>
      <c r="P93" s="63"/>
    </row>
    <row r="94" spans="1:16" ht="14.25">
      <c r="A94" s="15">
        <v>3</v>
      </c>
      <c r="B94" s="105" t="s">
        <v>24</v>
      </c>
      <c r="C94" s="9" t="s">
        <v>10</v>
      </c>
      <c r="D94" s="9">
        <v>100</v>
      </c>
      <c r="E94" s="9">
        <v>10</v>
      </c>
      <c r="F94" s="9">
        <v>604</v>
      </c>
      <c r="G94" s="44">
        <v>0.08</v>
      </c>
      <c r="H94" s="45">
        <f t="shared" si="12"/>
        <v>652.32</v>
      </c>
      <c r="I94" s="45">
        <f t="shared" si="13"/>
        <v>6040</v>
      </c>
      <c r="J94" s="45">
        <f t="shared" si="14"/>
        <v>6523.200000000001</v>
      </c>
      <c r="K94" s="8"/>
      <c r="L94" s="75"/>
      <c r="M94" s="63"/>
      <c r="N94" s="63"/>
      <c r="O94" s="63"/>
      <c r="P94" s="63"/>
    </row>
    <row r="95" spans="1:16" ht="14.25">
      <c r="A95" s="15">
        <v>4</v>
      </c>
      <c r="B95" s="105" t="s">
        <v>25</v>
      </c>
      <c r="C95" s="9" t="s">
        <v>13</v>
      </c>
      <c r="D95" s="9">
        <v>1</v>
      </c>
      <c r="E95" s="9">
        <v>200</v>
      </c>
      <c r="F95" s="9">
        <v>293</v>
      </c>
      <c r="G95" s="44">
        <v>0.08</v>
      </c>
      <c r="H95" s="45">
        <f t="shared" si="12"/>
        <v>316.44</v>
      </c>
      <c r="I95" s="45">
        <f t="shared" si="13"/>
        <v>58600</v>
      </c>
      <c r="J95" s="45">
        <f t="shared" si="14"/>
        <v>63288</v>
      </c>
      <c r="K95" s="8"/>
      <c r="L95" s="75"/>
      <c r="M95" s="63"/>
      <c r="N95" s="63"/>
      <c r="O95" s="63"/>
      <c r="P95" s="63"/>
    </row>
    <row r="96" spans="1:16" ht="14.25">
      <c r="A96" s="15">
        <v>5</v>
      </c>
      <c r="B96" s="105" t="s">
        <v>23</v>
      </c>
      <c r="C96" s="9" t="s">
        <v>10</v>
      </c>
      <c r="D96" s="9">
        <v>100</v>
      </c>
      <c r="E96" s="9">
        <v>5</v>
      </c>
      <c r="F96" s="9">
        <v>3780</v>
      </c>
      <c r="G96" s="44">
        <v>0.08</v>
      </c>
      <c r="H96" s="45">
        <f t="shared" si="12"/>
        <v>4082.4</v>
      </c>
      <c r="I96" s="45">
        <f t="shared" si="13"/>
        <v>18900</v>
      </c>
      <c r="J96" s="45">
        <f t="shared" si="14"/>
        <v>20412</v>
      </c>
      <c r="K96" s="14"/>
      <c r="L96" s="64"/>
      <c r="M96" s="63"/>
      <c r="N96" s="63"/>
      <c r="O96" s="63"/>
      <c r="P96" s="63"/>
    </row>
    <row r="97" spans="1:16" ht="14.25">
      <c r="A97" s="15">
        <v>6</v>
      </c>
      <c r="B97" s="105" t="s">
        <v>27</v>
      </c>
      <c r="C97" s="9" t="s">
        <v>10</v>
      </c>
      <c r="D97" s="9">
        <v>6</v>
      </c>
      <c r="E97" s="9">
        <v>10</v>
      </c>
      <c r="F97" s="9">
        <v>234</v>
      </c>
      <c r="G97" s="44">
        <v>0.08</v>
      </c>
      <c r="H97" s="45">
        <f t="shared" si="12"/>
        <v>252.72</v>
      </c>
      <c r="I97" s="45">
        <f t="shared" si="13"/>
        <v>2340</v>
      </c>
      <c r="J97" s="45">
        <f t="shared" si="14"/>
        <v>2527.2</v>
      </c>
      <c r="K97" s="8"/>
      <c r="L97" s="64"/>
      <c r="M97" s="63"/>
      <c r="N97" s="63"/>
      <c r="O97" s="63"/>
      <c r="P97" s="63"/>
    </row>
    <row r="98" spans="1:16" ht="14.25">
      <c r="A98" s="15">
        <v>7</v>
      </c>
      <c r="B98" s="106" t="s">
        <v>26</v>
      </c>
      <c r="C98" s="9" t="s">
        <v>10</v>
      </c>
      <c r="D98" s="9" t="s">
        <v>12</v>
      </c>
      <c r="E98" s="9">
        <v>25</v>
      </c>
      <c r="F98" s="9">
        <v>43.2</v>
      </c>
      <c r="G98" s="44">
        <v>0.08</v>
      </c>
      <c r="H98" s="45">
        <f t="shared" si="12"/>
        <v>46.656000000000006</v>
      </c>
      <c r="I98" s="45">
        <f t="shared" si="13"/>
        <v>1080</v>
      </c>
      <c r="J98" s="45">
        <f t="shared" si="14"/>
        <v>1166.4</v>
      </c>
      <c r="K98" s="15"/>
      <c r="L98" s="64"/>
      <c r="M98" s="63"/>
      <c r="N98" s="63"/>
      <c r="O98" s="63"/>
      <c r="P98" s="63"/>
    </row>
    <row r="99" spans="1:16" ht="14.25">
      <c r="A99" s="15">
        <v>8</v>
      </c>
      <c r="B99" s="106" t="s">
        <v>138</v>
      </c>
      <c r="C99" s="9" t="s">
        <v>10</v>
      </c>
      <c r="D99" s="9">
        <v>100</v>
      </c>
      <c r="E99" s="9">
        <v>10</v>
      </c>
      <c r="F99" s="9">
        <v>178</v>
      </c>
      <c r="G99" s="44">
        <v>0.08</v>
      </c>
      <c r="H99" s="45">
        <f t="shared" si="12"/>
        <v>192.24</v>
      </c>
      <c r="I99" s="45">
        <f t="shared" si="13"/>
        <v>1780</v>
      </c>
      <c r="J99" s="45">
        <f t="shared" si="14"/>
        <v>1922.4</v>
      </c>
      <c r="K99" s="15"/>
      <c r="L99" s="64"/>
      <c r="M99" s="63"/>
      <c r="N99" s="63"/>
      <c r="O99" s="63"/>
      <c r="P99" s="63"/>
    </row>
    <row r="100" spans="1:16" ht="14.25">
      <c r="A100" s="15">
        <v>9</v>
      </c>
      <c r="B100" s="57" t="s">
        <v>110</v>
      </c>
      <c r="C100" s="30" t="s">
        <v>10</v>
      </c>
      <c r="D100" s="30">
        <v>5</v>
      </c>
      <c r="E100" s="30">
        <v>4</v>
      </c>
      <c r="F100" s="30">
        <v>15</v>
      </c>
      <c r="G100" s="44">
        <v>0.08</v>
      </c>
      <c r="H100" s="45">
        <f t="shared" si="12"/>
        <v>16.2</v>
      </c>
      <c r="I100" s="45">
        <f t="shared" si="13"/>
        <v>60</v>
      </c>
      <c r="J100" s="45">
        <f t="shared" si="14"/>
        <v>64.8</v>
      </c>
      <c r="K100" s="64"/>
      <c r="L100" s="64"/>
      <c r="M100" s="63"/>
      <c r="N100" s="63"/>
      <c r="O100" s="63"/>
      <c r="P100" s="63"/>
    </row>
    <row r="101" spans="1:16" ht="14.25">
      <c r="A101" s="27"/>
      <c r="B101" s="57"/>
      <c r="C101" s="27"/>
      <c r="D101" s="30"/>
      <c r="E101" s="30"/>
      <c r="F101" s="27"/>
      <c r="G101" s="27"/>
      <c r="H101" s="8" t="s">
        <v>17</v>
      </c>
      <c r="I101" s="29">
        <f>SUM(I92:I100)</f>
        <v>95280</v>
      </c>
      <c r="J101" s="29">
        <f>SUM(J92:J100)</f>
        <v>102902.4</v>
      </c>
      <c r="K101" s="64"/>
      <c r="L101" s="64"/>
      <c r="M101" s="63"/>
      <c r="N101" s="63"/>
      <c r="O101" s="63"/>
      <c r="P101" s="63"/>
    </row>
    <row r="102" spans="1:16" ht="14.25">
      <c r="A102" s="71"/>
      <c r="B102" s="71"/>
      <c r="C102" s="71"/>
      <c r="D102" s="72"/>
      <c r="E102" s="72"/>
      <c r="F102" s="71"/>
      <c r="G102" s="71"/>
      <c r="H102" s="21"/>
      <c r="I102" s="37"/>
      <c r="J102" s="73"/>
      <c r="K102" s="31"/>
      <c r="L102" s="63"/>
      <c r="M102" s="63"/>
      <c r="N102" s="63"/>
      <c r="O102" s="63"/>
      <c r="P102" s="63"/>
    </row>
    <row r="103" spans="1:16" ht="14.25">
      <c r="A103" s="71"/>
      <c r="B103" s="71"/>
      <c r="C103" s="71"/>
      <c r="D103" s="72"/>
      <c r="E103" s="72"/>
      <c r="F103" s="71"/>
      <c r="G103" s="71"/>
      <c r="H103" s="20"/>
      <c r="I103" s="37"/>
      <c r="J103" s="73"/>
      <c r="K103" s="31"/>
      <c r="L103" s="63"/>
      <c r="M103" s="63"/>
      <c r="N103" s="63"/>
      <c r="O103" s="63"/>
      <c r="P103" s="63"/>
    </row>
    <row r="104" spans="1:16" ht="14.25">
      <c r="A104" s="71"/>
      <c r="B104" s="71"/>
      <c r="C104" s="71"/>
      <c r="D104" s="72"/>
      <c r="E104" s="72"/>
      <c r="F104" s="71"/>
      <c r="G104" s="71"/>
      <c r="H104" s="20"/>
      <c r="I104" s="37"/>
      <c r="J104" s="73"/>
      <c r="K104" s="31"/>
      <c r="L104" s="63"/>
      <c r="M104" s="63"/>
      <c r="N104" s="63"/>
      <c r="O104" s="63"/>
      <c r="P104" s="63"/>
    </row>
    <row r="105" spans="1:16" ht="14.25">
      <c r="A105" s="71"/>
      <c r="B105" s="71"/>
      <c r="C105" s="71"/>
      <c r="D105" s="72"/>
      <c r="E105" s="72"/>
      <c r="F105" s="71"/>
      <c r="G105" s="71"/>
      <c r="H105" s="48" t="s">
        <v>99</v>
      </c>
      <c r="I105" s="48"/>
      <c r="J105" s="48"/>
      <c r="K105" s="51"/>
      <c r="L105" s="63"/>
      <c r="M105" s="63"/>
      <c r="N105" s="63"/>
      <c r="O105" s="63"/>
      <c r="P105" s="63"/>
    </row>
    <row r="106" spans="1:16" ht="14.25">
      <c r="A106" s="63"/>
      <c r="B106" s="71"/>
      <c r="C106" s="71"/>
      <c r="D106" s="72"/>
      <c r="E106" s="72"/>
      <c r="F106" s="71"/>
      <c r="G106" s="71"/>
      <c r="H106" s="48" t="s">
        <v>100</v>
      </c>
      <c r="I106" s="48"/>
      <c r="J106" s="48"/>
      <c r="K106" s="51"/>
      <c r="L106" s="63"/>
      <c r="M106" s="63"/>
      <c r="N106" s="63"/>
      <c r="O106" s="63"/>
      <c r="P106" s="63"/>
    </row>
    <row r="107" spans="1:16" ht="14.25" customHeight="1">
      <c r="A107" s="63"/>
      <c r="B107" s="71"/>
      <c r="C107" s="71"/>
      <c r="D107" s="72"/>
      <c r="E107" s="72"/>
      <c r="F107" s="71"/>
      <c r="G107" s="71"/>
      <c r="H107" s="48" t="s">
        <v>101</v>
      </c>
      <c r="I107" s="48"/>
      <c r="J107" s="48"/>
      <c r="K107" s="42"/>
      <c r="L107" s="63"/>
      <c r="M107" s="63"/>
      <c r="N107" s="63"/>
      <c r="O107" s="63"/>
      <c r="P107" s="63"/>
    </row>
    <row r="108" spans="1:16" ht="14.25">
      <c r="A108" s="13"/>
      <c r="B108" s="63"/>
      <c r="C108" s="63"/>
      <c r="D108" s="63"/>
      <c r="E108" s="63"/>
      <c r="F108" s="63"/>
      <c r="G108" s="63"/>
      <c r="H108" s="63"/>
      <c r="I108" s="63"/>
      <c r="J108" s="63"/>
      <c r="K108" s="42"/>
      <c r="L108" s="63"/>
      <c r="M108" s="63"/>
      <c r="N108" s="63"/>
      <c r="O108" s="63"/>
      <c r="P108" s="63"/>
    </row>
    <row r="109" spans="1:16" ht="14.25">
      <c r="A109" s="13"/>
      <c r="B109" s="66" t="s">
        <v>127</v>
      </c>
      <c r="C109" s="63"/>
      <c r="D109" s="63"/>
      <c r="E109" s="63"/>
      <c r="F109" s="63"/>
      <c r="G109" s="63"/>
      <c r="H109" s="63"/>
      <c r="I109" s="63"/>
      <c r="J109" s="63"/>
      <c r="K109" s="42"/>
      <c r="L109" s="42"/>
      <c r="M109" s="63"/>
      <c r="N109" s="63"/>
      <c r="O109" s="63"/>
      <c r="P109" s="63"/>
    </row>
    <row r="110" spans="1:16" ht="14.25">
      <c r="A110" s="13"/>
      <c r="B110" s="63"/>
      <c r="C110" s="63"/>
      <c r="D110" s="63"/>
      <c r="E110" s="63"/>
      <c r="F110" s="63"/>
      <c r="G110" s="63"/>
      <c r="H110" s="63"/>
      <c r="I110" s="63"/>
      <c r="J110" s="63"/>
      <c r="K110" s="42"/>
      <c r="L110" s="42"/>
      <c r="M110" s="63"/>
      <c r="N110" s="63"/>
      <c r="O110" s="63"/>
      <c r="P110" s="63"/>
    </row>
    <row r="111" spans="1:16" ht="27">
      <c r="A111" s="9"/>
      <c r="B111" s="15" t="s">
        <v>1</v>
      </c>
      <c r="C111" s="15" t="s">
        <v>2</v>
      </c>
      <c r="D111" s="15" t="s">
        <v>3</v>
      </c>
      <c r="E111" s="15" t="s">
        <v>4</v>
      </c>
      <c r="F111" s="15" t="s">
        <v>5</v>
      </c>
      <c r="G111" s="15" t="s">
        <v>6</v>
      </c>
      <c r="H111" s="15" t="s">
        <v>7</v>
      </c>
      <c r="I111" s="15" t="s">
        <v>8</v>
      </c>
      <c r="J111" s="78" t="s">
        <v>9</v>
      </c>
      <c r="K111" s="78" t="s">
        <v>103</v>
      </c>
      <c r="L111" s="79" t="s">
        <v>15</v>
      </c>
      <c r="M111" s="63"/>
      <c r="N111" s="63"/>
      <c r="O111" s="63"/>
      <c r="P111" s="63"/>
    </row>
    <row r="112" spans="1:16" ht="14.25">
      <c r="A112" s="9">
        <v>1</v>
      </c>
      <c r="B112" s="8" t="s">
        <v>43</v>
      </c>
      <c r="C112" s="8" t="s">
        <v>30</v>
      </c>
      <c r="D112" s="6">
        <v>1</v>
      </c>
      <c r="E112" s="6">
        <v>3</v>
      </c>
      <c r="F112" s="6">
        <v>140</v>
      </c>
      <c r="G112" s="44">
        <v>0.08</v>
      </c>
      <c r="H112" s="45">
        <f aca="true" t="shared" si="15" ref="H112:H175">F112*G112+F112</f>
        <v>151.2</v>
      </c>
      <c r="I112" s="45">
        <f aca="true" t="shared" si="16" ref="I112:I175">F112*E112</f>
        <v>420</v>
      </c>
      <c r="J112" s="45">
        <f aca="true" t="shared" si="17" ref="J112:J175">H112*E112</f>
        <v>453.59999999999997</v>
      </c>
      <c r="K112" s="78"/>
      <c r="L112" s="75"/>
      <c r="M112" s="63"/>
      <c r="N112" s="63"/>
      <c r="O112" s="63"/>
      <c r="P112" s="63"/>
    </row>
    <row r="113" spans="1:16" ht="14.25">
      <c r="A113" s="9">
        <v>2</v>
      </c>
      <c r="B113" s="8" t="s">
        <v>48</v>
      </c>
      <c r="C113" s="8" t="s">
        <v>30</v>
      </c>
      <c r="D113" s="6">
        <v>1</v>
      </c>
      <c r="E113" s="6">
        <v>3</v>
      </c>
      <c r="F113" s="6">
        <v>140</v>
      </c>
      <c r="G113" s="44">
        <v>0.08</v>
      </c>
      <c r="H113" s="45">
        <f t="shared" si="15"/>
        <v>151.2</v>
      </c>
      <c r="I113" s="45">
        <f t="shared" si="16"/>
        <v>420</v>
      </c>
      <c r="J113" s="45">
        <f t="shared" si="17"/>
        <v>453.59999999999997</v>
      </c>
      <c r="K113" s="15"/>
      <c r="L113" s="75"/>
      <c r="M113" s="63"/>
      <c r="N113" s="63"/>
      <c r="O113" s="63"/>
      <c r="P113" s="63"/>
    </row>
    <row r="114" spans="1:16" ht="14.25">
      <c r="A114" s="9">
        <v>3</v>
      </c>
      <c r="B114" s="8" t="s">
        <v>76</v>
      </c>
      <c r="C114" s="8" t="s">
        <v>30</v>
      </c>
      <c r="D114" s="6">
        <v>1</v>
      </c>
      <c r="E114" s="6">
        <v>1</v>
      </c>
      <c r="F114" s="6">
        <v>140</v>
      </c>
      <c r="G114" s="44">
        <v>0.08</v>
      </c>
      <c r="H114" s="45">
        <f t="shared" si="15"/>
        <v>151.2</v>
      </c>
      <c r="I114" s="45">
        <f t="shared" si="16"/>
        <v>140</v>
      </c>
      <c r="J114" s="45">
        <f t="shared" si="17"/>
        <v>151.2</v>
      </c>
      <c r="K114" s="15"/>
      <c r="L114" s="64"/>
      <c r="M114" s="63"/>
      <c r="N114" s="63"/>
      <c r="O114" s="63"/>
      <c r="P114" s="63"/>
    </row>
    <row r="115" spans="1:16" ht="14.25">
      <c r="A115" s="9">
        <v>4</v>
      </c>
      <c r="B115" s="8" t="s">
        <v>44</v>
      </c>
      <c r="C115" s="8" t="s">
        <v>30</v>
      </c>
      <c r="D115" s="6">
        <v>1</v>
      </c>
      <c r="E115" s="6">
        <v>1</v>
      </c>
      <c r="F115" s="6">
        <v>140</v>
      </c>
      <c r="G115" s="44">
        <v>0.08</v>
      </c>
      <c r="H115" s="45">
        <f t="shared" si="15"/>
        <v>151.2</v>
      </c>
      <c r="I115" s="45">
        <f t="shared" si="16"/>
        <v>140</v>
      </c>
      <c r="J115" s="45">
        <f t="shared" si="17"/>
        <v>151.2</v>
      </c>
      <c r="K115" s="9"/>
      <c r="L115" s="64"/>
      <c r="M115" s="63"/>
      <c r="N115" s="63"/>
      <c r="O115" s="63"/>
      <c r="P115" s="63"/>
    </row>
    <row r="116" spans="1:16" ht="14.25">
      <c r="A116" s="9">
        <v>5</v>
      </c>
      <c r="B116" s="8" t="s">
        <v>64</v>
      </c>
      <c r="C116" s="8" t="s">
        <v>30</v>
      </c>
      <c r="D116" s="6">
        <v>1</v>
      </c>
      <c r="E116" s="6">
        <v>1</v>
      </c>
      <c r="F116" s="6">
        <v>140</v>
      </c>
      <c r="G116" s="44">
        <v>0.08</v>
      </c>
      <c r="H116" s="45">
        <f t="shared" si="15"/>
        <v>151.2</v>
      </c>
      <c r="I116" s="45">
        <f t="shared" si="16"/>
        <v>140</v>
      </c>
      <c r="J116" s="45">
        <f t="shared" si="17"/>
        <v>151.2</v>
      </c>
      <c r="K116" s="67"/>
      <c r="L116" s="64"/>
      <c r="M116" s="63"/>
      <c r="N116" s="63"/>
      <c r="O116" s="63"/>
      <c r="P116" s="63"/>
    </row>
    <row r="117" spans="1:16" ht="14.25">
      <c r="A117" s="9">
        <v>6</v>
      </c>
      <c r="B117" s="8" t="s">
        <v>60</v>
      </c>
      <c r="C117" s="8" t="s">
        <v>30</v>
      </c>
      <c r="D117" s="6">
        <v>1</v>
      </c>
      <c r="E117" s="6">
        <v>3</v>
      </c>
      <c r="F117" s="6">
        <v>140</v>
      </c>
      <c r="G117" s="44">
        <v>0.08</v>
      </c>
      <c r="H117" s="45">
        <f t="shared" si="15"/>
        <v>151.2</v>
      </c>
      <c r="I117" s="45">
        <f t="shared" si="16"/>
        <v>420</v>
      </c>
      <c r="J117" s="45">
        <f t="shared" si="17"/>
        <v>453.59999999999997</v>
      </c>
      <c r="K117" s="64"/>
      <c r="L117" s="64"/>
      <c r="M117" s="63"/>
      <c r="N117" s="63"/>
      <c r="O117" s="63"/>
      <c r="P117" s="63"/>
    </row>
    <row r="118" spans="1:16" ht="14.25">
      <c r="A118" s="9">
        <v>7</v>
      </c>
      <c r="B118" s="8" t="s">
        <v>45</v>
      </c>
      <c r="C118" s="8" t="s">
        <v>30</v>
      </c>
      <c r="D118" s="6">
        <v>1</v>
      </c>
      <c r="E118" s="6">
        <v>1</v>
      </c>
      <c r="F118" s="6">
        <v>140</v>
      </c>
      <c r="G118" s="44">
        <v>0.08</v>
      </c>
      <c r="H118" s="45">
        <f t="shared" si="15"/>
        <v>151.2</v>
      </c>
      <c r="I118" s="45">
        <f t="shared" si="16"/>
        <v>140</v>
      </c>
      <c r="J118" s="45">
        <f t="shared" si="17"/>
        <v>151.2</v>
      </c>
      <c r="K118" s="64"/>
      <c r="L118" s="64"/>
      <c r="M118" s="63"/>
      <c r="N118" s="63"/>
      <c r="O118" s="63"/>
      <c r="P118" s="63"/>
    </row>
    <row r="119" spans="1:16" ht="14.25">
      <c r="A119" s="9">
        <v>8</v>
      </c>
      <c r="B119" s="8" t="s">
        <v>81</v>
      </c>
      <c r="C119" s="8" t="s">
        <v>30</v>
      </c>
      <c r="D119" s="6">
        <v>1</v>
      </c>
      <c r="E119" s="6">
        <v>1</v>
      </c>
      <c r="F119" s="6">
        <v>140</v>
      </c>
      <c r="G119" s="44">
        <v>0.08</v>
      </c>
      <c r="H119" s="45">
        <f t="shared" si="15"/>
        <v>151.2</v>
      </c>
      <c r="I119" s="45">
        <f t="shared" si="16"/>
        <v>140</v>
      </c>
      <c r="J119" s="45">
        <f t="shared" si="17"/>
        <v>151.2</v>
      </c>
      <c r="K119" s="64"/>
      <c r="L119" s="64"/>
      <c r="M119" s="63"/>
      <c r="N119" s="63"/>
      <c r="O119" s="63"/>
      <c r="P119" s="63"/>
    </row>
    <row r="120" spans="1:16" ht="14.25">
      <c r="A120" s="9">
        <v>9</v>
      </c>
      <c r="B120" s="8" t="s">
        <v>65</v>
      </c>
      <c r="C120" s="8" t="s">
        <v>30</v>
      </c>
      <c r="D120" s="6">
        <v>1</v>
      </c>
      <c r="E120" s="6">
        <v>1</v>
      </c>
      <c r="F120" s="6">
        <v>140</v>
      </c>
      <c r="G120" s="44">
        <v>0.08</v>
      </c>
      <c r="H120" s="45">
        <f t="shared" si="15"/>
        <v>151.2</v>
      </c>
      <c r="I120" s="45">
        <f t="shared" si="16"/>
        <v>140</v>
      </c>
      <c r="J120" s="45">
        <f t="shared" si="17"/>
        <v>151.2</v>
      </c>
      <c r="K120" s="64"/>
      <c r="L120" s="64"/>
      <c r="M120" s="63"/>
      <c r="N120" s="63"/>
      <c r="O120" s="63"/>
      <c r="P120" s="63"/>
    </row>
    <row r="121" spans="1:16" ht="14.25">
      <c r="A121" s="9">
        <v>10</v>
      </c>
      <c r="B121" s="8" t="s">
        <v>38</v>
      </c>
      <c r="C121" s="8" t="s">
        <v>30</v>
      </c>
      <c r="D121" s="6">
        <v>1</v>
      </c>
      <c r="E121" s="6">
        <v>3</v>
      </c>
      <c r="F121" s="6">
        <v>140</v>
      </c>
      <c r="G121" s="44">
        <v>0.08</v>
      </c>
      <c r="H121" s="45">
        <f t="shared" si="15"/>
        <v>151.2</v>
      </c>
      <c r="I121" s="45">
        <f t="shared" si="16"/>
        <v>420</v>
      </c>
      <c r="J121" s="45">
        <f t="shared" si="17"/>
        <v>453.59999999999997</v>
      </c>
      <c r="K121" s="64"/>
      <c r="L121" s="64"/>
      <c r="M121" s="63"/>
      <c r="N121" s="63"/>
      <c r="O121" s="63"/>
      <c r="P121" s="63"/>
    </row>
    <row r="122" spans="1:16" ht="14.25">
      <c r="A122" s="9">
        <v>11</v>
      </c>
      <c r="B122" s="8" t="s">
        <v>39</v>
      </c>
      <c r="C122" s="8" t="s">
        <v>30</v>
      </c>
      <c r="D122" s="6">
        <v>1</v>
      </c>
      <c r="E122" s="6">
        <v>3</v>
      </c>
      <c r="F122" s="6">
        <v>140</v>
      </c>
      <c r="G122" s="44">
        <v>0.08</v>
      </c>
      <c r="H122" s="45">
        <f t="shared" si="15"/>
        <v>151.2</v>
      </c>
      <c r="I122" s="45">
        <f t="shared" si="16"/>
        <v>420</v>
      </c>
      <c r="J122" s="45">
        <f t="shared" si="17"/>
        <v>453.59999999999997</v>
      </c>
      <c r="K122" s="64"/>
      <c r="L122" s="64"/>
      <c r="M122" s="63"/>
      <c r="N122" s="63"/>
      <c r="O122" s="63"/>
      <c r="P122" s="63"/>
    </row>
    <row r="123" spans="1:16" ht="14.25">
      <c r="A123" s="9">
        <v>12</v>
      </c>
      <c r="B123" s="8" t="s">
        <v>42</v>
      </c>
      <c r="C123" s="8" t="s">
        <v>30</v>
      </c>
      <c r="D123" s="6">
        <v>1</v>
      </c>
      <c r="E123" s="6">
        <v>1</v>
      </c>
      <c r="F123" s="6">
        <v>140</v>
      </c>
      <c r="G123" s="44">
        <v>0.08</v>
      </c>
      <c r="H123" s="45">
        <f t="shared" si="15"/>
        <v>151.2</v>
      </c>
      <c r="I123" s="45">
        <f t="shared" si="16"/>
        <v>140</v>
      </c>
      <c r="J123" s="45">
        <f t="shared" si="17"/>
        <v>151.2</v>
      </c>
      <c r="K123" s="64"/>
      <c r="L123" s="64"/>
      <c r="M123" s="63"/>
      <c r="N123" s="63"/>
      <c r="O123" s="63"/>
      <c r="P123" s="63"/>
    </row>
    <row r="124" spans="1:16" ht="14.25">
      <c r="A124" s="9">
        <v>13</v>
      </c>
      <c r="B124" s="8" t="s">
        <v>40</v>
      </c>
      <c r="C124" s="8" t="s">
        <v>30</v>
      </c>
      <c r="D124" s="6">
        <v>1</v>
      </c>
      <c r="E124" s="6">
        <v>1</v>
      </c>
      <c r="F124" s="6">
        <v>140</v>
      </c>
      <c r="G124" s="44">
        <v>0.08</v>
      </c>
      <c r="H124" s="45">
        <f t="shared" si="15"/>
        <v>151.2</v>
      </c>
      <c r="I124" s="45">
        <f t="shared" si="16"/>
        <v>140</v>
      </c>
      <c r="J124" s="45">
        <f t="shared" si="17"/>
        <v>151.2</v>
      </c>
      <c r="K124" s="14"/>
      <c r="L124" s="64"/>
      <c r="M124" s="63"/>
      <c r="N124" s="63"/>
      <c r="O124" s="63"/>
      <c r="P124" s="63"/>
    </row>
    <row r="125" spans="1:16" ht="14.25">
      <c r="A125" s="9">
        <v>14</v>
      </c>
      <c r="B125" s="8" t="s">
        <v>41</v>
      </c>
      <c r="C125" s="8" t="s">
        <v>30</v>
      </c>
      <c r="D125" s="6">
        <v>1</v>
      </c>
      <c r="E125" s="6">
        <v>1</v>
      </c>
      <c r="F125" s="6">
        <v>140</v>
      </c>
      <c r="G125" s="44">
        <v>0.08</v>
      </c>
      <c r="H125" s="45">
        <f t="shared" si="15"/>
        <v>151.2</v>
      </c>
      <c r="I125" s="45">
        <f t="shared" si="16"/>
        <v>140</v>
      </c>
      <c r="J125" s="45">
        <f t="shared" si="17"/>
        <v>151.2</v>
      </c>
      <c r="K125" s="64"/>
      <c r="L125" s="64"/>
      <c r="M125" s="63"/>
      <c r="N125" s="63"/>
      <c r="O125" s="63"/>
      <c r="P125" s="63"/>
    </row>
    <row r="126" spans="1:16" ht="14.25">
      <c r="A126" s="9">
        <v>15</v>
      </c>
      <c r="B126" s="8" t="s">
        <v>46</v>
      </c>
      <c r="C126" s="8" t="s">
        <v>30</v>
      </c>
      <c r="D126" s="6">
        <v>1</v>
      </c>
      <c r="E126" s="6">
        <v>1</v>
      </c>
      <c r="F126" s="6">
        <v>140</v>
      </c>
      <c r="G126" s="44">
        <v>0.08</v>
      </c>
      <c r="H126" s="45">
        <f t="shared" si="15"/>
        <v>151.2</v>
      </c>
      <c r="I126" s="45">
        <f t="shared" si="16"/>
        <v>140</v>
      </c>
      <c r="J126" s="45">
        <f t="shared" si="17"/>
        <v>151.2</v>
      </c>
      <c r="K126" s="64"/>
      <c r="L126" s="64"/>
      <c r="M126" s="63"/>
      <c r="N126" s="63"/>
      <c r="O126" s="63"/>
      <c r="P126" s="63"/>
    </row>
    <row r="127" spans="1:16" ht="14.25">
      <c r="A127" s="9">
        <v>16</v>
      </c>
      <c r="B127" s="8" t="s">
        <v>47</v>
      </c>
      <c r="C127" s="8" t="s">
        <v>30</v>
      </c>
      <c r="D127" s="6">
        <v>1</v>
      </c>
      <c r="E127" s="6">
        <v>1</v>
      </c>
      <c r="F127" s="6">
        <v>140</v>
      </c>
      <c r="G127" s="44">
        <v>0.08</v>
      </c>
      <c r="H127" s="45">
        <f t="shared" si="15"/>
        <v>151.2</v>
      </c>
      <c r="I127" s="45">
        <f t="shared" si="16"/>
        <v>140</v>
      </c>
      <c r="J127" s="45">
        <f t="shared" si="17"/>
        <v>151.2</v>
      </c>
      <c r="K127" s="64"/>
      <c r="L127" s="64"/>
      <c r="M127" s="63"/>
      <c r="N127" s="63"/>
      <c r="O127" s="63"/>
      <c r="P127" s="63"/>
    </row>
    <row r="128" spans="1:16" ht="14.25">
      <c r="A128" s="9">
        <v>17</v>
      </c>
      <c r="B128" s="8" t="s">
        <v>91</v>
      </c>
      <c r="C128" s="8" t="s">
        <v>30</v>
      </c>
      <c r="D128" s="6">
        <v>1</v>
      </c>
      <c r="E128" s="6">
        <v>10</v>
      </c>
      <c r="F128" s="6">
        <v>140</v>
      </c>
      <c r="G128" s="44">
        <v>0.08</v>
      </c>
      <c r="H128" s="45">
        <f t="shared" si="15"/>
        <v>151.2</v>
      </c>
      <c r="I128" s="45">
        <f t="shared" si="16"/>
        <v>1400</v>
      </c>
      <c r="J128" s="45">
        <f t="shared" si="17"/>
        <v>1512</v>
      </c>
      <c r="K128" s="64"/>
      <c r="L128" s="64"/>
      <c r="M128" s="63"/>
      <c r="N128" s="63"/>
      <c r="O128" s="63"/>
      <c r="P128" s="63"/>
    </row>
    <row r="129" spans="1:16" ht="14.25">
      <c r="A129" s="9">
        <v>18</v>
      </c>
      <c r="B129" s="8" t="s">
        <v>74</v>
      </c>
      <c r="C129" s="8" t="s">
        <v>30</v>
      </c>
      <c r="D129" s="6">
        <v>1</v>
      </c>
      <c r="E129" s="6">
        <v>1</v>
      </c>
      <c r="F129" s="6">
        <v>140</v>
      </c>
      <c r="G129" s="44">
        <v>0.08</v>
      </c>
      <c r="H129" s="45">
        <f t="shared" si="15"/>
        <v>151.2</v>
      </c>
      <c r="I129" s="45">
        <f t="shared" si="16"/>
        <v>140</v>
      </c>
      <c r="J129" s="45">
        <f t="shared" si="17"/>
        <v>151.2</v>
      </c>
      <c r="K129" s="64"/>
      <c r="L129" s="64"/>
      <c r="M129" s="63"/>
      <c r="N129" s="63"/>
      <c r="O129" s="63"/>
      <c r="P129" s="63"/>
    </row>
    <row r="130" spans="1:16" ht="14.25">
      <c r="A130" s="9">
        <v>19</v>
      </c>
      <c r="B130" s="8" t="s">
        <v>88</v>
      </c>
      <c r="C130" s="8" t="s">
        <v>30</v>
      </c>
      <c r="D130" s="6">
        <v>1</v>
      </c>
      <c r="E130" s="6">
        <v>3</v>
      </c>
      <c r="F130" s="6">
        <v>140</v>
      </c>
      <c r="G130" s="44">
        <v>0.08</v>
      </c>
      <c r="H130" s="45">
        <f t="shared" si="15"/>
        <v>151.2</v>
      </c>
      <c r="I130" s="45">
        <f t="shared" si="16"/>
        <v>420</v>
      </c>
      <c r="J130" s="45">
        <f t="shared" si="17"/>
        <v>453.59999999999997</v>
      </c>
      <c r="K130" s="64"/>
      <c r="L130" s="64"/>
      <c r="M130" s="63"/>
      <c r="N130" s="63"/>
      <c r="O130" s="63"/>
      <c r="P130" s="63"/>
    </row>
    <row r="131" spans="1:16" ht="14.25">
      <c r="A131" s="9">
        <v>20</v>
      </c>
      <c r="B131" s="8" t="s">
        <v>87</v>
      </c>
      <c r="C131" s="8" t="s">
        <v>58</v>
      </c>
      <c r="D131" s="6">
        <v>1</v>
      </c>
      <c r="E131" s="6">
        <v>3</v>
      </c>
      <c r="F131" s="6">
        <v>140</v>
      </c>
      <c r="G131" s="44">
        <v>0.08</v>
      </c>
      <c r="H131" s="45">
        <f t="shared" si="15"/>
        <v>151.2</v>
      </c>
      <c r="I131" s="45">
        <f t="shared" si="16"/>
        <v>420</v>
      </c>
      <c r="J131" s="45">
        <f t="shared" si="17"/>
        <v>453.59999999999997</v>
      </c>
      <c r="K131" s="64"/>
      <c r="L131" s="64"/>
      <c r="M131" s="63"/>
      <c r="N131" s="63"/>
      <c r="O131" s="63"/>
      <c r="P131" s="63"/>
    </row>
    <row r="132" spans="1:16" ht="14.25">
      <c r="A132" s="9">
        <v>21</v>
      </c>
      <c r="B132" s="8" t="s">
        <v>89</v>
      </c>
      <c r="C132" s="8" t="s">
        <v>30</v>
      </c>
      <c r="D132" s="6">
        <v>1</v>
      </c>
      <c r="E132" s="6">
        <v>3</v>
      </c>
      <c r="F132" s="6">
        <v>140</v>
      </c>
      <c r="G132" s="44">
        <v>0.08</v>
      </c>
      <c r="H132" s="45">
        <f t="shared" si="15"/>
        <v>151.2</v>
      </c>
      <c r="I132" s="45">
        <f t="shared" si="16"/>
        <v>420</v>
      </c>
      <c r="J132" s="45">
        <f t="shared" si="17"/>
        <v>453.59999999999997</v>
      </c>
      <c r="K132" s="64"/>
      <c r="L132" s="64"/>
      <c r="M132" s="63"/>
      <c r="N132" s="63"/>
      <c r="O132" s="63"/>
      <c r="P132" s="63"/>
    </row>
    <row r="133" spans="1:16" ht="14.25">
      <c r="A133" s="9">
        <v>22</v>
      </c>
      <c r="B133" s="8" t="s">
        <v>72</v>
      </c>
      <c r="C133" s="8" t="s">
        <v>30</v>
      </c>
      <c r="D133" s="6">
        <v>1</v>
      </c>
      <c r="E133" s="6">
        <v>1</v>
      </c>
      <c r="F133" s="6">
        <v>140</v>
      </c>
      <c r="G133" s="44">
        <v>0.08</v>
      </c>
      <c r="H133" s="45">
        <f t="shared" si="15"/>
        <v>151.2</v>
      </c>
      <c r="I133" s="45">
        <f t="shared" si="16"/>
        <v>140</v>
      </c>
      <c r="J133" s="45">
        <f t="shared" si="17"/>
        <v>151.2</v>
      </c>
      <c r="K133" s="14"/>
      <c r="L133" s="64"/>
      <c r="M133" s="63"/>
      <c r="N133" s="63"/>
      <c r="O133" s="63"/>
      <c r="P133" s="63"/>
    </row>
    <row r="134" spans="1:16" ht="14.25">
      <c r="A134" s="9">
        <v>23</v>
      </c>
      <c r="B134" s="8" t="s">
        <v>66</v>
      </c>
      <c r="C134" s="8" t="s">
        <v>30</v>
      </c>
      <c r="D134" s="6">
        <v>1</v>
      </c>
      <c r="E134" s="6">
        <v>1</v>
      </c>
      <c r="F134" s="6">
        <v>140</v>
      </c>
      <c r="G134" s="44">
        <v>0.08</v>
      </c>
      <c r="H134" s="45">
        <f t="shared" si="15"/>
        <v>151.2</v>
      </c>
      <c r="I134" s="45">
        <f t="shared" si="16"/>
        <v>140</v>
      </c>
      <c r="J134" s="45">
        <f t="shared" si="17"/>
        <v>151.2</v>
      </c>
      <c r="K134" s="64"/>
      <c r="L134" s="64"/>
      <c r="M134" s="63"/>
      <c r="N134" s="63"/>
      <c r="O134" s="63"/>
      <c r="P134" s="63"/>
    </row>
    <row r="135" spans="1:16" ht="14.25">
      <c r="A135" s="9">
        <v>24</v>
      </c>
      <c r="B135" s="8" t="s">
        <v>70</v>
      </c>
      <c r="C135" s="8" t="s">
        <v>30</v>
      </c>
      <c r="D135" s="6">
        <v>1</v>
      </c>
      <c r="E135" s="6">
        <v>1</v>
      </c>
      <c r="F135" s="6">
        <v>140</v>
      </c>
      <c r="G135" s="44">
        <v>0.08</v>
      </c>
      <c r="H135" s="45">
        <f t="shared" si="15"/>
        <v>151.2</v>
      </c>
      <c r="I135" s="45">
        <f t="shared" si="16"/>
        <v>140</v>
      </c>
      <c r="J135" s="45">
        <f t="shared" si="17"/>
        <v>151.2</v>
      </c>
      <c r="K135" s="14"/>
      <c r="L135" s="64"/>
      <c r="M135" s="63"/>
      <c r="N135" s="63"/>
      <c r="O135" s="63"/>
      <c r="P135" s="63"/>
    </row>
    <row r="136" spans="1:16" ht="14.25">
      <c r="A136" s="9">
        <v>25</v>
      </c>
      <c r="B136" s="8" t="s">
        <v>73</v>
      </c>
      <c r="C136" s="8" t="s">
        <v>30</v>
      </c>
      <c r="D136" s="6">
        <v>1</v>
      </c>
      <c r="E136" s="6">
        <v>1</v>
      </c>
      <c r="F136" s="6">
        <v>140</v>
      </c>
      <c r="G136" s="44">
        <v>0.08</v>
      </c>
      <c r="H136" s="45">
        <f t="shared" si="15"/>
        <v>151.2</v>
      </c>
      <c r="I136" s="45">
        <f t="shared" si="16"/>
        <v>140</v>
      </c>
      <c r="J136" s="45">
        <f t="shared" si="17"/>
        <v>151.2</v>
      </c>
      <c r="K136" s="14"/>
      <c r="L136" s="64"/>
      <c r="M136" s="63"/>
      <c r="N136" s="63"/>
      <c r="O136" s="63"/>
      <c r="P136" s="63"/>
    </row>
    <row r="137" spans="1:16" ht="14.25">
      <c r="A137" s="9">
        <v>26</v>
      </c>
      <c r="B137" s="8" t="s">
        <v>83</v>
      </c>
      <c r="C137" s="8" t="s">
        <v>30</v>
      </c>
      <c r="D137" s="6">
        <v>1</v>
      </c>
      <c r="E137" s="6">
        <v>1</v>
      </c>
      <c r="F137" s="6">
        <v>140</v>
      </c>
      <c r="G137" s="44">
        <v>0.08</v>
      </c>
      <c r="H137" s="45">
        <f t="shared" si="15"/>
        <v>151.2</v>
      </c>
      <c r="I137" s="45">
        <f t="shared" si="16"/>
        <v>140</v>
      </c>
      <c r="J137" s="45">
        <f t="shared" si="17"/>
        <v>151.2</v>
      </c>
      <c r="K137" s="14"/>
      <c r="L137" s="64"/>
      <c r="M137" s="63"/>
      <c r="N137" s="63"/>
      <c r="O137" s="63"/>
      <c r="P137" s="63"/>
    </row>
    <row r="138" spans="1:16" ht="14.25">
      <c r="A138" s="9">
        <v>27</v>
      </c>
      <c r="B138" s="8" t="s">
        <v>85</v>
      </c>
      <c r="C138" s="8" t="s">
        <v>30</v>
      </c>
      <c r="D138" s="6">
        <v>1</v>
      </c>
      <c r="E138" s="6">
        <v>2</v>
      </c>
      <c r="F138" s="6">
        <v>140</v>
      </c>
      <c r="G138" s="44">
        <v>0.08</v>
      </c>
      <c r="H138" s="45">
        <f t="shared" si="15"/>
        <v>151.2</v>
      </c>
      <c r="I138" s="45">
        <f t="shared" si="16"/>
        <v>280</v>
      </c>
      <c r="J138" s="45">
        <f t="shared" si="17"/>
        <v>302.4</v>
      </c>
      <c r="K138" s="64"/>
      <c r="L138" s="64"/>
      <c r="M138" s="63"/>
      <c r="N138" s="63"/>
      <c r="O138" s="63"/>
      <c r="P138" s="63"/>
    </row>
    <row r="139" spans="1:16" ht="14.25">
      <c r="A139" s="9">
        <v>28</v>
      </c>
      <c r="B139" s="8" t="s">
        <v>84</v>
      </c>
      <c r="C139" s="8" t="s">
        <v>30</v>
      </c>
      <c r="D139" s="6">
        <v>1</v>
      </c>
      <c r="E139" s="6">
        <v>2</v>
      </c>
      <c r="F139" s="6">
        <v>140</v>
      </c>
      <c r="G139" s="44">
        <v>0.08</v>
      </c>
      <c r="H139" s="45">
        <f t="shared" si="15"/>
        <v>151.2</v>
      </c>
      <c r="I139" s="45">
        <f t="shared" si="16"/>
        <v>280</v>
      </c>
      <c r="J139" s="45">
        <f t="shared" si="17"/>
        <v>302.4</v>
      </c>
      <c r="K139" s="64"/>
      <c r="L139" s="64"/>
      <c r="M139" s="63"/>
      <c r="N139" s="63"/>
      <c r="O139" s="63"/>
      <c r="P139" s="63"/>
    </row>
    <row r="140" spans="1:16" ht="14.25">
      <c r="A140" s="9">
        <v>29</v>
      </c>
      <c r="B140" s="8" t="s">
        <v>67</v>
      </c>
      <c r="C140" s="8" t="s">
        <v>30</v>
      </c>
      <c r="D140" s="6">
        <v>1</v>
      </c>
      <c r="E140" s="6">
        <v>3</v>
      </c>
      <c r="F140" s="6">
        <v>140</v>
      </c>
      <c r="G140" s="44">
        <v>0.08</v>
      </c>
      <c r="H140" s="45">
        <f t="shared" si="15"/>
        <v>151.2</v>
      </c>
      <c r="I140" s="45">
        <f t="shared" si="16"/>
        <v>420</v>
      </c>
      <c r="J140" s="45">
        <f t="shared" si="17"/>
        <v>453.59999999999997</v>
      </c>
      <c r="K140" s="64"/>
      <c r="L140" s="64"/>
      <c r="M140" s="63"/>
      <c r="N140" s="63"/>
      <c r="O140" s="63"/>
      <c r="P140" s="63"/>
    </row>
    <row r="141" spans="1:16" ht="14.25">
      <c r="A141" s="9">
        <v>30</v>
      </c>
      <c r="B141" s="8" t="s">
        <v>86</v>
      </c>
      <c r="C141" s="8" t="s">
        <v>30</v>
      </c>
      <c r="D141" s="6">
        <v>1</v>
      </c>
      <c r="E141" s="6">
        <v>3</v>
      </c>
      <c r="F141" s="6">
        <v>140</v>
      </c>
      <c r="G141" s="44">
        <v>0.08</v>
      </c>
      <c r="H141" s="45">
        <f t="shared" si="15"/>
        <v>151.2</v>
      </c>
      <c r="I141" s="45">
        <f t="shared" si="16"/>
        <v>420</v>
      </c>
      <c r="J141" s="45">
        <f t="shared" si="17"/>
        <v>453.59999999999997</v>
      </c>
      <c r="K141" s="64"/>
      <c r="L141" s="64"/>
      <c r="M141" s="63"/>
      <c r="N141" s="63"/>
      <c r="O141" s="63"/>
      <c r="P141" s="63"/>
    </row>
    <row r="142" spans="1:16" ht="14.25">
      <c r="A142" s="9">
        <v>31</v>
      </c>
      <c r="B142" s="8" t="s">
        <v>63</v>
      </c>
      <c r="C142" s="8" t="s">
        <v>30</v>
      </c>
      <c r="D142" s="6">
        <v>1</v>
      </c>
      <c r="E142" s="6">
        <v>1</v>
      </c>
      <c r="F142" s="6">
        <v>140</v>
      </c>
      <c r="G142" s="44">
        <v>0.08</v>
      </c>
      <c r="H142" s="45">
        <f t="shared" si="15"/>
        <v>151.2</v>
      </c>
      <c r="I142" s="45">
        <f t="shared" si="16"/>
        <v>140</v>
      </c>
      <c r="J142" s="45">
        <f t="shared" si="17"/>
        <v>151.2</v>
      </c>
      <c r="K142" s="14"/>
      <c r="L142" s="64"/>
      <c r="M142" s="63"/>
      <c r="N142" s="63"/>
      <c r="O142" s="63"/>
      <c r="P142" s="63"/>
    </row>
    <row r="143" spans="1:16" ht="14.25">
      <c r="A143" s="9">
        <v>32</v>
      </c>
      <c r="B143" s="8" t="s">
        <v>49</v>
      </c>
      <c r="C143" s="8" t="s">
        <v>30</v>
      </c>
      <c r="D143" s="6">
        <v>1</v>
      </c>
      <c r="E143" s="6">
        <v>1</v>
      </c>
      <c r="F143" s="6">
        <v>140</v>
      </c>
      <c r="G143" s="44">
        <v>0.08</v>
      </c>
      <c r="H143" s="45">
        <f t="shared" si="15"/>
        <v>151.2</v>
      </c>
      <c r="I143" s="45">
        <f t="shared" si="16"/>
        <v>140</v>
      </c>
      <c r="J143" s="45">
        <f t="shared" si="17"/>
        <v>151.2</v>
      </c>
      <c r="K143" s="14"/>
      <c r="L143" s="64"/>
      <c r="M143" s="63"/>
      <c r="N143" s="63"/>
      <c r="O143" s="63"/>
      <c r="P143" s="63"/>
    </row>
    <row r="144" spans="1:16" ht="14.25">
      <c r="A144" s="9">
        <v>33</v>
      </c>
      <c r="B144" s="8" t="s">
        <v>79</v>
      </c>
      <c r="C144" s="8" t="s">
        <v>30</v>
      </c>
      <c r="D144" s="6">
        <v>1</v>
      </c>
      <c r="E144" s="6">
        <v>1</v>
      </c>
      <c r="F144" s="6">
        <v>140</v>
      </c>
      <c r="G144" s="44">
        <v>0.08</v>
      </c>
      <c r="H144" s="45">
        <f t="shared" si="15"/>
        <v>151.2</v>
      </c>
      <c r="I144" s="45">
        <f t="shared" si="16"/>
        <v>140</v>
      </c>
      <c r="J144" s="45">
        <f t="shared" si="17"/>
        <v>151.2</v>
      </c>
      <c r="K144" s="14"/>
      <c r="L144" s="64"/>
      <c r="M144" s="63"/>
      <c r="N144" s="63"/>
      <c r="O144" s="63"/>
      <c r="P144" s="63"/>
    </row>
    <row r="145" spans="1:16" ht="14.25">
      <c r="A145" s="9">
        <v>34</v>
      </c>
      <c r="B145" s="8" t="s">
        <v>78</v>
      </c>
      <c r="C145" s="8" t="s">
        <v>30</v>
      </c>
      <c r="D145" s="6">
        <v>1</v>
      </c>
      <c r="E145" s="6">
        <v>1</v>
      </c>
      <c r="F145" s="6">
        <v>140</v>
      </c>
      <c r="G145" s="44">
        <v>0.08</v>
      </c>
      <c r="H145" s="45">
        <f t="shared" si="15"/>
        <v>151.2</v>
      </c>
      <c r="I145" s="45">
        <f t="shared" si="16"/>
        <v>140</v>
      </c>
      <c r="J145" s="45">
        <f t="shared" si="17"/>
        <v>151.2</v>
      </c>
      <c r="K145" s="64"/>
      <c r="L145" s="64"/>
      <c r="M145" s="63"/>
      <c r="N145" s="63"/>
      <c r="O145" s="63"/>
      <c r="P145" s="63"/>
    </row>
    <row r="146" spans="1:16" ht="14.25">
      <c r="A146" s="9">
        <v>35</v>
      </c>
      <c r="B146" s="8" t="s">
        <v>50</v>
      </c>
      <c r="C146" s="8" t="s">
        <v>30</v>
      </c>
      <c r="D146" s="6">
        <v>1</v>
      </c>
      <c r="E146" s="6">
        <v>2</v>
      </c>
      <c r="F146" s="6">
        <v>140</v>
      </c>
      <c r="G146" s="44">
        <v>0.08</v>
      </c>
      <c r="H146" s="45">
        <f t="shared" si="15"/>
        <v>151.2</v>
      </c>
      <c r="I146" s="45">
        <f t="shared" si="16"/>
        <v>280</v>
      </c>
      <c r="J146" s="45">
        <f t="shared" si="17"/>
        <v>302.4</v>
      </c>
      <c r="K146" s="14"/>
      <c r="L146" s="64"/>
      <c r="M146" s="63"/>
      <c r="N146" s="63"/>
      <c r="O146" s="63"/>
      <c r="P146" s="63"/>
    </row>
    <row r="147" spans="1:16" ht="14.25">
      <c r="A147" s="9">
        <v>36</v>
      </c>
      <c r="B147" s="8" t="s">
        <v>56</v>
      </c>
      <c r="C147" s="8" t="s">
        <v>30</v>
      </c>
      <c r="D147" s="6">
        <v>1</v>
      </c>
      <c r="E147" s="6">
        <v>1</v>
      </c>
      <c r="F147" s="6">
        <v>140</v>
      </c>
      <c r="G147" s="44">
        <v>0.08</v>
      </c>
      <c r="H147" s="45">
        <f t="shared" si="15"/>
        <v>151.2</v>
      </c>
      <c r="I147" s="45">
        <f t="shared" si="16"/>
        <v>140</v>
      </c>
      <c r="J147" s="45">
        <f t="shared" si="17"/>
        <v>151.2</v>
      </c>
      <c r="K147" s="64"/>
      <c r="L147" s="64"/>
      <c r="M147" s="63"/>
      <c r="N147" s="63"/>
      <c r="O147" s="63"/>
      <c r="P147" s="63"/>
    </row>
    <row r="148" spans="1:16" ht="14.25">
      <c r="A148" s="9">
        <v>37</v>
      </c>
      <c r="B148" s="8" t="s">
        <v>57</v>
      </c>
      <c r="C148" s="8" t="s">
        <v>58</v>
      </c>
      <c r="D148" s="6">
        <v>1</v>
      </c>
      <c r="E148" s="6">
        <v>1</v>
      </c>
      <c r="F148" s="6">
        <v>140</v>
      </c>
      <c r="G148" s="44">
        <v>0.08</v>
      </c>
      <c r="H148" s="45">
        <f t="shared" si="15"/>
        <v>151.2</v>
      </c>
      <c r="I148" s="45">
        <f t="shared" si="16"/>
        <v>140</v>
      </c>
      <c r="J148" s="45">
        <f t="shared" si="17"/>
        <v>151.2</v>
      </c>
      <c r="K148" s="64"/>
      <c r="L148" s="64"/>
      <c r="M148" s="63"/>
      <c r="N148" s="63"/>
      <c r="O148" s="63"/>
      <c r="P148" s="63"/>
    </row>
    <row r="149" spans="1:16" ht="14.25">
      <c r="A149" s="9">
        <v>38</v>
      </c>
      <c r="B149" s="8" t="s">
        <v>61</v>
      </c>
      <c r="C149" s="8" t="s">
        <v>30</v>
      </c>
      <c r="D149" s="6">
        <v>1</v>
      </c>
      <c r="E149" s="6">
        <v>1</v>
      </c>
      <c r="F149" s="6">
        <v>140</v>
      </c>
      <c r="G149" s="44">
        <v>0.08</v>
      </c>
      <c r="H149" s="45">
        <f t="shared" si="15"/>
        <v>151.2</v>
      </c>
      <c r="I149" s="45">
        <f t="shared" si="16"/>
        <v>140</v>
      </c>
      <c r="J149" s="45">
        <f t="shared" si="17"/>
        <v>151.2</v>
      </c>
      <c r="K149" s="64"/>
      <c r="L149" s="64"/>
      <c r="M149" s="63"/>
      <c r="N149" s="63"/>
      <c r="O149" s="63"/>
      <c r="P149" s="63"/>
    </row>
    <row r="150" spans="1:16" ht="14.25">
      <c r="A150" s="9">
        <v>39</v>
      </c>
      <c r="B150" s="8" t="s">
        <v>75</v>
      </c>
      <c r="C150" s="8" t="s">
        <v>30</v>
      </c>
      <c r="D150" s="6">
        <v>1</v>
      </c>
      <c r="E150" s="6">
        <v>1</v>
      </c>
      <c r="F150" s="6">
        <v>140</v>
      </c>
      <c r="G150" s="44">
        <v>0.08</v>
      </c>
      <c r="H150" s="45">
        <f t="shared" si="15"/>
        <v>151.2</v>
      </c>
      <c r="I150" s="45">
        <f t="shared" si="16"/>
        <v>140</v>
      </c>
      <c r="J150" s="45">
        <f t="shared" si="17"/>
        <v>151.2</v>
      </c>
      <c r="K150" s="64"/>
      <c r="L150" s="64"/>
      <c r="M150" s="63"/>
      <c r="N150" s="63"/>
      <c r="O150" s="63"/>
      <c r="P150" s="63"/>
    </row>
    <row r="151" spans="1:16" ht="14.25">
      <c r="A151" s="9">
        <v>40</v>
      </c>
      <c r="B151" s="8" t="s">
        <v>80</v>
      </c>
      <c r="C151" s="8" t="s">
        <v>58</v>
      </c>
      <c r="D151" s="6">
        <v>1</v>
      </c>
      <c r="E151" s="6">
        <v>1</v>
      </c>
      <c r="F151" s="6">
        <v>140</v>
      </c>
      <c r="G151" s="44">
        <v>0.08</v>
      </c>
      <c r="H151" s="45">
        <f t="shared" si="15"/>
        <v>151.2</v>
      </c>
      <c r="I151" s="45">
        <f t="shared" si="16"/>
        <v>140</v>
      </c>
      <c r="J151" s="45">
        <f t="shared" si="17"/>
        <v>151.2</v>
      </c>
      <c r="K151" s="64"/>
      <c r="L151" s="64"/>
      <c r="M151" s="63"/>
      <c r="N151" s="63"/>
      <c r="O151" s="63"/>
      <c r="P151" s="63"/>
    </row>
    <row r="152" spans="1:16" ht="14.25">
      <c r="A152" s="9">
        <v>41</v>
      </c>
      <c r="B152" s="8" t="s">
        <v>51</v>
      </c>
      <c r="C152" s="8" t="s">
        <v>30</v>
      </c>
      <c r="D152" s="6">
        <v>1</v>
      </c>
      <c r="E152" s="6">
        <v>1</v>
      </c>
      <c r="F152" s="6">
        <v>140</v>
      </c>
      <c r="G152" s="44">
        <v>0.08</v>
      </c>
      <c r="H152" s="45">
        <f t="shared" si="15"/>
        <v>151.2</v>
      </c>
      <c r="I152" s="45">
        <f t="shared" si="16"/>
        <v>140</v>
      </c>
      <c r="J152" s="45">
        <f t="shared" si="17"/>
        <v>151.2</v>
      </c>
      <c r="K152" s="64"/>
      <c r="L152" s="64"/>
      <c r="M152" s="63"/>
      <c r="N152" s="63"/>
      <c r="O152" s="63"/>
      <c r="P152" s="63"/>
    </row>
    <row r="153" spans="1:16" ht="14.25">
      <c r="A153" s="9">
        <v>42</v>
      </c>
      <c r="B153" s="8" t="s">
        <v>52</v>
      </c>
      <c r="C153" s="8" t="s">
        <v>30</v>
      </c>
      <c r="D153" s="6">
        <v>1</v>
      </c>
      <c r="E153" s="6">
        <v>1</v>
      </c>
      <c r="F153" s="6">
        <v>140</v>
      </c>
      <c r="G153" s="44">
        <v>0.08</v>
      </c>
      <c r="H153" s="45">
        <f t="shared" si="15"/>
        <v>151.2</v>
      </c>
      <c r="I153" s="45">
        <f t="shared" si="16"/>
        <v>140</v>
      </c>
      <c r="J153" s="45">
        <f t="shared" si="17"/>
        <v>151.2</v>
      </c>
      <c r="K153" s="64"/>
      <c r="L153" s="64"/>
      <c r="M153" s="63"/>
      <c r="N153" s="63"/>
      <c r="O153" s="63"/>
      <c r="P153" s="63"/>
    </row>
    <row r="154" spans="1:16" ht="14.25">
      <c r="A154" s="9">
        <v>43</v>
      </c>
      <c r="B154" s="8" t="s">
        <v>90</v>
      </c>
      <c r="C154" s="8" t="s">
        <v>30</v>
      </c>
      <c r="D154" s="6">
        <v>1</v>
      </c>
      <c r="E154" s="6">
        <v>1</v>
      </c>
      <c r="F154" s="6">
        <v>140</v>
      </c>
      <c r="G154" s="44">
        <v>0.08</v>
      </c>
      <c r="H154" s="45">
        <f t="shared" si="15"/>
        <v>151.2</v>
      </c>
      <c r="I154" s="45">
        <f t="shared" si="16"/>
        <v>140</v>
      </c>
      <c r="J154" s="45">
        <f t="shared" si="17"/>
        <v>151.2</v>
      </c>
      <c r="K154" s="64"/>
      <c r="L154" s="64"/>
      <c r="M154" s="63"/>
      <c r="N154" s="63"/>
      <c r="O154" s="63"/>
      <c r="P154" s="63"/>
    </row>
    <row r="155" spans="1:16" ht="14.25">
      <c r="A155" s="9">
        <v>44</v>
      </c>
      <c r="B155" s="8" t="s">
        <v>53</v>
      </c>
      <c r="C155" s="8" t="s">
        <v>30</v>
      </c>
      <c r="D155" s="6">
        <v>1</v>
      </c>
      <c r="E155" s="6">
        <v>1</v>
      </c>
      <c r="F155" s="6">
        <v>140</v>
      </c>
      <c r="G155" s="44">
        <v>0.08</v>
      </c>
      <c r="H155" s="45">
        <f t="shared" si="15"/>
        <v>151.2</v>
      </c>
      <c r="I155" s="45">
        <f t="shared" si="16"/>
        <v>140</v>
      </c>
      <c r="J155" s="45">
        <f t="shared" si="17"/>
        <v>151.2</v>
      </c>
      <c r="K155" s="64"/>
      <c r="L155" s="64"/>
      <c r="M155" s="63"/>
      <c r="N155" s="63"/>
      <c r="O155" s="63"/>
      <c r="P155" s="63"/>
    </row>
    <row r="156" spans="1:16" ht="14.25">
      <c r="A156" s="9">
        <v>45</v>
      </c>
      <c r="B156" s="8" t="s">
        <v>29</v>
      </c>
      <c r="C156" s="8" t="s">
        <v>30</v>
      </c>
      <c r="D156" s="6">
        <v>1</v>
      </c>
      <c r="E156" s="6">
        <v>1</v>
      </c>
      <c r="F156" s="6">
        <v>140</v>
      </c>
      <c r="G156" s="44">
        <v>0.08</v>
      </c>
      <c r="H156" s="45">
        <f t="shared" si="15"/>
        <v>151.2</v>
      </c>
      <c r="I156" s="45">
        <f t="shared" si="16"/>
        <v>140</v>
      </c>
      <c r="J156" s="45">
        <f t="shared" si="17"/>
        <v>151.2</v>
      </c>
      <c r="K156" s="15"/>
      <c r="L156" s="64"/>
      <c r="M156" s="63"/>
      <c r="N156" s="63"/>
      <c r="O156" s="63"/>
      <c r="P156" s="63"/>
    </row>
    <row r="157" spans="1:16" ht="14.25">
      <c r="A157" s="9">
        <v>46</v>
      </c>
      <c r="B157" s="8" t="s">
        <v>35</v>
      </c>
      <c r="C157" s="8" t="s">
        <v>30</v>
      </c>
      <c r="D157" s="6">
        <v>1</v>
      </c>
      <c r="E157" s="6">
        <v>1</v>
      </c>
      <c r="F157" s="6">
        <v>140</v>
      </c>
      <c r="G157" s="44">
        <v>0.08</v>
      </c>
      <c r="H157" s="45">
        <f t="shared" si="15"/>
        <v>151.2</v>
      </c>
      <c r="I157" s="45">
        <f t="shared" si="16"/>
        <v>140</v>
      </c>
      <c r="J157" s="45">
        <f t="shared" si="17"/>
        <v>151.2</v>
      </c>
      <c r="K157" s="64"/>
      <c r="L157" s="64"/>
      <c r="M157" s="63"/>
      <c r="N157" s="63"/>
      <c r="O157" s="63"/>
      <c r="P157" s="63"/>
    </row>
    <row r="158" spans="1:16" ht="14.25">
      <c r="A158" s="9">
        <v>47</v>
      </c>
      <c r="B158" s="8" t="s">
        <v>33</v>
      </c>
      <c r="C158" s="8" t="s">
        <v>30</v>
      </c>
      <c r="D158" s="6">
        <v>1</v>
      </c>
      <c r="E158" s="6">
        <v>4</v>
      </c>
      <c r="F158" s="6">
        <v>140</v>
      </c>
      <c r="G158" s="44">
        <v>0.08</v>
      </c>
      <c r="H158" s="45">
        <f t="shared" si="15"/>
        <v>151.2</v>
      </c>
      <c r="I158" s="45">
        <f t="shared" si="16"/>
        <v>560</v>
      </c>
      <c r="J158" s="45">
        <f t="shared" si="17"/>
        <v>604.8</v>
      </c>
      <c r="K158" s="64"/>
      <c r="L158" s="64"/>
      <c r="M158" s="63"/>
      <c r="N158" s="63"/>
      <c r="O158" s="63"/>
      <c r="P158" s="63"/>
    </row>
    <row r="159" spans="1:16" ht="14.25">
      <c r="A159" s="9">
        <v>48</v>
      </c>
      <c r="B159" s="8" t="s">
        <v>36</v>
      </c>
      <c r="C159" s="8" t="s">
        <v>30</v>
      </c>
      <c r="D159" s="6">
        <v>1</v>
      </c>
      <c r="E159" s="6">
        <v>1</v>
      </c>
      <c r="F159" s="6">
        <v>140</v>
      </c>
      <c r="G159" s="44">
        <v>0.08</v>
      </c>
      <c r="H159" s="45">
        <f t="shared" si="15"/>
        <v>151.2</v>
      </c>
      <c r="I159" s="45">
        <f t="shared" si="16"/>
        <v>140</v>
      </c>
      <c r="J159" s="45">
        <f t="shared" si="17"/>
        <v>151.2</v>
      </c>
      <c r="K159" s="14"/>
      <c r="L159" s="64"/>
      <c r="M159" s="63"/>
      <c r="N159" s="63"/>
      <c r="O159" s="63"/>
      <c r="P159" s="63"/>
    </row>
    <row r="160" spans="1:16" ht="14.25">
      <c r="A160" s="9">
        <v>49</v>
      </c>
      <c r="B160" s="8" t="s">
        <v>32</v>
      </c>
      <c r="C160" s="8" t="s">
        <v>30</v>
      </c>
      <c r="D160" s="6">
        <v>1</v>
      </c>
      <c r="E160" s="6">
        <v>1</v>
      </c>
      <c r="F160" s="6">
        <v>140</v>
      </c>
      <c r="G160" s="44">
        <v>0.08</v>
      </c>
      <c r="H160" s="45">
        <f t="shared" si="15"/>
        <v>151.2</v>
      </c>
      <c r="I160" s="45">
        <f t="shared" si="16"/>
        <v>140</v>
      </c>
      <c r="J160" s="45">
        <f t="shared" si="17"/>
        <v>151.2</v>
      </c>
      <c r="K160" s="64"/>
      <c r="L160" s="64"/>
      <c r="M160" s="63"/>
      <c r="N160" s="63"/>
      <c r="O160" s="63"/>
      <c r="P160" s="63"/>
    </row>
    <row r="161" spans="1:16" ht="14.25">
      <c r="A161" s="9">
        <v>50</v>
      </c>
      <c r="B161" s="8" t="s">
        <v>37</v>
      </c>
      <c r="C161" s="8" t="s">
        <v>30</v>
      </c>
      <c r="D161" s="6">
        <v>1</v>
      </c>
      <c r="E161" s="6">
        <v>1</v>
      </c>
      <c r="F161" s="6">
        <v>140</v>
      </c>
      <c r="G161" s="44">
        <v>0.08</v>
      </c>
      <c r="H161" s="45">
        <f t="shared" si="15"/>
        <v>151.2</v>
      </c>
      <c r="I161" s="45">
        <f t="shared" si="16"/>
        <v>140</v>
      </c>
      <c r="J161" s="45">
        <f t="shared" si="17"/>
        <v>151.2</v>
      </c>
      <c r="K161" s="64"/>
      <c r="L161" s="64"/>
      <c r="M161" s="63"/>
      <c r="N161" s="63"/>
      <c r="O161" s="63"/>
      <c r="P161" s="63"/>
    </row>
    <row r="162" spans="1:16" ht="14.25">
      <c r="A162" s="9">
        <v>51</v>
      </c>
      <c r="B162" s="8" t="s">
        <v>31</v>
      </c>
      <c r="C162" s="8" t="s">
        <v>30</v>
      </c>
      <c r="D162" s="6">
        <v>1</v>
      </c>
      <c r="E162" s="6">
        <v>4</v>
      </c>
      <c r="F162" s="6">
        <v>140</v>
      </c>
      <c r="G162" s="44">
        <v>0.08</v>
      </c>
      <c r="H162" s="45">
        <f t="shared" si="15"/>
        <v>151.2</v>
      </c>
      <c r="I162" s="45">
        <f t="shared" si="16"/>
        <v>560</v>
      </c>
      <c r="J162" s="45">
        <f t="shared" si="17"/>
        <v>604.8</v>
      </c>
      <c r="K162" s="64"/>
      <c r="L162" s="64"/>
      <c r="M162" s="63"/>
      <c r="N162" s="63"/>
      <c r="O162" s="63"/>
      <c r="P162" s="63"/>
    </row>
    <row r="163" spans="1:16" ht="14.25">
      <c r="A163" s="9">
        <v>52</v>
      </c>
      <c r="B163" s="8" t="s">
        <v>34</v>
      </c>
      <c r="C163" s="8" t="s">
        <v>30</v>
      </c>
      <c r="D163" s="6">
        <v>1</v>
      </c>
      <c r="E163" s="6">
        <v>1</v>
      </c>
      <c r="F163" s="6">
        <v>140</v>
      </c>
      <c r="G163" s="44">
        <v>0.08</v>
      </c>
      <c r="H163" s="45">
        <f t="shared" si="15"/>
        <v>151.2</v>
      </c>
      <c r="I163" s="45">
        <f t="shared" si="16"/>
        <v>140</v>
      </c>
      <c r="J163" s="45">
        <f t="shared" si="17"/>
        <v>151.2</v>
      </c>
      <c r="K163" s="64"/>
      <c r="L163" s="64"/>
      <c r="M163" s="63"/>
      <c r="N163" s="63"/>
      <c r="O163" s="63"/>
      <c r="P163" s="63"/>
    </row>
    <row r="164" spans="1:16" ht="14.25">
      <c r="A164" s="9">
        <v>53</v>
      </c>
      <c r="B164" s="8" t="s">
        <v>82</v>
      </c>
      <c r="C164" s="8" t="s">
        <v>30</v>
      </c>
      <c r="D164" s="6">
        <v>1</v>
      </c>
      <c r="E164" s="6">
        <v>1</v>
      </c>
      <c r="F164" s="6">
        <v>140</v>
      </c>
      <c r="G164" s="44">
        <v>0.08</v>
      </c>
      <c r="H164" s="45">
        <f t="shared" si="15"/>
        <v>151.2</v>
      </c>
      <c r="I164" s="45">
        <f t="shared" si="16"/>
        <v>140</v>
      </c>
      <c r="J164" s="45">
        <f t="shared" si="17"/>
        <v>151.2</v>
      </c>
      <c r="K164" s="64"/>
      <c r="L164" s="64"/>
      <c r="M164" s="63"/>
      <c r="N164" s="63"/>
      <c r="O164" s="63"/>
      <c r="P164" s="63"/>
    </row>
    <row r="165" spans="1:16" ht="14.25">
      <c r="A165" s="9">
        <v>54</v>
      </c>
      <c r="B165" s="8" t="s">
        <v>62</v>
      </c>
      <c r="C165" s="8" t="s">
        <v>30</v>
      </c>
      <c r="D165" s="6">
        <v>1</v>
      </c>
      <c r="E165" s="6">
        <v>1</v>
      </c>
      <c r="F165" s="6">
        <v>140</v>
      </c>
      <c r="G165" s="44">
        <v>0.08</v>
      </c>
      <c r="H165" s="45">
        <f t="shared" si="15"/>
        <v>151.2</v>
      </c>
      <c r="I165" s="45">
        <f t="shared" si="16"/>
        <v>140</v>
      </c>
      <c r="J165" s="45">
        <f t="shared" si="17"/>
        <v>151.2</v>
      </c>
      <c r="K165" s="64"/>
      <c r="L165" s="64"/>
      <c r="M165" s="63"/>
      <c r="N165" s="63"/>
      <c r="O165" s="63"/>
      <c r="P165" s="63"/>
    </row>
    <row r="166" spans="1:16" ht="14.25">
      <c r="A166" s="9">
        <v>55</v>
      </c>
      <c r="B166" s="5" t="s">
        <v>92</v>
      </c>
      <c r="C166" s="8" t="s">
        <v>30</v>
      </c>
      <c r="D166" s="6">
        <v>1</v>
      </c>
      <c r="E166" s="6">
        <v>10</v>
      </c>
      <c r="F166" s="6">
        <v>140</v>
      </c>
      <c r="G166" s="44">
        <v>0.08</v>
      </c>
      <c r="H166" s="45">
        <f t="shared" si="15"/>
        <v>151.2</v>
      </c>
      <c r="I166" s="45">
        <f t="shared" si="16"/>
        <v>1400</v>
      </c>
      <c r="J166" s="45">
        <f t="shared" si="17"/>
        <v>1512</v>
      </c>
      <c r="K166" s="64"/>
      <c r="L166" s="64"/>
      <c r="M166" s="63"/>
      <c r="N166" s="63"/>
      <c r="O166" s="63"/>
      <c r="P166" s="63"/>
    </row>
    <row r="167" spans="1:16" ht="14.25">
      <c r="A167" s="9">
        <v>56</v>
      </c>
      <c r="B167" s="8" t="s">
        <v>54</v>
      </c>
      <c r="C167" s="8" t="s">
        <v>30</v>
      </c>
      <c r="D167" s="6">
        <v>1</v>
      </c>
      <c r="E167" s="6">
        <v>1</v>
      </c>
      <c r="F167" s="6">
        <v>140</v>
      </c>
      <c r="G167" s="44">
        <v>0.08</v>
      </c>
      <c r="H167" s="45">
        <f t="shared" si="15"/>
        <v>151.2</v>
      </c>
      <c r="I167" s="45">
        <f t="shared" si="16"/>
        <v>140</v>
      </c>
      <c r="J167" s="45">
        <f t="shared" si="17"/>
        <v>151.2</v>
      </c>
      <c r="K167" s="64"/>
      <c r="L167" s="64"/>
      <c r="M167" s="63"/>
      <c r="N167" s="63"/>
      <c r="O167" s="63"/>
      <c r="P167" s="63"/>
    </row>
    <row r="168" spans="1:16" ht="14.25">
      <c r="A168" s="9">
        <v>57</v>
      </c>
      <c r="B168" s="8" t="s">
        <v>55</v>
      </c>
      <c r="C168" s="8" t="s">
        <v>30</v>
      </c>
      <c r="D168" s="6">
        <v>1</v>
      </c>
      <c r="E168" s="6">
        <v>1</v>
      </c>
      <c r="F168" s="6">
        <v>140</v>
      </c>
      <c r="G168" s="44">
        <v>0.08</v>
      </c>
      <c r="H168" s="45">
        <f t="shared" si="15"/>
        <v>151.2</v>
      </c>
      <c r="I168" s="45">
        <f t="shared" si="16"/>
        <v>140</v>
      </c>
      <c r="J168" s="45">
        <f t="shared" si="17"/>
        <v>151.2</v>
      </c>
      <c r="K168" s="64"/>
      <c r="L168" s="64"/>
      <c r="M168" s="63"/>
      <c r="N168" s="63"/>
      <c r="O168" s="63"/>
      <c r="P168" s="63"/>
    </row>
    <row r="169" spans="1:16" ht="14.25">
      <c r="A169" s="9">
        <v>58</v>
      </c>
      <c r="B169" s="8" t="s">
        <v>77</v>
      </c>
      <c r="C169" s="8" t="s">
        <v>30</v>
      </c>
      <c r="D169" s="6">
        <v>1</v>
      </c>
      <c r="E169" s="6">
        <v>1</v>
      </c>
      <c r="F169" s="6">
        <v>140</v>
      </c>
      <c r="G169" s="44">
        <v>0.08</v>
      </c>
      <c r="H169" s="45">
        <f t="shared" si="15"/>
        <v>151.2</v>
      </c>
      <c r="I169" s="45">
        <f t="shared" si="16"/>
        <v>140</v>
      </c>
      <c r="J169" s="45">
        <f t="shared" si="17"/>
        <v>151.2</v>
      </c>
      <c r="K169" s="14"/>
      <c r="L169" s="64"/>
      <c r="M169" s="63"/>
      <c r="N169" s="63"/>
      <c r="O169" s="63"/>
      <c r="P169" s="63"/>
    </row>
    <row r="170" spans="1:16" ht="14.25">
      <c r="A170" s="9">
        <v>59</v>
      </c>
      <c r="B170" s="8" t="s">
        <v>71</v>
      </c>
      <c r="C170" s="8" t="s">
        <v>30</v>
      </c>
      <c r="D170" s="6">
        <v>1</v>
      </c>
      <c r="E170" s="6">
        <v>1</v>
      </c>
      <c r="F170" s="6">
        <v>140</v>
      </c>
      <c r="G170" s="44">
        <v>0.08</v>
      </c>
      <c r="H170" s="45">
        <f t="shared" si="15"/>
        <v>151.2</v>
      </c>
      <c r="I170" s="45">
        <f t="shared" si="16"/>
        <v>140</v>
      </c>
      <c r="J170" s="45">
        <f t="shared" si="17"/>
        <v>151.2</v>
      </c>
      <c r="K170" s="64"/>
      <c r="L170" s="64"/>
      <c r="M170" s="63"/>
      <c r="N170" s="63"/>
      <c r="O170" s="63"/>
      <c r="P170" s="63"/>
    </row>
    <row r="171" spans="1:16" ht="14.25">
      <c r="A171" s="9">
        <v>60</v>
      </c>
      <c r="B171" s="8" t="s">
        <v>69</v>
      </c>
      <c r="C171" s="8" t="s">
        <v>30</v>
      </c>
      <c r="D171" s="6">
        <v>1</v>
      </c>
      <c r="E171" s="6">
        <v>1</v>
      </c>
      <c r="F171" s="6">
        <v>140</v>
      </c>
      <c r="G171" s="44">
        <v>0.08</v>
      </c>
      <c r="H171" s="45">
        <f t="shared" si="15"/>
        <v>151.2</v>
      </c>
      <c r="I171" s="45">
        <f t="shared" si="16"/>
        <v>140</v>
      </c>
      <c r="J171" s="45">
        <f t="shared" si="17"/>
        <v>151.2</v>
      </c>
      <c r="K171" s="14"/>
      <c r="L171" s="64"/>
      <c r="M171" s="63"/>
      <c r="N171" s="63"/>
      <c r="O171" s="63"/>
      <c r="P171" s="63"/>
    </row>
    <row r="172" spans="1:16" ht="14.25">
      <c r="A172" s="9">
        <v>61</v>
      </c>
      <c r="B172" s="8" t="s">
        <v>68</v>
      </c>
      <c r="C172" s="8" t="s">
        <v>30</v>
      </c>
      <c r="D172" s="6">
        <v>1</v>
      </c>
      <c r="E172" s="6">
        <v>2</v>
      </c>
      <c r="F172" s="6">
        <v>140</v>
      </c>
      <c r="G172" s="44">
        <v>0.08</v>
      </c>
      <c r="H172" s="45">
        <f t="shared" si="15"/>
        <v>151.2</v>
      </c>
      <c r="I172" s="45">
        <f t="shared" si="16"/>
        <v>280</v>
      </c>
      <c r="J172" s="45">
        <f t="shared" si="17"/>
        <v>302.4</v>
      </c>
      <c r="K172" s="64"/>
      <c r="L172" s="64"/>
      <c r="M172" s="63"/>
      <c r="N172" s="63"/>
      <c r="O172" s="63"/>
      <c r="P172" s="63"/>
    </row>
    <row r="173" spans="1:16" ht="14.25">
      <c r="A173" s="9">
        <v>62</v>
      </c>
      <c r="B173" s="8" t="s">
        <v>59</v>
      </c>
      <c r="C173" s="8" t="s">
        <v>30</v>
      </c>
      <c r="D173" s="6">
        <v>1</v>
      </c>
      <c r="E173" s="6">
        <v>1</v>
      </c>
      <c r="F173" s="6">
        <v>140</v>
      </c>
      <c r="G173" s="44">
        <v>0.08</v>
      </c>
      <c r="H173" s="45">
        <f t="shared" si="15"/>
        <v>151.2</v>
      </c>
      <c r="I173" s="45">
        <f t="shared" si="16"/>
        <v>140</v>
      </c>
      <c r="J173" s="45">
        <f t="shared" si="17"/>
        <v>151.2</v>
      </c>
      <c r="K173" s="64"/>
      <c r="L173" s="64"/>
      <c r="M173" s="63"/>
      <c r="N173" s="63"/>
      <c r="O173" s="63"/>
      <c r="P173" s="63"/>
    </row>
    <row r="174" spans="1:16" ht="14.25">
      <c r="A174" s="9">
        <v>63</v>
      </c>
      <c r="B174" s="8" t="s">
        <v>102</v>
      </c>
      <c r="C174" s="8" t="s">
        <v>30</v>
      </c>
      <c r="D174" s="6">
        <v>1</v>
      </c>
      <c r="E174" s="55">
        <v>5</v>
      </c>
      <c r="F174" s="55">
        <v>984</v>
      </c>
      <c r="G174" s="81">
        <v>0.08</v>
      </c>
      <c r="H174" s="45">
        <f t="shared" si="15"/>
        <v>1062.72</v>
      </c>
      <c r="I174" s="45">
        <f t="shared" si="16"/>
        <v>4920</v>
      </c>
      <c r="J174" s="45">
        <f t="shared" si="17"/>
        <v>5313.6</v>
      </c>
      <c r="K174" s="107"/>
      <c r="L174" s="107"/>
      <c r="M174" s="63"/>
      <c r="N174" s="63"/>
      <c r="O174" s="63"/>
      <c r="P174" s="63"/>
    </row>
    <row r="175" spans="1:16" ht="28.5">
      <c r="A175" s="9">
        <v>65</v>
      </c>
      <c r="B175" s="8" t="s">
        <v>216</v>
      </c>
      <c r="C175" s="8" t="s">
        <v>11</v>
      </c>
      <c r="D175" s="6">
        <v>1</v>
      </c>
      <c r="E175" s="6">
        <v>3</v>
      </c>
      <c r="F175" s="6">
        <v>4000</v>
      </c>
      <c r="G175" s="82">
        <v>0.08</v>
      </c>
      <c r="H175" s="45">
        <f t="shared" si="15"/>
        <v>4320</v>
      </c>
      <c r="I175" s="45">
        <f t="shared" si="16"/>
        <v>12000</v>
      </c>
      <c r="J175" s="45">
        <f t="shared" si="17"/>
        <v>12960</v>
      </c>
      <c r="K175" s="93"/>
      <c r="L175" s="93"/>
      <c r="M175" s="63"/>
      <c r="N175" s="63"/>
      <c r="O175" s="63"/>
      <c r="P175" s="63"/>
    </row>
    <row r="176" spans="1:16" ht="14.25">
      <c r="A176" s="9"/>
      <c r="B176" s="8"/>
      <c r="C176" s="8"/>
      <c r="D176" s="6"/>
      <c r="E176" s="6"/>
      <c r="F176" s="6"/>
      <c r="G176" s="91"/>
      <c r="H176" s="14" t="s">
        <v>17</v>
      </c>
      <c r="I176" s="28">
        <f>SUM(I112:I175)</f>
        <v>32320</v>
      </c>
      <c r="J176" s="28">
        <f>SUM(J112:J175)</f>
        <v>34905.60000000002</v>
      </c>
      <c r="K176" s="79"/>
      <c r="L176" s="64"/>
      <c r="M176" s="63"/>
      <c r="N176" s="63"/>
      <c r="O176" s="63"/>
      <c r="P176" s="63"/>
    </row>
    <row r="177" spans="1:16" ht="14.25">
      <c r="A177" s="13"/>
      <c r="B177" s="20"/>
      <c r="C177" s="20"/>
      <c r="D177" s="12"/>
      <c r="E177" s="12"/>
      <c r="F177" s="12"/>
      <c r="G177" s="12"/>
      <c r="H177" s="21"/>
      <c r="I177" s="38"/>
      <c r="J177" s="38"/>
      <c r="K177" s="63"/>
      <c r="L177" s="63"/>
      <c r="M177" s="63"/>
      <c r="N177" s="63"/>
      <c r="O177" s="63"/>
      <c r="P177" s="63"/>
    </row>
    <row r="178" spans="1:16" ht="14.25">
      <c r="A178" s="13"/>
      <c r="B178" s="20"/>
      <c r="C178" s="20"/>
      <c r="D178" s="12"/>
      <c r="E178" s="12"/>
      <c r="F178" s="12"/>
      <c r="G178" s="12"/>
      <c r="H178" s="21"/>
      <c r="I178" s="38"/>
      <c r="J178" s="38"/>
      <c r="K178" s="63"/>
      <c r="L178" s="63"/>
      <c r="M178" s="63"/>
      <c r="N178" s="63"/>
      <c r="O178" s="63"/>
      <c r="P178" s="63"/>
    </row>
    <row r="179" spans="1:16" ht="14.25">
      <c r="A179" s="13"/>
      <c r="B179" s="20"/>
      <c r="C179" s="20"/>
      <c r="D179" s="12"/>
      <c r="E179" s="12"/>
      <c r="F179" s="12"/>
      <c r="G179" s="12"/>
      <c r="H179" s="48" t="s">
        <v>99</v>
      </c>
      <c r="I179" s="48"/>
      <c r="J179" s="48"/>
      <c r="K179" s="51"/>
      <c r="L179" s="63"/>
      <c r="M179" s="63"/>
      <c r="N179" s="63"/>
      <c r="O179" s="63"/>
      <c r="P179" s="63"/>
    </row>
    <row r="180" spans="1:16" ht="14.25">
      <c r="A180" s="13"/>
      <c r="B180" s="20"/>
      <c r="C180" s="20"/>
      <c r="D180" s="12"/>
      <c r="E180" s="12"/>
      <c r="F180" s="12"/>
      <c r="G180" s="12"/>
      <c r="H180" s="48" t="s">
        <v>100</v>
      </c>
      <c r="I180" s="48"/>
      <c r="J180" s="48"/>
      <c r="K180" s="51"/>
      <c r="L180" s="63"/>
      <c r="M180" s="63"/>
      <c r="N180" s="63"/>
      <c r="O180" s="63"/>
      <c r="P180" s="63"/>
    </row>
    <row r="181" spans="1:16" ht="14.25">
      <c r="A181" s="63"/>
      <c r="B181" s="20"/>
      <c r="C181" s="20"/>
      <c r="D181" s="12"/>
      <c r="E181" s="12"/>
      <c r="F181" s="12"/>
      <c r="G181" s="12"/>
      <c r="H181" s="48" t="s">
        <v>101</v>
      </c>
      <c r="I181" s="48"/>
      <c r="J181" s="48"/>
      <c r="K181" s="42"/>
      <c r="L181" s="63"/>
      <c r="M181" s="63"/>
      <c r="N181" s="63"/>
      <c r="O181" s="63"/>
      <c r="P181" s="63"/>
    </row>
    <row r="182" spans="1:16" ht="14.25">
      <c r="A182" s="13"/>
      <c r="B182" s="63"/>
      <c r="C182" s="63"/>
      <c r="D182" s="63"/>
      <c r="E182" s="63"/>
      <c r="F182" s="63"/>
      <c r="G182" s="63"/>
      <c r="H182" s="63"/>
      <c r="I182" s="63"/>
      <c r="J182" s="63"/>
      <c r="K182" s="42"/>
      <c r="L182" s="42"/>
      <c r="M182" s="63"/>
      <c r="N182" s="63"/>
      <c r="O182" s="63"/>
      <c r="P182" s="63"/>
    </row>
    <row r="183" spans="1:16" ht="14.25">
      <c r="A183" s="13"/>
      <c r="B183" s="66" t="s">
        <v>171</v>
      </c>
      <c r="C183" s="63"/>
      <c r="D183" s="63"/>
      <c r="E183" s="63"/>
      <c r="F183" s="63"/>
      <c r="G183" s="63"/>
      <c r="H183" s="63"/>
      <c r="I183" s="63"/>
      <c r="J183" s="63"/>
      <c r="K183" s="42"/>
      <c r="L183" s="42"/>
      <c r="M183" s="63"/>
      <c r="N183" s="63"/>
      <c r="O183" s="63"/>
      <c r="P183" s="63"/>
    </row>
    <row r="184" spans="1:16" ht="14.25">
      <c r="A184" s="108"/>
      <c r="B184" s="63"/>
      <c r="C184" s="63"/>
      <c r="D184" s="63"/>
      <c r="E184" s="63"/>
      <c r="F184" s="63"/>
      <c r="G184" s="63"/>
      <c r="H184" s="63"/>
      <c r="I184" s="63"/>
      <c r="J184" s="63"/>
      <c r="K184" s="42"/>
      <c r="L184" s="42"/>
      <c r="M184" s="63"/>
      <c r="N184" s="63"/>
      <c r="O184" s="63"/>
      <c r="P184" s="63"/>
    </row>
    <row r="185" spans="1:16" ht="40.5">
      <c r="A185" s="9"/>
      <c r="B185" s="24" t="s">
        <v>1</v>
      </c>
      <c r="C185" s="24" t="s">
        <v>2</v>
      </c>
      <c r="D185" s="15" t="s">
        <v>3</v>
      </c>
      <c r="E185" s="15" t="s">
        <v>4</v>
      </c>
      <c r="F185" s="15" t="s">
        <v>18</v>
      </c>
      <c r="G185" s="15" t="s">
        <v>94</v>
      </c>
      <c r="H185" s="24" t="s">
        <v>19</v>
      </c>
      <c r="I185" s="22" t="s">
        <v>8</v>
      </c>
      <c r="J185" s="113" t="s">
        <v>9</v>
      </c>
      <c r="K185" s="14" t="s">
        <v>103</v>
      </c>
      <c r="L185" s="14" t="s">
        <v>15</v>
      </c>
      <c r="M185" s="63"/>
      <c r="N185" s="63"/>
      <c r="O185" s="63"/>
      <c r="P185" s="63"/>
    </row>
    <row r="186" spans="1:16" ht="28.5">
      <c r="A186" s="18">
        <v>1</v>
      </c>
      <c r="B186" s="19" t="s">
        <v>151</v>
      </c>
      <c r="C186" s="24" t="s">
        <v>13</v>
      </c>
      <c r="D186" s="22">
        <v>1</v>
      </c>
      <c r="E186" s="22">
        <v>700</v>
      </c>
      <c r="F186" s="22">
        <v>43</v>
      </c>
      <c r="G186" s="31">
        <v>8</v>
      </c>
      <c r="H186" s="45">
        <v>46.44</v>
      </c>
      <c r="I186" s="45">
        <f aca="true" t="shared" si="18" ref="I186:I221">F186*E186</f>
        <v>30100</v>
      </c>
      <c r="J186" s="45">
        <f aca="true" t="shared" si="19" ref="J186:J221">H186*E186</f>
        <v>32508</v>
      </c>
      <c r="K186" s="14"/>
      <c r="L186" s="14"/>
      <c r="M186" s="63"/>
      <c r="N186" s="63"/>
      <c r="O186" s="63"/>
      <c r="P186" s="63"/>
    </row>
    <row r="187" spans="1:16" ht="71.25">
      <c r="A187" s="18">
        <v>2</v>
      </c>
      <c r="B187" s="19" t="s">
        <v>139</v>
      </c>
      <c r="C187" s="9" t="s">
        <v>13</v>
      </c>
      <c r="D187" s="19">
        <v>1</v>
      </c>
      <c r="E187" s="18">
        <v>700</v>
      </c>
      <c r="F187" s="26">
        <v>74.8</v>
      </c>
      <c r="G187" s="114">
        <v>0.08</v>
      </c>
      <c r="H187" s="45">
        <f aca="true" t="shared" si="20" ref="H187:H221">F187*G187+F187</f>
        <v>80.78399999999999</v>
      </c>
      <c r="I187" s="45">
        <f t="shared" si="18"/>
        <v>52360</v>
      </c>
      <c r="J187" s="45">
        <f t="shared" si="19"/>
        <v>56548.799999999996</v>
      </c>
      <c r="K187" s="14"/>
      <c r="L187" s="64"/>
      <c r="M187" s="95"/>
      <c r="N187" s="63"/>
      <c r="O187" s="63"/>
      <c r="P187" s="63"/>
    </row>
    <row r="188" spans="1:16" ht="28.5">
      <c r="A188" s="18">
        <v>3</v>
      </c>
      <c r="B188" s="19" t="s">
        <v>150</v>
      </c>
      <c r="C188" s="9" t="s">
        <v>13</v>
      </c>
      <c r="D188" s="19">
        <v>1</v>
      </c>
      <c r="E188" s="18">
        <v>100</v>
      </c>
      <c r="F188" s="26">
        <v>22.6</v>
      </c>
      <c r="G188" s="114">
        <v>0.08</v>
      </c>
      <c r="H188" s="45">
        <f t="shared" si="20"/>
        <v>24.408</v>
      </c>
      <c r="I188" s="45">
        <f t="shared" si="18"/>
        <v>2260</v>
      </c>
      <c r="J188" s="45">
        <f t="shared" si="19"/>
        <v>2440.8</v>
      </c>
      <c r="K188" s="14"/>
      <c r="L188" s="64"/>
      <c r="M188" s="95"/>
      <c r="N188" s="63"/>
      <c r="O188" s="63"/>
      <c r="P188" s="63"/>
    </row>
    <row r="189" spans="1:16" ht="71.25">
      <c r="A189" s="18">
        <v>4</v>
      </c>
      <c r="B189" s="19" t="s">
        <v>147</v>
      </c>
      <c r="C189" s="9" t="s">
        <v>13</v>
      </c>
      <c r="D189" s="19">
        <v>1</v>
      </c>
      <c r="E189" s="18">
        <v>100</v>
      </c>
      <c r="F189" s="26">
        <v>31.7</v>
      </c>
      <c r="G189" s="114">
        <v>0.08</v>
      </c>
      <c r="H189" s="45">
        <f t="shared" si="20"/>
        <v>34.236</v>
      </c>
      <c r="I189" s="45">
        <f t="shared" si="18"/>
        <v>3170</v>
      </c>
      <c r="J189" s="45">
        <f t="shared" si="19"/>
        <v>3423.6</v>
      </c>
      <c r="K189" s="14"/>
      <c r="L189" s="64"/>
      <c r="M189" s="95"/>
      <c r="N189" s="63"/>
      <c r="O189" s="63"/>
      <c r="P189" s="63"/>
    </row>
    <row r="190" spans="1:16" ht="28.5">
      <c r="A190" s="18">
        <v>5</v>
      </c>
      <c r="B190" s="19" t="s">
        <v>149</v>
      </c>
      <c r="C190" s="9" t="s">
        <v>13</v>
      </c>
      <c r="D190" s="19">
        <v>1</v>
      </c>
      <c r="E190" s="18">
        <v>100</v>
      </c>
      <c r="F190" s="26">
        <v>6.6</v>
      </c>
      <c r="G190" s="114">
        <v>0.08</v>
      </c>
      <c r="H190" s="45">
        <f t="shared" si="20"/>
        <v>7.128</v>
      </c>
      <c r="I190" s="45">
        <f t="shared" si="18"/>
        <v>660</v>
      </c>
      <c r="J190" s="45">
        <f t="shared" si="19"/>
        <v>712.8</v>
      </c>
      <c r="K190" s="14"/>
      <c r="L190" s="64"/>
      <c r="M190" s="95"/>
      <c r="N190" s="63"/>
      <c r="O190" s="63"/>
      <c r="P190" s="63"/>
    </row>
    <row r="191" spans="1:16" ht="71.25">
      <c r="A191" s="18">
        <v>6</v>
      </c>
      <c r="B191" s="19" t="s">
        <v>140</v>
      </c>
      <c r="C191" s="9" t="s">
        <v>13</v>
      </c>
      <c r="D191" s="19">
        <v>1</v>
      </c>
      <c r="E191" s="18">
        <v>100</v>
      </c>
      <c r="F191" s="26">
        <v>9</v>
      </c>
      <c r="G191" s="114">
        <v>0.08</v>
      </c>
      <c r="H191" s="45">
        <f t="shared" si="20"/>
        <v>9.72</v>
      </c>
      <c r="I191" s="45">
        <f t="shared" si="18"/>
        <v>900</v>
      </c>
      <c r="J191" s="45">
        <f t="shared" si="19"/>
        <v>972.0000000000001</v>
      </c>
      <c r="K191" s="8"/>
      <c r="L191" s="64"/>
      <c r="M191" s="63"/>
      <c r="N191" s="63"/>
      <c r="O191" s="63"/>
      <c r="P191" s="63"/>
    </row>
    <row r="192" spans="1:16" ht="42.75">
      <c r="A192" s="18">
        <v>7</v>
      </c>
      <c r="B192" s="19" t="s">
        <v>152</v>
      </c>
      <c r="C192" s="9" t="s">
        <v>13</v>
      </c>
      <c r="D192" s="9">
        <v>1</v>
      </c>
      <c r="E192" s="9">
        <v>100</v>
      </c>
      <c r="F192" s="6">
        <v>13</v>
      </c>
      <c r="G192" s="114">
        <v>0.08</v>
      </c>
      <c r="H192" s="45">
        <f t="shared" si="20"/>
        <v>14.04</v>
      </c>
      <c r="I192" s="45">
        <f t="shared" si="18"/>
        <v>1300</v>
      </c>
      <c r="J192" s="45">
        <f t="shared" si="19"/>
        <v>1404</v>
      </c>
      <c r="K192" s="8"/>
      <c r="L192" s="64"/>
      <c r="M192" s="63"/>
      <c r="N192" s="63"/>
      <c r="O192" s="63"/>
      <c r="P192" s="63"/>
    </row>
    <row r="193" spans="1:16" ht="42.75">
      <c r="A193" s="18">
        <v>8</v>
      </c>
      <c r="B193" s="19" t="s">
        <v>135</v>
      </c>
      <c r="C193" s="9" t="s">
        <v>13</v>
      </c>
      <c r="D193" s="9">
        <v>1</v>
      </c>
      <c r="E193" s="9">
        <v>200</v>
      </c>
      <c r="F193" s="6">
        <v>31</v>
      </c>
      <c r="G193" s="52">
        <v>0.08</v>
      </c>
      <c r="H193" s="45">
        <f t="shared" si="20"/>
        <v>33.48</v>
      </c>
      <c r="I193" s="45">
        <f t="shared" si="18"/>
        <v>6200</v>
      </c>
      <c r="J193" s="45">
        <f t="shared" si="19"/>
        <v>6695.999999999999</v>
      </c>
      <c r="K193" s="8"/>
      <c r="L193" s="64"/>
      <c r="M193" s="63"/>
      <c r="N193" s="63"/>
      <c r="O193" s="63"/>
      <c r="P193" s="63"/>
    </row>
    <row r="194" spans="1:17" ht="55.5" customHeight="1">
      <c r="A194" s="18">
        <v>9</v>
      </c>
      <c r="B194" s="97" t="s">
        <v>136</v>
      </c>
      <c r="C194" s="9" t="s">
        <v>13</v>
      </c>
      <c r="D194" s="9">
        <v>1</v>
      </c>
      <c r="E194" s="9">
        <v>500</v>
      </c>
      <c r="F194" s="9">
        <v>79.3</v>
      </c>
      <c r="G194" s="115">
        <v>0.08</v>
      </c>
      <c r="H194" s="45">
        <f t="shared" si="20"/>
        <v>85.64399999999999</v>
      </c>
      <c r="I194" s="45">
        <f t="shared" si="18"/>
        <v>39650</v>
      </c>
      <c r="J194" s="45">
        <f t="shared" si="19"/>
        <v>42821.99999999999</v>
      </c>
      <c r="K194" s="8"/>
      <c r="L194" s="64"/>
      <c r="M194" s="63"/>
      <c r="N194" s="63"/>
      <c r="O194" s="63"/>
      <c r="P194" s="63"/>
      <c r="Q194" s="109"/>
    </row>
    <row r="195" spans="1:17" ht="55.5" customHeight="1">
      <c r="A195" s="18">
        <v>10</v>
      </c>
      <c r="B195" s="90" t="s">
        <v>113</v>
      </c>
      <c r="C195" s="18" t="s">
        <v>13</v>
      </c>
      <c r="D195" s="18">
        <v>1</v>
      </c>
      <c r="E195" s="18">
        <v>10</v>
      </c>
      <c r="F195" s="9">
        <v>31.7</v>
      </c>
      <c r="G195" s="115">
        <v>0.08</v>
      </c>
      <c r="H195" s="45">
        <f t="shared" si="20"/>
        <v>34.236</v>
      </c>
      <c r="I195" s="45">
        <f t="shared" si="18"/>
        <v>317</v>
      </c>
      <c r="J195" s="45">
        <f t="shared" si="19"/>
        <v>342.35999999999996</v>
      </c>
      <c r="K195" s="8"/>
      <c r="L195" s="64"/>
      <c r="M195" s="63"/>
      <c r="N195" s="63"/>
      <c r="O195" s="63"/>
      <c r="P195" s="63"/>
      <c r="Q195" s="109"/>
    </row>
    <row r="196" spans="1:16" ht="43.5" customHeight="1">
      <c r="A196" s="18">
        <v>11</v>
      </c>
      <c r="B196" s="98" t="s">
        <v>112</v>
      </c>
      <c r="C196" s="18" t="s">
        <v>13</v>
      </c>
      <c r="D196" s="19">
        <v>1</v>
      </c>
      <c r="E196" s="18">
        <v>10</v>
      </c>
      <c r="F196" s="8">
        <v>7</v>
      </c>
      <c r="G196" s="116">
        <v>0.08</v>
      </c>
      <c r="H196" s="45">
        <f t="shared" si="20"/>
        <v>7.5600000000000005</v>
      </c>
      <c r="I196" s="45">
        <f t="shared" si="18"/>
        <v>70</v>
      </c>
      <c r="J196" s="45">
        <f t="shared" si="19"/>
        <v>75.60000000000001</v>
      </c>
      <c r="K196" s="9"/>
      <c r="L196" s="64"/>
      <c r="M196" s="95"/>
      <c r="N196" s="63"/>
      <c r="O196" s="63"/>
      <c r="P196" s="63"/>
    </row>
    <row r="197" spans="1:16" ht="28.5">
      <c r="A197" s="18">
        <v>12</v>
      </c>
      <c r="B197" s="19" t="s">
        <v>153</v>
      </c>
      <c r="C197" s="9" t="s">
        <v>13</v>
      </c>
      <c r="D197" s="19">
        <v>1</v>
      </c>
      <c r="E197" s="9">
        <v>200</v>
      </c>
      <c r="F197" s="104">
        <v>12.5</v>
      </c>
      <c r="G197" s="52">
        <v>0.08</v>
      </c>
      <c r="H197" s="45">
        <f t="shared" si="20"/>
        <v>13.5</v>
      </c>
      <c r="I197" s="45">
        <f t="shared" si="18"/>
        <v>2500</v>
      </c>
      <c r="J197" s="45">
        <f t="shared" si="19"/>
        <v>2700</v>
      </c>
      <c r="K197" s="103"/>
      <c r="L197" s="64"/>
      <c r="M197" s="95"/>
      <c r="N197" s="63"/>
      <c r="O197" s="63"/>
      <c r="P197" s="63"/>
    </row>
    <row r="198" spans="1:16" ht="57">
      <c r="A198" s="18">
        <v>13</v>
      </c>
      <c r="B198" s="19" t="s">
        <v>141</v>
      </c>
      <c r="C198" s="9" t="s">
        <v>13</v>
      </c>
      <c r="D198" s="19">
        <v>1</v>
      </c>
      <c r="E198" s="9">
        <v>300</v>
      </c>
      <c r="F198" s="26">
        <v>17</v>
      </c>
      <c r="G198" s="52">
        <v>0.08</v>
      </c>
      <c r="H198" s="45">
        <f t="shared" si="20"/>
        <v>18.36</v>
      </c>
      <c r="I198" s="45">
        <f t="shared" si="18"/>
        <v>5100</v>
      </c>
      <c r="J198" s="45">
        <f t="shared" si="19"/>
        <v>5508</v>
      </c>
      <c r="K198" s="14"/>
      <c r="L198" s="64"/>
      <c r="M198" s="63"/>
      <c r="N198" s="63"/>
      <c r="O198" s="63"/>
      <c r="P198" s="63"/>
    </row>
    <row r="199" spans="1:16" ht="28.5">
      <c r="A199" s="18">
        <v>14</v>
      </c>
      <c r="B199" s="19" t="s">
        <v>154</v>
      </c>
      <c r="C199" s="9" t="s">
        <v>13</v>
      </c>
      <c r="D199" s="19">
        <v>1</v>
      </c>
      <c r="E199" s="9">
        <v>1000</v>
      </c>
      <c r="F199" s="26">
        <v>52</v>
      </c>
      <c r="G199" s="52">
        <v>0.08</v>
      </c>
      <c r="H199" s="45">
        <f t="shared" si="20"/>
        <v>56.16</v>
      </c>
      <c r="I199" s="45">
        <f t="shared" si="18"/>
        <v>52000</v>
      </c>
      <c r="J199" s="45">
        <f t="shared" si="19"/>
        <v>56160</v>
      </c>
      <c r="K199" s="14"/>
      <c r="L199" s="64"/>
      <c r="M199" s="63"/>
      <c r="N199" s="63"/>
      <c r="O199" s="63"/>
      <c r="P199" s="63"/>
    </row>
    <row r="200" spans="1:16" ht="55.5" customHeight="1">
      <c r="A200" s="18">
        <v>15</v>
      </c>
      <c r="B200" s="19" t="s">
        <v>142</v>
      </c>
      <c r="C200" s="9" t="s">
        <v>13</v>
      </c>
      <c r="D200" s="9">
        <v>1</v>
      </c>
      <c r="E200" s="9">
        <v>600</v>
      </c>
      <c r="F200" s="9">
        <v>86</v>
      </c>
      <c r="G200" s="115">
        <v>0.08</v>
      </c>
      <c r="H200" s="45">
        <f t="shared" si="20"/>
        <v>92.88</v>
      </c>
      <c r="I200" s="45">
        <f t="shared" si="18"/>
        <v>51600</v>
      </c>
      <c r="J200" s="45">
        <f t="shared" si="19"/>
        <v>55728</v>
      </c>
      <c r="K200" s="14"/>
      <c r="L200" s="64"/>
      <c r="M200" s="63"/>
      <c r="N200" s="63"/>
      <c r="O200" s="63"/>
      <c r="P200" s="63"/>
    </row>
    <row r="201" spans="1:16" ht="55.5" customHeight="1">
      <c r="A201" s="18">
        <v>16</v>
      </c>
      <c r="B201" s="19" t="s">
        <v>143</v>
      </c>
      <c r="C201" s="9" t="s">
        <v>13</v>
      </c>
      <c r="D201" s="9">
        <v>1</v>
      </c>
      <c r="E201" s="9">
        <v>200</v>
      </c>
      <c r="F201" s="9">
        <v>29.6</v>
      </c>
      <c r="G201" s="36">
        <v>0.08</v>
      </c>
      <c r="H201" s="45">
        <f t="shared" si="20"/>
        <v>31.968000000000004</v>
      </c>
      <c r="I201" s="45">
        <f t="shared" si="18"/>
        <v>5920</v>
      </c>
      <c r="J201" s="45">
        <f t="shared" si="19"/>
        <v>6393.6</v>
      </c>
      <c r="K201" s="14"/>
      <c r="L201" s="64"/>
      <c r="M201" s="63"/>
      <c r="N201" s="63"/>
      <c r="O201" s="63"/>
      <c r="P201" s="63"/>
    </row>
    <row r="202" spans="1:16" ht="55.5" customHeight="1">
      <c r="A202" s="18">
        <v>17</v>
      </c>
      <c r="B202" s="19" t="s">
        <v>155</v>
      </c>
      <c r="C202" s="9" t="s">
        <v>13</v>
      </c>
      <c r="D202" s="9">
        <v>1</v>
      </c>
      <c r="E202" s="9">
        <v>300</v>
      </c>
      <c r="F202" s="9">
        <v>28.3</v>
      </c>
      <c r="G202" s="36">
        <v>0.08</v>
      </c>
      <c r="H202" s="45">
        <f t="shared" si="20"/>
        <v>30.564</v>
      </c>
      <c r="I202" s="45">
        <f t="shared" si="18"/>
        <v>8490</v>
      </c>
      <c r="J202" s="45">
        <f t="shared" si="19"/>
        <v>9169.2</v>
      </c>
      <c r="K202" s="14"/>
      <c r="L202" s="64"/>
      <c r="M202" s="63"/>
      <c r="N202" s="63"/>
      <c r="O202" s="63"/>
      <c r="P202" s="63"/>
    </row>
    <row r="203" spans="1:16" ht="14.25">
      <c r="A203" s="18">
        <v>18</v>
      </c>
      <c r="B203" s="86" t="s">
        <v>137</v>
      </c>
      <c r="C203" s="9" t="s">
        <v>13</v>
      </c>
      <c r="D203" s="9">
        <v>1</v>
      </c>
      <c r="E203" s="9">
        <v>10</v>
      </c>
      <c r="F203" s="32">
        <v>12.7</v>
      </c>
      <c r="G203" s="114">
        <v>0.08</v>
      </c>
      <c r="H203" s="45">
        <f t="shared" si="20"/>
        <v>13.716</v>
      </c>
      <c r="I203" s="45">
        <f t="shared" si="18"/>
        <v>127</v>
      </c>
      <c r="J203" s="45">
        <f t="shared" si="19"/>
        <v>137.16</v>
      </c>
      <c r="K203" s="15"/>
      <c r="L203" s="14"/>
      <c r="M203" s="95"/>
      <c r="N203" s="63"/>
      <c r="O203" s="63"/>
      <c r="P203" s="63"/>
    </row>
    <row r="204" spans="1:16" ht="40.5" customHeight="1">
      <c r="A204" s="18">
        <v>19</v>
      </c>
      <c r="B204" s="8" t="s">
        <v>104</v>
      </c>
      <c r="C204" s="9" t="s">
        <v>11</v>
      </c>
      <c r="D204" s="9">
        <v>50</v>
      </c>
      <c r="E204" s="9">
        <v>1</v>
      </c>
      <c r="F204" s="9">
        <v>35</v>
      </c>
      <c r="G204" s="115">
        <v>0.08</v>
      </c>
      <c r="H204" s="45">
        <f t="shared" si="20"/>
        <v>37.8</v>
      </c>
      <c r="I204" s="45">
        <f t="shared" si="18"/>
        <v>35</v>
      </c>
      <c r="J204" s="45">
        <f t="shared" si="19"/>
        <v>37.8</v>
      </c>
      <c r="K204" s="17"/>
      <c r="L204" s="14"/>
      <c r="M204" s="95"/>
      <c r="N204" s="63"/>
      <c r="O204" s="63"/>
      <c r="P204" s="63"/>
    </row>
    <row r="205" spans="1:16" ht="33" customHeight="1">
      <c r="A205" s="18">
        <v>20</v>
      </c>
      <c r="B205" s="8" t="s">
        <v>122</v>
      </c>
      <c r="C205" s="8" t="s">
        <v>13</v>
      </c>
      <c r="D205" s="9">
        <v>1</v>
      </c>
      <c r="E205" s="9">
        <v>10</v>
      </c>
      <c r="F205" s="9">
        <v>297</v>
      </c>
      <c r="G205" s="115">
        <v>0.08</v>
      </c>
      <c r="H205" s="45">
        <f t="shared" si="20"/>
        <v>320.76</v>
      </c>
      <c r="I205" s="45">
        <f t="shared" si="18"/>
        <v>2970</v>
      </c>
      <c r="J205" s="45">
        <f t="shared" si="19"/>
        <v>3207.6</v>
      </c>
      <c r="K205" s="17"/>
      <c r="L205" s="14"/>
      <c r="M205" s="95"/>
      <c r="N205" s="63"/>
      <c r="O205" s="63"/>
      <c r="P205" s="63"/>
    </row>
    <row r="206" spans="1:16" ht="32.25" customHeight="1">
      <c r="A206" s="18">
        <v>21</v>
      </c>
      <c r="B206" s="8" t="s">
        <v>121</v>
      </c>
      <c r="C206" s="9" t="s">
        <v>11</v>
      </c>
      <c r="D206" s="9">
        <v>10</v>
      </c>
      <c r="E206" s="9">
        <v>2</v>
      </c>
      <c r="F206" s="9">
        <v>25</v>
      </c>
      <c r="G206" s="115">
        <v>0.08</v>
      </c>
      <c r="H206" s="45">
        <f t="shared" si="20"/>
        <v>27</v>
      </c>
      <c r="I206" s="45">
        <f t="shared" si="18"/>
        <v>50</v>
      </c>
      <c r="J206" s="45">
        <f t="shared" si="19"/>
        <v>54</v>
      </c>
      <c r="K206" s="17"/>
      <c r="L206" s="14"/>
      <c r="M206" s="63"/>
      <c r="N206" s="63"/>
      <c r="O206" s="63"/>
      <c r="P206" s="63"/>
    </row>
    <row r="207" spans="1:16" ht="40.5" customHeight="1">
      <c r="A207" s="18">
        <v>22</v>
      </c>
      <c r="B207" s="19" t="s">
        <v>144</v>
      </c>
      <c r="C207" s="18" t="s">
        <v>11</v>
      </c>
      <c r="D207" s="18">
        <v>1</v>
      </c>
      <c r="E207" s="18">
        <v>500</v>
      </c>
      <c r="F207" s="18">
        <v>183</v>
      </c>
      <c r="G207" s="117">
        <v>0.08</v>
      </c>
      <c r="H207" s="45">
        <f t="shared" si="20"/>
        <v>197.64</v>
      </c>
      <c r="I207" s="45">
        <f t="shared" si="18"/>
        <v>91500</v>
      </c>
      <c r="J207" s="45">
        <f t="shared" si="19"/>
        <v>98820</v>
      </c>
      <c r="K207" s="33"/>
      <c r="L207" s="64"/>
      <c r="M207" s="95"/>
      <c r="N207" s="63"/>
      <c r="O207" s="63"/>
      <c r="P207" s="63"/>
    </row>
    <row r="208" spans="1:16" ht="40.5" customHeight="1">
      <c r="A208" s="18">
        <v>23</v>
      </c>
      <c r="B208" s="19" t="s">
        <v>145</v>
      </c>
      <c r="C208" s="18" t="s">
        <v>11</v>
      </c>
      <c r="D208" s="18">
        <v>1</v>
      </c>
      <c r="E208" s="18">
        <v>500</v>
      </c>
      <c r="F208" s="18">
        <v>126</v>
      </c>
      <c r="G208" s="117">
        <v>0.08</v>
      </c>
      <c r="H208" s="45">
        <f t="shared" si="20"/>
        <v>136.08</v>
      </c>
      <c r="I208" s="45">
        <f t="shared" si="18"/>
        <v>63000</v>
      </c>
      <c r="J208" s="45">
        <f t="shared" si="19"/>
        <v>68040</v>
      </c>
      <c r="K208" s="33"/>
      <c r="L208" s="64"/>
      <c r="M208" s="63"/>
      <c r="N208" s="63"/>
      <c r="O208" s="63"/>
      <c r="P208" s="63"/>
    </row>
    <row r="209" spans="1:16" ht="42.75">
      <c r="A209" s="18">
        <v>24</v>
      </c>
      <c r="B209" s="5" t="s">
        <v>166</v>
      </c>
      <c r="C209" s="4" t="s">
        <v>13</v>
      </c>
      <c r="D209" s="4">
        <v>1</v>
      </c>
      <c r="E209" s="4">
        <v>300</v>
      </c>
      <c r="F209" s="7">
        <v>20</v>
      </c>
      <c r="G209" s="117">
        <v>0.08</v>
      </c>
      <c r="H209" s="45">
        <f t="shared" si="20"/>
        <v>21.6</v>
      </c>
      <c r="I209" s="45">
        <f t="shared" si="18"/>
        <v>6000</v>
      </c>
      <c r="J209" s="45">
        <f t="shared" si="19"/>
        <v>6480</v>
      </c>
      <c r="K209" s="34"/>
      <c r="L209" s="64"/>
      <c r="M209" s="95"/>
      <c r="N209" s="63"/>
      <c r="O209" s="63"/>
      <c r="P209" s="63"/>
    </row>
    <row r="210" spans="1:16" ht="38.25" customHeight="1">
      <c r="A210" s="18">
        <v>25</v>
      </c>
      <c r="B210" s="5" t="s">
        <v>167</v>
      </c>
      <c r="C210" s="5" t="s">
        <v>13</v>
      </c>
      <c r="D210" s="4">
        <v>1</v>
      </c>
      <c r="E210" s="4">
        <v>300</v>
      </c>
      <c r="F210" s="8">
        <v>99</v>
      </c>
      <c r="G210" s="117">
        <v>0.08</v>
      </c>
      <c r="H210" s="45">
        <f t="shared" si="20"/>
        <v>106.92</v>
      </c>
      <c r="I210" s="45">
        <f t="shared" si="18"/>
        <v>29700</v>
      </c>
      <c r="J210" s="45">
        <f t="shared" si="19"/>
        <v>32076</v>
      </c>
      <c r="K210" s="34"/>
      <c r="L210" s="64"/>
      <c r="M210" s="63"/>
      <c r="N210" s="63"/>
      <c r="O210" s="63"/>
      <c r="P210" s="63"/>
    </row>
    <row r="211" spans="1:16" ht="28.5">
      <c r="A211" s="18">
        <v>26</v>
      </c>
      <c r="B211" s="8" t="s">
        <v>119</v>
      </c>
      <c r="C211" s="9" t="s">
        <v>13</v>
      </c>
      <c r="D211" s="9">
        <v>1</v>
      </c>
      <c r="E211" s="9">
        <v>100</v>
      </c>
      <c r="F211" s="6">
        <v>56</v>
      </c>
      <c r="G211" s="115">
        <v>0.08</v>
      </c>
      <c r="H211" s="45">
        <f t="shared" si="20"/>
        <v>60.480000000000004</v>
      </c>
      <c r="I211" s="45">
        <f t="shared" si="18"/>
        <v>5600</v>
      </c>
      <c r="J211" s="45">
        <f t="shared" si="19"/>
        <v>6048</v>
      </c>
      <c r="K211" s="33"/>
      <c r="L211" s="64"/>
      <c r="M211" s="63"/>
      <c r="N211" s="63"/>
      <c r="O211" s="87"/>
      <c r="P211" s="63"/>
    </row>
    <row r="212" spans="1:16" ht="33" customHeight="1">
      <c r="A212" s="18">
        <v>27</v>
      </c>
      <c r="B212" s="8" t="s">
        <v>120</v>
      </c>
      <c r="C212" s="9" t="s">
        <v>11</v>
      </c>
      <c r="D212" s="9">
        <v>1</v>
      </c>
      <c r="E212" s="9">
        <v>50</v>
      </c>
      <c r="F212" s="9">
        <v>198</v>
      </c>
      <c r="G212" s="115">
        <v>0.08</v>
      </c>
      <c r="H212" s="45">
        <f t="shared" si="20"/>
        <v>213.84</v>
      </c>
      <c r="I212" s="45">
        <f t="shared" si="18"/>
        <v>9900</v>
      </c>
      <c r="J212" s="45">
        <f t="shared" si="19"/>
        <v>10692</v>
      </c>
      <c r="K212" s="3"/>
      <c r="L212" s="64"/>
      <c r="M212" s="63"/>
      <c r="N212" s="63"/>
      <c r="O212" s="63"/>
      <c r="P212" s="63"/>
    </row>
    <row r="213" spans="1:16" ht="28.5">
      <c r="A213" s="18">
        <v>28</v>
      </c>
      <c r="B213" s="8" t="s">
        <v>114</v>
      </c>
      <c r="C213" s="8" t="s">
        <v>13</v>
      </c>
      <c r="D213" s="19">
        <v>1</v>
      </c>
      <c r="E213" s="18">
        <v>20</v>
      </c>
      <c r="F213" s="26">
        <v>56</v>
      </c>
      <c r="G213" s="117">
        <v>0.08</v>
      </c>
      <c r="H213" s="45">
        <f t="shared" si="20"/>
        <v>60.480000000000004</v>
      </c>
      <c r="I213" s="45">
        <f t="shared" si="18"/>
        <v>1120</v>
      </c>
      <c r="J213" s="45">
        <f t="shared" si="19"/>
        <v>1209.6000000000001</v>
      </c>
      <c r="K213" s="3"/>
      <c r="L213" s="64"/>
      <c r="M213" s="63"/>
      <c r="N213" s="63"/>
      <c r="O213" s="63"/>
      <c r="P213" s="63"/>
    </row>
    <row r="214" spans="1:16" ht="28.5">
      <c r="A214" s="18">
        <v>29</v>
      </c>
      <c r="B214" s="53" t="s">
        <v>115</v>
      </c>
      <c r="C214" s="19" t="s">
        <v>13</v>
      </c>
      <c r="D214" s="19">
        <v>1</v>
      </c>
      <c r="E214" s="18">
        <v>20</v>
      </c>
      <c r="F214" s="26">
        <v>21</v>
      </c>
      <c r="G214" s="117">
        <v>0.08</v>
      </c>
      <c r="H214" s="45">
        <f t="shared" si="20"/>
        <v>22.68</v>
      </c>
      <c r="I214" s="45">
        <f t="shared" si="18"/>
        <v>420</v>
      </c>
      <c r="J214" s="45">
        <f t="shared" si="19"/>
        <v>453.6</v>
      </c>
      <c r="K214" s="3"/>
      <c r="L214" s="64"/>
      <c r="M214" s="63"/>
      <c r="N214" s="63"/>
      <c r="O214" s="63"/>
      <c r="P214" s="63"/>
    </row>
    <row r="215" spans="1:16" ht="51" customHeight="1">
      <c r="A215" s="18">
        <v>30</v>
      </c>
      <c r="B215" s="8" t="s">
        <v>116</v>
      </c>
      <c r="C215" s="18" t="s">
        <v>13</v>
      </c>
      <c r="D215" s="18">
        <v>1</v>
      </c>
      <c r="E215" s="18">
        <v>20</v>
      </c>
      <c r="F215" s="18">
        <v>111</v>
      </c>
      <c r="G215" s="118">
        <v>0.08</v>
      </c>
      <c r="H215" s="45">
        <f t="shared" si="20"/>
        <v>119.88</v>
      </c>
      <c r="I215" s="45">
        <f t="shared" si="18"/>
        <v>2220</v>
      </c>
      <c r="J215" s="45">
        <f t="shared" si="19"/>
        <v>2397.6</v>
      </c>
      <c r="K215" s="4"/>
      <c r="L215" s="64"/>
      <c r="M215" s="63"/>
      <c r="N215" s="63"/>
      <c r="O215" s="63"/>
      <c r="P215" s="63"/>
    </row>
    <row r="216" spans="1:16" ht="51" customHeight="1">
      <c r="A216" s="18">
        <v>31</v>
      </c>
      <c r="B216" s="8" t="s">
        <v>199</v>
      </c>
      <c r="C216" s="18" t="s">
        <v>13</v>
      </c>
      <c r="D216" s="18">
        <v>1</v>
      </c>
      <c r="E216" s="18">
        <v>50</v>
      </c>
      <c r="F216" s="18">
        <v>118</v>
      </c>
      <c r="G216" s="118">
        <v>0.08</v>
      </c>
      <c r="H216" s="45">
        <f t="shared" si="20"/>
        <v>127.44</v>
      </c>
      <c r="I216" s="45"/>
      <c r="J216" s="45">
        <f t="shared" si="19"/>
        <v>6372</v>
      </c>
      <c r="K216" s="123"/>
      <c r="L216" s="64"/>
      <c r="M216" s="63"/>
      <c r="N216" s="63"/>
      <c r="O216" s="63"/>
      <c r="P216" s="63"/>
    </row>
    <row r="217" spans="1:16" ht="42.75">
      <c r="A217" s="18">
        <v>32</v>
      </c>
      <c r="B217" s="8" t="s">
        <v>118</v>
      </c>
      <c r="C217" s="9" t="s">
        <v>13</v>
      </c>
      <c r="D217" s="9">
        <v>1</v>
      </c>
      <c r="E217" s="9">
        <v>20</v>
      </c>
      <c r="F217" s="4">
        <v>39</v>
      </c>
      <c r="G217" s="117">
        <v>0.08</v>
      </c>
      <c r="H217" s="45">
        <f t="shared" si="20"/>
        <v>42.12</v>
      </c>
      <c r="I217" s="45">
        <f t="shared" si="18"/>
        <v>780</v>
      </c>
      <c r="J217" s="45">
        <f t="shared" si="19"/>
        <v>842.4</v>
      </c>
      <c r="K217" s="68"/>
      <c r="L217" s="64"/>
      <c r="M217" s="63"/>
      <c r="N217" s="63"/>
      <c r="O217" s="63"/>
      <c r="P217" s="63"/>
    </row>
    <row r="218" spans="1:16" ht="42.75">
      <c r="A218" s="18">
        <v>33</v>
      </c>
      <c r="B218" s="8" t="s">
        <v>148</v>
      </c>
      <c r="C218" s="9" t="s">
        <v>13</v>
      </c>
      <c r="D218" s="9">
        <v>1</v>
      </c>
      <c r="E218" s="9">
        <v>100</v>
      </c>
      <c r="F218" s="4">
        <v>75.6</v>
      </c>
      <c r="G218" s="117">
        <v>0.08</v>
      </c>
      <c r="H218" s="45">
        <f t="shared" si="20"/>
        <v>81.648</v>
      </c>
      <c r="I218" s="45">
        <f t="shared" si="18"/>
        <v>7559.999999999999</v>
      </c>
      <c r="J218" s="45">
        <f t="shared" si="19"/>
        <v>8164.799999999999</v>
      </c>
      <c r="K218" s="68"/>
      <c r="L218" s="64"/>
      <c r="M218" s="63"/>
      <c r="N218" s="63"/>
      <c r="O218" s="63"/>
      <c r="P218" s="63"/>
    </row>
    <row r="219" spans="1:16" ht="68.25" customHeight="1">
      <c r="A219" s="18">
        <v>34</v>
      </c>
      <c r="B219" s="8" t="s">
        <v>117</v>
      </c>
      <c r="C219" s="9" t="s">
        <v>13</v>
      </c>
      <c r="D219" s="9">
        <v>1</v>
      </c>
      <c r="E219" s="9">
        <v>30</v>
      </c>
      <c r="F219" s="9">
        <v>16</v>
      </c>
      <c r="G219" s="115">
        <v>0.08</v>
      </c>
      <c r="H219" s="45">
        <f t="shared" si="20"/>
        <v>17.28</v>
      </c>
      <c r="I219" s="45">
        <f t="shared" si="18"/>
        <v>480</v>
      </c>
      <c r="J219" s="45">
        <f t="shared" si="19"/>
        <v>518.4000000000001</v>
      </c>
      <c r="K219" s="19" t="s">
        <v>20</v>
      </c>
      <c r="L219" s="64"/>
      <c r="M219" s="63"/>
      <c r="N219" s="63"/>
      <c r="O219" s="63"/>
      <c r="P219" s="63"/>
    </row>
    <row r="220" spans="1:16" ht="37.5" customHeight="1">
      <c r="A220" s="18">
        <v>35</v>
      </c>
      <c r="B220" s="19" t="s">
        <v>108</v>
      </c>
      <c r="C220" s="18" t="s">
        <v>13</v>
      </c>
      <c r="D220" s="18">
        <v>1</v>
      </c>
      <c r="E220" s="18">
        <v>200</v>
      </c>
      <c r="F220" s="18">
        <v>33.7</v>
      </c>
      <c r="G220" s="117">
        <v>0.08</v>
      </c>
      <c r="H220" s="45">
        <f t="shared" si="20"/>
        <v>36.396</v>
      </c>
      <c r="I220" s="45">
        <f t="shared" si="18"/>
        <v>6740.000000000001</v>
      </c>
      <c r="J220" s="45">
        <f t="shared" si="19"/>
        <v>7279.2</v>
      </c>
      <c r="K220" s="19"/>
      <c r="L220" s="68"/>
      <c r="M220" s="63"/>
      <c r="N220" s="63"/>
      <c r="O220" s="63"/>
      <c r="P220" s="63"/>
    </row>
    <row r="221" spans="1:16" ht="28.5">
      <c r="A221" s="18">
        <v>36</v>
      </c>
      <c r="B221" s="8" t="s">
        <v>107</v>
      </c>
      <c r="C221" s="19" t="s">
        <v>13</v>
      </c>
      <c r="D221" s="19">
        <v>1</v>
      </c>
      <c r="E221" s="19">
        <v>300</v>
      </c>
      <c r="F221" s="19">
        <v>157</v>
      </c>
      <c r="G221" s="119">
        <v>0.08</v>
      </c>
      <c r="H221" s="45">
        <f t="shared" si="20"/>
        <v>169.56</v>
      </c>
      <c r="I221" s="45">
        <f t="shared" si="18"/>
        <v>47100</v>
      </c>
      <c r="J221" s="45">
        <f t="shared" si="19"/>
        <v>50868</v>
      </c>
      <c r="K221" s="19"/>
      <c r="L221" s="68"/>
      <c r="M221" s="63"/>
      <c r="N221" s="95"/>
      <c r="O221" s="63"/>
      <c r="P221" s="63"/>
    </row>
    <row r="222" spans="1:16" ht="14.25">
      <c r="A222" s="64"/>
      <c r="B222" s="19"/>
      <c r="C222" s="14"/>
      <c r="D222" s="14"/>
      <c r="E222" s="14"/>
      <c r="F222" s="14"/>
      <c r="G222" s="14"/>
      <c r="H222" s="17" t="s">
        <v>17</v>
      </c>
      <c r="I222" s="28">
        <f>SUM(I186:I221)</f>
        <v>537899</v>
      </c>
      <c r="J222" s="28">
        <f>SUM(J186:J221)</f>
        <v>587302.9199999998</v>
      </c>
      <c r="K222" s="8"/>
      <c r="L222" s="64"/>
      <c r="M222" s="63"/>
      <c r="N222" s="63"/>
      <c r="O222" s="63"/>
      <c r="P222" s="63"/>
    </row>
    <row r="223" spans="1:16" ht="14.25">
      <c r="A223" s="63"/>
      <c r="B223" s="8"/>
      <c r="C223" s="21"/>
      <c r="D223" s="21"/>
      <c r="E223" s="21"/>
      <c r="F223" s="21"/>
      <c r="G223" s="21"/>
      <c r="H223" s="25"/>
      <c r="I223" s="38"/>
      <c r="J223" s="38"/>
      <c r="K223" s="20"/>
      <c r="L223" s="63"/>
      <c r="M223" s="63"/>
      <c r="N223" s="63"/>
      <c r="O223" s="63"/>
      <c r="P223" s="63"/>
    </row>
    <row r="224" spans="1:16" ht="14.25">
      <c r="A224" s="63"/>
      <c r="B224" s="20"/>
      <c r="C224" s="63"/>
      <c r="D224" s="63"/>
      <c r="E224" s="63"/>
      <c r="F224" s="63"/>
      <c r="G224" s="63"/>
      <c r="H224" s="63"/>
      <c r="I224" s="69"/>
      <c r="J224" s="63"/>
      <c r="K224" s="65"/>
      <c r="L224" s="63"/>
      <c r="M224" s="63"/>
      <c r="N224" s="63"/>
      <c r="O224" s="63"/>
      <c r="P224" s="63"/>
    </row>
    <row r="225" spans="1:16" ht="14.25">
      <c r="A225" s="63"/>
      <c r="B225" s="63"/>
      <c r="C225" s="63"/>
      <c r="D225" s="63"/>
      <c r="E225" s="63"/>
      <c r="F225" s="63"/>
      <c r="G225" s="63"/>
      <c r="H225" s="63"/>
      <c r="I225" s="42"/>
      <c r="J225" s="92"/>
      <c r="K225" s="63"/>
      <c r="L225" s="63"/>
      <c r="M225" s="63"/>
      <c r="N225" s="63"/>
      <c r="O225" s="63"/>
      <c r="P225" s="63"/>
    </row>
    <row r="226" spans="1:16" ht="14.25">
      <c r="A226" s="63"/>
      <c r="B226" s="61" t="s">
        <v>95</v>
      </c>
      <c r="C226" s="63"/>
      <c r="D226" s="63"/>
      <c r="E226" s="63"/>
      <c r="F226" s="63" t="s">
        <v>161</v>
      </c>
      <c r="G226" s="63"/>
      <c r="H226" s="63"/>
      <c r="I226" s="42"/>
      <c r="J226" s="42"/>
      <c r="K226" s="63"/>
      <c r="L226" s="63"/>
      <c r="M226" s="63"/>
      <c r="N226" s="63"/>
      <c r="O226" s="63"/>
      <c r="P226" s="63"/>
    </row>
    <row r="227" spans="1:16" ht="21" customHeight="1">
      <c r="A227" s="63"/>
      <c r="B227" s="61" t="s">
        <v>109</v>
      </c>
      <c r="C227" s="63"/>
      <c r="D227" s="63"/>
      <c r="E227" s="63"/>
      <c r="F227" s="63"/>
      <c r="G227" s="63"/>
      <c r="H227" s="63"/>
      <c r="I227" s="42"/>
      <c r="J227" s="42"/>
      <c r="K227" s="63"/>
      <c r="L227" s="63"/>
      <c r="M227" s="63"/>
      <c r="N227" s="63"/>
      <c r="O227" s="63"/>
      <c r="P227" s="63"/>
    </row>
    <row r="228" spans="1:16" ht="14.25">
      <c r="A228" s="63"/>
      <c r="B228" s="61" t="s">
        <v>123</v>
      </c>
      <c r="C228" s="63"/>
      <c r="D228" s="63"/>
      <c r="E228" s="63"/>
      <c r="F228" s="63"/>
      <c r="G228" s="63"/>
      <c r="H228" s="48" t="s">
        <v>160</v>
      </c>
      <c r="I228" s="48"/>
      <c r="J228" s="48"/>
      <c r="K228" s="51"/>
      <c r="L228" s="63"/>
      <c r="M228" s="63"/>
      <c r="N228" s="63"/>
      <c r="O228" s="63"/>
      <c r="P228" s="63"/>
    </row>
    <row r="229" spans="1:16" ht="14.25" customHeight="1">
      <c r="A229" s="63"/>
      <c r="B229" s="35"/>
      <c r="C229" s="63"/>
      <c r="D229" s="63"/>
      <c r="E229" s="63"/>
      <c r="F229" s="63"/>
      <c r="G229" s="63"/>
      <c r="H229" s="48" t="s">
        <v>100</v>
      </c>
      <c r="I229" s="48"/>
      <c r="J229" s="48"/>
      <c r="K229" s="51"/>
      <c r="L229" s="63"/>
      <c r="M229" s="63"/>
      <c r="N229" s="63"/>
      <c r="O229" s="63"/>
      <c r="P229" s="63"/>
    </row>
    <row r="230" spans="1:16" ht="14.25" customHeight="1">
      <c r="A230" s="63"/>
      <c r="B230" s="35"/>
      <c r="C230" s="63"/>
      <c r="D230" s="63"/>
      <c r="E230" s="63"/>
      <c r="F230" s="63"/>
      <c r="G230" s="63"/>
      <c r="H230" s="48" t="s">
        <v>101</v>
      </c>
      <c r="I230" s="48"/>
      <c r="J230" s="48"/>
      <c r="K230" s="42"/>
      <c r="L230" s="63"/>
      <c r="M230" s="63"/>
      <c r="N230" s="63"/>
      <c r="O230" s="63"/>
      <c r="P230" s="63"/>
    </row>
    <row r="231" spans="1:16" ht="14.25">
      <c r="A231" s="13"/>
      <c r="B231" s="35"/>
      <c r="C231" s="63"/>
      <c r="D231" s="63"/>
      <c r="E231" s="63"/>
      <c r="F231" s="63"/>
      <c r="G231" s="63"/>
      <c r="H231" s="63"/>
      <c r="I231" s="63"/>
      <c r="J231" s="63"/>
      <c r="K231" s="42"/>
      <c r="L231" s="42"/>
      <c r="M231" s="63"/>
      <c r="N231" s="63"/>
      <c r="O231" s="63"/>
      <c r="P231" s="63"/>
    </row>
    <row r="232" spans="1:16" ht="14.25">
      <c r="A232" s="13"/>
      <c r="B232" s="35"/>
      <c r="C232" s="63"/>
      <c r="D232" s="63"/>
      <c r="E232" s="63"/>
      <c r="F232" s="63"/>
      <c r="G232" s="63"/>
      <c r="H232" s="63"/>
      <c r="I232" s="63"/>
      <c r="J232" s="63"/>
      <c r="K232" s="23"/>
      <c r="L232" s="42"/>
      <c r="M232" s="63"/>
      <c r="N232" s="63"/>
      <c r="O232" s="63"/>
      <c r="P232" s="63"/>
    </row>
    <row r="233" spans="1:16" ht="14.25">
      <c r="A233" s="48"/>
      <c r="B233" s="59" t="s">
        <v>334</v>
      </c>
      <c r="C233" s="124"/>
      <c r="D233" s="124"/>
      <c r="E233" s="124"/>
      <c r="F233" s="125"/>
      <c r="G233" s="124"/>
      <c r="H233" s="126"/>
      <c r="I233" s="48"/>
      <c r="J233" s="48"/>
      <c r="K233" s="42"/>
      <c r="L233" s="48"/>
      <c r="M233" s="63"/>
      <c r="N233" s="63"/>
      <c r="O233" s="63"/>
      <c r="P233" s="63"/>
    </row>
    <row r="234" spans="1:16" ht="27">
      <c r="A234" s="77" t="s">
        <v>0</v>
      </c>
      <c r="B234" s="77" t="s">
        <v>1</v>
      </c>
      <c r="C234" s="77" t="s">
        <v>2</v>
      </c>
      <c r="D234" s="77" t="s">
        <v>3</v>
      </c>
      <c r="E234" s="77" t="s">
        <v>4</v>
      </c>
      <c r="F234" s="127" t="s">
        <v>5</v>
      </c>
      <c r="G234" s="77" t="s">
        <v>6</v>
      </c>
      <c r="H234" s="128" t="s">
        <v>7</v>
      </c>
      <c r="I234" s="77" t="s">
        <v>8</v>
      </c>
      <c r="J234" s="77" t="s">
        <v>9</v>
      </c>
      <c r="K234" s="77" t="s">
        <v>103</v>
      </c>
      <c r="L234" s="83" t="s">
        <v>15</v>
      </c>
      <c r="M234" s="63"/>
      <c r="N234" s="63"/>
      <c r="O234" s="63"/>
      <c r="P234" s="63"/>
    </row>
    <row r="235" spans="1:16" ht="28.5">
      <c r="A235" s="129">
        <v>1</v>
      </c>
      <c r="B235" s="88" t="s">
        <v>217</v>
      </c>
      <c r="C235" s="129" t="s">
        <v>11</v>
      </c>
      <c r="D235" s="129">
        <v>5</v>
      </c>
      <c r="E235" s="129">
        <v>100</v>
      </c>
      <c r="F235" s="130">
        <v>85</v>
      </c>
      <c r="G235" s="82">
        <v>0.08</v>
      </c>
      <c r="H235" s="131">
        <f>F235*1.08</f>
        <v>91.80000000000001</v>
      </c>
      <c r="I235" s="132">
        <f>E235*F235</f>
        <v>8500</v>
      </c>
      <c r="J235" s="132">
        <f>I235*1.08</f>
        <v>9180</v>
      </c>
      <c r="K235" s="49"/>
      <c r="L235" s="49"/>
      <c r="M235" s="63"/>
      <c r="N235" s="63"/>
      <c r="O235" s="63"/>
      <c r="P235" s="63"/>
    </row>
    <row r="236" spans="1:12" ht="14.25">
      <c r="A236" s="129">
        <v>2</v>
      </c>
      <c r="B236" s="133" t="s">
        <v>218</v>
      </c>
      <c r="C236" s="129" t="s">
        <v>11</v>
      </c>
      <c r="D236" s="129">
        <v>5</v>
      </c>
      <c r="E236" s="129">
        <v>5</v>
      </c>
      <c r="F236" s="130">
        <v>72</v>
      </c>
      <c r="G236" s="82">
        <v>0.08</v>
      </c>
      <c r="H236" s="131">
        <f aca="true" t="shared" si="21" ref="H236:H299">F236*1.08</f>
        <v>77.76</v>
      </c>
      <c r="I236" s="132">
        <f aca="true" t="shared" si="22" ref="I236:I299">E236*F236</f>
        <v>360</v>
      </c>
      <c r="J236" s="132">
        <f aca="true" t="shared" si="23" ref="J236:J299">I236*1.08</f>
        <v>388.8</v>
      </c>
      <c r="K236" s="49"/>
      <c r="L236" s="49"/>
    </row>
    <row r="237" spans="1:12" ht="28.5">
      <c r="A237" s="129">
        <v>3</v>
      </c>
      <c r="B237" s="133" t="s">
        <v>219</v>
      </c>
      <c r="C237" s="129" t="s">
        <v>11</v>
      </c>
      <c r="D237" s="129">
        <v>10</v>
      </c>
      <c r="E237" s="129">
        <v>10</v>
      </c>
      <c r="F237" s="130">
        <v>221</v>
      </c>
      <c r="G237" s="82">
        <v>0.08</v>
      </c>
      <c r="H237" s="131">
        <f t="shared" si="21"/>
        <v>238.68</v>
      </c>
      <c r="I237" s="132">
        <f t="shared" si="22"/>
        <v>2210</v>
      </c>
      <c r="J237" s="132">
        <f t="shared" si="23"/>
        <v>2386.8</v>
      </c>
      <c r="K237" s="49"/>
      <c r="L237" s="49"/>
    </row>
    <row r="238" spans="1:12" ht="28.5">
      <c r="A238" s="129">
        <v>4</v>
      </c>
      <c r="B238" s="60" t="s">
        <v>220</v>
      </c>
      <c r="C238" s="129" t="s">
        <v>13</v>
      </c>
      <c r="D238" s="129">
        <v>1</v>
      </c>
      <c r="E238" s="129">
        <v>50</v>
      </c>
      <c r="F238" s="130">
        <v>33</v>
      </c>
      <c r="G238" s="82">
        <v>0.08</v>
      </c>
      <c r="H238" s="131">
        <f t="shared" si="21"/>
        <v>35.64</v>
      </c>
      <c r="I238" s="132">
        <f t="shared" si="22"/>
        <v>1650</v>
      </c>
      <c r="J238" s="132">
        <f t="shared" si="23"/>
        <v>1782.0000000000002</v>
      </c>
      <c r="K238" s="49"/>
      <c r="L238" s="49"/>
    </row>
    <row r="239" spans="1:12" ht="28.5">
      <c r="A239" s="129">
        <v>5</v>
      </c>
      <c r="B239" s="60" t="s">
        <v>221</v>
      </c>
      <c r="C239" s="129" t="s">
        <v>13</v>
      </c>
      <c r="D239" s="129">
        <v>1</v>
      </c>
      <c r="E239" s="129">
        <v>20</v>
      </c>
      <c r="F239" s="130">
        <v>370</v>
      </c>
      <c r="G239" s="82">
        <v>0.08</v>
      </c>
      <c r="H239" s="131">
        <f t="shared" si="21"/>
        <v>399.6</v>
      </c>
      <c r="I239" s="132">
        <f t="shared" si="22"/>
        <v>7400</v>
      </c>
      <c r="J239" s="132">
        <f t="shared" si="23"/>
        <v>7992.000000000001</v>
      </c>
      <c r="K239" s="49"/>
      <c r="L239" s="49"/>
    </row>
    <row r="240" spans="1:12" ht="14.25">
      <c r="A240" s="129">
        <v>6</v>
      </c>
      <c r="B240" s="49" t="s">
        <v>222</v>
      </c>
      <c r="C240" s="129" t="s">
        <v>11</v>
      </c>
      <c r="D240" s="129" t="s">
        <v>223</v>
      </c>
      <c r="E240" s="129">
        <v>50</v>
      </c>
      <c r="F240" s="130">
        <v>31</v>
      </c>
      <c r="G240" s="134">
        <v>0.08</v>
      </c>
      <c r="H240" s="131">
        <f t="shared" si="21"/>
        <v>33.480000000000004</v>
      </c>
      <c r="I240" s="132">
        <f t="shared" si="22"/>
        <v>1550</v>
      </c>
      <c r="J240" s="132">
        <f t="shared" si="23"/>
        <v>1674</v>
      </c>
      <c r="K240" s="49"/>
      <c r="L240" s="49"/>
    </row>
    <row r="241" spans="1:12" ht="28.5">
      <c r="A241" s="129">
        <v>7</v>
      </c>
      <c r="B241" s="60" t="s">
        <v>224</v>
      </c>
      <c r="C241" s="129" t="s">
        <v>11</v>
      </c>
      <c r="D241" s="129">
        <v>1</v>
      </c>
      <c r="E241" s="129">
        <v>20</v>
      </c>
      <c r="F241" s="130">
        <v>11</v>
      </c>
      <c r="G241" s="82">
        <v>0.08</v>
      </c>
      <c r="H241" s="131">
        <f t="shared" si="21"/>
        <v>11.88</v>
      </c>
      <c r="I241" s="132">
        <f t="shared" si="22"/>
        <v>220</v>
      </c>
      <c r="J241" s="132">
        <f t="shared" si="23"/>
        <v>237.60000000000002</v>
      </c>
      <c r="K241" s="49"/>
      <c r="L241" s="49"/>
    </row>
    <row r="242" spans="1:12" ht="28.5">
      <c r="A242" s="129">
        <v>8</v>
      </c>
      <c r="B242" s="60" t="s">
        <v>225</v>
      </c>
      <c r="C242" s="129" t="s">
        <v>11</v>
      </c>
      <c r="D242" s="129">
        <v>1</v>
      </c>
      <c r="E242" s="129">
        <v>100</v>
      </c>
      <c r="F242" s="130">
        <v>12</v>
      </c>
      <c r="G242" s="82">
        <v>0.08</v>
      </c>
      <c r="H242" s="131">
        <f t="shared" si="21"/>
        <v>12.96</v>
      </c>
      <c r="I242" s="132">
        <f t="shared" si="22"/>
        <v>1200</v>
      </c>
      <c r="J242" s="132">
        <f t="shared" si="23"/>
        <v>1296</v>
      </c>
      <c r="K242" s="49"/>
      <c r="L242" s="49"/>
    </row>
    <row r="243" spans="1:12" ht="28.5">
      <c r="A243" s="129">
        <v>9</v>
      </c>
      <c r="B243" s="60" t="s">
        <v>226</v>
      </c>
      <c r="C243" s="129" t="s">
        <v>11</v>
      </c>
      <c r="D243" s="129">
        <v>20</v>
      </c>
      <c r="E243" s="129">
        <v>50</v>
      </c>
      <c r="F243" s="130">
        <v>22</v>
      </c>
      <c r="G243" s="82">
        <v>0.08</v>
      </c>
      <c r="H243" s="131">
        <f t="shared" si="21"/>
        <v>23.76</v>
      </c>
      <c r="I243" s="132">
        <f t="shared" si="22"/>
        <v>1100</v>
      </c>
      <c r="J243" s="132">
        <f t="shared" si="23"/>
        <v>1188</v>
      </c>
      <c r="K243" s="49"/>
      <c r="L243" s="49"/>
    </row>
    <row r="244" spans="1:12" ht="28.5">
      <c r="A244" s="129">
        <v>10</v>
      </c>
      <c r="B244" s="60" t="s">
        <v>227</v>
      </c>
      <c r="C244" s="129" t="s">
        <v>11</v>
      </c>
      <c r="D244" s="129">
        <v>20</v>
      </c>
      <c r="E244" s="129">
        <v>100</v>
      </c>
      <c r="F244" s="130">
        <v>290</v>
      </c>
      <c r="G244" s="82">
        <v>0.08</v>
      </c>
      <c r="H244" s="131">
        <f t="shared" si="21"/>
        <v>313.20000000000005</v>
      </c>
      <c r="I244" s="132">
        <f t="shared" si="22"/>
        <v>29000</v>
      </c>
      <c r="J244" s="132">
        <f t="shared" si="23"/>
        <v>31320.000000000004</v>
      </c>
      <c r="K244" s="49"/>
      <c r="L244" s="49"/>
    </row>
    <row r="245" spans="1:12" ht="28.5">
      <c r="A245" s="129">
        <v>11</v>
      </c>
      <c r="B245" s="8" t="s">
        <v>228</v>
      </c>
      <c r="C245" s="9" t="s">
        <v>11</v>
      </c>
      <c r="D245" s="9">
        <v>1</v>
      </c>
      <c r="E245" s="9">
        <v>20</v>
      </c>
      <c r="F245" s="135">
        <v>167</v>
      </c>
      <c r="G245" s="82">
        <v>0.08</v>
      </c>
      <c r="H245" s="131">
        <f t="shared" si="21"/>
        <v>180.36</v>
      </c>
      <c r="I245" s="132">
        <f t="shared" si="22"/>
        <v>3340</v>
      </c>
      <c r="J245" s="132">
        <f t="shared" si="23"/>
        <v>3607.2000000000003</v>
      </c>
      <c r="K245" s="8"/>
      <c r="L245" s="49"/>
    </row>
    <row r="246" spans="1:12" ht="14.25">
      <c r="A246" s="129">
        <v>12</v>
      </c>
      <c r="B246" s="8" t="s">
        <v>229</v>
      </c>
      <c r="C246" s="9" t="s">
        <v>11</v>
      </c>
      <c r="D246" s="9">
        <v>1</v>
      </c>
      <c r="E246" s="9">
        <v>5</v>
      </c>
      <c r="F246" s="135">
        <v>31</v>
      </c>
      <c r="G246" s="82">
        <v>0.08</v>
      </c>
      <c r="H246" s="131">
        <f t="shared" si="21"/>
        <v>33.480000000000004</v>
      </c>
      <c r="I246" s="132">
        <f t="shared" si="22"/>
        <v>155</v>
      </c>
      <c r="J246" s="132">
        <f t="shared" si="23"/>
        <v>167.4</v>
      </c>
      <c r="K246" s="8"/>
      <c r="L246" s="49"/>
    </row>
    <row r="247" spans="1:12" ht="28.5">
      <c r="A247" s="129">
        <v>13</v>
      </c>
      <c r="B247" s="8" t="s">
        <v>230</v>
      </c>
      <c r="C247" s="9" t="s">
        <v>11</v>
      </c>
      <c r="D247" s="9">
        <v>10</v>
      </c>
      <c r="E247" s="9">
        <v>50</v>
      </c>
      <c r="F247" s="135">
        <v>236</v>
      </c>
      <c r="G247" s="82">
        <v>0.08</v>
      </c>
      <c r="H247" s="131">
        <f t="shared" si="21"/>
        <v>254.88000000000002</v>
      </c>
      <c r="I247" s="132">
        <f t="shared" si="22"/>
        <v>11800</v>
      </c>
      <c r="J247" s="132">
        <f t="shared" si="23"/>
        <v>12744</v>
      </c>
      <c r="K247" s="8"/>
      <c r="L247" s="49"/>
    </row>
    <row r="248" spans="1:12" ht="14.25">
      <c r="A248" s="129">
        <v>14</v>
      </c>
      <c r="B248" s="8" t="s">
        <v>231</v>
      </c>
      <c r="C248" s="9" t="s">
        <v>11</v>
      </c>
      <c r="D248" s="9">
        <v>1</v>
      </c>
      <c r="E248" s="9">
        <v>20</v>
      </c>
      <c r="F248" s="7">
        <v>21</v>
      </c>
      <c r="G248" s="136">
        <v>0.08</v>
      </c>
      <c r="H248" s="131">
        <f t="shared" si="21"/>
        <v>22.68</v>
      </c>
      <c r="I248" s="132">
        <f t="shared" si="22"/>
        <v>420</v>
      </c>
      <c r="J248" s="132">
        <f t="shared" si="23"/>
        <v>453.6</v>
      </c>
      <c r="K248" s="8"/>
      <c r="L248" s="49"/>
    </row>
    <row r="249" spans="1:12" ht="28.5">
      <c r="A249" s="129">
        <v>15</v>
      </c>
      <c r="B249" s="8" t="s">
        <v>232</v>
      </c>
      <c r="C249" s="9" t="s">
        <v>11</v>
      </c>
      <c r="D249" s="9">
        <v>30</v>
      </c>
      <c r="E249" s="9">
        <v>50</v>
      </c>
      <c r="F249" s="7">
        <v>130</v>
      </c>
      <c r="G249" s="82">
        <v>0.08</v>
      </c>
      <c r="H249" s="131">
        <f t="shared" si="21"/>
        <v>140.4</v>
      </c>
      <c r="I249" s="132">
        <f t="shared" si="22"/>
        <v>6500</v>
      </c>
      <c r="J249" s="132">
        <f t="shared" si="23"/>
        <v>7020.000000000001</v>
      </c>
      <c r="K249" s="49"/>
      <c r="L249" s="49"/>
    </row>
    <row r="250" spans="1:12" ht="28.5">
      <c r="A250" s="129">
        <v>16</v>
      </c>
      <c r="B250" s="133" t="s">
        <v>233</v>
      </c>
      <c r="C250" s="9" t="s">
        <v>11</v>
      </c>
      <c r="D250" s="9">
        <v>1</v>
      </c>
      <c r="E250" s="137">
        <v>10</v>
      </c>
      <c r="F250" s="7">
        <v>60</v>
      </c>
      <c r="G250" s="82">
        <v>0.08</v>
      </c>
      <c r="H250" s="131">
        <f t="shared" si="21"/>
        <v>64.80000000000001</v>
      </c>
      <c r="I250" s="132">
        <f t="shared" si="22"/>
        <v>600</v>
      </c>
      <c r="J250" s="132">
        <f t="shared" si="23"/>
        <v>648</v>
      </c>
      <c r="K250" s="9"/>
      <c r="L250" s="49"/>
    </row>
    <row r="251" spans="1:12" ht="14.25">
      <c r="A251" s="129">
        <v>17</v>
      </c>
      <c r="B251" s="8" t="s">
        <v>234</v>
      </c>
      <c r="C251" s="9" t="s">
        <v>11</v>
      </c>
      <c r="D251" s="9">
        <v>20</v>
      </c>
      <c r="E251" s="9">
        <v>50</v>
      </c>
      <c r="F251" s="7">
        <v>45</v>
      </c>
      <c r="G251" s="136">
        <v>0.08</v>
      </c>
      <c r="H251" s="131">
        <f t="shared" si="21"/>
        <v>48.6</v>
      </c>
      <c r="I251" s="132">
        <f t="shared" si="22"/>
        <v>2250</v>
      </c>
      <c r="J251" s="132">
        <f t="shared" si="23"/>
        <v>2430</v>
      </c>
      <c r="K251" s="3"/>
      <c r="L251" s="49"/>
    </row>
    <row r="252" spans="1:12" ht="14.25">
      <c r="A252" s="129">
        <v>18</v>
      </c>
      <c r="B252" s="8" t="s">
        <v>235</v>
      </c>
      <c r="C252" s="9" t="s">
        <v>11</v>
      </c>
      <c r="D252" s="9">
        <v>10</v>
      </c>
      <c r="E252" s="9">
        <v>100</v>
      </c>
      <c r="F252" s="7">
        <v>51</v>
      </c>
      <c r="G252" s="136">
        <v>0.08</v>
      </c>
      <c r="H252" s="131">
        <f t="shared" si="21"/>
        <v>55.080000000000005</v>
      </c>
      <c r="I252" s="132">
        <f t="shared" si="22"/>
        <v>5100</v>
      </c>
      <c r="J252" s="132">
        <f t="shared" si="23"/>
        <v>5508</v>
      </c>
      <c r="K252" s="3"/>
      <c r="L252" s="49"/>
    </row>
    <row r="253" spans="1:12" ht="28.5">
      <c r="A253" s="129">
        <v>19</v>
      </c>
      <c r="B253" s="8" t="s">
        <v>236</v>
      </c>
      <c r="C253" s="9" t="s">
        <v>11</v>
      </c>
      <c r="D253" s="9">
        <v>40</v>
      </c>
      <c r="E253" s="9">
        <v>10</v>
      </c>
      <c r="F253" s="7">
        <v>29</v>
      </c>
      <c r="G253" s="136">
        <v>0.08</v>
      </c>
      <c r="H253" s="131">
        <f t="shared" si="21"/>
        <v>31.32</v>
      </c>
      <c r="I253" s="132">
        <f t="shared" si="22"/>
        <v>290</v>
      </c>
      <c r="J253" s="132">
        <f t="shared" si="23"/>
        <v>313.20000000000005</v>
      </c>
      <c r="K253" s="3"/>
      <c r="L253" s="49"/>
    </row>
    <row r="254" spans="1:12" ht="14.25">
      <c r="A254" s="129">
        <v>20</v>
      </c>
      <c r="B254" s="8" t="s">
        <v>237</v>
      </c>
      <c r="C254" s="9" t="s">
        <v>11</v>
      </c>
      <c r="D254" s="9">
        <v>50</v>
      </c>
      <c r="E254" s="9">
        <v>10</v>
      </c>
      <c r="F254" s="7">
        <v>16</v>
      </c>
      <c r="G254" s="136">
        <v>0.08</v>
      </c>
      <c r="H254" s="131">
        <f t="shared" si="21"/>
        <v>17.28</v>
      </c>
      <c r="I254" s="132">
        <f t="shared" si="22"/>
        <v>160</v>
      </c>
      <c r="J254" s="132">
        <f t="shared" si="23"/>
        <v>172.8</v>
      </c>
      <c r="K254" s="3"/>
      <c r="L254" s="49"/>
    </row>
    <row r="255" spans="1:12" ht="14.25">
      <c r="A255" s="129">
        <v>21</v>
      </c>
      <c r="B255" s="8" t="s">
        <v>238</v>
      </c>
      <c r="C255" s="9" t="s">
        <v>11</v>
      </c>
      <c r="D255" s="9">
        <v>50</v>
      </c>
      <c r="E255" s="9">
        <v>10</v>
      </c>
      <c r="F255" s="7">
        <v>21</v>
      </c>
      <c r="G255" s="136">
        <v>0.08</v>
      </c>
      <c r="H255" s="131">
        <f t="shared" si="21"/>
        <v>22.68</v>
      </c>
      <c r="I255" s="132">
        <f t="shared" si="22"/>
        <v>210</v>
      </c>
      <c r="J255" s="132">
        <f t="shared" si="23"/>
        <v>226.8</v>
      </c>
      <c r="K255" s="3"/>
      <c r="L255" s="49"/>
    </row>
    <row r="256" spans="1:12" ht="28.5">
      <c r="A256" s="129">
        <v>22</v>
      </c>
      <c r="B256" s="8" t="s">
        <v>239</v>
      </c>
      <c r="C256" s="9" t="s">
        <v>11</v>
      </c>
      <c r="D256" s="9">
        <v>5</v>
      </c>
      <c r="E256" s="9">
        <v>30</v>
      </c>
      <c r="F256" s="7">
        <v>31</v>
      </c>
      <c r="G256" s="136">
        <v>0.08</v>
      </c>
      <c r="H256" s="131">
        <f t="shared" si="21"/>
        <v>33.480000000000004</v>
      </c>
      <c r="I256" s="132">
        <f t="shared" si="22"/>
        <v>930</v>
      </c>
      <c r="J256" s="132">
        <f t="shared" si="23"/>
        <v>1004.4000000000001</v>
      </c>
      <c r="K256" s="3"/>
      <c r="L256" s="49"/>
    </row>
    <row r="257" spans="1:12" ht="28.5">
      <c r="A257" s="129">
        <v>23</v>
      </c>
      <c r="B257" s="8" t="s">
        <v>240</v>
      </c>
      <c r="C257" s="9" t="s">
        <v>11</v>
      </c>
      <c r="D257" s="9">
        <v>5</v>
      </c>
      <c r="E257" s="9">
        <v>300</v>
      </c>
      <c r="F257" s="7">
        <v>25</v>
      </c>
      <c r="G257" s="136">
        <v>0.08</v>
      </c>
      <c r="H257" s="131">
        <f t="shared" si="21"/>
        <v>27</v>
      </c>
      <c r="I257" s="132">
        <f t="shared" si="22"/>
        <v>7500</v>
      </c>
      <c r="J257" s="132">
        <f t="shared" si="23"/>
        <v>8100.000000000001</v>
      </c>
      <c r="K257" s="3"/>
      <c r="L257" s="49"/>
    </row>
    <row r="258" spans="1:12" ht="28.5">
      <c r="A258" s="129">
        <v>24</v>
      </c>
      <c r="B258" s="8" t="s">
        <v>241</v>
      </c>
      <c r="C258" s="9" t="s">
        <v>11</v>
      </c>
      <c r="D258" s="9">
        <v>10</v>
      </c>
      <c r="E258" s="9">
        <v>5</v>
      </c>
      <c r="F258" s="7">
        <v>61</v>
      </c>
      <c r="G258" s="136">
        <v>0.08</v>
      </c>
      <c r="H258" s="131">
        <f t="shared" si="21"/>
        <v>65.88000000000001</v>
      </c>
      <c r="I258" s="132">
        <f t="shared" si="22"/>
        <v>305</v>
      </c>
      <c r="J258" s="132">
        <f t="shared" si="23"/>
        <v>329.40000000000003</v>
      </c>
      <c r="K258" s="3"/>
      <c r="L258" s="49"/>
    </row>
    <row r="259" spans="1:12" ht="28.5">
      <c r="A259" s="129">
        <v>25</v>
      </c>
      <c r="B259" s="8" t="s">
        <v>242</v>
      </c>
      <c r="C259" s="9" t="s">
        <v>11</v>
      </c>
      <c r="D259" s="9">
        <v>50</v>
      </c>
      <c r="E259" s="9">
        <v>30</v>
      </c>
      <c r="F259" s="7">
        <v>26</v>
      </c>
      <c r="G259" s="136">
        <v>0.08</v>
      </c>
      <c r="H259" s="131">
        <f t="shared" si="21"/>
        <v>28.080000000000002</v>
      </c>
      <c r="I259" s="132">
        <f t="shared" si="22"/>
        <v>780</v>
      </c>
      <c r="J259" s="132">
        <f t="shared" si="23"/>
        <v>842.4000000000001</v>
      </c>
      <c r="K259" s="3"/>
      <c r="L259" s="49"/>
    </row>
    <row r="260" spans="1:12" ht="28.5">
      <c r="A260" s="129">
        <v>26</v>
      </c>
      <c r="B260" s="8" t="s">
        <v>243</v>
      </c>
      <c r="C260" s="9" t="s">
        <v>11</v>
      </c>
      <c r="D260" s="9">
        <v>10</v>
      </c>
      <c r="E260" s="9">
        <v>20</v>
      </c>
      <c r="F260" s="7">
        <v>446</v>
      </c>
      <c r="G260" s="136">
        <v>0.08</v>
      </c>
      <c r="H260" s="131">
        <f t="shared" si="21"/>
        <v>481.68</v>
      </c>
      <c r="I260" s="132">
        <f t="shared" si="22"/>
        <v>8920</v>
      </c>
      <c r="J260" s="132">
        <f t="shared" si="23"/>
        <v>9633.6</v>
      </c>
      <c r="K260" s="3"/>
      <c r="L260" s="49"/>
    </row>
    <row r="261" spans="1:12" ht="28.5">
      <c r="A261" s="129">
        <v>27</v>
      </c>
      <c r="B261" s="8" t="s">
        <v>244</v>
      </c>
      <c r="C261" s="9" t="s">
        <v>11</v>
      </c>
      <c r="D261" s="9">
        <v>1</v>
      </c>
      <c r="E261" s="9">
        <v>20</v>
      </c>
      <c r="F261" s="7">
        <v>73</v>
      </c>
      <c r="G261" s="136">
        <v>0.08</v>
      </c>
      <c r="H261" s="131">
        <f t="shared" si="21"/>
        <v>78.84</v>
      </c>
      <c r="I261" s="132">
        <f t="shared" si="22"/>
        <v>1460</v>
      </c>
      <c r="J261" s="132">
        <f t="shared" si="23"/>
        <v>1576.8000000000002</v>
      </c>
      <c r="K261" s="3"/>
      <c r="L261" s="49"/>
    </row>
    <row r="262" spans="1:12" ht="28.5">
      <c r="A262" s="129">
        <v>28</v>
      </c>
      <c r="B262" s="8" t="s">
        <v>245</v>
      </c>
      <c r="C262" s="9" t="s">
        <v>13</v>
      </c>
      <c r="D262" s="9">
        <v>1</v>
      </c>
      <c r="E262" s="9">
        <v>20</v>
      </c>
      <c r="F262" s="7">
        <v>33</v>
      </c>
      <c r="G262" s="136">
        <v>0.08</v>
      </c>
      <c r="H262" s="131">
        <f t="shared" si="21"/>
        <v>35.64</v>
      </c>
      <c r="I262" s="132">
        <f t="shared" si="22"/>
        <v>660</v>
      </c>
      <c r="J262" s="132">
        <f t="shared" si="23"/>
        <v>712.8000000000001</v>
      </c>
      <c r="K262" s="3"/>
      <c r="L262" s="49"/>
    </row>
    <row r="263" spans="1:12" ht="28.5">
      <c r="A263" s="129">
        <v>29</v>
      </c>
      <c r="B263" s="8" t="s">
        <v>246</v>
      </c>
      <c r="C263" s="9" t="s">
        <v>11</v>
      </c>
      <c r="D263" s="9">
        <v>30</v>
      </c>
      <c r="E263" s="9">
        <v>20</v>
      </c>
      <c r="F263" s="7">
        <v>39</v>
      </c>
      <c r="G263" s="136">
        <v>0.08</v>
      </c>
      <c r="H263" s="131">
        <f t="shared" si="21"/>
        <v>42.120000000000005</v>
      </c>
      <c r="I263" s="132">
        <f t="shared" si="22"/>
        <v>780</v>
      </c>
      <c r="J263" s="132">
        <f t="shared" si="23"/>
        <v>842.4000000000001</v>
      </c>
      <c r="K263" s="3"/>
      <c r="L263" s="49"/>
    </row>
    <row r="264" spans="1:12" ht="28.5">
      <c r="A264" s="129">
        <v>30</v>
      </c>
      <c r="B264" s="8" t="s">
        <v>247</v>
      </c>
      <c r="C264" s="9" t="s">
        <v>11</v>
      </c>
      <c r="D264" s="9">
        <v>30</v>
      </c>
      <c r="E264" s="9">
        <v>50</v>
      </c>
      <c r="F264" s="7">
        <v>27</v>
      </c>
      <c r="G264" s="136">
        <v>0.08</v>
      </c>
      <c r="H264" s="131">
        <f t="shared" si="21"/>
        <v>29.160000000000004</v>
      </c>
      <c r="I264" s="132">
        <f t="shared" si="22"/>
        <v>1350</v>
      </c>
      <c r="J264" s="132">
        <f t="shared" si="23"/>
        <v>1458</v>
      </c>
      <c r="K264" s="3"/>
      <c r="L264" s="49"/>
    </row>
    <row r="265" spans="1:12" ht="28.5">
      <c r="A265" s="129">
        <v>31</v>
      </c>
      <c r="B265" s="8" t="s">
        <v>248</v>
      </c>
      <c r="C265" s="9" t="s">
        <v>11</v>
      </c>
      <c r="D265" s="9">
        <v>5</v>
      </c>
      <c r="E265" s="9">
        <v>10</v>
      </c>
      <c r="F265" s="7">
        <v>49</v>
      </c>
      <c r="G265" s="136">
        <v>0.08</v>
      </c>
      <c r="H265" s="131">
        <f t="shared" si="21"/>
        <v>52.92</v>
      </c>
      <c r="I265" s="132">
        <f t="shared" si="22"/>
        <v>490</v>
      </c>
      <c r="J265" s="132">
        <f t="shared" si="23"/>
        <v>529.2</v>
      </c>
      <c r="K265" s="3"/>
      <c r="L265" s="49"/>
    </row>
    <row r="266" spans="1:12" ht="14.25">
      <c r="A266" s="129">
        <v>32</v>
      </c>
      <c r="B266" s="53" t="s">
        <v>249</v>
      </c>
      <c r="C266" s="9" t="s">
        <v>11</v>
      </c>
      <c r="D266" s="9">
        <v>60</v>
      </c>
      <c r="E266" s="9">
        <v>2</v>
      </c>
      <c r="F266" s="7">
        <v>23</v>
      </c>
      <c r="G266" s="136">
        <v>0.08</v>
      </c>
      <c r="H266" s="131">
        <f t="shared" si="21"/>
        <v>24.840000000000003</v>
      </c>
      <c r="I266" s="132">
        <f t="shared" si="22"/>
        <v>46</v>
      </c>
      <c r="J266" s="132">
        <f t="shared" si="23"/>
        <v>49.68000000000001</v>
      </c>
      <c r="K266" s="3"/>
      <c r="L266" s="49"/>
    </row>
    <row r="267" spans="1:12" ht="28.5">
      <c r="A267" s="129">
        <v>33</v>
      </c>
      <c r="B267" s="8" t="s">
        <v>250</v>
      </c>
      <c r="C267" s="9" t="s">
        <v>11</v>
      </c>
      <c r="D267" s="9">
        <v>5</v>
      </c>
      <c r="E267" s="9">
        <v>50</v>
      </c>
      <c r="F267" s="7">
        <v>78</v>
      </c>
      <c r="G267" s="136">
        <v>0.08</v>
      </c>
      <c r="H267" s="131">
        <f t="shared" si="21"/>
        <v>84.24000000000001</v>
      </c>
      <c r="I267" s="132">
        <f t="shared" si="22"/>
        <v>3900</v>
      </c>
      <c r="J267" s="132">
        <f t="shared" si="23"/>
        <v>4212</v>
      </c>
      <c r="K267" s="3"/>
      <c r="L267" s="49"/>
    </row>
    <row r="268" spans="1:12" ht="28.5">
      <c r="A268" s="129">
        <v>34</v>
      </c>
      <c r="B268" s="8" t="s">
        <v>251</v>
      </c>
      <c r="C268" s="9" t="s">
        <v>11</v>
      </c>
      <c r="D268" s="9">
        <v>10</v>
      </c>
      <c r="E268" s="9">
        <v>20</v>
      </c>
      <c r="F268" s="7">
        <v>53</v>
      </c>
      <c r="G268" s="136">
        <v>0.08</v>
      </c>
      <c r="H268" s="131">
        <f t="shared" si="21"/>
        <v>57.24</v>
      </c>
      <c r="I268" s="132">
        <f t="shared" si="22"/>
        <v>1060</v>
      </c>
      <c r="J268" s="132">
        <f t="shared" si="23"/>
        <v>1144.8000000000002</v>
      </c>
      <c r="K268" s="3"/>
      <c r="L268" s="49"/>
    </row>
    <row r="269" spans="1:12" ht="28.5">
      <c r="A269" s="129">
        <v>35</v>
      </c>
      <c r="B269" s="8" t="s">
        <v>252</v>
      </c>
      <c r="C269" s="9" t="s">
        <v>11</v>
      </c>
      <c r="D269" s="9">
        <v>28</v>
      </c>
      <c r="E269" s="9">
        <v>20</v>
      </c>
      <c r="F269" s="7">
        <v>73</v>
      </c>
      <c r="G269" s="136">
        <v>0.08</v>
      </c>
      <c r="H269" s="131">
        <f t="shared" si="21"/>
        <v>78.84</v>
      </c>
      <c r="I269" s="132">
        <f t="shared" si="22"/>
        <v>1460</v>
      </c>
      <c r="J269" s="132">
        <f t="shared" si="23"/>
        <v>1576.8000000000002</v>
      </c>
      <c r="K269" s="3"/>
      <c r="L269" s="49"/>
    </row>
    <row r="270" spans="1:12" ht="28.5">
      <c r="A270" s="129">
        <v>36</v>
      </c>
      <c r="B270" s="8" t="s">
        <v>253</v>
      </c>
      <c r="C270" s="9" t="s">
        <v>11</v>
      </c>
      <c r="D270" s="9">
        <v>1</v>
      </c>
      <c r="E270" s="9">
        <v>20</v>
      </c>
      <c r="F270" s="7">
        <v>44</v>
      </c>
      <c r="G270" s="136">
        <v>0.08</v>
      </c>
      <c r="H270" s="131">
        <f t="shared" si="21"/>
        <v>47.52</v>
      </c>
      <c r="I270" s="132">
        <f t="shared" si="22"/>
        <v>880</v>
      </c>
      <c r="J270" s="132">
        <f t="shared" si="23"/>
        <v>950.4000000000001</v>
      </c>
      <c r="K270" s="3"/>
      <c r="L270" s="49"/>
    </row>
    <row r="271" spans="1:12" ht="28.5">
      <c r="A271" s="129">
        <v>37</v>
      </c>
      <c r="B271" s="8" t="s">
        <v>254</v>
      </c>
      <c r="C271" s="9" t="s">
        <v>11</v>
      </c>
      <c r="D271" s="9">
        <v>5</v>
      </c>
      <c r="E271" s="9">
        <v>100</v>
      </c>
      <c r="F271" s="7">
        <v>91</v>
      </c>
      <c r="G271" s="136">
        <v>0.08</v>
      </c>
      <c r="H271" s="131">
        <f t="shared" si="21"/>
        <v>98.28</v>
      </c>
      <c r="I271" s="132">
        <f t="shared" si="22"/>
        <v>9100</v>
      </c>
      <c r="J271" s="132">
        <f t="shared" si="23"/>
        <v>9828</v>
      </c>
      <c r="K271" s="3"/>
      <c r="L271" s="49"/>
    </row>
    <row r="272" spans="1:12" ht="42.75">
      <c r="A272" s="129">
        <v>38</v>
      </c>
      <c r="B272" s="8" t="s">
        <v>255</v>
      </c>
      <c r="C272" s="9" t="s">
        <v>11</v>
      </c>
      <c r="D272" s="9">
        <v>10</v>
      </c>
      <c r="E272" s="9">
        <v>300</v>
      </c>
      <c r="F272" s="7">
        <v>30</v>
      </c>
      <c r="G272" s="136">
        <v>0.08</v>
      </c>
      <c r="H272" s="131">
        <f t="shared" si="21"/>
        <v>32.400000000000006</v>
      </c>
      <c r="I272" s="132">
        <f t="shared" si="22"/>
        <v>9000</v>
      </c>
      <c r="J272" s="132">
        <f t="shared" si="23"/>
        <v>9720</v>
      </c>
      <c r="K272" s="3"/>
      <c r="L272" s="49"/>
    </row>
    <row r="273" spans="1:12" ht="28.5">
      <c r="A273" s="129">
        <v>39</v>
      </c>
      <c r="B273" s="8" t="s">
        <v>256</v>
      </c>
      <c r="C273" s="9" t="s">
        <v>11</v>
      </c>
      <c r="D273" s="9">
        <v>10</v>
      </c>
      <c r="E273" s="9">
        <v>20</v>
      </c>
      <c r="F273" s="7">
        <v>43</v>
      </c>
      <c r="G273" s="136">
        <v>0.08</v>
      </c>
      <c r="H273" s="131">
        <f t="shared" si="21"/>
        <v>46.440000000000005</v>
      </c>
      <c r="I273" s="132">
        <f t="shared" si="22"/>
        <v>860</v>
      </c>
      <c r="J273" s="132">
        <f t="shared" si="23"/>
        <v>928.8000000000001</v>
      </c>
      <c r="K273" s="3"/>
      <c r="L273" s="49"/>
    </row>
    <row r="274" spans="1:12" ht="28.5">
      <c r="A274" s="129">
        <v>40</v>
      </c>
      <c r="B274" s="8" t="s">
        <v>257</v>
      </c>
      <c r="C274" s="9" t="s">
        <v>11</v>
      </c>
      <c r="D274" s="9">
        <v>5</v>
      </c>
      <c r="E274" s="9">
        <v>20</v>
      </c>
      <c r="F274" s="7">
        <v>43</v>
      </c>
      <c r="G274" s="136">
        <v>0.08</v>
      </c>
      <c r="H274" s="131">
        <f t="shared" si="21"/>
        <v>46.440000000000005</v>
      </c>
      <c r="I274" s="132">
        <f t="shared" si="22"/>
        <v>860</v>
      </c>
      <c r="J274" s="132">
        <f t="shared" si="23"/>
        <v>928.8000000000001</v>
      </c>
      <c r="K274" s="3"/>
      <c r="L274" s="49"/>
    </row>
    <row r="275" spans="1:12" ht="28.5">
      <c r="A275" s="129">
        <v>41</v>
      </c>
      <c r="B275" s="8" t="s">
        <v>258</v>
      </c>
      <c r="C275" s="9" t="s">
        <v>11</v>
      </c>
      <c r="D275" s="9">
        <v>5</v>
      </c>
      <c r="E275" s="9">
        <v>60</v>
      </c>
      <c r="F275" s="7">
        <v>35</v>
      </c>
      <c r="G275" s="136">
        <v>0.08</v>
      </c>
      <c r="H275" s="131">
        <f t="shared" si="21"/>
        <v>37.800000000000004</v>
      </c>
      <c r="I275" s="132">
        <f t="shared" si="22"/>
        <v>2100</v>
      </c>
      <c r="J275" s="132">
        <f t="shared" si="23"/>
        <v>2268</v>
      </c>
      <c r="K275" s="3"/>
      <c r="L275" s="49"/>
    </row>
    <row r="276" spans="1:12" ht="28.5">
      <c r="A276" s="129">
        <v>42</v>
      </c>
      <c r="B276" s="8" t="s">
        <v>259</v>
      </c>
      <c r="C276" s="9" t="s">
        <v>11</v>
      </c>
      <c r="D276" s="9">
        <v>25</v>
      </c>
      <c r="E276" s="9">
        <v>30</v>
      </c>
      <c r="F276" s="7">
        <v>30</v>
      </c>
      <c r="G276" s="136">
        <v>0.08</v>
      </c>
      <c r="H276" s="131">
        <f t="shared" si="21"/>
        <v>32.400000000000006</v>
      </c>
      <c r="I276" s="132">
        <f t="shared" si="22"/>
        <v>900</v>
      </c>
      <c r="J276" s="132">
        <f t="shared" si="23"/>
        <v>972.0000000000001</v>
      </c>
      <c r="K276" s="3"/>
      <c r="L276" s="49"/>
    </row>
    <row r="277" spans="1:12" ht="28.5">
      <c r="A277" s="129">
        <v>43</v>
      </c>
      <c r="B277" s="8" t="s">
        <v>260</v>
      </c>
      <c r="C277" s="9" t="s">
        <v>11</v>
      </c>
      <c r="D277" s="9">
        <v>10</v>
      </c>
      <c r="E277" s="9">
        <v>100</v>
      </c>
      <c r="F277" s="7">
        <v>13</v>
      </c>
      <c r="G277" s="136">
        <v>0.08</v>
      </c>
      <c r="H277" s="131">
        <f t="shared" si="21"/>
        <v>14.040000000000001</v>
      </c>
      <c r="I277" s="132">
        <f t="shared" si="22"/>
        <v>1300</v>
      </c>
      <c r="J277" s="132">
        <f t="shared" si="23"/>
        <v>1404</v>
      </c>
      <c r="K277" s="3"/>
      <c r="L277" s="49"/>
    </row>
    <row r="278" spans="1:12" ht="28.5">
      <c r="A278" s="129">
        <v>44</v>
      </c>
      <c r="B278" s="8" t="s">
        <v>261</v>
      </c>
      <c r="C278" s="9" t="s">
        <v>11</v>
      </c>
      <c r="D278" s="9">
        <v>10</v>
      </c>
      <c r="E278" s="9">
        <v>100</v>
      </c>
      <c r="F278" s="7">
        <v>21</v>
      </c>
      <c r="G278" s="136">
        <v>0.08</v>
      </c>
      <c r="H278" s="131">
        <f t="shared" si="21"/>
        <v>22.68</v>
      </c>
      <c r="I278" s="132">
        <f t="shared" si="22"/>
        <v>2100</v>
      </c>
      <c r="J278" s="132">
        <f t="shared" si="23"/>
        <v>2268</v>
      </c>
      <c r="K278" s="3"/>
      <c r="L278" s="49"/>
    </row>
    <row r="279" spans="1:12" ht="28.5">
      <c r="A279" s="129">
        <v>45</v>
      </c>
      <c r="B279" s="8" t="s">
        <v>262</v>
      </c>
      <c r="C279" s="9" t="s">
        <v>11</v>
      </c>
      <c r="D279" s="9">
        <v>10</v>
      </c>
      <c r="E279" s="9">
        <v>100</v>
      </c>
      <c r="F279" s="7">
        <v>223</v>
      </c>
      <c r="G279" s="136">
        <v>0.08</v>
      </c>
      <c r="H279" s="131">
        <f t="shared" si="21"/>
        <v>240.84</v>
      </c>
      <c r="I279" s="132">
        <f t="shared" si="22"/>
        <v>22300</v>
      </c>
      <c r="J279" s="132">
        <f t="shared" si="23"/>
        <v>24084</v>
      </c>
      <c r="K279" s="3"/>
      <c r="L279" s="49"/>
    </row>
    <row r="280" spans="1:12" ht="28.5">
      <c r="A280" s="129">
        <v>46</v>
      </c>
      <c r="B280" s="8" t="s">
        <v>263</v>
      </c>
      <c r="C280" s="9" t="s">
        <v>11</v>
      </c>
      <c r="D280" s="9">
        <v>10</v>
      </c>
      <c r="E280" s="9">
        <v>50</v>
      </c>
      <c r="F280" s="7">
        <v>60</v>
      </c>
      <c r="G280" s="136">
        <v>0.08</v>
      </c>
      <c r="H280" s="131">
        <f t="shared" si="21"/>
        <v>64.80000000000001</v>
      </c>
      <c r="I280" s="132">
        <f t="shared" si="22"/>
        <v>3000</v>
      </c>
      <c r="J280" s="132">
        <f t="shared" si="23"/>
        <v>3240</v>
      </c>
      <c r="K280" s="3"/>
      <c r="L280" s="49"/>
    </row>
    <row r="281" spans="1:12" ht="28.5">
      <c r="A281" s="129">
        <v>47</v>
      </c>
      <c r="B281" s="8" t="s">
        <v>264</v>
      </c>
      <c r="C281" s="9" t="s">
        <v>11</v>
      </c>
      <c r="D281" s="9">
        <v>10</v>
      </c>
      <c r="E281" s="9">
        <v>50</v>
      </c>
      <c r="F281" s="7">
        <v>120</v>
      </c>
      <c r="G281" s="136">
        <v>0.08</v>
      </c>
      <c r="H281" s="131">
        <f t="shared" si="21"/>
        <v>129.60000000000002</v>
      </c>
      <c r="I281" s="132">
        <f t="shared" si="22"/>
        <v>6000</v>
      </c>
      <c r="J281" s="132">
        <f t="shared" si="23"/>
        <v>6480</v>
      </c>
      <c r="K281" s="3"/>
      <c r="L281" s="49"/>
    </row>
    <row r="282" spans="1:12" ht="28.5">
      <c r="A282" s="129">
        <v>48</v>
      </c>
      <c r="B282" s="8" t="s">
        <v>265</v>
      </c>
      <c r="C282" s="9" t="s">
        <v>11</v>
      </c>
      <c r="D282" s="9">
        <v>10</v>
      </c>
      <c r="E282" s="9">
        <v>10</v>
      </c>
      <c r="F282" s="7">
        <v>5100</v>
      </c>
      <c r="G282" s="136">
        <v>0.08</v>
      </c>
      <c r="H282" s="131">
        <f t="shared" si="21"/>
        <v>5508</v>
      </c>
      <c r="I282" s="132">
        <f t="shared" si="22"/>
        <v>51000</v>
      </c>
      <c r="J282" s="132">
        <f t="shared" si="23"/>
        <v>55080</v>
      </c>
      <c r="K282" s="3"/>
      <c r="L282" s="49"/>
    </row>
    <row r="283" spans="1:12" ht="14.25">
      <c r="A283" s="129">
        <v>49</v>
      </c>
      <c r="B283" s="8" t="s">
        <v>266</v>
      </c>
      <c r="C283" s="9" t="s">
        <v>11</v>
      </c>
      <c r="D283" s="9">
        <v>56</v>
      </c>
      <c r="E283" s="9">
        <v>5</v>
      </c>
      <c r="F283" s="7">
        <v>160</v>
      </c>
      <c r="G283" s="136">
        <v>0.08</v>
      </c>
      <c r="H283" s="131">
        <f t="shared" si="21"/>
        <v>172.8</v>
      </c>
      <c r="I283" s="132">
        <f t="shared" si="22"/>
        <v>800</v>
      </c>
      <c r="J283" s="132">
        <f t="shared" si="23"/>
        <v>864</v>
      </c>
      <c r="K283" s="3"/>
      <c r="L283" s="49"/>
    </row>
    <row r="284" spans="1:12" ht="28.5">
      <c r="A284" s="129">
        <v>50</v>
      </c>
      <c r="B284" s="8" t="s">
        <v>267</v>
      </c>
      <c r="C284" s="9" t="s">
        <v>11</v>
      </c>
      <c r="D284" s="9">
        <v>5</v>
      </c>
      <c r="E284" s="9">
        <v>100</v>
      </c>
      <c r="F284" s="7">
        <v>9</v>
      </c>
      <c r="G284" s="136">
        <v>0.08</v>
      </c>
      <c r="H284" s="131">
        <f t="shared" si="21"/>
        <v>9.72</v>
      </c>
      <c r="I284" s="132">
        <f t="shared" si="22"/>
        <v>900</v>
      </c>
      <c r="J284" s="132">
        <f t="shared" si="23"/>
        <v>972.0000000000001</v>
      </c>
      <c r="K284" s="3"/>
      <c r="L284" s="49"/>
    </row>
    <row r="285" spans="1:12" ht="28.5">
      <c r="A285" s="129">
        <v>51</v>
      </c>
      <c r="B285" s="8" t="s">
        <v>268</v>
      </c>
      <c r="C285" s="9" t="s">
        <v>11</v>
      </c>
      <c r="D285" s="9">
        <v>30</v>
      </c>
      <c r="E285" s="9">
        <v>10</v>
      </c>
      <c r="F285" s="7">
        <v>19</v>
      </c>
      <c r="G285" s="136">
        <v>0.08</v>
      </c>
      <c r="H285" s="131">
        <f t="shared" si="21"/>
        <v>20.520000000000003</v>
      </c>
      <c r="I285" s="132">
        <f t="shared" si="22"/>
        <v>190</v>
      </c>
      <c r="J285" s="132">
        <f t="shared" si="23"/>
        <v>205.20000000000002</v>
      </c>
      <c r="K285" s="3"/>
      <c r="L285" s="49"/>
    </row>
    <row r="286" spans="1:12" ht="14.25">
      <c r="A286" s="129">
        <v>52</v>
      </c>
      <c r="B286" s="8" t="s">
        <v>269</v>
      </c>
      <c r="C286" s="9" t="s">
        <v>11</v>
      </c>
      <c r="D286" s="9">
        <v>50</v>
      </c>
      <c r="E286" s="9">
        <v>3</v>
      </c>
      <c r="F286" s="7">
        <v>41</v>
      </c>
      <c r="G286" s="136">
        <v>0.08</v>
      </c>
      <c r="H286" s="131">
        <f t="shared" si="21"/>
        <v>44.28</v>
      </c>
      <c r="I286" s="132">
        <f t="shared" si="22"/>
        <v>123</v>
      </c>
      <c r="J286" s="132">
        <f t="shared" si="23"/>
        <v>132.84</v>
      </c>
      <c r="K286" s="3"/>
      <c r="L286" s="49"/>
    </row>
    <row r="287" spans="1:12" ht="28.5">
      <c r="A287" s="129">
        <v>53</v>
      </c>
      <c r="B287" s="8" t="s">
        <v>270</v>
      </c>
      <c r="C287" s="9" t="s">
        <v>11</v>
      </c>
      <c r="D287" s="9">
        <v>50</v>
      </c>
      <c r="E287" s="9">
        <v>5</v>
      </c>
      <c r="F287" s="7">
        <v>14</v>
      </c>
      <c r="G287" s="136">
        <v>0.08</v>
      </c>
      <c r="H287" s="131">
        <f t="shared" si="21"/>
        <v>15.120000000000001</v>
      </c>
      <c r="I287" s="132">
        <f t="shared" si="22"/>
        <v>70</v>
      </c>
      <c r="J287" s="132">
        <f t="shared" si="23"/>
        <v>75.60000000000001</v>
      </c>
      <c r="K287" s="3"/>
      <c r="L287" s="49"/>
    </row>
    <row r="288" spans="1:12" ht="28.5">
      <c r="A288" s="129">
        <v>54</v>
      </c>
      <c r="B288" s="8" t="s">
        <v>271</v>
      </c>
      <c r="C288" s="9" t="s">
        <v>13</v>
      </c>
      <c r="D288" s="9">
        <v>1</v>
      </c>
      <c r="E288" s="9">
        <v>500</v>
      </c>
      <c r="F288" s="7">
        <v>13</v>
      </c>
      <c r="G288" s="136">
        <v>0.08</v>
      </c>
      <c r="H288" s="131">
        <f t="shared" si="21"/>
        <v>14.040000000000001</v>
      </c>
      <c r="I288" s="132">
        <f t="shared" si="22"/>
        <v>6500</v>
      </c>
      <c r="J288" s="132">
        <f t="shared" si="23"/>
        <v>7020.000000000001</v>
      </c>
      <c r="K288" s="3"/>
      <c r="L288" s="49"/>
    </row>
    <row r="289" spans="1:12" ht="28.5">
      <c r="A289" s="129">
        <v>55</v>
      </c>
      <c r="B289" s="8" t="s">
        <v>272</v>
      </c>
      <c r="C289" s="9" t="s">
        <v>13</v>
      </c>
      <c r="D289" s="9">
        <v>1</v>
      </c>
      <c r="E289" s="9">
        <v>500</v>
      </c>
      <c r="F289" s="7">
        <v>5.7</v>
      </c>
      <c r="G289" s="136">
        <v>0.08</v>
      </c>
      <c r="H289" s="131">
        <f t="shared" si="21"/>
        <v>6.156000000000001</v>
      </c>
      <c r="I289" s="132">
        <f t="shared" si="22"/>
        <v>2850</v>
      </c>
      <c r="J289" s="132">
        <f t="shared" si="23"/>
        <v>3078</v>
      </c>
      <c r="K289" s="3"/>
      <c r="L289" s="49"/>
    </row>
    <row r="290" spans="1:12" ht="28.5">
      <c r="A290" s="129">
        <v>56</v>
      </c>
      <c r="B290" s="8" t="s">
        <v>273</v>
      </c>
      <c r="C290" s="9" t="s">
        <v>13</v>
      </c>
      <c r="D290" s="9">
        <v>1</v>
      </c>
      <c r="E290" s="9">
        <v>500</v>
      </c>
      <c r="F290" s="7">
        <v>9</v>
      </c>
      <c r="G290" s="136">
        <v>0.08</v>
      </c>
      <c r="H290" s="131">
        <f t="shared" si="21"/>
        <v>9.72</v>
      </c>
      <c r="I290" s="132">
        <f t="shared" si="22"/>
        <v>4500</v>
      </c>
      <c r="J290" s="132">
        <f t="shared" si="23"/>
        <v>4860</v>
      </c>
      <c r="K290" s="3"/>
      <c r="L290" s="49"/>
    </row>
    <row r="291" spans="1:12" ht="42.75">
      <c r="A291" s="129">
        <v>57</v>
      </c>
      <c r="B291" s="8" t="s">
        <v>274</v>
      </c>
      <c r="C291" s="9" t="s">
        <v>13</v>
      </c>
      <c r="D291" s="9">
        <v>1</v>
      </c>
      <c r="E291" s="9">
        <v>30</v>
      </c>
      <c r="F291" s="7">
        <v>9</v>
      </c>
      <c r="G291" s="136">
        <v>0.08</v>
      </c>
      <c r="H291" s="131">
        <f t="shared" si="21"/>
        <v>9.72</v>
      </c>
      <c r="I291" s="132">
        <f t="shared" si="22"/>
        <v>270</v>
      </c>
      <c r="J291" s="132">
        <f t="shared" si="23"/>
        <v>291.6</v>
      </c>
      <c r="K291" s="3"/>
      <c r="L291" s="49"/>
    </row>
    <row r="292" spans="1:12" ht="28.5">
      <c r="A292" s="129">
        <v>58</v>
      </c>
      <c r="B292" s="8" t="s">
        <v>275</v>
      </c>
      <c r="C292" s="9" t="s">
        <v>13</v>
      </c>
      <c r="D292" s="9">
        <v>1</v>
      </c>
      <c r="E292" s="9">
        <v>50</v>
      </c>
      <c r="F292" s="7">
        <v>9</v>
      </c>
      <c r="G292" s="136">
        <v>0.08</v>
      </c>
      <c r="H292" s="131">
        <f t="shared" si="21"/>
        <v>9.72</v>
      </c>
      <c r="I292" s="132">
        <f t="shared" si="22"/>
        <v>450</v>
      </c>
      <c r="J292" s="132">
        <f t="shared" si="23"/>
        <v>486.00000000000006</v>
      </c>
      <c r="K292" s="3"/>
      <c r="L292" s="49"/>
    </row>
    <row r="293" spans="1:12" ht="28.5">
      <c r="A293" s="129">
        <v>59</v>
      </c>
      <c r="B293" s="8" t="s">
        <v>276</v>
      </c>
      <c r="C293" s="9" t="s">
        <v>11</v>
      </c>
      <c r="D293" s="9">
        <v>10</v>
      </c>
      <c r="E293" s="9">
        <v>50</v>
      </c>
      <c r="F293" s="7">
        <v>1800</v>
      </c>
      <c r="G293" s="136">
        <v>0.08</v>
      </c>
      <c r="H293" s="131">
        <f t="shared" si="21"/>
        <v>1944.0000000000002</v>
      </c>
      <c r="I293" s="132">
        <f t="shared" si="22"/>
        <v>90000</v>
      </c>
      <c r="J293" s="132">
        <f t="shared" si="23"/>
        <v>97200</v>
      </c>
      <c r="K293" s="3"/>
      <c r="L293" s="49"/>
    </row>
    <row r="294" spans="1:12" ht="28.5">
      <c r="A294" s="129">
        <v>60</v>
      </c>
      <c r="B294" s="8" t="s">
        <v>277</v>
      </c>
      <c r="C294" s="9" t="s">
        <v>13</v>
      </c>
      <c r="D294" s="9">
        <v>1</v>
      </c>
      <c r="E294" s="9">
        <v>10</v>
      </c>
      <c r="F294" s="7">
        <v>1752</v>
      </c>
      <c r="G294" s="136">
        <v>0.08</v>
      </c>
      <c r="H294" s="131">
        <f t="shared" si="21"/>
        <v>1892.16</v>
      </c>
      <c r="I294" s="132">
        <f t="shared" si="22"/>
        <v>17520</v>
      </c>
      <c r="J294" s="132">
        <f t="shared" si="23"/>
        <v>18921.600000000002</v>
      </c>
      <c r="K294" s="3"/>
      <c r="L294" s="49"/>
    </row>
    <row r="295" spans="1:12" ht="28.5">
      <c r="A295" s="129">
        <v>61</v>
      </c>
      <c r="B295" s="8" t="s">
        <v>278</v>
      </c>
      <c r="C295" s="9" t="s">
        <v>11</v>
      </c>
      <c r="D295" s="9">
        <v>1</v>
      </c>
      <c r="E295" s="9">
        <v>200</v>
      </c>
      <c r="F295" s="7">
        <v>27</v>
      </c>
      <c r="G295" s="136">
        <v>0.08</v>
      </c>
      <c r="H295" s="131">
        <f t="shared" si="21"/>
        <v>29.160000000000004</v>
      </c>
      <c r="I295" s="132">
        <f t="shared" si="22"/>
        <v>5400</v>
      </c>
      <c r="J295" s="132">
        <f t="shared" si="23"/>
        <v>5832</v>
      </c>
      <c r="K295" s="3"/>
      <c r="L295" s="49"/>
    </row>
    <row r="296" spans="1:12" ht="57">
      <c r="A296" s="129">
        <v>62</v>
      </c>
      <c r="B296" s="8" t="s">
        <v>279</v>
      </c>
      <c r="C296" s="9" t="s">
        <v>11</v>
      </c>
      <c r="D296" s="9">
        <v>1</v>
      </c>
      <c r="E296" s="9">
        <v>10</v>
      </c>
      <c r="F296" s="7">
        <v>1234</v>
      </c>
      <c r="G296" s="136">
        <v>0.08</v>
      </c>
      <c r="H296" s="131">
        <f t="shared" si="21"/>
        <v>1332.72</v>
      </c>
      <c r="I296" s="132">
        <f t="shared" si="22"/>
        <v>12340</v>
      </c>
      <c r="J296" s="132">
        <f t="shared" si="23"/>
        <v>13327.2</v>
      </c>
      <c r="K296" s="3"/>
      <c r="L296" s="49"/>
    </row>
    <row r="297" spans="1:12" ht="42.75">
      <c r="A297" s="129">
        <v>63</v>
      </c>
      <c r="B297" s="8" t="s">
        <v>280</v>
      </c>
      <c r="C297" s="9" t="s">
        <v>281</v>
      </c>
      <c r="D297" s="9">
        <v>1</v>
      </c>
      <c r="E297" s="9">
        <v>15</v>
      </c>
      <c r="F297" s="7">
        <v>1975</v>
      </c>
      <c r="G297" s="136">
        <v>0.08</v>
      </c>
      <c r="H297" s="131">
        <f t="shared" si="21"/>
        <v>2133</v>
      </c>
      <c r="I297" s="132">
        <f t="shared" si="22"/>
        <v>29625</v>
      </c>
      <c r="J297" s="132">
        <f t="shared" si="23"/>
        <v>31995.000000000004</v>
      </c>
      <c r="K297" s="3"/>
      <c r="L297" s="49"/>
    </row>
    <row r="298" spans="1:12" ht="14.25">
      <c r="A298" s="129">
        <v>64</v>
      </c>
      <c r="B298" s="8" t="s">
        <v>282</v>
      </c>
      <c r="C298" s="9" t="s">
        <v>11</v>
      </c>
      <c r="D298" s="9">
        <v>1</v>
      </c>
      <c r="E298" s="9">
        <v>100</v>
      </c>
      <c r="F298" s="7">
        <v>220</v>
      </c>
      <c r="G298" s="136">
        <v>0.08</v>
      </c>
      <c r="H298" s="131">
        <f t="shared" si="21"/>
        <v>237.60000000000002</v>
      </c>
      <c r="I298" s="132">
        <f t="shared" si="22"/>
        <v>22000</v>
      </c>
      <c r="J298" s="132">
        <f t="shared" si="23"/>
        <v>23760</v>
      </c>
      <c r="K298" s="3"/>
      <c r="L298" s="49"/>
    </row>
    <row r="299" spans="1:12" ht="14.25">
      <c r="A299" s="129">
        <v>65</v>
      </c>
      <c r="B299" s="8" t="s">
        <v>283</v>
      </c>
      <c r="C299" s="9" t="s">
        <v>11</v>
      </c>
      <c r="D299" s="9">
        <v>1</v>
      </c>
      <c r="E299" s="9">
        <v>500</v>
      </c>
      <c r="F299" s="7">
        <v>12</v>
      </c>
      <c r="G299" s="136">
        <v>0.08</v>
      </c>
      <c r="H299" s="131">
        <f t="shared" si="21"/>
        <v>12.96</v>
      </c>
      <c r="I299" s="132">
        <f t="shared" si="22"/>
        <v>6000</v>
      </c>
      <c r="J299" s="132">
        <f t="shared" si="23"/>
        <v>6480</v>
      </c>
      <c r="K299" s="3"/>
      <c r="L299" s="49"/>
    </row>
    <row r="300" spans="1:12" ht="42.75">
      <c r="A300" s="129">
        <v>66</v>
      </c>
      <c r="B300" s="8" t="s">
        <v>284</v>
      </c>
      <c r="C300" s="9" t="s">
        <v>285</v>
      </c>
      <c r="D300" s="9">
        <v>1</v>
      </c>
      <c r="E300" s="9">
        <v>120</v>
      </c>
      <c r="F300" s="7">
        <v>645</v>
      </c>
      <c r="G300" s="136">
        <v>0.08</v>
      </c>
      <c r="H300" s="131">
        <f aca="true" t="shared" si="24" ref="H300:H315">F300*1.08</f>
        <v>696.6</v>
      </c>
      <c r="I300" s="132">
        <f aca="true" t="shared" si="25" ref="I300:I319">E300*F300</f>
        <v>77400</v>
      </c>
      <c r="J300" s="132">
        <f aca="true" t="shared" si="26" ref="J300:J319">I300*1.08</f>
        <v>83592</v>
      </c>
      <c r="K300" s="3"/>
      <c r="L300" s="49"/>
    </row>
    <row r="301" spans="1:12" ht="42.75">
      <c r="A301" s="129">
        <v>67</v>
      </c>
      <c r="B301" s="8" t="s">
        <v>286</v>
      </c>
      <c r="C301" s="9" t="s">
        <v>285</v>
      </c>
      <c r="D301" s="9">
        <v>1</v>
      </c>
      <c r="E301" s="9">
        <v>240</v>
      </c>
      <c r="F301" s="7">
        <v>350</v>
      </c>
      <c r="G301" s="136">
        <v>0.08</v>
      </c>
      <c r="H301" s="131">
        <f t="shared" si="24"/>
        <v>378</v>
      </c>
      <c r="I301" s="132">
        <f t="shared" si="25"/>
        <v>84000</v>
      </c>
      <c r="J301" s="132">
        <f t="shared" si="26"/>
        <v>90720</v>
      </c>
      <c r="K301" s="3"/>
      <c r="L301" s="49"/>
    </row>
    <row r="302" spans="1:12" ht="14.25">
      <c r="A302" s="129">
        <v>68</v>
      </c>
      <c r="B302" s="8" t="s">
        <v>287</v>
      </c>
      <c r="C302" s="9" t="s">
        <v>11</v>
      </c>
      <c r="D302" s="9">
        <v>1</v>
      </c>
      <c r="E302" s="9">
        <v>500</v>
      </c>
      <c r="F302" s="7">
        <v>50</v>
      </c>
      <c r="G302" s="136">
        <v>0.08</v>
      </c>
      <c r="H302" s="131">
        <f t="shared" si="24"/>
        <v>54</v>
      </c>
      <c r="I302" s="132">
        <f t="shared" si="25"/>
        <v>25000</v>
      </c>
      <c r="J302" s="132">
        <f t="shared" si="26"/>
        <v>27000</v>
      </c>
      <c r="K302" s="3"/>
      <c r="L302" s="49"/>
    </row>
    <row r="303" spans="1:12" ht="14.25">
      <c r="A303" s="129">
        <v>69</v>
      </c>
      <c r="B303" s="8" t="s">
        <v>288</v>
      </c>
      <c r="C303" s="9" t="s">
        <v>11</v>
      </c>
      <c r="D303" s="9">
        <v>1</v>
      </c>
      <c r="E303" s="9">
        <v>500</v>
      </c>
      <c r="F303" s="7">
        <v>50</v>
      </c>
      <c r="G303" s="136">
        <v>0.08</v>
      </c>
      <c r="H303" s="131">
        <f t="shared" si="24"/>
        <v>54</v>
      </c>
      <c r="I303" s="132">
        <f t="shared" si="25"/>
        <v>25000</v>
      </c>
      <c r="J303" s="132">
        <f t="shared" si="26"/>
        <v>27000</v>
      </c>
      <c r="K303" s="3"/>
      <c r="L303" s="49"/>
    </row>
    <row r="304" spans="1:12" ht="14.25">
      <c r="A304" s="129">
        <v>70</v>
      </c>
      <c r="B304" s="8" t="s">
        <v>289</v>
      </c>
      <c r="C304" s="9" t="s">
        <v>11</v>
      </c>
      <c r="D304" s="9">
        <v>1</v>
      </c>
      <c r="E304" s="9">
        <v>20</v>
      </c>
      <c r="F304" s="7">
        <v>50</v>
      </c>
      <c r="G304" s="136">
        <v>0.08</v>
      </c>
      <c r="H304" s="131">
        <f t="shared" si="24"/>
        <v>54</v>
      </c>
      <c r="I304" s="132">
        <f t="shared" si="25"/>
        <v>1000</v>
      </c>
      <c r="J304" s="132">
        <f t="shared" si="26"/>
        <v>1080</v>
      </c>
      <c r="K304" s="3"/>
      <c r="L304" s="49"/>
    </row>
    <row r="305" spans="1:12" ht="14.25">
      <c r="A305" s="129">
        <v>71</v>
      </c>
      <c r="B305" s="8" t="s">
        <v>290</v>
      </c>
      <c r="C305" s="9" t="s">
        <v>11</v>
      </c>
      <c r="D305" s="9">
        <v>1</v>
      </c>
      <c r="E305" s="9">
        <v>40</v>
      </c>
      <c r="F305" s="7">
        <v>8</v>
      </c>
      <c r="G305" s="136">
        <v>0.08</v>
      </c>
      <c r="H305" s="131">
        <f t="shared" si="24"/>
        <v>8.64</v>
      </c>
      <c r="I305" s="132">
        <f t="shared" si="25"/>
        <v>320</v>
      </c>
      <c r="J305" s="132">
        <f t="shared" si="26"/>
        <v>345.6</v>
      </c>
      <c r="K305" s="3"/>
      <c r="L305" s="49"/>
    </row>
    <row r="306" spans="1:12" ht="14.25">
      <c r="A306" s="129">
        <v>72</v>
      </c>
      <c r="B306" s="8" t="s">
        <v>291</v>
      </c>
      <c r="C306" s="9" t="s">
        <v>11</v>
      </c>
      <c r="D306" s="9">
        <v>1</v>
      </c>
      <c r="E306" s="9">
        <v>50</v>
      </c>
      <c r="F306" s="7">
        <v>15</v>
      </c>
      <c r="G306" s="136">
        <v>0.08</v>
      </c>
      <c r="H306" s="131">
        <f t="shared" si="24"/>
        <v>16.200000000000003</v>
      </c>
      <c r="I306" s="132">
        <f t="shared" si="25"/>
        <v>750</v>
      </c>
      <c r="J306" s="132">
        <f t="shared" si="26"/>
        <v>810</v>
      </c>
      <c r="K306" s="3"/>
      <c r="L306" s="49"/>
    </row>
    <row r="307" spans="1:12" ht="14.25">
      <c r="A307" s="129">
        <v>73</v>
      </c>
      <c r="B307" s="8" t="s">
        <v>292</v>
      </c>
      <c r="C307" s="9" t="s">
        <v>11</v>
      </c>
      <c r="D307" s="9">
        <v>1</v>
      </c>
      <c r="E307" s="9">
        <v>30</v>
      </c>
      <c r="F307" s="7">
        <v>12</v>
      </c>
      <c r="G307" s="136">
        <v>0.08</v>
      </c>
      <c r="H307" s="131">
        <f t="shared" si="24"/>
        <v>12.96</v>
      </c>
      <c r="I307" s="132">
        <f t="shared" si="25"/>
        <v>360</v>
      </c>
      <c r="J307" s="132">
        <f t="shared" si="26"/>
        <v>388.8</v>
      </c>
      <c r="K307" s="3"/>
      <c r="L307" s="49"/>
    </row>
    <row r="308" spans="1:12" ht="14.25">
      <c r="A308" s="129">
        <v>74</v>
      </c>
      <c r="B308" s="8" t="s">
        <v>293</v>
      </c>
      <c r="C308" s="9" t="s">
        <v>11</v>
      </c>
      <c r="D308" s="9">
        <v>1</v>
      </c>
      <c r="E308" s="9">
        <v>20</v>
      </c>
      <c r="F308" s="7">
        <v>21</v>
      </c>
      <c r="G308" s="136">
        <v>0.08</v>
      </c>
      <c r="H308" s="131">
        <f t="shared" si="24"/>
        <v>22.68</v>
      </c>
      <c r="I308" s="132">
        <f t="shared" si="25"/>
        <v>420</v>
      </c>
      <c r="J308" s="132">
        <f t="shared" si="26"/>
        <v>453.6</v>
      </c>
      <c r="K308" s="3"/>
      <c r="L308" s="49"/>
    </row>
    <row r="309" spans="1:12" ht="14.25">
      <c r="A309" s="129">
        <v>75</v>
      </c>
      <c r="B309" s="8" t="s">
        <v>294</v>
      </c>
      <c r="C309" s="9" t="s">
        <v>11</v>
      </c>
      <c r="D309" s="9">
        <v>1</v>
      </c>
      <c r="E309" s="9">
        <v>20</v>
      </c>
      <c r="F309" s="7">
        <v>32</v>
      </c>
      <c r="G309" s="136">
        <v>0.08</v>
      </c>
      <c r="H309" s="131">
        <f t="shared" si="24"/>
        <v>34.56</v>
      </c>
      <c r="I309" s="132">
        <f t="shared" si="25"/>
        <v>640</v>
      </c>
      <c r="J309" s="132">
        <f t="shared" si="26"/>
        <v>691.2</v>
      </c>
      <c r="K309" s="3"/>
      <c r="L309" s="49"/>
    </row>
    <row r="310" spans="1:12" ht="14.25">
      <c r="A310" s="129">
        <v>76</v>
      </c>
      <c r="B310" s="8" t="s">
        <v>295</v>
      </c>
      <c r="C310" s="9" t="s">
        <v>11</v>
      </c>
      <c r="D310" s="9">
        <v>1</v>
      </c>
      <c r="E310" s="9">
        <v>20</v>
      </c>
      <c r="F310" s="7">
        <v>18</v>
      </c>
      <c r="G310" s="136">
        <v>0.08</v>
      </c>
      <c r="H310" s="131">
        <f t="shared" si="24"/>
        <v>19.44</v>
      </c>
      <c r="I310" s="132">
        <f t="shared" si="25"/>
        <v>360</v>
      </c>
      <c r="J310" s="132">
        <f t="shared" si="26"/>
        <v>388.8</v>
      </c>
      <c r="K310" s="3"/>
      <c r="L310" s="49"/>
    </row>
    <row r="311" spans="1:12" ht="28.5">
      <c r="A311" s="129">
        <v>77</v>
      </c>
      <c r="B311" s="8" t="s">
        <v>296</v>
      </c>
      <c r="C311" s="9" t="s">
        <v>11</v>
      </c>
      <c r="D311" s="9">
        <v>1</v>
      </c>
      <c r="E311" s="9">
        <v>20</v>
      </c>
      <c r="F311" s="7">
        <v>26</v>
      </c>
      <c r="G311" s="136">
        <v>0.08</v>
      </c>
      <c r="H311" s="131">
        <f t="shared" si="24"/>
        <v>28.080000000000002</v>
      </c>
      <c r="I311" s="132">
        <f t="shared" si="25"/>
        <v>520</v>
      </c>
      <c r="J311" s="132">
        <f t="shared" si="26"/>
        <v>561.6</v>
      </c>
      <c r="K311" s="3"/>
      <c r="L311" s="49"/>
    </row>
    <row r="312" spans="1:12" ht="14.25">
      <c r="A312" s="129">
        <v>78</v>
      </c>
      <c r="B312" s="8" t="s">
        <v>297</v>
      </c>
      <c r="C312" s="9" t="s">
        <v>11</v>
      </c>
      <c r="D312" s="9">
        <v>1</v>
      </c>
      <c r="E312" s="9">
        <v>20</v>
      </c>
      <c r="F312" s="7">
        <v>16</v>
      </c>
      <c r="G312" s="136">
        <v>0.08</v>
      </c>
      <c r="H312" s="131">
        <f t="shared" si="24"/>
        <v>17.28</v>
      </c>
      <c r="I312" s="132">
        <f t="shared" si="25"/>
        <v>320</v>
      </c>
      <c r="J312" s="132">
        <f t="shared" si="26"/>
        <v>345.6</v>
      </c>
      <c r="K312" s="3"/>
      <c r="L312" s="49"/>
    </row>
    <row r="313" spans="1:12" ht="14.25">
      <c r="A313" s="129">
        <v>79</v>
      </c>
      <c r="B313" s="8" t="s">
        <v>298</v>
      </c>
      <c r="C313" s="9" t="s">
        <v>11</v>
      </c>
      <c r="D313" s="9">
        <v>1</v>
      </c>
      <c r="E313" s="9">
        <v>20</v>
      </c>
      <c r="F313" s="7">
        <v>40</v>
      </c>
      <c r="G313" s="136">
        <v>0.08</v>
      </c>
      <c r="H313" s="131">
        <f t="shared" si="24"/>
        <v>43.2</v>
      </c>
      <c r="I313" s="132">
        <f t="shared" si="25"/>
        <v>800</v>
      </c>
      <c r="J313" s="132">
        <f t="shared" si="26"/>
        <v>864</v>
      </c>
      <c r="K313" s="3"/>
      <c r="L313" s="49"/>
    </row>
    <row r="314" spans="1:12" ht="28.5">
      <c r="A314" s="129">
        <v>80</v>
      </c>
      <c r="B314" s="8" t="s">
        <v>299</v>
      </c>
      <c r="C314" s="9" t="s">
        <v>11</v>
      </c>
      <c r="D314" s="9">
        <v>10</v>
      </c>
      <c r="E314" s="9">
        <v>2</v>
      </c>
      <c r="F314" s="7">
        <v>45</v>
      </c>
      <c r="G314" s="136">
        <v>0.08</v>
      </c>
      <c r="H314" s="131">
        <f t="shared" si="24"/>
        <v>48.6</v>
      </c>
      <c r="I314" s="132">
        <f t="shared" si="25"/>
        <v>90</v>
      </c>
      <c r="J314" s="132">
        <f t="shared" si="26"/>
        <v>97.2</v>
      </c>
      <c r="K314" s="3"/>
      <c r="L314" s="49"/>
    </row>
    <row r="315" spans="1:12" ht="28.5">
      <c r="A315" s="129">
        <v>81</v>
      </c>
      <c r="B315" s="133" t="s">
        <v>300</v>
      </c>
      <c r="C315" s="9" t="s">
        <v>11</v>
      </c>
      <c r="D315" s="9">
        <v>1</v>
      </c>
      <c r="E315" s="9">
        <v>10</v>
      </c>
      <c r="F315" s="7">
        <v>35</v>
      </c>
      <c r="G315" s="136">
        <v>0.08</v>
      </c>
      <c r="H315" s="131">
        <f t="shared" si="24"/>
        <v>37.800000000000004</v>
      </c>
      <c r="I315" s="132">
        <f t="shared" si="25"/>
        <v>350</v>
      </c>
      <c r="J315" s="132">
        <f t="shared" si="26"/>
        <v>378</v>
      </c>
      <c r="K315" s="3"/>
      <c r="L315" s="49"/>
    </row>
    <row r="316" spans="1:12" ht="14.25">
      <c r="A316" s="129">
        <v>82</v>
      </c>
      <c r="B316" s="138" t="s">
        <v>301</v>
      </c>
      <c r="C316" s="9" t="s">
        <v>281</v>
      </c>
      <c r="D316" s="9">
        <v>1</v>
      </c>
      <c r="E316" s="9">
        <v>20</v>
      </c>
      <c r="F316" s="7">
        <v>33</v>
      </c>
      <c r="G316" s="136">
        <v>0.08</v>
      </c>
      <c r="H316" s="131">
        <f>F316*1.08</f>
        <v>35.64</v>
      </c>
      <c r="I316" s="132">
        <f t="shared" si="25"/>
        <v>660</v>
      </c>
      <c r="J316" s="132">
        <f t="shared" si="26"/>
        <v>712.8000000000001</v>
      </c>
      <c r="K316" s="3"/>
      <c r="L316" s="49"/>
    </row>
    <row r="317" spans="1:12" ht="14.25">
      <c r="A317" s="129">
        <v>83</v>
      </c>
      <c r="B317" s="138" t="s">
        <v>302</v>
      </c>
      <c r="C317" s="9" t="s">
        <v>281</v>
      </c>
      <c r="D317" s="9">
        <v>1</v>
      </c>
      <c r="E317" s="9">
        <v>20</v>
      </c>
      <c r="F317" s="7">
        <v>18</v>
      </c>
      <c r="G317" s="136">
        <v>0.08</v>
      </c>
      <c r="H317" s="131">
        <f>F317*1.08</f>
        <v>19.44</v>
      </c>
      <c r="I317" s="132">
        <f t="shared" si="25"/>
        <v>360</v>
      </c>
      <c r="J317" s="132">
        <f t="shared" si="26"/>
        <v>388.8</v>
      </c>
      <c r="K317" s="3"/>
      <c r="L317" s="49"/>
    </row>
    <row r="318" spans="1:12" ht="14.25">
      <c r="A318" s="129">
        <v>84</v>
      </c>
      <c r="B318" s="138" t="s">
        <v>303</v>
      </c>
      <c r="C318" s="9" t="s">
        <v>10</v>
      </c>
      <c r="D318" s="129">
        <v>10</v>
      </c>
      <c r="E318" s="129">
        <v>5</v>
      </c>
      <c r="F318" s="46">
        <v>220</v>
      </c>
      <c r="G318" s="136">
        <v>0.08</v>
      </c>
      <c r="H318" s="46">
        <f>F318*1.08</f>
        <v>237.60000000000002</v>
      </c>
      <c r="I318" s="132">
        <f t="shared" si="25"/>
        <v>1100</v>
      </c>
      <c r="J318" s="132">
        <f t="shared" si="26"/>
        <v>1188</v>
      </c>
      <c r="K318" s="3"/>
      <c r="L318" s="49"/>
    </row>
    <row r="319" spans="1:12" ht="14.25">
      <c r="A319" s="129">
        <v>85</v>
      </c>
      <c r="B319" s="138" t="s">
        <v>342</v>
      </c>
      <c r="C319" s="9" t="s">
        <v>11</v>
      </c>
      <c r="D319" s="129">
        <v>10</v>
      </c>
      <c r="E319" s="129">
        <v>100</v>
      </c>
      <c r="F319" s="46">
        <v>36</v>
      </c>
      <c r="G319" s="136">
        <v>0.08</v>
      </c>
      <c r="H319" s="46">
        <f>F319*1.08</f>
        <v>38.88</v>
      </c>
      <c r="I319" s="132">
        <f t="shared" si="25"/>
        <v>3600</v>
      </c>
      <c r="J319" s="132">
        <f t="shared" si="26"/>
        <v>3888.0000000000005</v>
      </c>
      <c r="K319" s="3"/>
      <c r="L319" s="49"/>
    </row>
    <row r="320" spans="1:12" ht="14.25">
      <c r="A320" s="14"/>
      <c r="B320" s="14"/>
      <c r="C320" s="14"/>
      <c r="D320" s="14"/>
      <c r="E320" s="14"/>
      <c r="F320" s="14"/>
      <c r="G320" s="14"/>
      <c r="H320" s="14" t="s">
        <v>17</v>
      </c>
      <c r="I320" s="139">
        <f>SUM(I235:I319)</f>
        <v>645644</v>
      </c>
      <c r="J320" s="29">
        <f>SUM(J235:J319)</f>
        <v>697295.52</v>
      </c>
      <c r="K320" s="3"/>
      <c r="L320" s="49"/>
    </row>
    <row r="321" spans="1:12" ht="14.25">
      <c r="A321" s="31"/>
      <c r="B321" s="31"/>
      <c r="C321" s="31"/>
      <c r="D321" s="31"/>
      <c r="E321" s="31"/>
      <c r="F321" s="31"/>
      <c r="G321" s="31"/>
      <c r="H321" s="31"/>
      <c r="I321" s="157"/>
      <c r="J321" s="37"/>
      <c r="K321" s="158"/>
      <c r="L321" s="48"/>
    </row>
    <row r="322" spans="1:12" ht="14.25">
      <c r="A322" s="31"/>
      <c r="B322" s="31"/>
      <c r="C322" s="31"/>
      <c r="D322" s="31"/>
      <c r="E322" s="31"/>
      <c r="F322" s="31"/>
      <c r="G322" s="31"/>
      <c r="H322" s="31"/>
      <c r="I322" s="157"/>
      <c r="J322" s="37"/>
      <c r="K322" s="158"/>
      <c r="L322" s="48"/>
    </row>
    <row r="323" spans="1:12" ht="14.25">
      <c r="A323" s="31"/>
      <c r="B323" s="31"/>
      <c r="C323" s="31"/>
      <c r="D323" s="31"/>
      <c r="E323" s="31"/>
      <c r="F323" s="31"/>
      <c r="G323" s="31"/>
      <c r="H323" s="31"/>
      <c r="I323" s="157"/>
      <c r="J323" s="37"/>
      <c r="K323" s="158"/>
      <c r="L323" s="48"/>
    </row>
    <row r="324" spans="1:12" ht="14.25">
      <c r="A324" s="140"/>
      <c r="B324" s="140"/>
      <c r="C324" s="140"/>
      <c r="D324" s="140"/>
      <c r="E324" s="140"/>
      <c r="F324" s="141"/>
      <c r="G324" s="140"/>
      <c r="H324" s="142"/>
      <c r="I324" s="143"/>
      <c r="J324" s="144"/>
      <c r="K324" s="145"/>
      <c r="L324" s="48"/>
    </row>
    <row r="325" spans="1:12" ht="14.25">
      <c r="A325" s="146"/>
      <c r="B325" s="147" t="s">
        <v>335</v>
      </c>
      <c r="C325" s="146"/>
      <c r="D325" s="146"/>
      <c r="E325" s="146"/>
      <c r="F325" s="148"/>
      <c r="G325" s="149"/>
      <c r="H325" s="150"/>
      <c r="I325" s="143"/>
      <c r="J325" s="144"/>
      <c r="K325" s="145"/>
      <c r="L325" s="48"/>
    </row>
    <row r="326" spans="1:12" ht="27">
      <c r="A326" s="77" t="s">
        <v>0</v>
      </c>
      <c r="B326" s="77" t="s">
        <v>1</v>
      </c>
      <c r="C326" s="77" t="s">
        <v>2</v>
      </c>
      <c r="D326" s="77" t="s">
        <v>3</v>
      </c>
      <c r="E326" s="77" t="s">
        <v>4</v>
      </c>
      <c r="F326" s="127" t="s">
        <v>5</v>
      </c>
      <c r="G326" s="77" t="s">
        <v>6</v>
      </c>
      <c r="H326" s="128" t="s">
        <v>7</v>
      </c>
      <c r="I326" s="77" t="s">
        <v>8</v>
      </c>
      <c r="J326" s="77" t="s">
        <v>9</v>
      </c>
      <c r="K326" s="77" t="s">
        <v>103</v>
      </c>
      <c r="L326" s="83" t="s">
        <v>15</v>
      </c>
    </row>
    <row r="327" spans="1:12" ht="142.5">
      <c r="A327" s="129">
        <v>1</v>
      </c>
      <c r="B327" s="133" t="s">
        <v>305</v>
      </c>
      <c r="C327" s="9" t="s">
        <v>281</v>
      </c>
      <c r="D327" s="9">
        <v>1</v>
      </c>
      <c r="E327" s="9">
        <v>30</v>
      </c>
      <c r="F327" s="7">
        <v>60</v>
      </c>
      <c r="G327" s="136">
        <v>0.08</v>
      </c>
      <c r="H327" s="151">
        <f>F327*1.08</f>
        <v>64.80000000000001</v>
      </c>
      <c r="I327" s="152">
        <f>E327*F327</f>
        <v>1800</v>
      </c>
      <c r="J327" s="153">
        <f>I327*1.08</f>
        <v>1944.0000000000002</v>
      </c>
      <c r="K327" s="3"/>
      <c r="L327" s="49"/>
    </row>
    <row r="328" spans="1:12" ht="142.5">
      <c r="A328" s="129">
        <v>2</v>
      </c>
      <c r="B328" s="133" t="s">
        <v>306</v>
      </c>
      <c r="C328" s="9" t="s">
        <v>281</v>
      </c>
      <c r="D328" s="9">
        <v>1</v>
      </c>
      <c r="E328" s="9">
        <v>30</v>
      </c>
      <c r="F328" s="7">
        <v>72</v>
      </c>
      <c r="G328" s="136">
        <v>0.08</v>
      </c>
      <c r="H328" s="151">
        <f aca="true" t="shared" si="27" ref="H328:H335">F328*1.08</f>
        <v>77.76</v>
      </c>
      <c r="I328" s="152">
        <f aca="true" t="shared" si="28" ref="I328:I335">E328*F328</f>
        <v>2160</v>
      </c>
      <c r="J328" s="153">
        <f aca="true" t="shared" si="29" ref="J328:J335">I328*1.08</f>
        <v>2332.8</v>
      </c>
      <c r="K328" s="3"/>
      <c r="L328" s="49"/>
    </row>
    <row r="329" spans="1:12" ht="142.5">
      <c r="A329" s="129">
        <v>3</v>
      </c>
      <c r="B329" s="133" t="s">
        <v>307</v>
      </c>
      <c r="C329" s="9" t="s">
        <v>281</v>
      </c>
      <c r="D329" s="9">
        <v>1</v>
      </c>
      <c r="E329" s="9">
        <v>30</v>
      </c>
      <c r="F329" s="7">
        <v>75</v>
      </c>
      <c r="G329" s="136">
        <v>0.08</v>
      </c>
      <c r="H329" s="151">
        <f t="shared" si="27"/>
        <v>81</v>
      </c>
      <c r="I329" s="152">
        <f t="shared" si="28"/>
        <v>2250</v>
      </c>
      <c r="J329" s="153">
        <f t="shared" si="29"/>
        <v>2430</v>
      </c>
      <c r="K329" s="3"/>
      <c r="L329" s="88"/>
    </row>
    <row r="330" spans="1:12" ht="114">
      <c r="A330" s="129">
        <v>4</v>
      </c>
      <c r="B330" s="133" t="s">
        <v>308</v>
      </c>
      <c r="C330" s="9" t="s">
        <v>281</v>
      </c>
      <c r="D330" s="9">
        <v>1</v>
      </c>
      <c r="E330" s="9">
        <v>200</v>
      </c>
      <c r="F330" s="7">
        <v>110</v>
      </c>
      <c r="G330" s="136">
        <v>0.08</v>
      </c>
      <c r="H330" s="151">
        <f>F330*1.08</f>
        <v>118.80000000000001</v>
      </c>
      <c r="I330" s="152">
        <f>E330*F330</f>
        <v>22000</v>
      </c>
      <c r="J330" s="153">
        <f>I330*1.08</f>
        <v>23760</v>
      </c>
      <c r="K330" s="3"/>
      <c r="L330" s="88"/>
    </row>
    <row r="331" spans="1:12" ht="99.75">
      <c r="A331" s="129">
        <v>5</v>
      </c>
      <c r="B331" s="133" t="s">
        <v>309</v>
      </c>
      <c r="C331" s="9" t="s">
        <v>281</v>
      </c>
      <c r="D331" s="9">
        <v>1</v>
      </c>
      <c r="E331" s="9">
        <v>20</v>
      </c>
      <c r="F331" s="7">
        <v>130</v>
      </c>
      <c r="G331" s="136">
        <v>0.08</v>
      </c>
      <c r="H331" s="151">
        <f>F331*1.08</f>
        <v>140.4</v>
      </c>
      <c r="I331" s="152">
        <f>E331*F331</f>
        <v>2600</v>
      </c>
      <c r="J331" s="153">
        <f>I331*1.08</f>
        <v>2808</v>
      </c>
      <c r="K331" s="3"/>
      <c r="L331" s="88"/>
    </row>
    <row r="332" spans="1:12" ht="114">
      <c r="A332" s="129">
        <v>6</v>
      </c>
      <c r="B332" s="133" t="s">
        <v>310</v>
      </c>
      <c r="C332" s="9" t="s">
        <v>281</v>
      </c>
      <c r="D332" s="9">
        <v>1</v>
      </c>
      <c r="E332" s="9">
        <v>30</v>
      </c>
      <c r="F332" s="7">
        <v>73</v>
      </c>
      <c r="G332" s="136">
        <v>0.08</v>
      </c>
      <c r="H332" s="151">
        <f t="shared" si="27"/>
        <v>78.84</v>
      </c>
      <c r="I332" s="152">
        <f t="shared" si="28"/>
        <v>2190</v>
      </c>
      <c r="J332" s="153">
        <f t="shared" si="29"/>
        <v>2365.2000000000003</v>
      </c>
      <c r="K332" s="3"/>
      <c r="L332" s="49"/>
    </row>
    <row r="333" spans="1:12" ht="142.5">
      <c r="A333" s="129">
        <v>7</v>
      </c>
      <c r="B333" s="133" t="s">
        <v>311</v>
      </c>
      <c r="C333" s="9" t="s">
        <v>281</v>
      </c>
      <c r="D333" s="9">
        <v>1</v>
      </c>
      <c r="E333" s="9">
        <v>30</v>
      </c>
      <c r="F333" s="7">
        <v>68</v>
      </c>
      <c r="G333" s="136">
        <v>0.08</v>
      </c>
      <c r="H333" s="151">
        <f t="shared" si="27"/>
        <v>73.44</v>
      </c>
      <c r="I333" s="152">
        <f t="shared" si="28"/>
        <v>2040</v>
      </c>
      <c r="J333" s="153">
        <f t="shared" si="29"/>
        <v>2203.2000000000003</v>
      </c>
      <c r="K333" s="3"/>
      <c r="L333" s="49"/>
    </row>
    <row r="334" spans="1:12" ht="142.5">
      <c r="A334" s="129">
        <v>8</v>
      </c>
      <c r="B334" s="133" t="s">
        <v>312</v>
      </c>
      <c r="C334" s="9" t="s">
        <v>281</v>
      </c>
      <c r="D334" s="9">
        <v>1</v>
      </c>
      <c r="E334" s="9">
        <v>30</v>
      </c>
      <c r="F334" s="7">
        <v>69</v>
      </c>
      <c r="G334" s="136">
        <v>0.08</v>
      </c>
      <c r="H334" s="151">
        <f t="shared" si="27"/>
        <v>74.52000000000001</v>
      </c>
      <c r="I334" s="152">
        <f t="shared" si="28"/>
        <v>2070</v>
      </c>
      <c r="J334" s="153">
        <f t="shared" si="29"/>
        <v>2235.6000000000004</v>
      </c>
      <c r="K334" s="3"/>
      <c r="L334" s="49"/>
    </row>
    <row r="335" spans="1:12" ht="28.5">
      <c r="A335" s="129">
        <v>9</v>
      </c>
      <c r="B335" s="8" t="s">
        <v>313</v>
      </c>
      <c r="C335" s="9" t="s">
        <v>281</v>
      </c>
      <c r="D335" s="9">
        <v>1</v>
      </c>
      <c r="E335" s="9">
        <v>200</v>
      </c>
      <c r="F335" s="7">
        <v>15</v>
      </c>
      <c r="G335" s="136">
        <v>0.08</v>
      </c>
      <c r="H335" s="151">
        <f t="shared" si="27"/>
        <v>16.200000000000003</v>
      </c>
      <c r="I335" s="152">
        <f t="shared" si="28"/>
        <v>3000</v>
      </c>
      <c r="J335" s="153">
        <f t="shared" si="29"/>
        <v>3240</v>
      </c>
      <c r="K335" s="3"/>
      <c r="L335" s="49"/>
    </row>
    <row r="336" spans="1:12" ht="14.25">
      <c r="A336" s="14"/>
      <c r="B336" s="14"/>
      <c r="C336" s="14"/>
      <c r="D336" s="14"/>
      <c r="E336" s="14"/>
      <c r="F336" s="14"/>
      <c r="G336" s="14"/>
      <c r="H336" s="14" t="s">
        <v>304</v>
      </c>
      <c r="I336" s="139">
        <f>SUM(I327:I335)</f>
        <v>40110</v>
      </c>
      <c r="J336" s="29">
        <f>SUM(J327:J335)</f>
        <v>43318.799999999996</v>
      </c>
      <c r="K336" s="3"/>
      <c r="L336" s="49"/>
    </row>
    <row r="337" spans="2:10" ht="13.5">
      <c r="B337" s="162" t="s">
        <v>336</v>
      </c>
      <c r="C337" s="162"/>
      <c r="D337" s="162"/>
      <c r="E337" s="162"/>
      <c r="F337" s="162"/>
      <c r="G337" s="162"/>
      <c r="H337" s="162"/>
      <c r="I337" s="162"/>
      <c r="J337" s="162"/>
    </row>
    <row r="338" spans="2:10" ht="11.25">
      <c r="B338" s="160"/>
      <c r="C338" s="160"/>
      <c r="D338" s="160"/>
      <c r="E338" s="160"/>
      <c r="F338" s="160"/>
      <c r="G338" s="160"/>
      <c r="H338" s="160"/>
      <c r="I338" s="160"/>
      <c r="J338" s="160"/>
    </row>
    <row r="339" spans="2:10" ht="11.25">
      <c r="B339" s="160"/>
      <c r="C339" s="160"/>
      <c r="D339" s="160"/>
      <c r="E339" s="160"/>
      <c r="F339" s="160"/>
      <c r="G339" s="160"/>
      <c r="H339" s="160"/>
      <c r="I339" s="160"/>
      <c r="J339" s="160"/>
    </row>
    <row r="341" spans="1:12" ht="14.25">
      <c r="A341" s="146"/>
      <c r="B341" s="147" t="s">
        <v>338</v>
      </c>
      <c r="C341" s="146"/>
      <c r="D341" s="146"/>
      <c r="E341" s="146"/>
      <c r="F341" s="148"/>
      <c r="G341" s="149"/>
      <c r="H341" s="150"/>
      <c r="I341" s="143"/>
      <c r="J341" s="144"/>
      <c r="K341" s="145"/>
      <c r="L341" s="48"/>
    </row>
    <row r="342" spans="1:12" ht="27">
      <c r="A342" s="77" t="s">
        <v>0</v>
      </c>
      <c r="B342" s="77" t="s">
        <v>1</v>
      </c>
      <c r="C342" s="77" t="s">
        <v>2</v>
      </c>
      <c r="D342" s="77" t="s">
        <v>3</v>
      </c>
      <c r="E342" s="77" t="s">
        <v>4</v>
      </c>
      <c r="F342" s="127" t="s">
        <v>5</v>
      </c>
      <c r="G342" s="77" t="s">
        <v>6</v>
      </c>
      <c r="H342" s="128" t="s">
        <v>7</v>
      </c>
      <c r="I342" s="77" t="s">
        <v>8</v>
      </c>
      <c r="J342" s="77" t="s">
        <v>9</v>
      </c>
      <c r="K342" s="77" t="s">
        <v>103</v>
      </c>
      <c r="L342" s="83" t="s">
        <v>15</v>
      </c>
    </row>
    <row r="343" spans="1:12" ht="85.5">
      <c r="A343" s="9">
        <v>1</v>
      </c>
      <c r="B343" s="97" t="s">
        <v>314</v>
      </c>
      <c r="C343" s="9" t="s">
        <v>315</v>
      </c>
      <c r="D343" s="9">
        <v>1</v>
      </c>
      <c r="E343" s="9">
        <v>100</v>
      </c>
      <c r="F343" s="7">
        <v>1.9</v>
      </c>
      <c r="G343" s="136">
        <v>0.08</v>
      </c>
      <c r="H343" s="151">
        <f>F343*1.08</f>
        <v>2.052</v>
      </c>
      <c r="I343" s="152">
        <f>E343*F343</f>
        <v>190</v>
      </c>
      <c r="J343" s="153">
        <f>I343*1.08</f>
        <v>205.20000000000002</v>
      </c>
      <c r="K343" s="3"/>
      <c r="L343" s="49"/>
    </row>
    <row r="344" spans="1:12" ht="85.5">
      <c r="A344" s="9">
        <v>2</v>
      </c>
      <c r="B344" s="8" t="s">
        <v>316</v>
      </c>
      <c r="C344" s="9" t="s">
        <v>315</v>
      </c>
      <c r="D344" s="9">
        <v>1</v>
      </c>
      <c r="E344" s="9">
        <v>100</v>
      </c>
      <c r="F344" s="7">
        <v>2.3</v>
      </c>
      <c r="G344" s="136">
        <v>0.08</v>
      </c>
      <c r="H344" s="151">
        <f aca="true" t="shared" si="30" ref="H344:H361">F344*1.08</f>
        <v>2.484</v>
      </c>
      <c r="I344" s="152">
        <f aca="true" t="shared" si="31" ref="I344:I361">E344*F344</f>
        <v>229.99999999999997</v>
      </c>
      <c r="J344" s="153">
        <f aca="true" t="shared" si="32" ref="J344:J361">I344*1.08</f>
        <v>248.39999999999998</v>
      </c>
      <c r="K344" s="3"/>
      <c r="L344" s="49"/>
    </row>
    <row r="345" spans="1:12" ht="99.75">
      <c r="A345" s="9">
        <v>3</v>
      </c>
      <c r="B345" s="8" t="s">
        <v>317</v>
      </c>
      <c r="C345" s="9" t="s">
        <v>315</v>
      </c>
      <c r="D345" s="9">
        <v>1</v>
      </c>
      <c r="E345" s="9">
        <v>200</v>
      </c>
      <c r="F345" s="7">
        <v>5.5</v>
      </c>
      <c r="G345" s="136">
        <v>0.08</v>
      </c>
      <c r="H345" s="151">
        <f t="shared" si="30"/>
        <v>5.94</v>
      </c>
      <c r="I345" s="152">
        <f t="shared" si="31"/>
        <v>1100</v>
      </c>
      <c r="J345" s="153">
        <f t="shared" si="32"/>
        <v>1188</v>
      </c>
      <c r="K345" s="3"/>
      <c r="L345" s="49"/>
    </row>
    <row r="346" spans="1:12" ht="85.5">
      <c r="A346" s="9">
        <v>4</v>
      </c>
      <c r="B346" s="8" t="s">
        <v>318</v>
      </c>
      <c r="C346" s="9" t="s">
        <v>315</v>
      </c>
      <c r="D346" s="9">
        <v>1</v>
      </c>
      <c r="E346" s="9">
        <v>1000</v>
      </c>
      <c r="F346" s="7">
        <v>3.2</v>
      </c>
      <c r="G346" s="136">
        <v>0.08</v>
      </c>
      <c r="H346" s="151">
        <f t="shared" si="30"/>
        <v>3.4560000000000004</v>
      </c>
      <c r="I346" s="152">
        <f t="shared" si="31"/>
        <v>3200</v>
      </c>
      <c r="J346" s="153">
        <f t="shared" si="32"/>
        <v>3456</v>
      </c>
      <c r="K346" s="3"/>
      <c r="L346" s="49"/>
    </row>
    <row r="347" spans="1:12" ht="85.5">
      <c r="A347" s="9">
        <v>5</v>
      </c>
      <c r="B347" s="8" t="s">
        <v>319</v>
      </c>
      <c r="C347" s="9" t="s">
        <v>315</v>
      </c>
      <c r="D347" s="9">
        <v>1</v>
      </c>
      <c r="E347" s="9">
        <v>1000</v>
      </c>
      <c r="F347" s="7">
        <v>2.9</v>
      </c>
      <c r="G347" s="136">
        <v>0.08</v>
      </c>
      <c r="H347" s="151">
        <f t="shared" si="30"/>
        <v>3.132</v>
      </c>
      <c r="I347" s="152">
        <f t="shared" si="31"/>
        <v>2900</v>
      </c>
      <c r="J347" s="153">
        <f t="shared" si="32"/>
        <v>3132</v>
      </c>
      <c r="K347" s="3"/>
      <c r="L347" s="49"/>
    </row>
    <row r="348" spans="1:12" ht="85.5">
      <c r="A348" s="9">
        <v>6</v>
      </c>
      <c r="B348" s="8" t="s">
        <v>320</v>
      </c>
      <c r="C348" s="9" t="s">
        <v>315</v>
      </c>
      <c r="D348" s="9">
        <v>1</v>
      </c>
      <c r="E348" s="9">
        <v>500</v>
      </c>
      <c r="F348" s="7">
        <v>3.8</v>
      </c>
      <c r="G348" s="136">
        <v>0.08</v>
      </c>
      <c r="H348" s="151">
        <f t="shared" si="30"/>
        <v>4.104</v>
      </c>
      <c r="I348" s="152">
        <f t="shared" si="31"/>
        <v>1900</v>
      </c>
      <c r="J348" s="153">
        <f t="shared" si="32"/>
        <v>2052</v>
      </c>
      <c r="K348" s="3"/>
      <c r="L348" s="49"/>
    </row>
    <row r="349" spans="1:12" ht="99.75">
      <c r="A349" s="9">
        <v>7</v>
      </c>
      <c r="B349" s="8" t="s">
        <v>321</v>
      </c>
      <c r="C349" s="9" t="s">
        <v>315</v>
      </c>
      <c r="D349" s="9">
        <v>1</v>
      </c>
      <c r="E349" s="9">
        <v>500</v>
      </c>
      <c r="F349" s="7">
        <v>2.5</v>
      </c>
      <c r="G349" s="136">
        <v>0.08</v>
      </c>
      <c r="H349" s="151">
        <f t="shared" si="30"/>
        <v>2.7</v>
      </c>
      <c r="I349" s="152">
        <f t="shared" si="31"/>
        <v>1250</v>
      </c>
      <c r="J349" s="153">
        <f t="shared" si="32"/>
        <v>1350</v>
      </c>
      <c r="K349" s="3"/>
      <c r="L349" s="49"/>
    </row>
    <row r="350" spans="1:12" ht="99.75">
      <c r="A350" s="9">
        <v>8</v>
      </c>
      <c r="B350" s="8" t="s">
        <v>322</v>
      </c>
      <c r="C350" s="9" t="s">
        <v>315</v>
      </c>
      <c r="D350" s="9">
        <v>1</v>
      </c>
      <c r="E350" s="9">
        <v>1000</v>
      </c>
      <c r="F350" s="7">
        <v>3</v>
      </c>
      <c r="G350" s="136">
        <v>0.08</v>
      </c>
      <c r="H350" s="151">
        <f t="shared" si="30"/>
        <v>3.24</v>
      </c>
      <c r="I350" s="152">
        <f t="shared" si="31"/>
        <v>3000</v>
      </c>
      <c r="J350" s="153">
        <f t="shared" si="32"/>
        <v>3240</v>
      </c>
      <c r="K350" s="3"/>
      <c r="L350" s="49"/>
    </row>
    <row r="351" spans="1:12" ht="99.75">
      <c r="A351" s="9">
        <v>9</v>
      </c>
      <c r="B351" s="8" t="s">
        <v>323</v>
      </c>
      <c r="C351" s="9" t="s">
        <v>315</v>
      </c>
      <c r="D351" s="9">
        <v>1</v>
      </c>
      <c r="E351" s="9">
        <v>2000</v>
      </c>
      <c r="F351" s="7">
        <v>3.5</v>
      </c>
      <c r="G351" s="136">
        <v>0.08</v>
      </c>
      <c r="H351" s="151">
        <f t="shared" si="30"/>
        <v>3.7800000000000002</v>
      </c>
      <c r="I351" s="152">
        <f t="shared" si="31"/>
        <v>7000</v>
      </c>
      <c r="J351" s="153">
        <f t="shared" si="32"/>
        <v>7560.000000000001</v>
      </c>
      <c r="K351" s="3"/>
      <c r="L351" s="49"/>
    </row>
    <row r="352" spans="1:12" ht="85.5">
      <c r="A352" s="9">
        <v>10</v>
      </c>
      <c r="B352" s="8" t="s">
        <v>208</v>
      </c>
      <c r="C352" s="9" t="s">
        <v>315</v>
      </c>
      <c r="D352" s="9">
        <v>1</v>
      </c>
      <c r="E352" s="9">
        <v>200</v>
      </c>
      <c r="F352" s="7">
        <v>2.4</v>
      </c>
      <c r="G352" s="136">
        <v>0.08</v>
      </c>
      <c r="H352" s="151">
        <f t="shared" si="30"/>
        <v>2.592</v>
      </c>
      <c r="I352" s="152">
        <f t="shared" si="31"/>
        <v>480</v>
      </c>
      <c r="J352" s="153">
        <f t="shared" si="32"/>
        <v>518.4000000000001</v>
      </c>
      <c r="K352" s="3"/>
      <c r="L352" s="49"/>
    </row>
    <row r="353" spans="1:12" ht="85.5">
      <c r="A353" s="9">
        <v>11</v>
      </c>
      <c r="B353" s="8" t="s">
        <v>324</v>
      </c>
      <c r="C353" s="9" t="s">
        <v>315</v>
      </c>
      <c r="D353" s="9">
        <v>1</v>
      </c>
      <c r="E353" s="9">
        <v>1000</v>
      </c>
      <c r="F353" s="7">
        <v>2.6</v>
      </c>
      <c r="G353" s="136">
        <v>0.08</v>
      </c>
      <c r="H353" s="151">
        <f t="shared" si="30"/>
        <v>2.8080000000000003</v>
      </c>
      <c r="I353" s="152">
        <f t="shared" si="31"/>
        <v>2600</v>
      </c>
      <c r="J353" s="153">
        <f t="shared" si="32"/>
        <v>2808</v>
      </c>
      <c r="K353" s="3"/>
      <c r="L353" s="49"/>
    </row>
    <row r="354" spans="1:12" ht="99.75">
      <c r="A354" s="9">
        <v>12</v>
      </c>
      <c r="B354" s="8" t="s">
        <v>325</v>
      </c>
      <c r="C354" s="9" t="s">
        <v>315</v>
      </c>
      <c r="D354" s="9">
        <v>1</v>
      </c>
      <c r="E354" s="9">
        <v>100</v>
      </c>
      <c r="F354" s="7">
        <v>3.8</v>
      </c>
      <c r="G354" s="136">
        <v>0.08</v>
      </c>
      <c r="H354" s="151">
        <f t="shared" si="30"/>
        <v>4.104</v>
      </c>
      <c r="I354" s="152">
        <f t="shared" si="31"/>
        <v>380</v>
      </c>
      <c r="J354" s="153">
        <f t="shared" si="32"/>
        <v>410.40000000000003</v>
      </c>
      <c r="K354" s="3"/>
      <c r="L354" s="49"/>
    </row>
    <row r="355" spans="1:12" ht="85.5">
      <c r="A355" s="9">
        <v>13</v>
      </c>
      <c r="B355" s="8" t="s">
        <v>326</v>
      </c>
      <c r="C355" s="9" t="s">
        <v>315</v>
      </c>
      <c r="D355" s="9">
        <v>1</v>
      </c>
      <c r="E355" s="9">
        <v>100</v>
      </c>
      <c r="F355" s="7">
        <v>2.6</v>
      </c>
      <c r="G355" s="136">
        <v>0.08</v>
      </c>
      <c r="H355" s="151">
        <f t="shared" si="30"/>
        <v>2.8080000000000003</v>
      </c>
      <c r="I355" s="152">
        <f t="shared" si="31"/>
        <v>260</v>
      </c>
      <c r="J355" s="153">
        <f t="shared" si="32"/>
        <v>280.8</v>
      </c>
      <c r="K355" s="3"/>
      <c r="L355" s="49"/>
    </row>
    <row r="356" spans="1:12" ht="99.75">
      <c r="A356" s="9">
        <v>14</v>
      </c>
      <c r="B356" s="8" t="s">
        <v>327</v>
      </c>
      <c r="C356" s="9" t="s">
        <v>315</v>
      </c>
      <c r="D356" s="9">
        <v>1</v>
      </c>
      <c r="E356" s="9">
        <v>60</v>
      </c>
      <c r="F356" s="7">
        <v>4</v>
      </c>
      <c r="G356" s="136">
        <v>0.08</v>
      </c>
      <c r="H356" s="151">
        <f t="shared" si="30"/>
        <v>4.32</v>
      </c>
      <c r="I356" s="152">
        <f t="shared" si="31"/>
        <v>240</v>
      </c>
      <c r="J356" s="153">
        <f t="shared" si="32"/>
        <v>259.20000000000005</v>
      </c>
      <c r="K356" s="3"/>
      <c r="L356" s="49"/>
    </row>
    <row r="357" spans="1:12" ht="99.75">
      <c r="A357" s="9">
        <v>15</v>
      </c>
      <c r="B357" s="8" t="s">
        <v>328</v>
      </c>
      <c r="C357" s="9" t="s">
        <v>315</v>
      </c>
      <c r="D357" s="9">
        <v>1</v>
      </c>
      <c r="E357" s="9">
        <v>60</v>
      </c>
      <c r="F357" s="7">
        <v>8</v>
      </c>
      <c r="G357" s="136">
        <v>0.08</v>
      </c>
      <c r="H357" s="151">
        <f t="shared" si="30"/>
        <v>8.64</v>
      </c>
      <c r="I357" s="152">
        <f t="shared" si="31"/>
        <v>480</v>
      </c>
      <c r="J357" s="153">
        <f t="shared" si="32"/>
        <v>518.4000000000001</v>
      </c>
      <c r="K357" s="3"/>
      <c r="L357" s="49"/>
    </row>
    <row r="358" spans="1:12" ht="114">
      <c r="A358" s="9">
        <v>16</v>
      </c>
      <c r="B358" s="133" t="s">
        <v>329</v>
      </c>
      <c r="C358" s="9" t="s">
        <v>315</v>
      </c>
      <c r="D358" s="9">
        <v>1</v>
      </c>
      <c r="E358" s="9">
        <v>60</v>
      </c>
      <c r="F358" s="7">
        <v>4</v>
      </c>
      <c r="G358" s="136">
        <v>0.08</v>
      </c>
      <c r="H358" s="151">
        <f t="shared" si="30"/>
        <v>4.32</v>
      </c>
      <c r="I358" s="152">
        <f t="shared" si="31"/>
        <v>240</v>
      </c>
      <c r="J358" s="153">
        <f t="shared" si="32"/>
        <v>259.20000000000005</v>
      </c>
      <c r="K358" s="3"/>
      <c r="L358" s="49"/>
    </row>
    <row r="359" spans="1:12" ht="114">
      <c r="A359" s="9">
        <v>17</v>
      </c>
      <c r="B359" s="133" t="s">
        <v>330</v>
      </c>
      <c r="C359" s="9" t="s">
        <v>315</v>
      </c>
      <c r="D359" s="9">
        <v>1</v>
      </c>
      <c r="E359" s="9">
        <v>30</v>
      </c>
      <c r="F359" s="7">
        <v>15</v>
      </c>
      <c r="G359" s="136">
        <v>0.08</v>
      </c>
      <c r="H359" s="151">
        <f t="shared" si="30"/>
        <v>16.200000000000003</v>
      </c>
      <c r="I359" s="152">
        <f t="shared" si="31"/>
        <v>450</v>
      </c>
      <c r="J359" s="153">
        <f t="shared" si="32"/>
        <v>486.00000000000006</v>
      </c>
      <c r="K359" s="3"/>
      <c r="L359" s="49"/>
    </row>
    <row r="360" spans="1:12" ht="28.5">
      <c r="A360" s="9">
        <v>18</v>
      </c>
      <c r="B360" s="133" t="s">
        <v>331</v>
      </c>
      <c r="C360" s="9" t="s">
        <v>11</v>
      </c>
      <c r="D360" s="9">
        <v>10</v>
      </c>
      <c r="E360" s="9">
        <v>3</v>
      </c>
      <c r="F360" s="7">
        <v>363</v>
      </c>
      <c r="G360" s="136">
        <v>0.08</v>
      </c>
      <c r="H360" s="151">
        <f t="shared" si="30"/>
        <v>392.04</v>
      </c>
      <c r="I360" s="152">
        <f t="shared" si="31"/>
        <v>1089</v>
      </c>
      <c r="J360" s="153">
        <f t="shared" si="32"/>
        <v>1176.1200000000001</v>
      </c>
      <c r="K360" s="3"/>
      <c r="L360" s="49"/>
    </row>
    <row r="361" spans="1:12" ht="114">
      <c r="A361" s="9">
        <v>19</v>
      </c>
      <c r="B361" s="88" t="s">
        <v>332</v>
      </c>
      <c r="C361" s="154" t="s">
        <v>333</v>
      </c>
      <c r="D361" s="155">
        <v>100</v>
      </c>
      <c r="E361" s="154">
        <v>100</v>
      </c>
      <c r="F361" s="156">
        <v>5.5</v>
      </c>
      <c r="G361" s="136">
        <v>0.08</v>
      </c>
      <c r="H361" s="151">
        <f t="shared" si="30"/>
        <v>5.94</v>
      </c>
      <c r="I361" s="152">
        <f t="shared" si="31"/>
        <v>550</v>
      </c>
      <c r="J361" s="153">
        <f t="shared" si="32"/>
        <v>594</v>
      </c>
      <c r="K361" s="3"/>
      <c r="L361" s="49"/>
    </row>
    <row r="362" spans="1:12" ht="14.25">
      <c r="A362" s="14"/>
      <c r="B362" s="14"/>
      <c r="C362" s="14"/>
      <c r="D362" s="14"/>
      <c r="E362" s="14"/>
      <c r="F362" s="14"/>
      <c r="G362" s="14"/>
      <c r="H362" s="14" t="s">
        <v>304</v>
      </c>
      <c r="I362" s="139">
        <f>SUM(I343:I361)</f>
        <v>27539</v>
      </c>
      <c r="J362" s="29">
        <f>SUM(J343:J361)</f>
        <v>29742.120000000006</v>
      </c>
      <c r="K362" s="3"/>
      <c r="L362" s="49"/>
    </row>
    <row r="366" spans="8:10" ht="13.5">
      <c r="H366" s="59" t="s">
        <v>337</v>
      </c>
      <c r="I366" s="161">
        <f>I362+I336+I320+I222+I176+I101+I84+I67</f>
        <v>2144638.1</v>
      </c>
      <c r="J366" s="161">
        <f>J362+J336+J320+J222+J176+J101+J84+J67</f>
        <v>2322581.148</v>
      </c>
    </row>
  </sheetData>
  <sheetProtection selectLockedCells="1" selectUnlockedCells="1"/>
  <mergeCells count="4">
    <mergeCell ref="B337:J337"/>
    <mergeCell ref="B1:I1"/>
    <mergeCell ref="B3:K3"/>
    <mergeCell ref="B4:K4"/>
  </mergeCells>
  <printOptions/>
  <pageMargins left="0.19652777777777777" right="0.19652777777777777" top="0.9840277777777777" bottom="0.9840277777777777" header="0.5118055555555555" footer="0.5118055555555555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</dc:creator>
  <cp:keywords/>
  <dc:description/>
  <cp:lastModifiedBy>Marta Kin-Malesza</cp:lastModifiedBy>
  <cp:lastPrinted>2022-03-25T08:58:02Z</cp:lastPrinted>
  <dcterms:created xsi:type="dcterms:W3CDTF">2014-09-26T05:58:25Z</dcterms:created>
  <dcterms:modified xsi:type="dcterms:W3CDTF">2022-04-06T11:55:05Z</dcterms:modified>
  <cp:category/>
  <cp:version/>
  <cp:contentType/>
  <cp:contentStatus/>
</cp:coreProperties>
</file>