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. Nr 7" sheetId="1" state="visible" r:id="rId3"/>
  </sheets>
  <definedNames>
    <definedName function="false" hidden="false" localSheetId="0" name="_xlnm.Print_Area" vbProcedure="false">'zał. Nr 7'!$A$1:$V$137</definedName>
    <definedName function="false" hidden="false" localSheetId="0" name="_xlnm.Print_Titles" vbProcedure="false">'zał. Nr 7'!$5:$7</definedName>
    <definedName function="false" hidden="true" localSheetId="0" name="_xlnm._FilterDatabase" vbProcedure="false">'zał. Nr 7'!$A$7:$V$133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<sst xmlns="http://schemas.openxmlformats.org/spreadsheetml/2006/main" count="1577" uniqueCount="436">
  <si>
    <t xml:space="preserve">OPIS PRZEDMIOTU ZAMÓWIENIA</t>
  </si>
  <si>
    <r>
      <rPr>
        <sz val="12"/>
        <color rgb="FF000000"/>
        <rFont val="Arial"/>
        <family val="2"/>
        <charset val="238"/>
      </rPr>
      <t xml:space="preserve">Przedmiotem zamówienia jest Zakup Energii Elektrycznej do obiektów </t>
    </r>
    <r>
      <rPr>
        <b val="true"/>
        <sz val="12"/>
        <color rgb="FF000000"/>
        <rFont val="Arial"/>
        <family val="2"/>
        <charset val="238"/>
      </rPr>
      <t xml:space="preserve">Zamawiającego</t>
    </r>
    <r>
      <rPr>
        <sz val="12"/>
        <color rgb="FF000000"/>
        <rFont val="Arial"/>
        <family val="2"/>
        <charset val="238"/>
      </rPr>
      <t xml:space="preserve">.</t>
    </r>
  </si>
  <si>
    <t xml:space="preserve">1.1.</t>
  </si>
  <si>
    <t xml:space="preserve">Miasto Rawa Mazowiecka; (NIP: 8351579113) - oświetlenie uliczne</t>
  </si>
  <si>
    <t xml:space="preserve">Lp.</t>
  </si>
  <si>
    <t xml:space="preserve">Nabywca</t>
  </si>
  <si>
    <t xml:space="preserve">Rodzaj punktu poboru</t>
  </si>
  <si>
    <t xml:space="preserve">Adres PPE</t>
  </si>
  <si>
    <t xml:space="preserve">Dotychczasowy
nr PPE</t>
  </si>
  <si>
    <t xml:space="preserve">Obecny
nr PPE</t>
  </si>
  <si>
    <t xml:space="preserve">Numer licznika</t>
  </si>
  <si>
    <t xml:space="preserve">Taryfa</t>
  </si>
  <si>
    <t xml:space="preserve">Moc umowna
[kW]</t>
  </si>
  <si>
    <t xml:space="preserve">Szacunkowe zapotrzebowanie na energię [kWh]
w okresie od 01.09.2024 r. do 31.08.2025 r.</t>
  </si>
  <si>
    <t xml:space="preserve">Umowa</t>
  </si>
  <si>
    <t xml:space="preserve">Dostawca energii</t>
  </si>
  <si>
    <t xml:space="preserve">Czas twania umowy</t>
  </si>
  <si>
    <t xml:space="preserve">Uwagi</t>
  </si>
  <si>
    <t xml:space="preserve">OSD</t>
  </si>
  <si>
    <t xml:space="preserve">Miejscowość</t>
  </si>
  <si>
    <t xml:space="preserve">Ulica</t>
  </si>
  <si>
    <t xml:space="preserve">Nr</t>
  </si>
  <si>
    <r>
      <rPr>
        <sz val="7"/>
        <color rgb="FF000000"/>
        <rFont val="Arial"/>
        <family val="2"/>
        <charset val="238"/>
      </rPr>
      <t xml:space="preserve">Kod </t>
    </r>
    <r>
      <rPr>
        <sz val="6"/>
        <color rgb="FF000000"/>
        <rFont val="Arial"/>
        <family val="2"/>
        <charset val="238"/>
      </rPr>
      <t xml:space="preserve">pocztowy</t>
    </r>
  </si>
  <si>
    <t xml:space="preserve">Poczta</t>
  </si>
  <si>
    <t xml:space="preserve">strefa I</t>
  </si>
  <si>
    <t xml:space="preserve">strefa II</t>
  </si>
  <si>
    <t xml:space="preserve">strefa III</t>
  </si>
  <si>
    <t xml:space="preserve">cała doba</t>
  </si>
  <si>
    <t xml:space="preserve">Miasto Rawa Mazowiecka</t>
  </si>
  <si>
    <t xml:space="preserve">oświetlenie uliczne</t>
  </si>
  <si>
    <t xml:space="preserve">Rawa Mazowiecka</t>
  </si>
  <si>
    <t xml:space="preserve">Kochanowskiego</t>
  </si>
  <si>
    <t xml:space="preserve">3</t>
  </si>
  <si>
    <t xml:space="preserve">96-200</t>
  </si>
  <si>
    <t xml:space="preserve">590543540200163960</t>
  </si>
  <si>
    <t xml:space="preserve">90387955</t>
  </si>
  <si>
    <t xml:space="preserve">C11o</t>
  </si>
  <si>
    <t xml:space="preserve">rozdzielona</t>
  </si>
  <si>
    <t xml:space="preserve">ONE SA</t>
  </si>
  <si>
    <t xml:space="preserve">31-08-2024 r.</t>
  </si>
  <si>
    <t xml:space="preserve">PGE Dystrybucja SA</t>
  </si>
  <si>
    <t xml:space="preserve">Tatar</t>
  </si>
  <si>
    <t xml:space="preserve">PLZELD020028450194</t>
  </si>
  <si>
    <t xml:space="preserve">590543540200310364</t>
  </si>
  <si>
    <t xml:space="preserve">83247537</t>
  </si>
  <si>
    <t xml:space="preserve">Tomaszowska</t>
  </si>
  <si>
    <t xml:space="preserve">PLZELD020028230172</t>
  </si>
  <si>
    <t xml:space="preserve">590543540200081448</t>
  </si>
  <si>
    <t xml:space="preserve">90387913</t>
  </si>
  <si>
    <t xml:space="preserve">Zamkowa Wola</t>
  </si>
  <si>
    <t xml:space="preserve">4</t>
  </si>
  <si>
    <t xml:space="preserve">PLZELD020028200169</t>
  </si>
  <si>
    <t xml:space="preserve">590543540200302932</t>
  </si>
  <si>
    <t xml:space="preserve">90402913</t>
  </si>
  <si>
    <t xml:space="preserve">Browarna</t>
  </si>
  <si>
    <t xml:space="preserve">PLZELD020028420191</t>
  </si>
  <si>
    <t xml:space="preserve">590543540200208920</t>
  </si>
  <si>
    <t xml:space="preserve">90139272</t>
  </si>
  <si>
    <t xml:space="preserve">2</t>
  </si>
  <si>
    <t xml:space="preserve">PLZELD021061570104</t>
  </si>
  <si>
    <t xml:space="preserve">590543540201337056</t>
  </si>
  <si>
    <t xml:space="preserve">90403050</t>
  </si>
  <si>
    <t xml:space="preserve">Zwolińskiego</t>
  </si>
  <si>
    <t xml:space="preserve">PLZELD020028240173</t>
  </si>
  <si>
    <t xml:space="preserve">590543540200383290</t>
  </si>
  <si>
    <t xml:space="preserve">83147915</t>
  </si>
  <si>
    <t xml:space="preserve">Aleksandrówka</t>
  </si>
  <si>
    <t xml:space="preserve">PLZELD020028300179</t>
  </si>
  <si>
    <t xml:space="preserve">590543540200158256</t>
  </si>
  <si>
    <t xml:space="preserve">25515320</t>
  </si>
  <si>
    <t xml:space="preserve">Zapolskiej/Dolna</t>
  </si>
  <si>
    <t xml:space="preserve">PLZELD021062180165</t>
  </si>
  <si>
    <t xml:space="preserve">590543540200178148</t>
  </si>
  <si>
    <t xml:space="preserve">93887691</t>
  </si>
  <si>
    <t xml:space="preserve">1</t>
  </si>
  <si>
    <t xml:space="preserve">PLZELD021061580105</t>
  </si>
  <si>
    <t xml:space="preserve">590543540201337063</t>
  </si>
  <si>
    <t xml:space="preserve">90403071</t>
  </si>
  <si>
    <t xml:space="preserve">sygnalizacja świetlna</t>
  </si>
  <si>
    <t xml:space="preserve">Reymonta</t>
  </si>
  <si>
    <t xml:space="preserve">PLZELD020028500102</t>
  </si>
  <si>
    <t xml:space="preserve">590543540200293858</t>
  </si>
  <si>
    <t xml:space="preserve">13419598</t>
  </si>
  <si>
    <t xml:space="preserve">Księże Domki</t>
  </si>
  <si>
    <t xml:space="preserve">PLZELD020028440193</t>
  </si>
  <si>
    <t xml:space="preserve">590543540200020461</t>
  </si>
  <si>
    <t xml:space="preserve">Mszczonowska</t>
  </si>
  <si>
    <t xml:space="preserve">PLZELD020028100159</t>
  </si>
  <si>
    <t xml:space="preserve">590543540200062720</t>
  </si>
  <si>
    <t xml:space="preserve">95865828</t>
  </si>
  <si>
    <t xml:space="preserve">Osada Dolna</t>
  </si>
  <si>
    <t xml:space="preserve">PLZELD020028400189</t>
  </si>
  <si>
    <t xml:space="preserve">590543540200039074</t>
  </si>
  <si>
    <t xml:space="preserve">83147904</t>
  </si>
  <si>
    <t xml:space="preserve">Skierniewicka</t>
  </si>
  <si>
    <t xml:space="preserve">PLZELD020028490101</t>
  </si>
  <si>
    <t xml:space="preserve">590543540200390755</t>
  </si>
  <si>
    <t xml:space="preserve">90404503</t>
  </si>
  <si>
    <t xml:space="preserve">Zapolskiej-Dolna</t>
  </si>
  <si>
    <t xml:space="preserve">PLZELD021049550163</t>
  </si>
  <si>
    <t xml:space="preserve">590543540200266562</t>
  </si>
  <si>
    <t xml:space="preserve">93887675</t>
  </si>
  <si>
    <t xml:space="preserve">Katowicka</t>
  </si>
  <si>
    <t xml:space="preserve">PLZELD021073060186</t>
  </si>
  <si>
    <t xml:space="preserve">590543540200065158</t>
  </si>
  <si>
    <t xml:space="preserve">95865825</t>
  </si>
  <si>
    <t xml:space="preserve">Wyzwolenia</t>
  </si>
  <si>
    <t xml:space="preserve">PLZELD020028320181</t>
  </si>
  <si>
    <t xml:space="preserve">590543540200365548</t>
  </si>
  <si>
    <t xml:space="preserve">83147869</t>
  </si>
  <si>
    <t xml:space="preserve">Kazimierza Wielkiego</t>
  </si>
  <si>
    <t xml:space="preserve">PLZELD020028380187</t>
  </si>
  <si>
    <t xml:space="preserve">590543540200245796</t>
  </si>
  <si>
    <t xml:space="preserve">83247844</t>
  </si>
  <si>
    <t xml:space="preserve">Słowackiego</t>
  </si>
  <si>
    <t xml:space="preserve">PLZELD020028360185</t>
  </si>
  <si>
    <t xml:space="preserve">590543540200025138</t>
  </si>
  <si>
    <t xml:space="preserve">42647941</t>
  </si>
  <si>
    <t xml:space="preserve">Tulipanowa</t>
  </si>
  <si>
    <t xml:space="preserve">PLZELD020028210170</t>
  </si>
  <si>
    <t xml:space="preserve">590543540200220458</t>
  </si>
  <si>
    <t xml:space="preserve">83147928</t>
  </si>
  <si>
    <t xml:space="preserve">PLZELD020028430192</t>
  </si>
  <si>
    <t xml:space="preserve">590543540200101757</t>
  </si>
  <si>
    <t xml:space="preserve">27735862</t>
  </si>
  <si>
    <t xml:space="preserve">Południowa</t>
  </si>
  <si>
    <t xml:space="preserve">PLZELD020028010150</t>
  </si>
  <si>
    <t xml:space="preserve">590543540200184439</t>
  </si>
  <si>
    <t xml:space="preserve">04102889</t>
  </si>
  <si>
    <t xml:space="preserve">PLZELD020028520104</t>
  </si>
  <si>
    <t xml:space="preserve">590543540200091874</t>
  </si>
  <si>
    <t xml:space="preserve">22669889</t>
  </si>
  <si>
    <t xml:space="preserve">PLZELD020028190168</t>
  </si>
  <si>
    <t xml:space="preserve">590543540200005109</t>
  </si>
  <si>
    <t xml:space="preserve">90402872</t>
  </si>
  <si>
    <t xml:space="preserve">Jeżowska</t>
  </si>
  <si>
    <t xml:space="preserve">PLZELD020028080157</t>
  </si>
  <si>
    <t xml:space="preserve">590543540200267859</t>
  </si>
  <si>
    <t xml:space="preserve">04102900</t>
  </si>
  <si>
    <t xml:space="preserve">Krakowska</t>
  </si>
  <si>
    <t xml:space="preserve">PLZELD020028090158</t>
  </si>
  <si>
    <t xml:space="preserve">590543540200160730</t>
  </si>
  <si>
    <t xml:space="preserve">04102904</t>
  </si>
  <si>
    <t xml:space="preserve">PLZELD020028050154</t>
  </si>
  <si>
    <t xml:space="preserve">590543540200154104</t>
  </si>
  <si>
    <t xml:space="preserve">04102910</t>
  </si>
  <si>
    <t xml:space="preserve">PLZELD020028170166</t>
  </si>
  <si>
    <t xml:space="preserve">590543540200206445</t>
  </si>
  <si>
    <t xml:space="preserve">04102914</t>
  </si>
  <si>
    <t xml:space="preserve">PLZELD020028030152</t>
  </si>
  <si>
    <t xml:space="preserve">590543540200386109</t>
  </si>
  <si>
    <t xml:space="preserve">04102917</t>
  </si>
  <si>
    <t xml:space="preserve">PLZELD020028070156</t>
  </si>
  <si>
    <t xml:space="preserve">590543540200350452</t>
  </si>
  <si>
    <t xml:space="preserve">04102921</t>
  </si>
  <si>
    <t xml:space="preserve">PLZELD020028150164</t>
  </si>
  <si>
    <t xml:space="preserve">590543540200048564</t>
  </si>
  <si>
    <t xml:space="preserve">04102924</t>
  </si>
  <si>
    <t xml:space="preserve">Warszawska</t>
  </si>
  <si>
    <t xml:space="preserve">PLZELD020028180167</t>
  </si>
  <si>
    <t xml:space="preserve">590543540200098798</t>
  </si>
  <si>
    <t xml:space="preserve">83147735</t>
  </si>
  <si>
    <t xml:space="preserve">PLZELD020028060155</t>
  </si>
  <si>
    <t xml:space="preserve">590543540200050635</t>
  </si>
  <si>
    <t xml:space="preserve">94595604</t>
  </si>
  <si>
    <t xml:space="preserve">Kolejowa</t>
  </si>
  <si>
    <t xml:space="preserve">PLZELD020028160165</t>
  </si>
  <si>
    <t xml:space="preserve">590543540200338788</t>
  </si>
  <si>
    <t xml:space="preserve">03515973</t>
  </si>
  <si>
    <t xml:space="preserve">1 Maja</t>
  </si>
  <si>
    <t xml:space="preserve">PLZELD020027920141</t>
  </si>
  <si>
    <t xml:space="preserve">590543540200341900</t>
  </si>
  <si>
    <t xml:space="preserve">03515974</t>
  </si>
  <si>
    <t xml:space="preserve">Al. Konstytucji 3 Maja</t>
  </si>
  <si>
    <t xml:space="preserve">PLZELD020028110160</t>
  </si>
  <si>
    <t xml:space="preserve">590543540200364428</t>
  </si>
  <si>
    <t xml:space="preserve">03515975</t>
  </si>
  <si>
    <t xml:space="preserve">PLZELD020028130162</t>
  </si>
  <si>
    <t xml:space="preserve">590543540200225200</t>
  </si>
  <si>
    <t xml:space="preserve">03515977</t>
  </si>
  <si>
    <t xml:space="preserve">PLZELD020028120161</t>
  </si>
  <si>
    <t xml:space="preserve">590543540200332861</t>
  </si>
  <si>
    <t xml:space="preserve">03515978</t>
  </si>
  <si>
    <t xml:space="preserve">PLZELD020027970146</t>
  </si>
  <si>
    <t xml:space="preserve">590543540200267958</t>
  </si>
  <si>
    <t xml:space="preserve">03515979</t>
  </si>
  <si>
    <t xml:space="preserve">PLZELD020028040153</t>
  </si>
  <si>
    <t xml:space="preserve">590543540200294824</t>
  </si>
  <si>
    <t xml:space="preserve">03515980</t>
  </si>
  <si>
    <t xml:space="preserve">Zatylna</t>
  </si>
  <si>
    <t xml:space="preserve">PLZELD020027910140</t>
  </si>
  <si>
    <t xml:space="preserve">590543540200048915</t>
  </si>
  <si>
    <t xml:space="preserve">03515981</t>
  </si>
  <si>
    <t xml:space="preserve">PLZELD020027930142</t>
  </si>
  <si>
    <t xml:space="preserve">590543540200238286</t>
  </si>
  <si>
    <t xml:space="preserve">03515982</t>
  </si>
  <si>
    <t xml:space="preserve">PLZELD020027950144</t>
  </si>
  <si>
    <t xml:space="preserve">590543540200030583</t>
  </si>
  <si>
    <t xml:space="preserve">03515983</t>
  </si>
  <si>
    <t xml:space="preserve">PLZELD020027960145</t>
  </si>
  <si>
    <t xml:space="preserve">590543540200323098</t>
  </si>
  <si>
    <t xml:space="preserve">03515984</t>
  </si>
  <si>
    <t xml:space="preserve">PLZELD020028140163</t>
  </si>
  <si>
    <t xml:space="preserve">590543540200142651</t>
  </si>
  <si>
    <t xml:space="preserve">03515985</t>
  </si>
  <si>
    <t xml:space="preserve">Cmentarna</t>
  </si>
  <si>
    <t xml:space="preserve">PLZELD020027940143</t>
  </si>
  <si>
    <t xml:space="preserve">590543540200134038</t>
  </si>
  <si>
    <t xml:space="preserve">03515986</t>
  </si>
  <si>
    <t xml:space="preserve">Solidarności</t>
  </si>
  <si>
    <t xml:space="preserve">PLZELD020027980147</t>
  </si>
  <si>
    <t xml:space="preserve">590543540200163977</t>
  </si>
  <si>
    <t xml:space="preserve">03515987</t>
  </si>
  <si>
    <t xml:space="preserve">PLZELD020028020151</t>
  </si>
  <si>
    <t xml:space="preserve">590543540200080991</t>
  </si>
  <si>
    <t xml:space="preserve">03515988</t>
  </si>
  <si>
    <t xml:space="preserve">PLZELD020028220171</t>
  </si>
  <si>
    <t xml:space="preserve">590543540200114009</t>
  </si>
  <si>
    <t xml:space="preserve">90402890</t>
  </si>
  <si>
    <t xml:space="preserve">PLZELD020027990148</t>
  </si>
  <si>
    <t xml:space="preserve">590543540200060276</t>
  </si>
  <si>
    <t xml:space="preserve">03515995</t>
  </si>
  <si>
    <t xml:space="preserve">PLZELD020028000149</t>
  </si>
  <si>
    <t xml:space="preserve">590543540200275656</t>
  </si>
  <si>
    <t xml:space="preserve">03515996</t>
  </si>
  <si>
    <t xml:space="preserve">Batorego</t>
  </si>
  <si>
    <t xml:space="preserve">PLZELD021129120166</t>
  </si>
  <si>
    <t xml:space="preserve">590543540200120086</t>
  </si>
  <si>
    <t xml:space="preserve">83103831</t>
  </si>
  <si>
    <t xml:space="preserve">Biała</t>
  </si>
  <si>
    <t xml:space="preserve">PLZELD020028470196</t>
  </si>
  <si>
    <t xml:space="preserve">590543540200182756</t>
  </si>
  <si>
    <t xml:space="preserve">83326753</t>
  </si>
  <si>
    <t xml:space="preserve">Fredry</t>
  </si>
  <si>
    <t xml:space="preserve">PLZELD021156820123</t>
  </si>
  <si>
    <t xml:space="preserve">590543540200245239</t>
  </si>
  <si>
    <t xml:space="preserve">83567593</t>
  </si>
  <si>
    <t xml:space="preserve">PLZELD021172700159</t>
  </si>
  <si>
    <t xml:space="preserve">590543540201337087</t>
  </si>
  <si>
    <t xml:space="preserve">91297328</t>
  </si>
  <si>
    <t xml:space="preserve">Akacjowa</t>
  </si>
  <si>
    <t xml:space="preserve">PLZELD021172690158</t>
  </si>
  <si>
    <t xml:space="preserve">590543540201337070</t>
  </si>
  <si>
    <t xml:space="preserve">91292091</t>
  </si>
  <si>
    <t xml:space="preserve">dz.355</t>
  </si>
  <si>
    <t xml:space="preserve">PLZELD021295720142</t>
  </si>
  <si>
    <t xml:space="preserve">590543540201337100</t>
  </si>
  <si>
    <t xml:space="preserve">95865880</t>
  </si>
  <si>
    <t xml:space="preserve">dz. 359/9</t>
  </si>
  <si>
    <t xml:space="preserve">PLZELD021295710141</t>
  </si>
  <si>
    <t xml:space="preserve">590543540201337094</t>
  </si>
  <si>
    <t xml:space="preserve">97007490</t>
  </si>
  <si>
    <t xml:space="preserve">Chrobrego</t>
  </si>
  <si>
    <t xml:space="preserve">PLZELD021290690124</t>
  </si>
  <si>
    <t xml:space="preserve">590543540200065851</t>
  </si>
  <si>
    <t xml:space="preserve">97518285</t>
  </si>
  <si>
    <t xml:space="preserve">PLZELD021304480145</t>
  </si>
  <si>
    <t xml:space="preserve">590543540200202386</t>
  </si>
  <si>
    <t xml:space="preserve">13350997</t>
  </si>
  <si>
    <t xml:space="preserve">Kościuszki</t>
  </si>
  <si>
    <t xml:space="preserve">dz. 259/1</t>
  </si>
  <si>
    <t xml:space="preserve">PLZELD021304490146</t>
  </si>
  <si>
    <t xml:space="preserve">590543540200101573</t>
  </si>
  <si>
    <t xml:space="preserve">13350980</t>
  </si>
  <si>
    <t xml:space="preserve">oświetlenie terenu przy zalewie</t>
  </si>
  <si>
    <t xml:space="preserve">PLZELD020028280177</t>
  </si>
  <si>
    <t xml:space="preserve">590543540200388851</t>
  </si>
  <si>
    <t xml:space="preserve">91420689</t>
  </si>
  <si>
    <t xml:space="preserve">oświetlenie baszty - muzeum</t>
  </si>
  <si>
    <t xml:space="preserve">Zamkowa</t>
  </si>
  <si>
    <t xml:space="preserve">PLZELD020028250174</t>
  </si>
  <si>
    <t xml:space="preserve">590543540200276509</t>
  </si>
  <si>
    <t xml:space="preserve">6077954</t>
  </si>
  <si>
    <t xml:space="preserve">suma:</t>
  </si>
  <si>
    <t xml:space="preserve">kWh</t>
  </si>
  <si>
    <t xml:space="preserve">1.2.</t>
  </si>
  <si>
    <t xml:space="preserve">Miasto Rawa Mazowiecka; (NIP: 8351579113) - obiekty gminne</t>
  </si>
  <si>
    <t xml:space="preserve">Biura Urzędu Miasta</t>
  </si>
  <si>
    <t xml:space="preserve">Pl. Marszałka J. Piłsudskiego</t>
  </si>
  <si>
    <t xml:space="preserve">PLZELD020028390188</t>
  </si>
  <si>
    <t xml:space="preserve">590543540200138753</t>
  </si>
  <si>
    <t xml:space="preserve">96281859</t>
  </si>
  <si>
    <t xml:space="preserve">C12a</t>
  </si>
  <si>
    <t xml:space="preserve">5</t>
  </si>
  <si>
    <t xml:space="preserve">PLZELD020028270176</t>
  </si>
  <si>
    <t xml:space="preserve">590543540200086542</t>
  </si>
  <si>
    <t xml:space="preserve">71854622</t>
  </si>
  <si>
    <t xml:space="preserve">590543540200193349</t>
  </si>
  <si>
    <t xml:space="preserve">98387852</t>
  </si>
  <si>
    <t xml:space="preserve">PLZELD020028460195</t>
  </si>
  <si>
    <t xml:space="preserve">590543540200215263</t>
  </si>
  <si>
    <t xml:space="preserve">83247907</t>
  </si>
  <si>
    <t xml:space="preserve">C11</t>
  </si>
  <si>
    <t xml:space="preserve">Faworna/Kościuszki</t>
  </si>
  <si>
    <t xml:space="preserve">PLZELD020028310180</t>
  </si>
  <si>
    <t xml:space="preserve">590543540200051489</t>
  </si>
  <si>
    <t xml:space="preserve">8574544</t>
  </si>
  <si>
    <t xml:space="preserve">Łowicka</t>
  </si>
  <si>
    <t xml:space="preserve">PLZELD020028480100</t>
  </si>
  <si>
    <t xml:space="preserve">590543540200076802</t>
  </si>
  <si>
    <t xml:space="preserve">26562922</t>
  </si>
  <si>
    <t xml:space="preserve">Miła</t>
  </si>
  <si>
    <t xml:space="preserve">dz.96</t>
  </si>
  <si>
    <t xml:space="preserve">PLZELD021296480121</t>
  </si>
  <si>
    <t xml:space="preserve">590543540201337124</t>
  </si>
  <si>
    <t xml:space="preserve">95909154</t>
  </si>
  <si>
    <t xml:space="preserve">PLZELD021296470120</t>
  </si>
  <si>
    <t xml:space="preserve">590543540201337117</t>
  </si>
  <si>
    <t xml:space="preserve">97518330</t>
  </si>
  <si>
    <t xml:space="preserve">Toaleta Publiczna</t>
  </si>
  <si>
    <t xml:space="preserve">Przechodnia</t>
  </si>
  <si>
    <t xml:space="preserve">dz.279</t>
  </si>
  <si>
    <t xml:space="preserve">PLZELD020028540106</t>
  </si>
  <si>
    <t xml:space="preserve">590543540200250073</t>
  </si>
  <si>
    <t xml:space="preserve">83553116</t>
  </si>
  <si>
    <t xml:space="preserve">G11</t>
  </si>
  <si>
    <t xml:space="preserve">Mieszkanie</t>
  </si>
  <si>
    <t xml:space="preserve">Pl. Marszałka J.Piłsudskiego</t>
  </si>
  <si>
    <t xml:space="preserve">4 m. 1</t>
  </si>
  <si>
    <t xml:space="preserve">Rawa mazowiecka</t>
  </si>
  <si>
    <t xml:space="preserve">PLZELD020442100140</t>
  </si>
  <si>
    <t xml:space="preserve">590543540200004218</t>
  </si>
  <si>
    <t xml:space="preserve">97007450</t>
  </si>
  <si>
    <t xml:space="preserve">G12</t>
  </si>
  <si>
    <t xml:space="preserve">4 m. 2</t>
  </si>
  <si>
    <t xml:space="preserve">PLZELD021227860146</t>
  </si>
  <si>
    <t xml:space="preserve">590543540200242726</t>
  </si>
  <si>
    <t xml:space="preserve">97294790</t>
  </si>
  <si>
    <t xml:space="preserve">4. m. 3</t>
  </si>
  <si>
    <t xml:space="preserve">PLZELD020447530101</t>
  </si>
  <si>
    <t xml:space="preserve">590543540200296514</t>
  </si>
  <si>
    <t xml:space="preserve">13361401</t>
  </si>
  <si>
    <t xml:space="preserve">4 m. 8</t>
  </si>
  <si>
    <t xml:space="preserve">PLZELD020447620110</t>
  </si>
  <si>
    <t xml:space="preserve">590543540200234431</t>
  </si>
  <si>
    <t xml:space="preserve">83567646</t>
  </si>
  <si>
    <t xml:space="preserve">4 m. 10</t>
  </si>
  <si>
    <t xml:space="preserve">PLZELD020447610109</t>
  </si>
  <si>
    <t xml:space="preserve">590543540200323500</t>
  </si>
  <si>
    <t xml:space="preserve">95351268</t>
  </si>
  <si>
    <t xml:space="preserve">PLZELD020045790182</t>
  </si>
  <si>
    <t xml:space="preserve">590543540200279708</t>
  </si>
  <si>
    <t xml:space="preserve">24489005</t>
  </si>
  <si>
    <t xml:space="preserve">Żłobek Miejski z Odziałami Integracyjnymi "Tuptuś"</t>
  </si>
  <si>
    <t xml:space="preserve">Murarska</t>
  </si>
  <si>
    <t xml:space="preserve">PLZELD021129640121</t>
  </si>
  <si>
    <t xml:space="preserve">590543540200346868</t>
  </si>
  <si>
    <t xml:space="preserve">Przedszkole Miejskie Nr 1 "Tęczowa Jedyneczka"</t>
  </si>
  <si>
    <t xml:space="preserve">Kilińskiego</t>
  </si>
  <si>
    <t xml:space="preserve">PLZELD021193570112</t>
  </si>
  <si>
    <t xml:space="preserve">590543540200406760</t>
  </si>
  <si>
    <t xml:space="preserve">3251000713</t>
  </si>
  <si>
    <t xml:space="preserve">Przedszkole Miejskie Nr 2 "Niezapominajka"</t>
  </si>
  <si>
    <t xml:space="preserve">PLZELD020027570106</t>
  </si>
  <si>
    <t xml:space="preserve">590543540201337049</t>
  </si>
  <si>
    <t xml:space="preserve">90266738</t>
  </si>
  <si>
    <t xml:space="preserve">Przedszkole Miejskie Nr 3 "Bajkowy Zakątek"</t>
  </si>
  <si>
    <t xml:space="preserve">3b</t>
  </si>
  <si>
    <t xml:space="preserve">PLZELD020025670110</t>
  </si>
  <si>
    <t xml:space="preserve">590543540201336974</t>
  </si>
  <si>
    <t xml:space="preserve">12842372</t>
  </si>
  <si>
    <t xml:space="preserve">Szkoła Podstawowa Nr 1</t>
  </si>
  <si>
    <t xml:space="preserve">19</t>
  </si>
  <si>
    <t xml:space="preserve">PLZELD020049910109</t>
  </si>
  <si>
    <t xml:space="preserve">590543540200390878</t>
  </si>
  <si>
    <t xml:space="preserve">96006406</t>
  </si>
  <si>
    <t xml:space="preserve">PLZELD021055130139</t>
  </si>
  <si>
    <t xml:space="preserve">590543540200315352</t>
  </si>
  <si>
    <t xml:space="preserve">4138098</t>
  </si>
  <si>
    <t xml:space="preserve">25/15</t>
  </si>
  <si>
    <t xml:space="preserve">Szkoła Podstawowa Nr 2</t>
  </si>
  <si>
    <t xml:space="preserve">PLZELD020044170117</t>
  </si>
  <si>
    <t xml:space="preserve">590543540200268221</t>
  </si>
  <si>
    <t xml:space="preserve">80372530</t>
  </si>
  <si>
    <t xml:space="preserve">PLZELD020044150115</t>
  </si>
  <si>
    <t xml:space="preserve">590543540200067305</t>
  </si>
  <si>
    <t xml:space="preserve">94473309</t>
  </si>
  <si>
    <t xml:space="preserve">PLZELD020044160116</t>
  </si>
  <si>
    <t xml:space="preserve">590543540200359738</t>
  </si>
  <si>
    <t xml:space="preserve">91049504</t>
  </si>
  <si>
    <t xml:space="preserve">Szkoła Podstawowa Nr 4 (szkoła i lodowisko)</t>
  </si>
  <si>
    <t xml:space="preserve">28</t>
  </si>
  <si>
    <t xml:space="preserve">PLZELD021063860139</t>
  </si>
  <si>
    <t xml:space="preserve">590543540200365852</t>
  </si>
  <si>
    <t xml:space="preserve">01277194</t>
  </si>
  <si>
    <t xml:space="preserve">C23</t>
  </si>
  <si>
    <t xml:space="preserve">120/80/30</t>
  </si>
  <si>
    <t xml:space="preserve">Lokal</t>
  </si>
  <si>
    <t xml:space="preserve">10j</t>
  </si>
  <si>
    <t xml:space="preserve">PLZELD020379280163</t>
  </si>
  <si>
    <t xml:space="preserve">590543540201339876</t>
  </si>
  <si>
    <t xml:space="preserve">80362694</t>
  </si>
  <si>
    <t xml:space="preserve">1.3.</t>
  </si>
  <si>
    <t xml:space="preserve">Miasto Rawa Mazowiecka; (NIP: 8351240455) - Miejska Biblioteka Publiczna</t>
  </si>
  <si>
    <t xml:space="preserve">Miejska Biblioteka Publiczna im. Jana Pawła II</t>
  </si>
  <si>
    <t xml:space="preserve">Wypożyczalnia i czytelnia</t>
  </si>
  <si>
    <t xml:space="preserve">Wyszyńskiego</t>
  </si>
  <si>
    <t xml:space="preserve">7</t>
  </si>
  <si>
    <t xml:space="preserve">PLZELD020048530165</t>
  </si>
  <si>
    <t xml:space="preserve">590543540201338206</t>
  </si>
  <si>
    <t xml:space="preserve">00367443</t>
  </si>
  <si>
    <t xml:space="preserve">1.4.</t>
  </si>
  <si>
    <t xml:space="preserve">Miasto Rawa Mazowiecka; (NIP: 8351240449) - Muzeum Ziemi Rawskiej</t>
  </si>
  <si>
    <t xml:space="preserve">Muzeum Ziemi Rawskiej</t>
  </si>
  <si>
    <t xml:space="preserve">26</t>
  </si>
  <si>
    <t xml:space="preserve">PLZELD020051290150</t>
  </si>
  <si>
    <t xml:space="preserve">590543540201338381</t>
  </si>
  <si>
    <t xml:space="preserve">933884429</t>
  </si>
  <si>
    <t xml:space="preserve">Mickiewicza </t>
  </si>
  <si>
    <t xml:space="preserve">11
dz. 274</t>
  </si>
  <si>
    <t xml:space="preserve">PLZELD021257870140</t>
  </si>
  <si>
    <t xml:space="preserve">590543540200340576</t>
  </si>
  <si>
    <t xml:space="preserve">56145701</t>
  </si>
  <si>
    <t xml:space="preserve">1.5.</t>
  </si>
  <si>
    <t xml:space="preserve">Miasto Rawa Mazowiecka; (NIP: 8351240461) - Miejski Dom Kultury</t>
  </si>
  <si>
    <t xml:space="preserve">Miejski Dom Kultury</t>
  </si>
  <si>
    <t xml:space="preserve">6c</t>
  </si>
  <si>
    <t xml:space="preserve">PLZELD021065220178</t>
  </si>
  <si>
    <t xml:space="preserve">590543540200345434</t>
  </si>
  <si>
    <t xml:space="preserve">1.6.</t>
  </si>
  <si>
    <t xml:space="preserve">Miasto Rawa Mazowiecka (NIP:8351579113)-Targowisko Miejskie</t>
  </si>
  <si>
    <t xml:space="preserve">Targowisko  Miejskie</t>
  </si>
  <si>
    <t xml:space="preserve">PLZELD020444100146</t>
  </si>
  <si>
    <t xml:space="preserve">590543540200291076</t>
  </si>
  <si>
    <t xml:space="preserve">70755923</t>
  </si>
  <si>
    <t xml:space="preserve">1.7.</t>
  </si>
  <si>
    <t xml:space="preserve">Miasto Rawa Mazowiecka; (NIP: 8351579113) - centrum opiekuńczo mieszkalne</t>
  </si>
  <si>
    <t xml:space="preserve">Centrum opiekuńczo mieszkalne</t>
  </si>
  <si>
    <t xml:space="preserve">dz. 301/2</t>
  </si>
  <si>
    <t xml:space="preserve">590543540201420949</t>
  </si>
  <si>
    <t xml:space="preserve">kompleksowa</t>
  </si>
  <si>
    <t xml:space="preserve">PGE Obrót SA</t>
  </si>
  <si>
    <t xml:space="preserve">nieokreślony</t>
  </si>
  <si>
    <t xml:space="preserve">suma ogólna:</t>
  </si>
  <si>
    <t xml:space="preserve">Prognozowane zapotrzebowanie na energię w roku 2024 (4 mies.):</t>
  </si>
  <si>
    <t xml:space="preserve">Prognozowane zapotrzebowanie na energię w roku 2025 (8 mies.):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</si>
</sst>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zł-415];[RED]\-#,##0.00\ [$zł-415]"/>
    <numFmt numFmtId="166" formatCode="[$-415]General"/>
    <numFmt numFmtId="167" formatCode="[$-415]yyyy\-mm\-dd"/>
    <numFmt numFmtId="168" formatCode="0&quot;. &quot;"/>
    <numFmt numFmtId="169" formatCode="00\-000"/>
    <numFmt numFmtId="170" formatCode="@"/>
    <numFmt numFmtId="171" formatCode="#,##0"/>
    <numFmt numFmtId="172" formatCode="[$-415]#,##0"/>
    <numFmt numFmtId="173" formatCode="General"/>
  </numFmts>
  <fonts count="24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Czcionka tekstu podstawowego"/>
      <family val="0"/>
      <charset val="238"/>
    </font>
    <font>
      <b val="true"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Czcionka tekstu podstawowego"/>
      <family val="0"/>
      <charset val="238"/>
    </font>
    <font>
      <sz val="8"/>
      <color rgb="FFD9D9D9"/>
      <name val="Czcionka tekstu podstawowego"/>
      <family val="0"/>
      <charset val="238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 val="true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1"/>
      <color rgb="FFFFFFFF"/>
      <name val="Czcionka tekstu podstawowego"/>
      <family val="0"/>
      <charset val="238"/>
    </font>
    <font>
      <b val="true"/>
      <sz val="8"/>
      <color rgb="FFFFFFFF"/>
      <name val="Czcionka tekstu podstawowego"/>
      <family val="0"/>
      <charset val="238"/>
    </font>
    <font>
      <b val="true"/>
      <sz val="9"/>
      <color rgb="FFFFFFFF"/>
      <name val="Czcionka tekstu podstawowego"/>
      <family val="0"/>
      <charset val="238"/>
    </font>
    <font>
      <sz val="10"/>
      <color rgb="FFFFFFFF"/>
      <name val="Czcionka tekstu podstawowego1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sz val="10"/>
      <color rgb="FF000000"/>
      <name val="Czcionka tekstu podstawowego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0D0D0D"/>
        <bgColor rgb="FF000000"/>
      </patternFill>
    </fill>
    <fill>
      <patternFill patternType="solid">
        <fgColor rgb="FFFFF2CC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23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7" fillId="0" borderId="0" xfId="23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6" fillId="0" borderId="0" xfId="23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8" fillId="0" borderId="0" xfId="23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8" fillId="0" borderId="0" xfId="23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6" fontId="9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2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0" xfId="2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0" xfId="2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5" fillId="0" borderId="1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0" borderId="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1" fontId="16" fillId="0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71" fontId="16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4" borderId="2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7" fillId="4" borderId="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8" fillId="4" borderId="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19" fillId="4" borderId="1" xfId="23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72" fontId="18" fillId="4" borderId="1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0" fillId="4" borderId="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1" fillId="4" borderId="2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22" fillId="4" borderId="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5" borderId="1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5" borderId="1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1" fontId="16" fillId="5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6" fillId="0" borderId="0" xfId="23" applyFont="true" applyBorder="false" applyAlignment="true" applyProtection="true">
      <alignment horizontal="right" vertical="bottom" textRotation="0" wrapText="false" indent="1" shrinkToFit="false"/>
      <protection locked="true" hidden="false"/>
    </xf>
    <xf numFmtId="173" fontId="6" fillId="0" borderId="0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2" fontId="23" fillId="0" borderId="0" xfId="23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0" xfId="23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23" fillId="0" borderId="0" xfId="23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  <cellStyle name="Excel Built-in Normal" xfId="23"/>
  </cellStyles>
  <dxfs count="7">
    <dxf>
      <fill>
        <patternFill patternType="solid">
          <fgColor rgb="FF0D0D0D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2F2F2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116" activePane="bottomLeft" state="frozen"/>
      <selection pane="topLeft" activeCell="A1" activeCellId="0" sqref="A1"/>
      <selection pane="bottomLeft" activeCell="S133" activeCellId="0" sqref="S133"/>
    </sheetView>
  </sheetViews>
  <sheetFormatPr defaultColWidth="8.7578125" defaultRowHeight="14.25" zeroHeight="false" outlineLevelRow="1" outlineLevelCol="1"/>
  <cols>
    <col collapsed="false" customWidth="true" hidden="false" outlineLevel="0" max="1" min="1" style="1" width="3.5"/>
    <col collapsed="false" customWidth="true" hidden="false" outlineLevel="0" max="2" min="2" style="1" width="9.12"/>
    <col collapsed="false" customWidth="true" hidden="false" outlineLevel="0" max="3" min="3" style="1" width="11.12"/>
    <col collapsed="false" customWidth="true" hidden="false" outlineLevel="0" max="4" min="4" style="1" width="7.88"/>
    <col collapsed="false" customWidth="true" hidden="false" outlineLevel="0" max="5" min="5" style="1" width="9.5"/>
    <col collapsed="false" customWidth="true" hidden="false" outlineLevel="0" max="7" min="6" style="1" width="5.12"/>
    <col collapsed="false" customWidth="true" hidden="false" outlineLevel="0" max="8" min="8" style="1" width="7.62"/>
    <col collapsed="false" customWidth="true" hidden="true" outlineLevel="1" max="9" min="9" style="1" width="13"/>
    <col collapsed="false" customWidth="true" hidden="false" outlineLevel="0" max="10" min="10" style="1" width="13"/>
    <col collapsed="false" customWidth="false" hidden="false" outlineLevel="0" max="11" min="11" style="1" width="8.75"/>
    <col collapsed="false" customWidth="true" hidden="false" outlineLevel="0" max="12" min="12" style="1" width="4.62"/>
    <col collapsed="false" customWidth="true" hidden="false" outlineLevel="0" max="13" min="13" style="1" width="5"/>
    <col collapsed="false" customWidth="false" hidden="false" outlineLevel="0" max="14" min="14" style="1" width="8.75"/>
    <col collapsed="false" customWidth="true" hidden="false" outlineLevel="0" max="15" min="15" style="1" width="8.88"/>
    <col collapsed="false" customWidth="true" hidden="false" outlineLevel="0" max="16" min="16" style="1" width="10.12"/>
    <col collapsed="false" customWidth="true" hidden="false" outlineLevel="0" max="17" min="17" style="1" width="9.87"/>
    <col collapsed="false" customWidth="true" hidden="false" outlineLevel="0" max="18" min="18" style="1" width="7.12"/>
    <col collapsed="false" customWidth="true" hidden="false" outlineLevel="0" max="19" min="19" style="1" width="6.75"/>
    <col collapsed="false" customWidth="true" hidden="false" outlineLevel="0" max="20" min="20" style="1" width="6.62"/>
    <col collapsed="false" customWidth="true" hidden="true" outlineLevel="0" max="21" min="21" style="1" width="7.12"/>
    <col collapsed="false" customWidth="true" hidden="false" outlineLevel="0" max="22" min="22" style="1" width="6.38"/>
    <col collapsed="false" customWidth="false" hidden="false" outlineLevel="0" max="245" min="23" style="1" width="8.75"/>
    <col collapsed="false" customWidth="true" hidden="false" outlineLevel="0" max="246" min="246" style="1" width="3.5"/>
    <col collapsed="false" customWidth="true" hidden="false" outlineLevel="0" max="247" min="247" style="1" width="8.25"/>
    <col collapsed="false" customWidth="true" hidden="false" outlineLevel="0" max="248" min="248" style="1" width="11.12"/>
    <col collapsed="false" customWidth="true" hidden="false" outlineLevel="0" max="249" min="249" style="1" width="7.62"/>
    <col collapsed="false" customWidth="true" hidden="false" outlineLevel="0" max="250" min="250" style="1" width="9.5"/>
    <col collapsed="false" customWidth="true" hidden="false" outlineLevel="0" max="251" min="251" style="1" width="5.12"/>
    <col collapsed="false" customWidth="true" hidden="false" outlineLevel="0" max="252" min="252" style="1" width="5.5"/>
    <col collapsed="false" customWidth="true" hidden="false" outlineLevel="0" max="253" min="253" style="1" width="7.62"/>
    <col collapsed="false" customWidth="true" hidden="false" outlineLevel="0" max="254" min="254" style="1" width="13"/>
    <col collapsed="false" customWidth="false" hidden="false" outlineLevel="0" max="255" min="255" style="1" width="8.75"/>
    <col collapsed="false" customWidth="true" hidden="false" outlineLevel="0" max="256" min="256" style="1" width="5"/>
    <col collapsed="false" customWidth="true" hidden="true" outlineLevel="0" max="257" min="257" style="1" width="10.75"/>
    <col collapsed="false" customWidth="true" hidden="false" outlineLevel="0" max="258" min="258" style="1" width="4.38"/>
    <col collapsed="false" customWidth="true" hidden="true" outlineLevel="0" max="259" min="259" style="1" width="10.75"/>
    <col collapsed="false" customWidth="true" hidden="false" outlineLevel="0" max="260" min="260" style="1" width="9.25"/>
    <col collapsed="false" customWidth="false" hidden="false" outlineLevel="0" max="261" min="261" style="1" width="8.75"/>
    <col collapsed="false" customWidth="true" hidden="false" outlineLevel="0" max="263" min="262" style="1" width="9.87"/>
    <col collapsed="false" customWidth="true" hidden="false" outlineLevel="0" max="264" min="264" style="1" width="7.12"/>
    <col collapsed="false" customWidth="true" hidden="false" outlineLevel="0" max="265" min="265" style="1" width="5.75"/>
    <col collapsed="false" customWidth="true" hidden="false" outlineLevel="0" max="266" min="266" style="1" width="6.62"/>
    <col collapsed="false" customWidth="true" hidden="true" outlineLevel="0" max="267" min="267" style="1" width="10.75"/>
    <col collapsed="false" customWidth="true" hidden="false" outlineLevel="0" max="268" min="268" style="1" width="6.62"/>
    <col collapsed="false" customWidth="true" hidden="true" outlineLevel="0" max="269" min="269" style="1" width="10.75"/>
    <col collapsed="false" customWidth="true" hidden="false" outlineLevel="0" max="270" min="270" style="1" width="6"/>
    <col collapsed="false" customWidth="true" hidden="false" outlineLevel="0" max="271" min="271" style="1" width="24.62"/>
    <col collapsed="false" customWidth="false" hidden="false" outlineLevel="0" max="501" min="272" style="1" width="8.75"/>
    <col collapsed="false" customWidth="true" hidden="false" outlineLevel="0" max="502" min="502" style="1" width="3.5"/>
    <col collapsed="false" customWidth="true" hidden="false" outlineLevel="0" max="503" min="503" style="1" width="8.25"/>
    <col collapsed="false" customWidth="true" hidden="false" outlineLevel="0" max="504" min="504" style="1" width="11.12"/>
    <col collapsed="false" customWidth="true" hidden="false" outlineLevel="0" max="505" min="505" style="1" width="7.62"/>
    <col collapsed="false" customWidth="true" hidden="false" outlineLevel="0" max="506" min="506" style="1" width="9.5"/>
    <col collapsed="false" customWidth="true" hidden="false" outlineLevel="0" max="507" min="507" style="1" width="5.12"/>
    <col collapsed="false" customWidth="true" hidden="false" outlineLevel="0" max="508" min="508" style="1" width="5.5"/>
    <col collapsed="false" customWidth="true" hidden="false" outlineLevel="0" max="509" min="509" style="1" width="7.62"/>
    <col collapsed="false" customWidth="true" hidden="false" outlineLevel="0" max="510" min="510" style="1" width="13"/>
    <col collapsed="false" customWidth="false" hidden="false" outlineLevel="0" max="511" min="511" style="1" width="8.75"/>
    <col collapsed="false" customWidth="true" hidden="false" outlineLevel="0" max="512" min="512" style="1" width="5"/>
    <col collapsed="false" customWidth="true" hidden="true" outlineLevel="0" max="513" min="513" style="1" width="10.75"/>
    <col collapsed="false" customWidth="true" hidden="false" outlineLevel="0" max="514" min="514" style="1" width="4.38"/>
    <col collapsed="false" customWidth="true" hidden="true" outlineLevel="0" max="515" min="515" style="1" width="10.75"/>
    <col collapsed="false" customWidth="true" hidden="false" outlineLevel="0" max="516" min="516" style="1" width="9.25"/>
    <col collapsed="false" customWidth="false" hidden="false" outlineLevel="0" max="517" min="517" style="1" width="8.75"/>
    <col collapsed="false" customWidth="true" hidden="false" outlineLevel="0" max="519" min="518" style="1" width="9.87"/>
    <col collapsed="false" customWidth="true" hidden="false" outlineLevel="0" max="520" min="520" style="1" width="7.12"/>
    <col collapsed="false" customWidth="true" hidden="false" outlineLevel="0" max="521" min="521" style="1" width="5.75"/>
    <col collapsed="false" customWidth="true" hidden="false" outlineLevel="0" max="522" min="522" style="1" width="6.62"/>
    <col collapsed="false" customWidth="true" hidden="true" outlineLevel="0" max="523" min="523" style="1" width="10.75"/>
    <col collapsed="false" customWidth="true" hidden="false" outlineLevel="0" max="524" min="524" style="1" width="6.62"/>
    <col collapsed="false" customWidth="true" hidden="true" outlineLevel="0" max="525" min="525" style="1" width="10.75"/>
    <col collapsed="false" customWidth="true" hidden="false" outlineLevel="0" max="526" min="526" style="1" width="6"/>
    <col collapsed="false" customWidth="true" hidden="false" outlineLevel="0" max="527" min="527" style="1" width="24.62"/>
    <col collapsed="false" customWidth="false" hidden="false" outlineLevel="0" max="757" min="528" style="1" width="8.75"/>
    <col collapsed="false" customWidth="true" hidden="false" outlineLevel="0" max="758" min="758" style="1" width="3.5"/>
    <col collapsed="false" customWidth="true" hidden="false" outlineLevel="0" max="759" min="759" style="1" width="8.25"/>
    <col collapsed="false" customWidth="true" hidden="false" outlineLevel="0" max="760" min="760" style="1" width="11.12"/>
    <col collapsed="false" customWidth="true" hidden="false" outlineLevel="0" max="761" min="761" style="1" width="7.62"/>
    <col collapsed="false" customWidth="true" hidden="false" outlineLevel="0" max="762" min="762" style="1" width="9.5"/>
    <col collapsed="false" customWidth="true" hidden="false" outlineLevel="0" max="763" min="763" style="1" width="5.12"/>
    <col collapsed="false" customWidth="true" hidden="false" outlineLevel="0" max="764" min="764" style="1" width="5.5"/>
    <col collapsed="false" customWidth="true" hidden="false" outlineLevel="0" max="765" min="765" style="1" width="7.62"/>
    <col collapsed="false" customWidth="true" hidden="false" outlineLevel="0" max="766" min="766" style="1" width="13"/>
    <col collapsed="false" customWidth="false" hidden="false" outlineLevel="0" max="767" min="767" style="1" width="8.75"/>
    <col collapsed="false" customWidth="true" hidden="false" outlineLevel="0" max="768" min="768" style="1" width="5"/>
    <col collapsed="false" customWidth="true" hidden="true" outlineLevel="0" max="769" min="769" style="1" width="10.75"/>
    <col collapsed="false" customWidth="true" hidden="false" outlineLevel="0" max="770" min="770" style="1" width="4.38"/>
    <col collapsed="false" customWidth="true" hidden="true" outlineLevel="0" max="771" min="771" style="1" width="10.75"/>
    <col collapsed="false" customWidth="true" hidden="false" outlineLevel="0" max="772" min="772" style="1" width="9.25"/>
    <col collapsed="false" customWidth="false" hidden="false" outlineLevel="0" max="773" min="773" style="1" width="8.75"/>
    <col collapsed="false" customWidth="true" hidden="false" outlineLevel="0" max="775" min="774" style="1" width="9.87"/>
    <col collapsed="false" customWidth="true" hidden="false" outlineLevel="0" max="776" min="776" style="1" width="7.12"/>
    <col collapsed="false" customWidth="true" hidden="false" outlineLevel="0" max="777" min="777" style="1" width="5.75"/>
    <col collapsed="false" customWidth="true" hidden="false" outlineLevel="0" max="778" min="778" style="1" width="6.62"/>
    <col collapsed="false" customWidth="true" hidden="true" outlineLevel="0" max="779" min="779" style="1" width="10.75"/>
    <col collapsed="false" customWidth="true" hidden="false" outlineLevel="0" max="780" min="780" style="1" width="6.62"/>
    <col collapsed="false" customWidth="true" hidden="true" outlineLevel="0" max="781" min="781" style="1" width="10.75"/>
    <col collapsed="false" customWidth="true" hidden="false" outlineLevel="0" max="782" min="782" style="1" width="6"/>
    <col collapsed="false" customWidth="true" hidden="false" outlineLevel="0" max="783" min="783" style="1" width="24.62"/>
    <col collapsed="false" customWidth="false" hidden="false" outlineLevel="0" max="1013" min="784" style="1" width="8.75"/>
    <col collapsed="false" customWidth="true" hidden="false" outlineLevel="0" max="1014" min="1014" style="1" width="3.5"/>
    <col collapsed="false" customWidth="true" hidden="false" outlineLevel="0" max="1015" min="1015" style="1" width="8.25"/>
    <col collapsed="false" customWidth="true" hidden="false" outlineLevel="0" max="1016" min="1016" style="1" width="11.12"/>
    <col collapsed="false" customWidth="true" hidden="false" outlineLevel="0" max="1017" min="1017" style="1" width="7.62"/>
    <col collapsed="false" customWidth="true" hidden="false" outlineLevel="0" max="1018" min="1018" style="1" width="9.5"/>
    <col collapsed="false" customWidth="true" hidden="false" outlineLevel="0" max="1019" min="1019" style="1" width="5.12"/>
    <col collapsed="false" customWidth="true" hidden="false" outlineLevel="0" max="1020" min="1020" style="1" width="5.5"/>
    <col collapsed="false" customWidth="true" hidden="false" outlineLevel="0" max="1021" min="1021" style="1" width="7.62"/>
    <col collapsed="false" customWidth="true" hidden="false" outlineLevel="0" max="1022" min="1022" style="1" width="13"/>
    <col collapsed="false" customWidth="false" hidden="false" outlineLevel="0" max="1023" min="1023" style="1" width="8.75"/>
    <col collapsed="false" customWidth="true" hidden="false" outlineLevel="0" max="1024" min="1024" style="1" width="5"/>
    <col collapsed="false" customWidth="true" hidden="true" outlineLevel="0" max="1025" min="1025" style="1" width="10.75"/>
  </cols>
  <sheetData>
    <row r="1" s="4" customFormat="true" ht="30.75" hidden="false" customHeight="true" outlineLevel="1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s="4" customFormat="true" ht="21" hidden="false" customHeight="true" outlineLevel="1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</row>
    <row r="3" s="4" customFormat="true" ht="19.5" hidden="false" customHeight="true" outlineLevel="1" collapsed="false">
      <c r="A3" s="5" t="str">
        <f aca="false">"Poniższa tabela przedstawia obiekty objęte przedmiotem zamówienia w okresie "&amp;MID($N$5,55,33)</f>
        <v>Poniższa tabela przedstawia obiekty objęte przedmiotem zamówienia w okresie od 01.09.2024 r. do 31.08.2025 r.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</row>
    <row r="4" customFormat="false" ht="24.75" hidden="false" customHeight="true" outlineLevel="0" collapsed="false">
      <c r="A4" s="7" t="s">
        <v>2</v>
      </c>
      <c r="B4" s="7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9"/>
      <c r="P4" s="9"/>
      <c r="Q4" s="10"/>
      <c r="S4" s="11"/>
    </row>
    <row r="5" customFormat="false" ht="13.5" hidden="false" customHeight="true" outlineLevel="0" collapsed="false">
      <c r="A5" s="12" t="s">
        <v>4</v>
      </c>
      <c r="B5" s="13" t="s">
        <v>5</v>
      </c>
      <c r="C5" s="13" t="s">
        <v>6</v>
      </c>
      <c r="D5" s="14" t="s">
        <v>7</v>
      </c>
      <c r="E5" s="14"/>
      <c r="F5" s="14"/>
      <c r="G5" s="14"/>
      <c r="H5" s="14"/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/>
      <c r="P5" s="13"/>
      <c r="Q5" s="13"/>
      <c r="R5" s="13" t="s">
        <v>14</v>
      </c>
      <c r="S5" s="13" t="s">
        <v>15</v>
      </c>
      <c r="T5" s="13" t="s">
        <v>16</v>
      </c>
      <c r="U5" s="13" t="s">
        <v>17</v>
      </c>
      <c r="V5" s="13" t="s">
        <v>18</v>
      </c>
    </row>
    <row r="6" customFormat="false" ht="13.5" hidden="false" customHeight="true" outlineLevel="0" collapsed="false">
      <c r="A6" s="12"/>
      <c r="B6" s="13"/>
      <c r="C6" s="13"/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customFormat="false" ht="12" hidden="false" customHeight="true" outlineLevel="0" collapsed="false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2" t="s">
        <v>24</v>
      </c>
      <c r="O7" s="12" t="s">
        <v>25</v>
      </c>
      <c r="P7" s="12" t="s">
        <v>26</v>
      </c>
      <c r="Q7" s="12" t="s">
        <v>27</v>
      </c>
      <c r="R7" s="13"/>
      <c r="S7" s="13"/>
      <c r="T7" s="13"/>
      <c r="U7" s="13"/>
      <c r="V7" s="13"/>
    </row>
    <row r="8" customFormat="false" ht="24.75" hidden="false" customHeight="true" outlineLevel="1" collapsed="false">
      <c r="A8" s="15" t="n">
        <v>1</v>
      </c>
      <c r="B8" s="16" t="s">
        <v>28</v>
      </c>
      <c r="C8" s="16" t="s">
        <v>29</v>
      </c>
      <c r="D8" s="16" t="s">
        <v>30</v>
      </c>
      <c r="E8" s="17" t="s">
        <v>31</v>
      </c>
      <c r="F8" s="16" t="s">
        <v>32</v>
      </c>
      <c r="G8" s="18" t="s">
        <v>33</v>
      </c>
      <c r="H8" s="16" t="s">
        <v>30</v>
      </c>
      <c r="I8" s="19" t="s">
        <v>34</v>
      </c>
      <c r="J8" s="20" t="s">
        <v>34</v>
      </c>
      <c r="K8" s="21" t="s">
        <v>35</v>
      </c>
      <c r="L8" s="16" t="s">
        <v>36</v>
      </c>
      <c r="M8" s="16" t="n">
        <v>2</v>
      </c>
      <c r="N8" s="22" t="n">
        <v>5226</v>
      </c>
      <c r="O8" s="22"/>
      <c r="P8" s="22"/>
      <c r="Q8" s="23" t="n">
        <f aca="false">SUM(N8:P8)</f>
        <v>5226</v>
      </c>
      <c r="R8" s="24" t="s">
        <v>37</v>
      </c>
      <c r="S8" s="24" t="s">
        <v>38</v>
      </c>
      <c r="T8" s="24" t="s">
        <v>39</v>
      </c>
      <c r="U8" s="24"/>
      <c r="V8" s="24" t="s">
        <v>40</v>
      </c>
    </row>
    <row r="9" customFormat="false" ht="24.75" hidden="false" customHeight="true" outlineLevel="1" collapsed="false">
      <c r="A9" s="15" t="n">
        <f aca="false">A8+1</f>
        <v>2</v>
      </c>
      <c r="B9" s="16" t="s">
        <v>28</v>
      </c>
      <c r="C9" s="16" t="s">
        <v>29</v>
      </c>
      <c r="D9" s="16" t="s">
        <v>30</v>
      </c>
      <c r="E9" s="17" t="s">
        <v>41</v>
      </c>
      <c r="F9" s="16"/>
      <c r="G9" s="18" t="s">
        <v>33</v>
      </c>
      <c r="H9" s="16" t="s">
        <v>30</v>
      </c>
      <c r="I9" s="19" t="s">
        <v>42</v>
      </c>
      <c r="J9" s="20" t="s">
        <v>43</v>
      </c>
      <c r="K9" s="21" t="s">
        <v>44</v>
      </c>
      <c r="L9" s="16" t="s">
        <v>36</v>
      </c>
      <c r="M9" s="16" t="n">
        <v>1</v>
      </c>
      <c r="N9" s="22" t="n">
        <v>2076</v>
      </c>
      <c r="O9" s="22"/>
      <c r="P9" s="22"/>
      <c r="Q9" s="23" t="n">
        <f aca="false">SUM(N9:P9)</f>
        <v>2076</v>
      </c>
      <c r="R9" s="24" t="s">
        <v>37</v>
      </c>
      <c r="S9" s="24" t="s">
        <v>38</v>
      </c>
      <c r="T9" s="24" t="s">
        <v>39</v>
      </c>
      <c r="U9" s="24"/>
      <c r="V9" s="24" t="s">
        <v>40</v>
      </c>
    </row>
    <row r="10" customFormat="false" ht="24.75" hidden="false" customHeight="true" outlineLevel="1" collapsed="false">
      <c r="A10" s="15" t="n">
        <f aca="false">A9+1</f>
        <v>3</v>
      </c>
      <c r="B10" s="16" t="s">
        <v>28</v>
      </c>
      <c r="C10" s="16" t="s">
        <v>29</v>
      </c>
      <c r="D10" s="16" t="s">
        <v>30</v>
      </c>
      <c r="E10" s="17" t="s">
        <v>45</v>
      </c>
      <c r="F10" s="16" t="n">
        <v>87</v>
      </c>
      <c r="G10" s="18" t="s">
        <v>33</v>
      </c>
      <c r="H10" s="16" t="s">
        <v>30</v>
      </c>
      <c r="I10" s="19" t="s">
        <v>46</v>
      </c>
      <c r="J10" s="20" t="s">
        <v>47</v>
      </c>
      <c r="K10" s="21" t="s">
        <v>48</v>
      </c>
      <c r="L10" s="16" t="s">
        <v>36</v>
      </c>
      <c r="M10" s="16" t="n">
        <v>2</v>
      </c>
      <c r="N10" s="22" t="n">
        <v>4572</v>
      </c>
      <c r="O10" s="22"/>
      <c r="P10" s="22"/>
      <c r="Q10" s="23" t="n">
        <f aca="false">SUM(N10:P10)</f>
        <v>4572</v>
      </c>
      <c r="R10" s="24" t="s">
        <v>37</v>
      </c>
      <c r="S10" s="24" t="s">
        <v>38</v>
      </c>
      <c r="T10" s="24" t="s">
        <v>39</v>
      </c>
      <c r="U10" s="24"/>
      <c r="V10" s="24" t="s">
        <v>40</v>
      </c>
    </row>
    <row r="11" customFormat="false" ht="24.75" hidden="false" customHeight="true" outlineLevel="1" collapsed="false">
      <c r="A11" s="15" t="n">
        <f aca="false">A10+1</f>
        <v>4</v>
      </c>
      <c r="B11" s="16" t="s">
        <v>28</v>
      </c>
      <c r="C11" s="16" t="s">
        <v>29</v>
      </c>
      <c r="D11" s="16" t="s">
        <v>49</v>
      </c>
      <c r="E11" s="17" t="s">
        <v>49</v>
      </c>
      <c r="F11" s="16" t="s">
        <v>50</v>
      </c>
      <c r="G11" s="18" t="s">
        <v>33</v>
      </c>
      <c r="H11" s="16" t="s">
        <v>30</v>
      </c>
      <c r="I11" s="19" t="s">
        <v>51</v>
      </c>
      <c r="J11" s="20" t="s">
        <v>52</v>
      </c>
      <c r="K11" s="21" t="s">
        <v>53</v>
      </c>
      <c r="L11" s="16" t="s">
        <v>36</v>
      </c>
      <c r="M11" s="16" t="n">
        <v>1</v>
      </c>
      <c r="N11" s="22" t="n">
        <v>3149</v>
      </c>
      <c r="O11" s="22"/>
      <c r="P11" s="22"/>
      <c r="Q11" s="23" t="n">
        <f aca="false">SUM(N11:P11)</f>
        <v>3149</v>
      </c>
      <c r="R11" s="24" t="s">
        <v>37</v>
      </c>
      <c r="S11" s="24" t="s">
        <v>38</v>
      </c>
      <c r="T11" s="24" t="s">
        <v>39</v>
      </c>
      <c r="U11" s="24"/>
      <c r="V11" s="24" t="s">
        <v>40</v>
      </c>
    </row>
    <row r="12" customFormat="false" ht="24.75" hidden="false" customHeight="true" outlineLevel="1" collapsed="false">
      <c r="A12" s="15" t="n">
        <f aca="false">A11+1</f>
        <v>5</v>
      </c>
      <c r="B12" s="16" t="s">
        <v>28</v>
      </c>
      <c r="C12" s="16" t="s">
        <v>29</v>
      </c>
      <c r="D12" s="16" t="s">
        <v>30</v>
      </c>
      <c r="E12" s="17" t="s">
        <v>54</v>
      </c>
      <c r="F12" s="16"/>
      <c r="G12" s="18" t="s">
        <v>33</v>
      </c>
      <c r="H12" s="16" t="s">
        <v>30</v>
      </c>
      <c r="I12" s="19" t="s">
        <v>55</v>
      </c>
      <c r="J12" s="20" t="s">
        <v>56</v>
      </c>
      <c r="K12" s="21" t="s">
        <v>57</v>
      </c>
      <c r="L12" s="16" t="s">
        <v>36</v>
      </c>
      <c r="M12" s="16" t="n">
        <v>1</v>
      </c>
      <c r="N12" s="22" t="n">
        <v>2828</v>
      </c>
      <c r="O12" s="22"/>
      <c r="P12" s="22"/>
      <c r="Q12" s="23" t="n">
        <f aca="false">SUM(N12:P12)</f>
        <v>2828</v>
      </c>
      <c r="R12" s="24" t="s">
        <v>37</v>
      </c>
      <c r="S12" s="24" t="s">
        <v>38</v>
      </c>
      <c r="T12" s="24" t="s">
        <v>39</v>
      </c>
      <c r="U12" s="24"/>
      <c r="V12" s="24" t="s">
        <v>40</v>
      </c>
    </row>
    <row r="13" customFormat="false" ht="24.75" hidden="false" customHeight="true" outlineLevel="1" collapsed="false">
      <c r="A13" s="15" t="n">
        <f aca="false">A12+1</f>
        <v>6</v>
      </c>
      <c r="B13" s="16" t="s">
        <v>28</v>
      </c>
      <c r="C13" s="16" t="s">
        <v>29</v>
      </c>
      <c r="D13" s="16" t="s">
        <v>30</v>
      </c>
      <c r="E13" s="17" t="s">
        <v>41</v>
      </c>
      <c r="F13" s="16" t="s">
        <v>58</v>
      </c>
      <c r="G13" s="18" t="s">
        <v>33</v>
      </c>
      <c r="H13" s="16" t="s">
        <v>30</v>
      </c>
      <c r="I13" s="19" t="s">
        <v>59</v>
      </c>
      <c r="J13" s="20" t="s">
        <v>60</v>
      </c>
      <c r="K13" s="21" t="s">
        <v>61</v>
      </c>
      <c r="L13" s="16" t="s">
        <v>36</v>
      </c>
      <c r="M13" s="16" t="n">
        <v>2</v>
      </c>
      <c r="N13" s="22" t="n">
        <v>4787</v>
      </c>
      <c r="O13" s="22"/>
      <c r="P13" s="22"/>
      <c r="Q13" s="23" t="n">
        <f aca="false">SUM(N13:P13)</f>
        <v>4787</v>
      </c>
      <c r="R13" s="24" t="s">
        <v>37</v>
      </c>
      <c r="S13" s="24" t="s">
        <v>38</v>
      </c>
      <c r="T13" s="24" t="s">
        <v>39</v>
      </c>
      <c r="U13" s="24"/>
      <c r="V13" s="24" t="s">
        <v>40</v>
      </c>
    </row>
    <row r="14" customFormat="false" ht="24.75" hidden="false" customHeight="true" outlineLevel="1" collapsed="false">
      <c r="A14" s="15" t="n">
        <f aca="false">A13+1</f>
        <v>7</v>
      </c>
      <c r="B14" s="16" t="s">
        <v>28</v>
      </c>
      <c r="C14" s="16" t="s">
        <v>29</v>
      </c>
      <c r="D14" s="16" t="s">
        <v>30</v>
      </c>
      <c r="E14" s="17" t="s">
        <v>62</v>
      </c>
      <c r="F14" s="16"/>
      <c r="G14" s="18" t="s">
        <v>33</v>
      </c>
      <c r="H14" s="16" t="s">
        <v>30</v>
      </c>
      <c r="I14" s="19" t="s">
        <v>63</v>
      </c>
      <c r="J14" s="20" t="s">
        <v>64</v>
      </c>
      <c r="K14" s="21" t="s">
        <v>65</v>
      </c>
      <c r="L14" s="16" t="s">
        <v>36</v>
      </c>
      <c r="M14" s="16" t="n">
        <v>1</v>
      </c>
      <c r="N14" s="22" t="n">
        <v>1228</v>
      </c>
      <c r="O14" s="22"/>
      <c r="P14" s="22"/>
      <c r="Q14" s="23" t="n">
        <f aca="false">SUM(N14:P14)</f>
        <v>1228</v>
      </c>
      <c r="R14" s="24" t="s">
        <v>37</v>
      </c>
      <c r="S14" s="24" t="s">
        <v>38</v>
      </c>
      <c r="T14" s="24" t="s">
        <v>39</v>
      </c>
      <c r="U14" s="24"/>
      <c r="V14" s="24" t="s">
        <v>40</v>
      </c>
    </row>
    <row r="15" customFormat="false" ht="24.75" hidden="false" customHeight="true" outlineLevel="1" collapsed="false">
      <c r="A15" s="15" t="n">
        <f aca="false">A14+1</f>
        <v>8</v>
      </c>
      <c r="B15" s="16" t="s">
        <v>28</v>
      </c>
      <c r="C15" s="16" t="s">
        <v>29</v>
      </c>
      <c r="D15" s="16" t="s">
        <v>30</v>
      </c>
      <c r="E15" s="17" t="s">
        <v>66</v>
      </c>
      <c r="F15" s="16"/>
      <c r="G15" s="18" t="s">
        <v>33</v>
      </c>
      <c r="H15" s="16" t="s">
        <v>30</v>
      </c>
      <c r="I15" s="19" t="s">
        <v>67</v>
      </c>
      <c r="J15" s="20" t="s">
        <v>68</v>
      </c>
      <c r="K15" s="21" t="s">
        <v>69</v>
      </c>
      <c r="L15" s="16" t="s">
        <v>36</v>
      </c>
      <c r="M15" s="16" t="n">
        <v>1</v>
      </c>
      <c r="N15" s="22" t="n">
        <v>2739</v>
      </c>
      <c r="O15" s="22"/>
      <c r="P15" s="22"/>
      <c r="Q15" s="23" t="n">
        <f aca="false">SUM(N15:P15)</f>
        <v>2739</v>
      </c>
      <c r="R15" s="24" t="s">
        <v>37</v>
      </c>
      <c r="S15" s="24" t="s">
        <v>38</v>
      </c>
      <c r="T15" s="24" t="s">
        <v>39</v>
      </c>
      <c r="U15" s="24"/>
      <c r="V15" s="24" t="s">
        <v>40</v>
      </c>
    </row>
    <row r="16" customFormat="false" ht="24.75" hidden="false" customHeight="true" outlineLevel="1" collapsed="false">
      <c r="A16" s="15" t="n">
        <f aca="false">A15+1</f>
        <v>9</v>
      </c>
      <c r="B16" s="16" t="s">
        <v>28</v>
      </c>
      <c r="C16" s="16" t="s">
        <v>29</v>
      </c>
      <c r="D16" s="16" t="s">
        <v>30</v>
      </c>
      <c r="E16" s="17" t="s">
        <v>70</v>
      </c>
      <c r="F16" s="16"/>
      <c r="G16" s="18" t="s">
        <v>33</v>
      </c>
      <c r="H16" s="16" t="s">
        <v>30</v>
      </c>
      <c r="I16" s="19" t="s">
        <v>71</v>
      </c>
      <c r="J16" s="20" t="s">
        <v>72</v>
      </c>
      <c r="K16" s="21" t="s">
        <v>73</v>
      </c>
      <c r="L16" s="16" t="s">
        <v>36</v>
      </c>
      <c r="M16" s="16" t="n">
        <v>5</v>
      </c>
      <c r="N16" s="22" t="n">
        <v>4397</v>
      </c>
      <c r="O16" s="22"/>
      <c r="P16" s="22"/>
      <c r="Q16" s="23" t="n">
        <f aca="false">SUM(N16:P16)</f>
        <v>4397</v>
      </c>
      <c r="R16" s="24" t="s">
        <v>37</v>
      </c>
      <c r="S16" s="24" t="s">
        <v>38</v>
      </c>
      <c r="T16" s="24" t="s">
        <v>39</v>
      </c>
      <c r="U16" s="24"/>
      <c r="V16" s="24" t="s">
        <v>40</v>
      </c>
    </row>
    <row r="17" customFormat="false" ht="24.75" hidden="false" customHeight="true" outlineLevel="1" collapsed="false">
      <c r="A17" s="15" t="n">
        <f aca="false">A16+1</f>
        <v>10</v>
      </c>
      <c r="B17" s="16" t="s">
        <v>28</v>
      </c>
      <c r="C17" s="16" t="s">
        <v>29</v>
      </c>
      <c r="D17" s="16" t="s">
        <v>30</v>
      </c>
      <c r="E17" s="17" t="s">
        <v>41</v>
      </c>
      <c r="F17" s="16" t="s">
        <v>74</v>
      </c>
      <c r="G17" s="18" t="s">
        <v>33</v>
      </c>
      <c r="H17" s="16" t="s">
        <v>30</v>
      </c>
      <c r="I17" s="19" t="s">
        <v>75</v>
      </c>
      <c r="J17" s="20" t="s">
        <v>76</v>
      </c>
      <c r="K17" s="21" t="s">
        <v>77</v>
      </c>
      <c r="L17" s="16" t="s">
        <v>36</v>
      </c>
      <c r="M17" s="16" t="n">
        <v>4</v>
      </c>
      <c r="N17" s="22" t="n">
        <v>11144</v>
      </c>
      <c r="O17" s="22"/>
      <c r="P17" s="22"/>
      <c r="Q17" s="23" t="n">
        <f aca="false">SUM(N17:P17)</f>
        <v>11144</v>
      </c>
      <c r="R17" s="24" t="s">
        <v>37</v>
      </c>
      <c r="S17" s="24" t="s">
        <v>38</v>
      </c>
      <c r="T17" s="24" t="s">
        <v>39</v>
      </c>
      <c r="U17" s="24"/>
      <c r="V17" s="24" t="s">
        <v>40</v>
      </c>
    </row>
    <row r="18" customFormat="false" ht="24.75" hidden="false" customHeight="true" outlineLevel="1" collapsed="false">
      <c r="A18" s="15" t="n">
        <f aca="false">A17+1</f>
        <v>11</v>
      </c>
      <c r="B18" s="16" t="s">
        <v>28</v>
      </c>
      <c r="C18" s="16" t="s">
        <v>78</v>
      </c>
      <c r="D18" s="16" t="s">
        <v>30</v>
      </c>
      <c r="E18" s="17" t="s">
        <v>79</v>
      </c>
      <c r="F18" s="16"/>
      <c r="G18" s="18" t="s">
        <v>33</v>
      </c>
      <c r="H18" s="16" t="s">
        <v>30</v>
      </c>
      <c r="I18" s="19" t="s">
        <v>80</v>
      </c>
      <c r="J18" s="20" t="s">
        <v>81</v>
      </c>
      <c r="K18" s="21" t="s">
        <v>82</v>
      </c>
      <c r="L18" s="16" t="s">
        <v>36</v>
      </c>
      <c r="M18" s="16" t="n">
        <v>6</v>
      </c>
      <c r="N18" s="22" t="n">
        <v>5742</v>
      </c>
      <c r="O18" s="22"/>
      <c r="P18" s="22"/>
      <c r="Q18" s="23" t="n">
        <f aca="false">SUM(N18:P18)</f>
        <v>5742</v>
      </c>
      <c r="R18" s="24" t="s">
        <v>37</v>
      </c>
      <c r="S18" s="24" t="s">
        <v>38</v>
      </c>
      <c r="T18" s="24" t="s">
        <v>39</v>
      </c>
      <c r="U18" s="24"/>
      <c r="V18" s="24" t="s">
        <v>40</v>
      </c>
    </row>
    <row r="19" customFormat="false" ht="24.75" hidden="false" customHeight="true" outlineLevel="1" collapsed="false">
      <c r="A19" s="15" t="n">
        <f aca="false">A18+1</f>
        <v>12</v>
      </c>
      <c r="B19" s="16" t="s">
        <v>28</v>
      </c>
      <c r="C19" s="16" t="s">
        <v>29</v>
      </c>
      <c r="D19" s="16" t="s">
        <v>30</v>
      </c>
      <c r="E19" s="17" t="s">
        <v>83</v>
      </c>
      <c r="F19" s="16"/>
      <c r="G19" s="18" t="s">
        <v>33</v>
      </c>
      <c r="H19" s="16" t="s">
        <v>30</v>
      </c>
      <c r="I19" s="19" t="s">
        <v>84</v>
      </c>
      <c r="J19" s="20" t="s">
        <v>85</v>
      </c>
      <c r="K19" s="21" t="n">
        <v>90389258</v>
      </c>
      <c r="L19" s="16" t="s">
        <v>36</v>
      </c>
      <c r="M19" s="16" t="n">
        <v>2</v>
      </c>
      <c r="N19" s="22" t="n">
        <v>3900</v>
      </c>
      <c r="O19" s="22"/>
      <c r="P19" s="22"/>
      <c r="Q19" s="23" t="n">
        <f aca="false">SUM(N19:P19)</f>
        <v>3900</v>
      </c>
      <c r="R19" s="24" t="s">
        <v>37</v>
      </c>
      <c r="S19" s="24" t="s">
        <v>38</v>
      </c>
      <c r="T19" s="24" t="s">
        <v>39</v>
      </c>
      <c r="U19" s="24"/>
      <c r="V19" s="24" t="s">
        <v>40</v>
      </c>
    </row>
    <row r="20" customFormat="false" ht="24.75" hidden="false" customHeight="true" outlineLevel="1" collapsed="false">
      <c r="A20" s="15" t="n">
        <f aca="false">A19+1</f>
        <v>13</v>
      </c>
      <c r="B20" s="16" t="s">
        <v>28</v>
      </c>
      <c r="C20" s="16" t="s">
        <v>29</v>
      </c>
      <c r="D20" s="16" t="s">
        <v>30</v>
      </c>
      <c r="E20" s="17" t="s">
        <v>86</v>
      </c>
      <c r="F20" s="16" t="s">
        <v>74</v>
      </c>
      <c r="G20" s="18" t="s">
        <v>33</v>
      </c>
      <c r="H20" s="16" t="s">
        <v>30</v>
      </c>
      <c r="I20" s="19" t="s">
        <v>87</v>
      </c>
      <c r="J20" s="20" t="s">
        <v>88</v>
      </c>
      <c r="K20" s="21" t="s">
        <v>89</v>
      </c>
      <c r="L20" s="16" t="s">
        <v>36</v>
      </c>
      <c r="M20" s="16" t="n">
        <v>3</v>
      </c>
      <c r="N20" s="22" t="n">
        <v>15931</v>
      </c>
      <c r="O20" s="22"/>
      <c r="P20" s="22"/>
      <c r="Q20" s="23" t="n">
        <f aca="false">SUM(N20:P20)</f>
        <v>15931</v>
      </c>
      <c r="R20" s="24" t="s">
        <v>37</v>
      </c>
      <c r="S20" s="24" t="s">
        <v>38</v>
      </c>
      <c r="T20" s="24" t="s">
        <v>39</v>
      </c>
      <c r="U20" s="24"/>
      <c r="V20" s="24" t="s">
        <v>40</v>
      </c>
    </row>
    <row r="21" customFormat="false" ht="24.75" hidden="false" customHeight="true" outlineLevel="1" collapsed="false">
      <c r="A21" s="15" t="n">
        <f aca="false">A20+1</f>
        <v>14</v>
      </c>
      <c r="B21" s="16" t="s">
        <v>28</v>
      </c>
      <c r="C21" s="16" t="s">
        <v>29</v>
      </c>
      <c r="D21" s="16" t="s">
        <v>30</v>
      </c>
      <c r="E21" s="17" t="s">
        <v>90</v>
      </c>
      <c r="F21" s="16"/>
      <c r="G21" s="18" t="s">
        <v>33</v>
      </c>
      <c r="H21" s="16" t="s">
        <v>30</v>
      </c>
      <c r="I21" s="19" t="s">
        <v>91</v>
      </c>
      <c r="J21" s="20" t="s">
        <v>92</v>
      </c>
      <c r="K21" s="21" t="s">
        <v>93</v>
      </c>
      <c r="L21" s="16" t="s">
        <v>36</v>
      </c>
      <c r="M21" s="16" t="n">
        <v>1</v>
      </c>
      <c r="N21" s="22" t="n">
        <v>585</v>
      </c>
      <c r="O21" s="22"/>
      <c r="P21" s="22"/>
      <c r="Q21" s="23" t="n">
        <f aca="false">SUM(N21:P21)</f>
        <v>585</v>
      </c>
      <c r="R21" s="24" t="s">
        <v>37</v>
      </c>
      <c r="S21" s="24" t="s">
        <v>38</v>
      </c>
      <c r="T21" s="24" t="s">
        <v>39</v>
      </c>
      <c r="U21" s="24"/>
      <c r="V21" s="24" t="s">
        <v>40</v>
      </c>
    </row>
    <row r="22" customFormat="false" ht="24.75" hidden="false" customHeight="true" outlineLevel="1" collapsed="false">
      <c r="A22" s="15" t="n">
        <f aca="false">A21+1</f>
        <v>15</v>
      </c>
      <c r="B22" s="16" t="s">
        <v>28</v>
      </c>
      <c r="C22" s="16" t="s">
        <v>29</v>
      </c>
      <c r="D22" s="16" t="s">
        <v>30</v>
      </c>
      <c r="E22" s="17" t="s">
        <v>94</v>
      </c>
      <c r="F22" s="16"/>
      <c r="G22" s="18" t="s">
        <v>33</v>
      </c>
      <c r="H22" s="16" t="s">
        <v>30</v>
      </c>
      <c r="I22" s="19" t="s">
        <v>95</v>
      </c>
      <c r="J22" s="20" t="s">
        <v>96</v>
      </c>
      <c r="K22" s="21" t="s">
        <v>97</v>
      </c>
      <c r="L22" s="16" t="s">
        <v>36</v>
      </c>
      <c r="M22" s="16" t="n">
        <v>3</v>
      </c>
      <c r="N22" s="22" t="n">
        <v>7351</v>
      </c>
      <c r="O22" s="22"/>
      <c r="P22" s="22"/>
      <c r="Q22" s="23" t="n">
        <f aca="false">SUM(N22:P22)</f>
        <v>7351</v>
      </c>
      <c r="R22" s="24" t="s">
        <v>37</v>
      </c>
      <c r="S22" s="24" t="s">
        <v>38</v>
      </c>
      <c r="T22" s="24" t="s">
        <v>39</v>
      </c>
      <c r="U22" s="24"/>
      <c r="V22" s="24" t="s">
        <v>40</v>
      </c>
    </row>
    <row r="23" customFormat="false" ht="24.75" hidden="false" customHeight="true" outlineLevel="1" collapsed="false">
      <c r="A23" s="15" t="n">
        <f aca="false">A22+1</f>
        <v>16</v>
      </c>
      <c r="B23" s="16" t="s">
        <v>28</v>
      </c>
      <c r="C23" s="16" t="s">
        <v>29</v>
      </c>
      <c r="D23" s="16" t="s">
        <v>30</v>
      </c>
      <c r="E23" s="17" t="s">
        <v>98</v>
      </c>
      <c r="F23" s="16"/>
      <c r="G23" s="18" t="s">
        <v>33</v>
      </c>
      <c r="H23" s="16" t="s">
        <v>30</v>
      </c>
      <c r="I23" s="19" t="s">
        <v>99</v>
      </c>
      <c r="J23" s="20" t="s">
        <v>100</v>
      </c>
      <c r="K23" s="21" t="s">
        <v>101</v>
      </c>
      <c r="L23" s="16" t="s">
        <v>36</v>
      </c>
      <c r="M23" s="16" t="n">
        <v>5</v>
      </c>
      <c r="N23" s="22" t="n">
        <v>2944</v>
      </c>
      <c r="O23" s="22"/>
      <c r="P23" s="22"/>
      <c r="Q23" s="23" t="n">
        <f aca="false">SUM(N23:P23)</f>
        <v>2944</v>
      </c>
      <c r="R23" s="24" t="s">
        <v>37</v>
      </c>
      <c r="S23" s="24" t="s">
        <v>38</v>
      </c>
      <c r="T23" s="24" t="s">
        <v>39</v>
      </c>
      <c r="U23" s="24"/>
      <c r="V23" s="24" t="s">
        <v>40</v>
      </c>
    </row>
    <row r="24" customFormat="false" ht="24.75" hidden="false" customHeight="true" outlineLevel="1" collapsed="false">
      <c r="A24" s="15" t="n">
        <f aca="false">A23+1</f>
        <v>17</v>
      </c>
      <c r="B24" s="16" t="s">
        <v>28</v>
      </c>
      <c r="C24" s="16" t="s">
        <v>29</v>
      </c>
      <c r="D24" s="16" t="s">
        <v>30</v>
      </c>
      <c r="E24" s="17" t="s">
        <v>102</v>
      </c>
      <c r="F24" s="16"/>
      <c r="G24" s="18" t="s">
        <v>33</v>
      </c>
      <c r="H24" s="16" t="s">
        <v>30</v>
      </c>
      <c r="I24" s="19" t="s">
        <v>103</v>
      </c>
      <c r="J24" s="20" t="s">
        <v>104</v>
      </c>
      <c r="K24" s="21" t="s">
        <v>105</v>
      </c>
      <c r="L24" s="16" t="s">
        <v>36</v>
      </c>
      <c r="M24" s="16" t="n">
        <v>1</v>
      </c>
      <c r="N24" s="22" t="n">
        <v>19</v>
      </c>
      <c r="O24" s="22"/>
      <c r="P24" s="22"/>
      <c r="Q24" s="23" t="n">
        <f aca="false">SUM(N24:P24)</f>
        <v>19</v>
      </c>
      <c r="R24" s="24" t="s">
        <v>37</v>
      </c>
      <c r="S24" s="24" t="s">
        <v>38</v>
      </c>
      <c r="T24" s="24" t="s">
        <v>39</v>
      </c>
      <c r="U24" s="24"/>
      <c r="V24" s="24" t="s">
        <v>40</v>
      </c>
    </row>
    <row r="25" customFormat="false" ht="24.75" hidden="false" customHeight="true" outlineLevel="1" collapsed="false">
      <c r="A25" s="15" t="n">
        <f aca="false">A24+1</f>
        <v>18</v>
      </c>
      <c r="B25" s="16" t="s">
        <v>28</v>
      </c>
      <c r="C25" s="16" t="s">
        <v>29</v>
      </c>
      <c r="D25" s="16" t="s">
        <v>30</v>
      </c>
      <c r="E25" s="17" t="s">
        <v>106</v>
      </c>
      <c r="F25" s="16"/>
      <c r="G25" s="18" t="s">
        <v>33</v>
      </c>
      <c r="H25" s="16" t="s">
        <v>30</v>
      </c>
      <c r="I25" s="19" t="s">
        <v>107</v>
      </c>
      <c r="J25" s="20" t="s">
        <v>108</v>
      </c>
      <c r="K25" s="21" t="s">
        <v>109</v>
      </c>
      <c r="L25" s="16" t="s">
        <v>36</v>
      </c>
      <c r="M25" s="16" t="n">
        <v>2</v>
      </c>
      <c r="N25" s="22" t="n">
        <v>8024</v>
      </c>
      <c r="O25" s="22"/>
      <c r="P25" s="22"/>
      <c r="Q25" s="23" t="n">
        <f aca="false">SUM(N25:P25)</f>
        <v>8024</v>
      </c>
      <c r="R25" s="24" t="s">
        <v>37</v>
      </c>
      <c r="S25" s="24" t="s">
        <v>38</v>
      </c>
      <c r="T25" s="24" t="s">
        <v>39</v>
      </c>
      <c r="U25" s="24"/>
      <c r="V25" s="24" t="s">
        <v>40</v>
      </c>
    </row>
    <row r="26" customFormat="false" ht="24.75" hidden="false" customHeight="true" outlineLevel="1" collapsed="false">
      <c r="A26" s="15" t="n">
        <f aca="false">A25+1</f>
        <v>19</v>
      </c>
      <c r="B26" s="16" t="s">
        <v>28</v>
      </c>
      <c r="C26" s="16" t="s">
        <v>29</v>
      </c>
      <c r="D26" s="16" t="s">
        <v>30</v>
      </c>
      <c r="E26" s="17" t="s">
        <v>110</v>
      </c>
      <c r="F26" s="16"/>
      <c r="G26" s="18" t="s">
        <v>33</v>
      </c>
      <c r="H26" s="16" t="s">
        <v>30</v>
      </c>
      <c r="I26" s="19" t="s">
        <v>111</v>
      </c>
      <c r="J26" s="20" t="s">
        <v>112</v>
      </c>
      <c r="K26" s="21" t="s">
        <v>113</v>
      </c>
      <c r="L26" s="16" t="s">
        <v>36</v>
      </c>
      <c r="M26" s="16" t="n">
        <v>1</v>
      </c>
      <c r="N26" s="22" t="n">
        <v>2164</v>
      </c>
      <c r="O26" s="22"/>
      <c r="P26" s="22"/>
      <c r="Q26" s="23" t="n">
        <f aca="false">SUM(N26:P26)</f>
        <v>2164</v>
      </c>
      <c r="R26" s="24" t="s">
        <v>37</v>
      </c>
      <c r="S26" s="24" t="s">
        <v>38</v>
      </c>
      <c r="T26" s="24" t="s">
        <v>39</v>
      </c>
      <c r="U26" s="24"/>
      <c r="V26" s="24" t="s">
        <v>40</v>
      </c>
    </row>
    <row r="27" customFormat="false" ht="24.75" hidden="false" customHeight="true" outlineLevel="1" collapsed="false">
      <c r="A27" s="15" t="n">
        <f aca="false">A26+1</f>
        <v>20</v>
      </c>
      <c r="B27" s="16" t="s">
        <v>28</v>
      </c>
      <c r="C27" s="16" t="s">
        <v>29</v>
      </c>
      <c r="D27" s="16" t="s">
        <v>30</v>
      </c>
      <c r="E27" s="17" t="s">
        <v>114</v>
      </c>
      <c r="F27" s="16"/>
      <c r="G27" s="18" t="s">
        <v>33</v>
      </c>
      <c r="H27" s="16" t="s">
        <v>30</v>
      </c>
      <c r="I27" s="19" t="s">
        <v>115</v>
      </c>
      <c r="J27" s="20" t="s">
        <v>116</v>
      </c>
      <c r="K27" s="21" t="s">
        <v>117</v>
      </c>
      <c r="L27" s="16" t="s">
        <v>36</v>
      </c>
      <c r="M27" s="16" t="n">
        <v>2</v>
      </c>
      <c r="N27" s="22" t="n">
        <v>3890</v>
      </c>
      <c r="O27" s="22"/>
      <c r="P27" s="22"/>
      <c r="Q27" s="23" t="n">
        <f aca="false">SUM(N27:P27)</f>
        <v>3890</v>
      </c>
      <c r="R27" s="24" t="s">
        <v>37</v>
      </c>
      <c r="S27" s="24" t="s">
        <v>38</v>
      </c>
      <c r="T27" s="24" t="s">
        <v>39</v>
      </c>
      <c r="U27" s="24"/>
      <c r="V27" s="24" t="s">
        <v>40</v>
      </c>
    </row>
    <row r="28" customFormat="false" ht="24.75" hidden="false" customHeight="true" outlineLevel="1" collapsed="false">
      <c r="A28" s="15" t="n">
        <f aca="false">A27+1</f>
        <v>21</v>
      </c>
      <c r="B28" s="16" t="s">
        <v>28</v>
      </c>
      <c r="C28" s="16" t="s">
        <v>29</v>
      </c>
      <c r="D28" s="16" t="s">
        <v>30</v>
      </c>
      <c r="E28" s="17" t="s">
        <v>118</v>
      </c>
      <c r="F28" s="16"/>
      <c r="G28" s="18" t="s">
        <v>33</v>
      </c>
      <c r="H28" s="16" t="s">
        <v>30</v>
      </c>
      <c r="I28" s="19" t="s">
        <v>119</v>
      </c>
      <c r="J28" s="20" t="s">
        <v>120</v>
      </c>
      <c r="K28" s="21" t="s">
        <v>121</v>
      </c>
      <c r="L28" s="16" t="s">
        <v>36</v>
      </c>
      <c r="M28" s="16" t="n">
        <v>1</v>
      </c>
      <c r="N28" s="22" t="n">
        <v>2603</v>
      </c>
      <c r="O28" s="22"/>
      <c r="P28" s="22"/>
      <c r="Q28" s="23" t="n">
        <f aca="false">SUM(N28:P28)</f>
        <v>2603</v>
      </c>
      <c r="R28" s="24" t="s">
        <v>37</v>
      </c>
      <c r="S28" s="24" t="s">
        <v>38</v>
      </c>
      <c r="T28" s="24" t="s">
        <v>39</v>
      </c>
      <c r="U28" s="24"/>
      <c r="V28" s="24" t="s">
        <v>40</v>
      </c>
    </row>
    <row r="29" customFormat="false" ht="24.75" hidden="false" customHeight="true" outlineLevel="1" collapsed="false">
      <c r="A29" s="15" t="n">
        <f aca="false">A28+1</f>
        <v>22</v>
      </c>
      <c r="B29" s="16" t="s">
        <v>28</v>
      </c>
      <c r="C29" s="16" t="s">
        <v>29</v>
      </c>
      <c r="D29" s="16" t="s">
        <v>30</v>
      </c>
      <c r="E29" s="17" t="s">
        <v>83</v>
      </c>
      <c r="F29" s="16"/>
      <c r="G29" s="18" t="s">
        <v>33</v>
      </c>
      <c r="H29" s="16" t="s">
        <v>30</v>
      </c>
      <c r="I29" s="19" t="s">
        <v>122</v>
      </c>
      <c r="J29" s="20" t="s">
        <v>123</v>
      </c>
      <c r="K29" s="21" t="s">
        <v>124</v>
      </c>
      <c r="L29" s="16" t="s">
        <v>36</v>
      </c>
      <c r="M29" s="16" t="n">
        <v>1</v>
      </c>
      <c r="N29" s="22" t="n">
        <v>6162</v>
      </c>
      <c r="O29" s="22"/>
      <c r="P29" s="22"/>
      <c r="Q29" s="23" t="n">
        <f aca="false">SUM(N29:P29)</f>
        <v>6162</v>
      </c>
      <c r="R29" s="24" t="s">
        <v>37</v>
      </c>
      <c r="S29" s="24" t="s">
        <v>38</v>
      </c>
      <c r="T29" s="24" t="s">
        <v>39</v>
      </c>
      <c r="U29" s="24"/>
      <c r="V29" s="24" t="s">
        <v>40</v>
      </c>
    </row>
    <row r="30" customFormat="false" ht="24.75" hidden="false" customHeight="true" outlineLevel="1" collapsed="false">
      <c r="A30" s="15" t="n">
        <f aca="false">A29+1</f>
        <v>23</v>
      </c>
      <c r="B30" s="16" t="s">
        <v>28</v>
      </c>
      <c r="C30" s="16" t="s">
        <v>29</v>
      </c>
      <c r="D30" s="16" t="s">
        <v>30</v>
      </c>
      <c r="E30" s="17" t="s">
        <v>125</v>
      </c>
      <c r="F30" s="16" t="s">
        <v>74</v>
      </c>
      <c r="G30" s="18" t="s">
        <v>33</v>
      </c>
      <c r="H30" s="16" t="s">
        <v>30</v>
      </c>
      <c r="I30" s="19" t="s">
        <v>126</v>
      </c>
      <c r="J30" s="20" t="s">
        <v>127</v>
      </c>
      <c r="K30" s="21" t="s">
        <v>128</v>
      </c>
      <c r="L30" s="16" t="s">
        <v>36</v>
      </c>
      <c r="M30" s="16" t="n">
        <v>3</v>
      </c>
      <c r="N30" s="22" t="n">
        <v>7029</v>
      </c>
      <c r="O30" s="22"/>
      <c r="P30" s="22"/>
      <c r="Q30" s="23" t="n">
        <f aca="false">SUM(N30:P30)</f>
        <v>7029</v>
      </c>
      <c r="R30" s="24" t="s">
        <v>37</v>
      </c>
      <c r="S30" s="24" t="s">
        <v>38</v>
      </c>
      <c r="T30" s="24" t="s">
        <v>39</v>
      </c>
      <c r="U30" s="24"/>
      <c r="V30" s="24" t="s">
        <v>40</v>
      </c>
    </row>
    <row r="31" customFormat="false" ht="24.75" hidden="false" customHeight="true" outlineLevel="1" collapsed="false">
      <c r="A31" s="15" t="n">
        <f aca="false">A30+1</f>
        <v>24</v>
      </c>
      <c r="B31" s="16" t="s">
        <v>28</v>
      </c>
      <c r="C31" s="16" t="s">
        <v>29</v>
      </c>
      <c r="D31" s="16" t="s">
        <v>30</v>
      </c>
      <c r="E31" s="17" t="s">
        <v>90</v>
      </c>
      <c r="F31" s="16"/>
      <c r="G31" s="18" t="s">
        <v>33</v>
      </c>
      <c r="H31" s="16" t="s">
        <v>30</v>
      </c>
      <c r="I31" s="19" t="s">
        <v>129</v>
      </c>
      <c r="J31" s="20" t="s">
        <v>130</v>
      </c>
      <c r="K31" s="21" t="s">
        <v>131</v>
      </c>
      <c r="L31" s="16" t="s">
        <v>36</v>
      </c>
      <c r="M31" s="16" t="n">
        <v>1</v>
      </c>
      <c r="N31" s="22" t="n">
        <v>721</v>
      </c>
      <c r="O31" s="22"/>
      <c r="P31" s="22"/>
      <c r="Q31" s="23" t="n">
        <f aca="false">SUM(N31:P31)</f>
        <v>721</v>
      </c>
      <c r="R31" s="24" t="s">
        <v>37</v>
      </c>
      <c r="S31" s="24" t="s">
        <v>38</v>
      </c>
      <c r="T31" s="24" t="s">
        <v>39</v>
      </c>
      <c r="U31" s="24"/>
      <c r="V31" s="24" t="s">
        <v>40</v>
      </c>
    </row>
    <row r="32" customFormat="false" ht="24.75" hidden="false" customHeight="true" outlineLevel="1" collapsed="false">
      <c r="A32" s="15" t="n">
        <f aca="false">A31+1</f>
        <v>25</v>
      </c>
      <c r="B32" s="16" t="s">
        <v>28</v>
      </c>
      <c r="C32" s="16" t="s">
        <v>29</v>
      </c>
      <c r="D32" s="16" t="s">
        <v>30</v>
      </c>
      <c r="E32" s="17" t="s">
        <v>49</v>
      </c>
      <c r="F32" s="16" t="s">
        <v>32</v>
      </c>
      <c r="G32" s="18" t="s">
        <v>33</v>
      </c>
      <c r="H32" s="16" t="s">
        <v>30</v>
      </c>
      <c r="I32" s="19" t="s">
        <v>132</v>
      </c>
      <c r="J32" s="20" t="s">
        <v>133</v>
      </c>
      <c r="K32" s="21" t="s">
        <v>134</v>
      </c>
      <c r="L32" s="16" t="s">
        <v>36</v>
      </c>
      <c r="M32" s="16" t="n">
        <v>1</v>
      </c>
      <c r="N32" s="22" t="n">
        <v>4095</v>
      </c>
      <c r="O32" s="22"/>
      <c r="P32" s="22"/>
      <c r="Q32" s="23" t="n">
        <f aca="false">SUM(N32:P32)</f>
        <v>4095</v>
      </c>
      <c r="R32" s="24" t="s">
        <v>37</v>
      </c>
      <c r="S32" s="24" t="s">
        <v>38</v>
      </c>
      <c r="T32" s="24" t="s">
        <v>39</v>
      </c>
      <c r="U32" s="24"/>
      <c r="V32" s="24" t="s">
        <v>40</v>
      </c>
    </row>
    <row r="33" customFormat="false" ht="24.75" hidden="false" customHeight="true" outlineLevel="1" collapsed="false">
      <c r="A33" s="15" t="n">
        <f aca="false">A32+1</f>
        <v>26</v>
      </c>
      <c r="B33" s="16" t="s">
        <v>28</v>
      </c>
      <c r="C33" s="16" t="s">
        <v>29</v>
      </c>
      <c r="D33" s="16" t="s">
        <v>30</v>
      </c>
      <c r="E33" s="17" t="s">
        <v>135</v>
      </c>
      <c r="F33" s="16" t="s">
        <v>58</v>
      </c>
      <c r="G33" s="18" t="s">
        <v>33</v>
      </c>
      <c r="H33" s="16" t="s">
        <v>30</v>
      </c>
      <c r="I33" s="19" t="s">
        <v>136</v>
      </c>
      <c r="J33" s="20" t="s">
        <v>137</v>
      </c>
      <c r="K33" s="21" t="s">
        <v>138</v>
      </c>
      <c r="L33" s="16" t="s">
        <v>36</v>
      </c>
      <c r="M33" s="16" t="n">
        <v>2</v>
      </c>
      <c r="N33" s="22" t="n">
        <v>3666</v>
      </c>
      <c r="O33" s="22"/>
      <c r="P33" s="22"/>
      <c r="Q33" s="23" t="n">
        <f aca="false">SUM(N33:P33)</f>
        <v>3666</v>
      </c>
      <c r="R33" s="24" t="s">
        <v>37</v>
      </c>
      <c r="S33" s="24" t="s">
        <v>38</v>
      </c>
      <c r="T33" s="24" t="s">
        <v>39</v>
      </c>
      <c r="U33" s="24"/>
      <c r="V33" s="24" t="s">
        <v>40</v>
      </c>
    </row>
    <row r="34" customFormat="false" ht="24.75" hidden="false" customHeight="true" outlineLevel="1" collapsed="false">
      <c r="A34" s="15" t="n">
        <f aca="false">A33+1</f>
        <v>27</v>
      </c>
      <c r="B34" s="16" t="s">
        <v>28</v>
      </c>
      <c r="C34" s="16" t="s">
        <v>29</v>
      </c>
      <c r="D34" s="16" t="s">
        <v>30</v>
      </c>
      <c r="E34" s="17" t="s">
        <v>139</v>
      </c>
      <c r="F34" s="16" t="s">
        <v>58</v>
      </c>
      <c r="G34" s="18" t="s">
        <v>33</v>
      </c>
      <c r="H34" s="16" t="s">
        <v>30</v>
      </c>
      <c r="I34" s="19" t="s">
        <v>140</v>
      </c>
      <c r="J34" s="20" t="s">
        <v>141</v>
      </c>
      <c r="K34" s="21" t="s">
        <v>142</v>
      </c>
      <c r="L34" s="16" t="s">
        <v>36</v>
      </c>
      <c r="M34" s="16" t="n">
        <v>2</v>
      </c>
      <c r="N34" s="22" t="n">
        <v>5889</v>
      </c>
      <c r="O34" s="22"/>
      <c r="P34" s="22"/>
      <c r="Q34" s="23" t="n">
        <f aca="false">SUM(N34:P34)</f>
        <v>5889</v>
      </c>
      <c r="R34" s="24" t="s">
        <v>37</v>
      </c>
      <c r="S34" s="24" t="s">
        <v>38</v>
      </c>
      <c r="T34" s="24" t="s">
        <v>39</v>
      </c>
      <c r="U34" s="24"/>
      <c r="V34" s="24" t="s">
        <v>40</v>
      </c>
    </row>
    <row r="35" customFormat="false" ht="24.75" hidden="false" customHeight="true" outlineLevel="1" collapsed="false">
      <c r="A35" s="15" t="n">
        <f aca="false">A34+1</f>
        <v>28</v>
      </c>
      <c r="B35" s="16" t="s">
        <v>28</v>
      </c>
      <c r="C35" s="16" t="s">
        <v>29</v>
      </c>
      <c r="D35" s="16" t="s">
        <v>30</v>
      </c>
      <c r="E35" s="17" t="s">
        <v>94</v>
      </c>
      <c r="F35" s="16"/>
      <c r="G35" s="18" t="s">
        <v>33</v>
      </c>
      <c r="H35" s="16" t="s">
        <v>30</v>
      </c>
      <c r="I35" s="19" t="s">
        <v>143</v>
      </c>
      <c r="J35" s="20" t="s">
        <v>144</v>
      </c>
      <c r="K35" s="21" t="s">
        <v>145</v>
      </c>
      <c r="L35" s="16" t="s">
        <v>36</v>
      </c>
      <c r="M35" s="16" t="n">
        <v>3</v>
      </c>
      <c r="N35" s="22" t="n">
        <v>9038</v>
      </c>
      <c r="O35" s="22"/>
      <c r="P35" s="22"/>
      <c r="Q35" s="23" t="n">
        <f aca="false">SUM(N35:P35)</f>
        <v>9038</v>
      </c>
      <c r="R35" s="24" t="s">
        <v>37</v>
      </c>
      <c r="S35" s="24" t="s">
        <v>38</v>
      </c>
      <c r="T35" s="24" t="s">
        <v>39</v>
      </c>
      <c r="U35" s="24"/>
      <c r="V35" s="24" t="s">
        <v>40</v>
      </c>
    </row>
    <row r="36" customFormat="false" ht="24.75" hidden="false" customHeight="true" outlineLevel="1" collapsed="false">
      <c r="A36" s="15" t="n">
        <f aca="false">A35+1</f>
        <v>29</v>
      </c>
      <c r="B36" s="16" t="s">
        <v>28</v>
      </c>
      <c r="C36" s="16" t="s">
        <v>29</v>
      </c>
      <c r="D36" s="16" t="s">
        <v>30</v>
      </c>
      <c r="E36" s="17" t="s">
        <v>135</v>
      </c>
      <c r="F36" s="16" t="s">
        <v>32</v>
      </c>
      <c r="G36" s="18" t="s">
        <v>33</v>
      </c>
      <c r="H36" s="16" t="s">
        <v>30</v>
      </c>
      <c r="I36" s="19" t="s">
        <v>146</v>
      </c>
      <c r="J36" s="20" t="s">
        <v>147</v>
      </c>
      <c r="K36" s="21" t="s">
        <v>148</v>
      </c>
      <c r="L36" s="16" t="s">
        <v>36</v>
      </c>
      <c r="M36" s="16" t="n">
        <v>2</v>
      </c>
      <c r="N36" s="22" t="n">
        <v>3939</v>
      </c>
      <c r="O36" s="22"/>
      <c r="P36" s="22"/>
      <c r="Q36" s="23" t="n">
        <f aca="false">SUM(N36:P36)</f>
        <v>3939</v>
      </c>
      <c r="R36" s="24" t="s">
        <v>37</v>
      </c>
      <c r="S36" s="24" t="s">
        <v>38</v>
      </c>
      <c r="T36" s="24" t="s">
        <v>39</v>
      </c>
      <c r="U36" s="24"/>
      <c r="V36" s="24" t="s">
        <v>40</v>
      </c>
    </row>
    <row r="37" customFormat="false" ht="24.75" hidden="false" customHeight="true" outlineLevel="1" collapsed="false">
      <c r="A37" s="15" t="n">
        <f aca="false">A36+1</f>
        <v>30</v>
      </c>
      <c r="B37" s="16" t="s">
        <v>28</v>
      </c>
      <c r="C37" s="16" t="s">
        <v>29</v>
      </c>
      <c r="D37" s="16" t="s">
        <v>30</v>
      </c>
      <c r="E37" s="17" t="s">
        <v>45</v>
      </c>
      <c r="F37" s="16"/>
      <c r="G37" s="18" t="s">
        <v>33</v>
      </c>
      <c r="H37" s="16" t="s">
        <v>30</v>
      </c>
      <c r="I37" s="19" t="s">
        <v>149</v>
      </c>
      <c r="J37" s="20" t="s">
        <v>150</v>
      </c>
      <c r="K37" s="21" t="s">
        <v>151</v>
      </c>
      <c r="L37" s="16" t="s">
        <v>36</v>
      </c>
      <c r="M37" s="16" t="n">
        <v>1</v>
      </c>
      <c r="N37" s="22" t="n">
        <v>2866</v>
      </c>
      <c r="O37" s="22"/>
      <c r="P37" s="22"/>
      <c r="Q37" s="23" t="n">
        <f aca="false">SUM(N37:P37)</f>
        <v>2866</v>
      </c>
      <c r="R37" s="24" t="s">
        <v>37</v>
      </c>
      <c r="S37" s="24" t="s">
        <v>38</v>
      </c>
      <c r="T37" s="24" t="s">
        <v>39</v>
      </c>
      <c r="U37" s="24"/>
      <c r="V37" s="24" t="s">
        <v>40</v>
      </c>
    </row>
    <row r="38" customFormat="false" ht="24.75" hidden="false" customHeight="true" outlineLevel="1" collapsed="false">
      <c r="A38" s="15" t="n">
        <f aca="false">A37+1</f>
        <v>31</v>
      </c>
      <c r="B38" s="16" t="s">
        <v>28</v>
      </c>
      <c r="C38" s="16" t="s">
        <v>29</v>
      </c>
      <c r="D38" s="16" t="s">
        <v>30</v>
      </c>
      <c r="E38" s="17" t="s">
        <v>41</v>
      </c>
      <c r="F38" s="16" t="s">
        <v>74</v>
      </c>
      <c r="G38" s="18" t="s">
        <v>33</v>
      </c>
      <c r="H38" s="16" t="s">
        <v>30</v>
      </c>
      <c r="I38" s="19" t="s">
        <v>152</v>
      </c>
      <c r="J38" s="20" t="s">
        <v>153</v>
      </c>
      <c r="K38" s="21" t="s">
        <v>154</v>
      </c>
      <c r="L38" s="16" t="s">
        <v>36</v>
      </c>
      <c r="M38" s="16" t="n">
        <v>3</v>
      </c>
      <c r="N38" s="22" t="n">
        <v>4309</v>
      </c>
      <c r="O38" s="22"/>
      <c r="P38" s="22"/>
      <c r="Q38" s="23" t="n">
        <f aca="false">SUM(N38:P38)</f>
        <v>4309</v>
      </c>
      <c r="R38" s="24" t="s">
        <v>37</v>
      </c>
      <c r="S38" s="24" t="s">
        <v>38</v>
      </c>
      <c r="T38" s="24" t="s">
        <v>39</v>
      </c>
      <c r="U38" s="24"/>
      <c r="V38" s="24" t="s">
        <v>40</v>
      </c>
    </row>
    <row r="39" customFormat="false" ht="24.75" hidden="false" customHeight="true" outlineLevel="1" collapsed="false">
      <c r="A39" s="15" t="n">
        <f aca="false">A38+1</f>
        <v>32</v>
      </c>
      <c r="B39" s="16" t="s">
        <v>28</v>
      </c>
      <c r="C39" s="16" t="s">
        <v>29</v>
      </c>
      <c r="D39" s="16" t="s">
        <v>30</v>
      </c>
      <c r="E39" s="17" t="s">
        <v>62</v>
      </c>
      <c r="F39" s="16"/>
      <c r="G39" s="18" t="s">
        <v>33</v>
      </c>
      <c r="H39" s="16" t="s">
        <v>30</v>
      </c>
      <c r="I39" s="19" t="s">
        <v>155</v>
      </c>
      <c r="J39" s="20" t="s">
        <v>156</v>
      </c>
      <c r="K39" s="21" t="s">
        <v>157</v>
      </c>
      <c r="L39" s="16" t="s">
        <v>36</v>
      </c>
      <c r="M39" s="16" t="n">
        <v>3</v>
      </c>
      <c r="N39" s="22" t="n">
        <v>8394</v>
      </c>
      <c r="O39" s="22"/>
      <c r="P39" s="22"/>
      <c r="Q39" s="23" t="n">
        <f aca="false">SUM(N39:P39)</f>
        <v>8394</v>
      </c>
      <c r="R39" s="24" t="s">
        <v>37</v>
      </c>
      <c r="S39" s="24" t="s">
        <v>38</v>
      </c>
      <c r="T39" s="24" t="s">
        <v>39</v>
      </c>
      <c r="U39" s="24"/>
      <c r="V39" s="24" t="s">
        <v>40</v>
      </c>
    </row>
    <row r="40" customFormat="false" ht="24.75" hidden="false" customHeight="true" outlineLevel="1" collapsed="false">
      <c r="A40" s="15" t="n">
        <f aca="false">A39+1</f>
        <v>33</v>
      </c>
      <c r="B40" s="16" t="s">
        <v>28</v>
      </c>
      <c r="C40" s="16" t="s">
        <v>29</v>
      </c>
      <c r="D40" s="16" t="s">
        <v>30</v>
      </c>
      <c r="E40" s="17" t="s">
        <v>158</v>
      </c>
      <c r="F40" s="16" t="n">
        <v>3</v>
      </c>
      <c r="G40" s="18" t="s">
        <v>33</v>
      </c>
      <c r="H40" s="16" t="s">
        <v>30</v>
      </c>
      <c r="I40" s="19" t="s">
        <v>159</v>
      </c>
      <c r="J40" s="20" t="s">
        <v>160</v>
      </c>
      <c r="K40" s="21" t="s">
        <v>161</v>
      </c>
      <c r="L40" s="16" t="s">
        <v>36</v>
      </c>
      <c r="M40" s="16" t="n">
        <v>3</v>
      </c>
      <c r="N40" s="22" t="n">
        <v>8141</v>
      </c>
      <c r="O40" s="22"/>
      <c r="P40" s="22"/>
      <c r="Q40" s="23" t="n">
        <f aca="false">SUM(N40:P40)</f>
        <v>8141</v>
      </c>
      <c r="R40" s="24" t="s">
        <v>37</v>
      </c>
      <c r="S40" s="24" t="s">
        <v>38</v>
      </c>
      <c r="T40" s="24" t="s">
        <v>39</v>
      </c>
      <c r="U40" s="24"/>
      <c r="V40" s="24" t="s">
        <v>40</v>
      </c>
    </row>
    <row r="41" customFormat="false" ht="24.75" hidden="false" customHeight="true" outlineLevel="1" collapsed="false">
      <c r="A41" s="15" t="n">
        <f aca="false">A40+1</f>
        <v>34</v>
      </c>
      <c r="B41" s="16" t="s">
        <v>28</v>
      </c>
      <c r="C41" s="16" t="s">
        <v>29</v>
      </c>
      <c r="D41" s="16" t="s">
        <v>30</v>
      </c>
      <c r="E41" s="17" t="s">
        <v>49</v>
      </c>
      <c r="F41" s="16"/>
      <c r="G41" s="18" t="s">
        <v>33</v>
      </c>
      <c r="H41" s="16" t="s">
        <v>30</v>
      </c>
      <c r="I41" s="19" t="s">
        <v>162</v>
      </c>
      <c r="J41" s="20" t="s">
        <v>163</v>
      </c>
      <c r="K41" s="21" t="s">
        <v>164</v>
      </c>
      <c r="L41" s="16" t="s">
        <v>36</v>
      </c>
      <c r="M41" s="16" t="n">
        <v>3</v>
      </c>
      <c r="N41" s="22" t="n">
        <v>7234</v>
      </c>
      <c r="O41" s="22"/>
      <c r="P41" s="22"/>
      <c r="Q41" s="23" t="n">
        <f aca="false">SUM(N41:P41)</f>
        <v>7234</v>
      </c>
      <c r="R41" s="24" t="s">
        <v>37</v>
      </c>
      <c r="S41" s="24" t="s">
        <v>38</v>
      </c>
      <c r="T41" s="24" t="s">
        <v>39</v>
      </c>
      <c r="U41" s="24"/>
      <c r="V41" s="24" t="s">
        <v>40</v>
      </c>
    </row>
    <row r="42" customFormat="false" ht="24.75" hidden="false" customHeight="true" outlineLevel="1" collapsed="false">
      <c r="A42" s="15" t="n">
        <f aca="false">A41+1</f>
        <v>35</v>
      </c>
      <c r="B42" s="16" t="s">
        <v>28</v>
      </c>
      <c r="C42" s="16" t="s">
        <v>29</v>
      </c>
      <c r="D42" s="16" t="s">
        <v>30</v>
      </c>
      <c r="E42" s="17" t="s">
        <v>165</v>
      </c>
      <c r="F42" s="16"/>
      <c r="G42" s="18" t="s">
        <v>33</v>
      </c>
      <c r="H42" s="16" t="s">
        <v>30</v>
      </c>
      <c r="I42" s="19" t="s">
        <v>166</v>
      </c>
      <c r="J42" s="20" t="s">
        <v>167</v>
      </c>
      <c r="K42" s="21" t="s">
        <v>168</v>
      </c>
      <c r="L42" s="16" t="s">
        <v>36</v>
      </c>
      <c r="M42" s="16" t="n">
        <v>8</v>
      </c>
      <c r="N42" s="22" t="n">
        <v>18573</v>
      </c>
      <c r="O42" s="22"/>
      <c r="P42" s="22"/>
      <c r="Q42" s="23" t="n">
        <f aca="false">SUM(N42:P42)</f>
        <v>18573</v>
      </c>
      <c r="R42" s="24" t="s">
        <v>37</v>
      </c>
      <c r="S42" s="24" t="s">
        <v>38</v>
      </c>
      <c r="T42" s="24" t="s">
        <v>39</v>
      </c>
      <c r="U42" s="24"/>
      <c r="V42" s="24" t="s">
        <v>40</v>
      </c>
    </row>
    <row r="43" customFormat="false" ht="24.75" hidden="false" customHeight="true" outlineLevel="1" collapsed="false">
      <c r="A43" s="15" t="n">
        <f aca="false">A42+1</f>
        <v>36</v>
      </c>
      <c r="B43" s="16" t="s">
        <v>28</v>
      </c>
      <c r="C43" s="16" t="s">
        <v>29</v>
      </c>
      <c r="D43" s="16" t="s">
        <v>30</v>
      </c>
      <c r="E43" s="17" t="s">
        <v>169</v>
      </c>
      <c r="F43" s="16"/>
      <c r="G43" s="18" t="s">
        <v>33</v>
      </c>
      <c r="H43" s="16" t="s">
        <v>30</v>
      </c>
      <c r="I43" s="19" t="s">
        <v>170</v>
      </c>
      <c r="J43" s="20" t="s">
        <v>171</v>
      </c>
      <c r="K43" s="21" t="s">
        <v>172</v>
      </c>
      <c r="L43" s="16" t="s">
        <v>36</v>
      </c>
      <c r="M43" s="16" t="n">
        <v>2</v>
      </c>
      <c r="N43" s="22" t="n">
        <v>5811</v>
      </c>
      <c r="O43" s="22"/>
      <c r="P43" s="22"/>
      <c r="Q43" s="23" t="n">
        <f aca="false">SUM(N43:P43)</f>
        <v>5811</v>
      </c>
      <c r="R43" s="24" t="s">
        <v>37</v>
      </c>
      <c r="S43" s="24" t="s">
        <v>38</v>
      </c>
      <c r="T43" s="24" t="s">
        <v>39</v>
      </c>
      <c r="U43" s="24"/>
      <c r="V43" s="24" t="s">
        <v>40</v>
      </c>
    </row>
    <row r="44" customFormat="false" ht="24.75" hidden="false" customHeight="true" outlineLevel="1" collapsed="false">
      <c r="A44" s="15" t="n">
        <f aca="false">A43+1</f>
        <v>37</v>
      </c>
      <c r="B44" s="16" t="s">
        <v>28</v>
      </c>
      <c r="C44" s="16" t="s">
        <v>29</v>
      </c>
      <c r="D44" s="16" t="s">
        <v>30</v>
      </c>
      <c r="E44" s="17" t="s">
        <v>173</v>
      </c>
      <c r="F44" s="16"/>
      <c r="G44" s="18" t="s">
        <v>33</v>
      </c>
      <c r="H44" s="16" t="s">
        <v>30</v>
      </c>
      <c r="I44" s="19" t="s">
        <v>174</v>
      </c>
      <c r="J44" s="20" t="s">
        <v>175</v>
      </c>
      <c r="K44" s="21" t="s">
        <v>176</v>
      </c>
      <c r="L44" s="16" t="s">
        <v>36</v>
      </c>
      <c r="M44" s="16" t="n">
        <v>4</v>
      </c>
      <c r="N44" s="22" t="n">
        <v>15990</v>
      </c>
      <c r="O44" s="22"/>
      <c r="P44" s="22"/>
      <c r="Q44" s="23" t="n">
        <f aca="false">SUM(N44:P44)</f>
        <v>15990</v>
      </c>
      <c r="R44" s="24" t="s">
        <v>37</v>
      </c>
      <c r="S44" s="24" t="s">
        <v>38</v>
      </c>
      <c r="T44" s="24" t="s">
        <v>39</v>
      </c>
      <c r="U44" s="24"/>
      <c r="V44" s="24" t="s">
        <v>40</v>
      </c>
    </row>
    <row r="45" customFormat="false" ht="24.75" hidden="false" customHeight="true" outlineLevel="1" collapsed="false">
      <c r="A45" s="15" t="n">
        <f aca="false">A44+1</f>
        <v>38</v>
      </c>
      <c r="B45" s="16" t="s">
        <v>28</v>
      </c>
      <c r="C45" s="16" t="s">
        <v>29</v>
      </c>
      <c r="D45" s="16" t="s">
        <v>30</v>
      </c>
      <c r="E45" s="17" t="s">
        <v>79</v>
      </c>
      <c r="F45" s="16"/>
      <c r="G45" s="18" t="s">
        <v>33</v>
      </c>
      <c r="H45" s="16" t="s">
        <v>30</v>
      </c>
      <c r="I45" s="19" t="s">
        <v>177</v>
      </c>
      <c r="J45" s="20" t="s">
        <v>178</v>
      </c>
      <c r="K45" s="21" t="s">
        <v>179</v>
      </c>
      <c r="L45" s="16" t="s">
        <v>36</v>
      </c>
      <c r="M45" s="16" t="n">
        <v>2</v>
      </c>
      <c r="N45" s="22" t="n">
        <v>4826</v>
      </c>
      <c r="O45" s="22"/>
      <c r="P45" s="22"/>
      <c r="Q45" s="23" t="n">
        <f aca="false">SUM(N45:P45)</f>
        <v>4826</v>
      </c>
      <c r="R45" s="24" t="s">
        <v>37</v>
      </c>
      <c r="S45" s="24" t="s">
        <v>38</v>
      </c>
      <c r="T45" s="24" t="s">
        <v>39</v>
      </c>
      <c r="U45" s="24"/>
      <c r="V45" s="24" t="s">
        <v>40</v>
      </c>
    </row>
    <row r="46" customFormat="false" ht="24.75" hidden="false" customHeight="true" outlineLevel="1" collapsed="false">
      <c r="A46" s="15" t="n">
        <f aca="false">A45+1</f>
        <v>39</v>
      </c>
      <c r="B46" s="16" t="s">
        <v>28</v>
      </c>
      <c r="C46" s="16" t="s">
        <v>29</v>
      </c>
      <c r="D46" s="16" t="s">
        <v>30</v>
      </c>
      <c r="E46" s="17" t="s">
        <v>49</v>
      </c>
      <c r="F46" s="16" t="n">
        <v>2</v>
      </c>
      <c r="G46" s="18" t="s">
        <v>33</v>
      </c>
      <c r="H46" s="16" t="s">
        <v>30</v>
      </c>
      <c r="I46" s="19" t="s">
        <v>180</v>
      </c>
      <c r="J46" s="20" t="s">
        <v>181</v>
      </c>
      <c r="K46" s="21" t="s">
        <v>182</v>
      </c>
      <c r="L46" s="16" t="s">
        <v>36</v>
      </c>
      <c r="M46" s="16" t="n">
        <v>2</v>
      </c>
      <c r="N46" s="22" t="n">
        <v>4650</v>
      </c>
      <c r="O46" s="22"/>
      <c r="P46" s="22"/>
      <c r="Q46" s="23" t="n">
        <f aca="false">SUM(N46:P46)</f>
        <v>4650</v>
      </c>
      <c r="R46" s="24" t="s">
        <v>37</v>
      </c>
      <c r="S46" s="24" t="s">
        <v>38</v>
      </c>
      <c r="T46" s="24" t="s">
        <v>39</v>
      </c>
      <c r="U46" s="24"/>
      <c r="V46" s="24" t="s">
        <v>40</v>
      </c>
    </row>
    <row r="47" customFormat="false" ht="24.75" hidden="false" customHeight="true" outlineLevel="1" collapsed="false">
      <c r="A47" s="15" t="n">
        <f aca="false">A46+1</f>
        <v>40</v>
      </c>
      <c r="B47" s="16" t="s">
        <v>28</v>
      </c>
      <c r="C47" s="16" t="s">
        <v>29</v>
      </c>
      <c r="D47" s="16" t="s">
        <v>30</v>
      </c>
      <c r="E47" s="17" t="s">
        <v>45</v>
      </c>
      <c r="F47" s="16"/>
      <c r="G47" s="18" t="s">
        <v>33</v>
      </c>
      <c r="H47" s="16" t="s">
        <v>30</v>
      </c>
      <c r="I47" s="19" t="s">
        <v>183</v>
      </c>
      <c r="J47" s="20" t="s">
        <v>184</v>
      </c>
      <c r="K47" s="21" t="s">
        <v>185</v>
      </c>
      <c r="L47" s="16" t="s">
        <v>36</v>
      </c>
      <c r="M47" s="16" t="n">
        <v>4</v>
      </c>
      <c r="N47" s="22" t="n">
        <v>9779</v>
      </c>
      <c r="O47" s="22"/>
      <c r="P47" s="22"/>
      <c r="Q47" s="23" t="n">
        <f aca="false">SUM(N47:P47)</f>
        <v>9779</v>
      </c>
      <c r="R47" s="24" t="s">
        <v>37</v>
      </c>
      <c r="S47" s="24" t="s">
        <v>38</v>
      </c>
      <c r="T47" s="24" t="s">
        <v>39</v>
      </c>
      <c r="U47" s="24"/>
      <c r="V47" s="24" t="s">
        <v>40</v>
      </c>
    </row>
    <row r="48" customFormat="false" ht="24.75" hidden="false" customHeight="true" outlineLevel="1" collapsed="false">
      <c r="A48" s="15" t="n">
        <f aca="false">A47+1</f>
        <v>41</v>
      </c>
      <c r="B48" s="16" t="s">
        <v>28</v>
      </c>
      <c r="C48" s="16" t="s">
        <v>29</v>
      </c>
      <c r="D48" s="16" t="s">
        <v>30</v>
      </c>
      <c r="E48" s="17" t="s">
        <v>86</v>
      </c>
      <c r="F48" s="16" t="n">
        <v>2</v>
      </c>
      <c r="G48" s="18" t="s">
        <v>33</v>
      </c>
      <c r="H48" s="16" t="s">
        <v>30</v>
      </c>
      <c r="I48" s="19" t="s">
        <v>186</v>
      </c>
      <c r="J48" s="20" t="s">
        <v>187</v>
      </c>
      <c r="K48" s="21" t="s">
        <v>188</v>
      </c>
      <c r="L48" s="16" t="s">
        <v>36</v>
      </c>
      <c r="M48" s="16" t="n">
        <v>3</v>
      </c>
      <c r="N48" s="22" t="n">
        <v>4914</v>
      </c>
      <c r="O48" s="22"/>
      <c r="P48" s="22"/>
      <c r="Q48" s="23" t="n">
        <f aca="false">SUM(N48:P48)</f>
        <v>4914</v>
      </c>
      <c r="R48" s="24" t="s">
        <v>37</v>
      </c>
      <c r="S48" s="24" t="s">
        <v>38</v>
      </c>
      <c r="T48" s="24" t="s">
        <v>39</v>
      </c>
      <c r="U48" s="24"/>
      <c r="V48" s="24" t="s">
        <v>40</v>
      </c>
    </row>
    <row r="49" customFormat="false" ht="24.75" hidden="false" customHeight="true" outlineLevel="1" collapsed="false">
      <c r="A49" s="15" t="n">
        <f aca="false">A48+1</f>
        <v>42</v>
      </c>
      <c r="B49" s="16" t="s">
        <v>28</v>
      </c>
      <c r="C49" s="16" t="s">
        <v>29</v>
      </c>
      <c r="D49" s="16" t="s">
        <v>30</v>
      </c>
      <c r="E49" s="17" t="s">
        <v>189</v>
      </c>
      <c r="F49" s="16"/>
      <c r="G49" s="18" t="s">
        <v>33</v>
      </c>
      <c r="H49" s="16" t="s">
        <v>30</v>
      </c>
      <c r="I49" s="19" t="s">
        <v>190</v>
      </c>
      <c r="J49" s="20" t="s">
        <v>191</v>
      </c>
      <c r="K49" s="21" t="s">
        <v>192</v>
      </c>
      <c r="L49" s="16" t="s">
        <v>36</v>
      </c>
      <c r="M49" s="16" t="n">
        <v>16</v>
      </c>
      <c r="N49" s="22" t="n">
        <v>54736</v>
      </c>
      <c r="O49" s="22"/>
      <c r="P49" s="22"/>
      <c r="Q49" s="23" t="n">
        <f aca="false">SUM(N49:P49)</f>
        <v>54736</v>
      </c>
      <c r="R49" s="24" t="s">
        <v>37</v>
      </c>
      <c r="S49" s="24" t="s">
        <v>38</v>
      </c>
      <c r="T49" s="24" t="s">
        <v>39</v>
      </c>
      <c r="U49" s="24"/>
      <c r="V49" s="24" t="s">
        <v>40</v>
      </c>
    </row>
    <row r="50" customFormat="false" ht="24.75" hidden="false" customHeight="true" outlineLevel="1" collapsed="false">
      <c r="A50" s="15" t="n">
        <f aca="false">A49+1</f>
        <v>43</v>
      </c>
      <c r="B50" s="16" t="s">
        <v>28</v>
      </c>
      <c r="C50" s="16" t="s">
        <v>29</v>
      </c>
      <c r="D50" s="16" t="s">
        <v>30</v>
      </c>
      <c r="E50" s="17" t="s">
        <v>114</v>
      </c>
      <c r="F50" s="16"/>
      <c r="G50" s="18" t="s">
        <v>33</v>
      </c>
      <c r="H50" s="16" t="s">
        <v>30</v>
      </c>
      <c r="I50" s="19" t="s">
        <v>193</v>
      </c>
      <c r="J50" s="20" t="s">
        <v>194</v>
      </c>
      <c r="K50" s="21" t="s">
        <v>195</v>
      </c>
      <c r="L50" s="16" t="s">
        <v>36</v>
      </c>
      <c r="M50" s="16" t="n">
        <v>4</v>
      </c>
      <c r="N50" s="22" t="n">
        <v>10110</v>
      </c>
      <c r="O50" s="22"/>
      <c r="P50" s="22"/>
      <c r="Q50" s="23" t="n">
        <f aca="false">SUM(N50:P50)</f>
        <v>10110</v>
      </c>
      <c r="R50" s="24" t="s">
        <v>37</v>
      </c>
      <c r="S50" s="24" t="s">
        <v>38</v>
      </c>
      <c r="T50" s="24" t="s">
        <v>39</v>
      </c>
      <c r="U50" s="24"/>
      <c r="V50" s="24" t="s">
        <v>40</v>
      </c>
    </row>
    <row r="51" customFormat="false" ht="24.75" hidden="false" customHeight="true" outlineLevel="1" collapsed="false">
      <c r="A51" s="15" t="n">
        <f aca="false">A50+1</f>
        <v>44</v>
      </c>
      <c r="B51" s="16" t="s">
        <v>28</v>
      </c>
      <c r="C51" s="16" t="s">
        <v>29</v>
      </c>
      <c r="D51" s="16" t="s">
        <v>30</v>
      </c>
      <c r="E51" s="17" t="s">
        <v>139</v>
      </c>
      <c r="F51" s="16"/>
      <c r="G51" s="18" t="s">
        <v>33</v>
      </c>
      <c r="H51" s="16" t="s">
        <v>30</v>
      </c>
      <c r="I51" s="19" t="s">
        <v>196</v>
      </c>
      <c r="J51" s="20" t="s">
        <v>197</v>
      </c>
      <c r="K51" s="21" t="s">
        <v>198</v>
      </c>
      <c r="L51" s="16" t="s">
        <v>36</v>
      </c>
      <c r="M51" s="16" t="n">
        <v>1</v>
      </c>
      <c r="N51" s="22" t="n">
        <v>2613</v>
      </c>
      <c r="O51" s="22"/>
      <c r="P51" s="22"/>
      <c r="Q51" s="23" t="n">
        <f aca="false">SUM(N51:P51)</f>
        <v>2613</v>
      </c>
      <c r="R51" s="24" t="s">
        <v>37</v>
      </c>
      <c r="S51" s="24" t="s">
        <v>38</v>
      </c>
      <c r="T51" s="24" t="s">
        <v>39</v>
      </c>
      <c r="U51" s="24"/>
      <c r="V51" s="24" t="s">
        <v>40</v>
      </c>
    </row>
    <row r="52" customFormat="false" ht="24.75" hidden="false" customHeight="true" outlineLevel="1" collapsed="false">
      <c r="A52" s="15" t="n">
        <f aca="false">A51+1</f>
        <v>45</v>
      </c>
      <c r="B52" s="16" t="s">
        <v>28</v>
      </c>
      <c r="C52" s="16" t="s">
        <v>29</v>
      </c>
      <c r="D52" s="16" t="s">
        <v>30</v>
      </c>
      <c r="E52" s="17" t="s">
        <v>125</v>
      </c>
      <c r="F52" s="16"/>
      <c r="G52" s="18" t="s">
        <v>33</v>
      </c>
      <c r="H52" s="16" t="s">
        <v>30</v>
      </c>
      <c r="I52" s="19" t="s">
        <v>199</v>
      </c>
      <c r="J52" s="20" t="s">
        <v>200</v>
      </c>
      <c r="K52" s="21" t="s">
        <v>201</v>
      </c>
      <c r="L52" s="16" t="s">
        <v>36</v>
      </c>
      <c r="M52" s="16" t="n">
        <v>3</v>
      </c>
      <c r="N52" s="22" t="n">
        <v>17062</v>
      </c>
      <c r="O52" s="22"/>
      <c r="P52" s="22"/>
      <c r="Q52" s="23" t="n">
        <f aca="false">SUM(N52:P52)</f>
        <v>17062</v>
      </c>
      <c r="R52" s="24" t="s">
        <v>37</v>
      </c>
      <c r="S52" s="24" t="s">
        <v>38</v>
      </c>
      <c r="T52" s="24" t="s">
        <v>39</v>
      </c>
      <c r="U52" s="24"/>
      <c r="V52" s="24" t="s">
        <v>40</v>
      </c>
    </row>
    <row r="53" customFormat="false" ht="24.75" hidden="false" customHeight="true" outlineLevel="1" collapsed="false">
      <c r="A53" s="15" t="n">
        <f aca="false">A52+1</f>
        <v>46</v>
      </c>
      <c r="B53" s="16" t="s">
        <v>28</v>
      </c>
      <c r="C53" s="16" t="s">
        <v>29</v>
      </c>
      <c r="D53" s="16" t="s">
        <v>30</v>
      </c>
      <c r="E53" s="17" t="s">
        <v>135</v>
      </c>
      <c r="F53" s="16"/>
      <c r="G53" s="18" t="s">
        <v>33</v>
      </c>
      <c r="H53" s="16" t="s">
        <v>30</v>
      </c>
      <c r="I53" s="19" t="s">
        <v>202</v>
      </c>
      <c r="J53" s="20" t="s">
        <v>203</v>
      </c>
      <c r="K53" s="21" t="s">
        <v>204</v>
      </c>
      <c r="L53" s="16" t="s">
        <v>36</v>
      </c>
      <c r="M53" s="16" t="n">
        <v>1</v>
      </c>
      <c r="N53" s="22" t="n">
        <v>2379</v>
      </c>
      <c r="O53" s="22"/>
      <c r="P53" s="22"/>
      <c r="Q53" s="23" t="n">
        <f aca="false">SUM(N53:P53)</f>
        <v>2379</v>
      </c>
      <c r="R53" s="24" t="s">
        <v>37</v>
      </c>
      <c r="S53" s="24" t="s">
        <v>38</v>
      </c>
      <c r="T53" s="24" t="s">
        <v>39</v>
      </c>
      <c r="U53" s="24"/>
      <c r="V53" s="24" t="s">
        <v>40</v>
      </c>
    </row>
    <row r="54" customFormat="false" ht="24.75" hidden="false" customHeight="true" outlineLevel="1" collapsed="false">
      <c r="A54" s="15" t="n">
        <f aca="false">A53+1</f>
        <v>47</v>
      </c>
      <c r="B54" s="16" t="s">
        <v>28</v>
      </c>
      <c r="C54" s="16" t="s">
        <v>29</v>
      </c>
      <c r="D54" s="16" t="s">
        <v>30</v>
      </c>
      <c r="E54" s="17" t="s">
        <v>205</v>
      </c>
      <c r="F54" s="16"/>
      <c r="G54" s="18" t="s">
        <v>33</v>
      </c>
      <c r="H54" s="16" t="s">
        <v>30</v>
      </c>
      <c r="I54" s="19" t="s">
        <v>206</v>
      </c>
      <c r="J54" s="20" t="s">
        <v>207</v>
      </c>
      <c r="K54" s="21" t="s">
        <v>208</v>
      </c>
      <c r="L54" s="16" t="s">
        <v>36</v>
      </c>
      <c r="M54" s="16" t="n">
        <v>3</v>
      </c>
      <c r="N54" s="22" t="n">
        <v>7819</v>
      </c>
      <c r="O54" s="22"/>
      <c r="P54" s="22"/>
      <c r="Q54" s="23" t="n">
        <f aca="false">SUM(N54:P54)</f>
        <v>7819</v>
      </c>
      <c r="R54" s="24" t="s">
        <v>37</v>
      </c>
      <c r="S54" s="24" t="s">
        <v>38</v>
      </c>
      <c r="T54" s="24" t="s">
        <v>39</v>
      </c>
      <c r="U54" s="24"/>
      <c r="V54" s="24" t="s">
        <v>40</v>
      </c>
    </row>
    <row r="55" customFormat="false" ht="24.75" hidden="false" customHeight="true" outlineLevel="1" collapsed="false">
      <c r="A55" s="15" t="n">
        <f aca="false">A54+1</f>
        <v>48</v>
      </c>
      <c r="B55" s="16" t="s">
        <v>28</v>
      </c>
      <c r="C55" s="16" t="s">
        <v>29</v>
      </c>
      <c r="D55" s="16" t="s">
        <v>30</v>
      </c>
      <c r="E55" s="17" t="s">
        <v>209</v>
      </c>
      <c r="F55" s="16" t="n">
        <v>3</v>
      </c>
      <c r="G55" s="18" t="s">
        <v>33</v>
      </c>
      <c r="H55" s="16" t="s">
        <v>30</v>
      </c>
      <c r="I55" s="19" t="s">
        <v>210</v>
      </c>
      <c r="J55" s="20" t="s">
        <v>211</v>
      </c>
      <c r="K55" s="21" t="s">
        <v>212</v>
      </c>
      <c r="L55" s="16" t="s">
        <v>36</v>
      </c>
      <c r="M55" s="16" t="n">
        <v>1</v>
      </c>
      <c r="N55" s="22" t="n">
        <v>2125</v>
      </c>
      <c r="O55" s="22"/>
      <c r="P55" s="22"/>
      <c r="Q55" s="23" t="n">
        <f aca="false">SUM(N55:P55)</f>
        <v>2125</v>
      </c>
      <c r="R55" s="24" t="s">
        <v>37</v>
      </c>
      <c r="S55" s="24" t="s">
        <v>38</v>
      </c>
      <c r="T55" s="24" t="s">
        <v>39</v>
      </c>
      <c r="U55" s="24"/>
      <c r="V55" s="24" t="s">
        <v>40</v>
      </c>
    </row>
    <row r="56" customFormat="false" ht="24.75" hidden="false" customHeight="true" outlineLevel="1" collapsed="false">
      <c r="A56" s="15" t="n">
        <f aca="false">A55+1</f>
        <v>49</v>
      </c>
      <c r="B56" s="16" t="s">
        <v>28</v>
      </c>
      <c r="C56" s="16" t="s">
        <v>29</v>
      </c>
      <c r="D56" s="16" t="s">
        <v>30</v>
      </c>
      <c r="E56" s="17" t="s">
        <v>135</v>
      </c>
      <c r="F56" s="16" t="n">
        <v>4</v>
      </c>
      <c r="G56" s="18" t="s">
        <v>33</v>
      </c>
      <c r="H56" s="16" t="s">
        <v>30</v>
      </c>
      <c r="I56" s="19" t="s">
        <v>213</v>
      </c>
      <c r="J56" s="20" t="s">
        <v>214</v>
      </c>
      <c r="K56" s="21" t="s">
        <v>215</v>
      </c>
      <c r="L56" s="16" t="s">
        <v>36</v>
      </c>
      <c r="M56" s="16" t="n">
        <v>2</v>
      </c>
      <c r="N56" s="22" t="n">
        <v>4563</v>
      </c>
      <c r="O56" s="22"/>
      <c r="P56" s="22"/>
      <c r="Q56" s="23" t="n">
        <f aca="false">SUM(N56:P56)</f>
        <v>4563</v>
      </c>
      <c r="R56" s="24" t="s">
        <v>37</v>
      </c>
      <c r="S56" s="24" t="s">
        <v>38</v>
      </c>
      <c r="T56" s="24" t="s">
        <v>39</v>
      </c>
      <c r="U56" s="24"/>
      <c r="V56" s="24" t="s">
        <v>40</v>
      </c>
    </row>
    <row r="57" customFormat="false" ht="24.75" hidden="false" customHeight="true" outlineLevel="1" collapsed="false">
      <c r="A57" s="15" t="n">
        <f aca="false">A56+1</f>
        <v>50</v>
      </c>
      <c r="B57" s="16" t="s">
        <v>28</v>
      </c>
      <c r="C57" s="16" t="s">
        <v>29</v>
      </c>
      <c r="D57" s="16" t="s">
        <v>30</v>
      </c>
      <c r="E57" s="17" t="s">
        <v>49</v>
      </c>
      <c r="F57" s="16" t="n">
        <v>5</v>
      </c>
      <c r="G57" s="18" t="s">
        <v>33</v>
      </c>
      <c r="H57" s="16" t="s">
        <v>30</v>
      </c>
      <c r="I57" s="19" t="s">
        <v>216</v>
      </c>
      <c r="J57" s="20" t="s">
        <v>217</v>
      </c>
      <c r="K57" s="21" t="s">
        <v>218</v>
      </c>
      <c r="L57" s="16" t="s">
        <v>36</v>
      </c>
      <c r="M57" s="16" t="n">
        <v>1</v>
      </c>
      <c r="N57" s="22" t="n">
        <v>2156</v>
      </c>
      <c r="O57" s="22"/>
      <c r="P57" s="22"/>
      <c r="Q57" s="23" t="n">
        <f aca="false">SUM(N57:P57)</f>
        <v>2156</v>
      </c>
      <c r="R57" s="24" t="s">
        <v>37</v>
      </c>
      <c r="S57" s="24" t="s">
        <v>38</v>
      </c>
      <c r="T57" s="24" t="s">
        <v>39</v>
      </c>
      <c r="U57" s="24"/>
      <c r="V57" s="24" t="s">
        <v>40</v>
      </c>
    </row>
    <row r="58" customFormat="false" ht="24.75" hidden="false" customHeight="true" outlineLevel="1" collapsed="false">
      <c r="A58" s="15" t="n">
        <f aca="false">A57+1</f>
        <v>51</v>
      </c>
      <c r="B58" s="16" t="s">
        <v>28</v>
      </c>
      <c r="C58" s="16" t="s">
        <v>29</v>
      </c>
      <c r="D58" s="16" t="s">
        <v>30</v>
      </c>
      <c r="E58" s="17" t="s">
        <v>209</v>
      </c>
      <c r="F58" s="16" t="n">
        <v>1</v>
      </c>
      <c r="G58" s="18" t="s">
        <v>33</v>
      </c>
      <c r="H58" s="16" t="s">
        <v>30</v>
      </c>
      <c r="I58" s="19" t="s">
        <v>219</v>
      </c>
      <c r="J58" s="20" t="s">
        <v>220</v>
      </c>
      <c r="K58" s="21" t="s">
        <v>221</v>
      </c>
      <c r="L58" s="16" t="s">
        <v>36</v>
      </c>
      <c r="M58" s="16" t="n">
        <v>2</v>
      </c>
      <c r="N58" s="22" t="n">
        <v>5567</v>
      </c>
      <c r="O58" s="22"/>
      <c r="P58" s="22"/>
      <c r="Q58" s="23" t="n">
        <f aca="false">SUM(N58:P58)</f>
        <v>5567</v>
      </c>
      <c r="R58" s="24" t="s">
        <v>37</v>
      </c>
      <c r="S58" s="24" t="s">
        <v>38</v>
      </c>
      <c r="T58" s="24" t="s">
        <v>39</v>
      </c>
      <c r="U58" s="24"/>
      <c r="V58" s="24" t="s">
        <v>40</v>
      </c>
    </row>
    <row r="59" customFormat="false" ht="24.75" hidden="false" customHeight="true" outlineLevel="1" collapsed="false">
      <c r="A59" s="15" t="n">
        <f aca="false">A58+1</f>
        <v>52</v>
      </c>
      <c r="B59" s="16" t="s">
        <v>28</v>
      </c>
      <c r="C59" s="16" t="s">
        <v>29</v>
      </c>
      <c r="D59" s="16" t="s">
        <v>30</v>
      </c>
      <c r="E59" s="17" t="s">
        <v>139</v>
      </c>
      <c r="F59" s="16" t="n">
        <v>1</v>
      </c>
      <c r="G59" s="18" t="s">
        <v>33</v>
      </c>
      <c r="H59" s="16" t="s">
        <v>30</v>
      </c>
      <c r="I59" s="19" t="s">
        <v>222</v>
      </c>
      <c r="J59" s="20" t="s">
        <v>223</v>
      </c>
      <c r="K59" s="21" t="s">
        <v>224</v>
      </c>
      <c r="L59" s="16" t="s">
        <v>36</v>
      </c>
      <c r="M59" s="16" t="n">
        <v>3</v>
      </c>
      <c r="N59" s="22" t="n">
        <v>7457</v>
      </c>
      <c r="O59" s="22"/>
      <c r="P59" s="22"/>
      <c r="Q59" s="23" t="n">
        <f aca="false">SUM(N59:P59)</f>
        <v>7457</v>
      </c>
      <c r="R59" s="24" t="s">
        <v>37</v>
      </c>
      <c r="S59" s="24" t="s">
        <v>38</v>
      </c>
      <c r="T59" s="24" t="s">
        <v>39</v>
      </c>
      <c r="U59" s="24"/>
      <c r="V59" s="24" t="s">
        <v>40</v>
      </c>
    </row>
    <row r="60" customFormat="false" ht="24.75" hidden="false" customHeight="true" outlineLevel="1" collapsed="false">
      <c r="A60" s="15" t="n">
        <f aca="false">A59+1</f>
        <v>53</v>
      </c>
      <c r="B60" s="16" t="s">
        <v>28</v>
      </c>
      <c r="C60" s="16" t="s">
        <v>29</v>
      </c>
      <c r="D60" s="16" t="s">
        <v>30</v>
      </c>
      <c r="E60" s="17" t="s">
        <v>225</v>
      </c>
      <c r="F60" s="16" t="n">
        <v>8</v>
      </c>
      <c r="G60" s="18" t="s">
        <v>33</v>
      </c>
      <c r="H60" s="16" t="s">
        <v>30</v>
      </c>
      <c r="I60" s="19" t="s">
        <v>226</v>
      </c>
      <c r="J60" s="20" t="s">
        <v>227</v>
      </c>
      <c r="K60" s="21" t="s">
        <v>228</v>
      </c>
      <c r="L60" s="16" t="s">
        <v>36</v>
      </c>
      <c r="M60" s="16" t="n">
        <v>2</v>
      </c>
      <c r="N60" s="22" t="n">
        <v>4199</v>
      </c>
      <c r="O60" s="22"/>
      <c r="P60" s="22"/>
      <c r="Q60" s="23" t="n">
        <f aca="false">SUM(N60:P60)</f>
        <v>4199</v>
      </c>
      <c r="R60" s="24" t="s">
        <v>37</v>
      </c>
      <c r="S60" s="24" t="s">
        <v>38</v>
      </c>
      <c r="T60" s="24" t="s">
        <v>39</v>
      </c>
      <c r="U60" s="24"/>
      <c r="V60" s="24" t="s">
        <v>40</v>
      </c>
    </row>
    <row r="61" customFormat="false" ht="24.75" hidden="false" customHeight="true" outlineLevel="1" collapsed="false">
      <c r="A61" s="15" t="n">
        <f aca="false">A60+1</f>
        <v>54</v>
      </c>
      <c r="B61" s="16" t="s">
        <v>28</v>
      </c>
      <c r="C61" s="16" t="s">
        <v>29</v>
      </c>
      <c r="D61" s="16" t="s">
        <v>30</v>
      </c>
      <c r="E61" s="17" t="s">
        <v>229</v>
      </c>
      <c r="F61" s="16"/>
      <c r="G61" s="18" t="s">
        <v>33</v>
      </c>
      <c r="H61" s="16" t="s">
        <v>30</v>
      </c>
      <c r="I61" s="19" t="s">
        <v>230</v>
      </c>
      <c r="J61" s="20" t="s">
        <v>231</v>
      </c>
      <c r="K61" s="21" t="s">
        <v>232</v>
      </c>
      <c r="L61" s="16" t="s">
        <v>36</v>
      </c>
      <c r="M61" s="16" t="n">
        <v>3</v>
      </c>
      <c r="N61" s="22" t="n">
        <v>2194</v>
      </c>
      <c r="O61" s="22"/>
      <c r="P61" s="22"/>
      <c r="Q61" s="23" t="n">
        <f aca="false">SUM(N61:P61)</f>
        <v>2194</v>
      </c>
      <c r="R61" s="24" t="s">
        <v>37</v>
      </c>
      <c r="S61" s="24" t="s">
        <v>38</v>
      </c>
      <c r="T61" s="24" t="s">
        <v>39</v>
      </c>
      <c r="U61" s="24"/>
      <c r="V61" s="24" t="s">
        <v>40</v>
      </c>
    </row>
    <row r="62" customFormat="false" ht="24.75" hidden="false" customHeight="true" outlineLevel="1" collapsed="false">
      <c r="A62" s="15" t="n">
        <f aca="false">A61+1</f>
        <v>55</v>
      </c>
      <c r="B62" s="16" t="s">
        <v>28</v>
      </c>
      <c r="C62" s="16" t="s">
        <v>29</v>
      </c>
      <c r="D62" s="16" t="s">
        <v>30</v>
      </c>
      <c r="E62" s="17" t="s">
        <v>233</v>
      </c>
      <c r="F62" s="16"/>
      <c r="G62" s="18" t="s">
        <v>33</v>
      </c>
      <c r="H62" s="16" t="s">
        <v>30</v>
      </c>
      <c r="I62" s="19" t="s">
        <v>234</v>
      </c>
      <c r="J62" s="20" t="s">
        <v>235</v>
      </c>
      <c r="K62" s="21" t="s">
        <v>236</v>
      </c>
      <c r="L62" s="16" t="s">
        <v>36</v>
      </c>
      <c r="M62" s="16" t="n">
        <v>2</v>
      </c>
      <c r="N62" s="22" t="n">
        <v>2128</v>
      </c>
      <c r="O62" s="22"/>
      <c r="P62" s="22"/>
      <c r="Q62" s="23" t="n">
        <f aca="false">SUM(N62:P62)</f>
        <v>2128</v>
      </c>
      <c r="R62" s="24" t="s">
        <v>37</v>
      </c>
      <c r="S62" s="24" t="s">
        <v>38</v>
      </c>
      <c r="T62" s="24" t="s">
        <v>39</v>
      </c>
      <c r="U62" s="24"/>
      <c r="V62" s="24" t="s">
        <v>40</v>
      </c>
    </row>
    <row r="63" customFormat="false" ht="24.75" hidden="false" customHeight="true" outlineLevel="1" collapsed="false">
      <c r="A63" s="15" t="n">
        <f aca="false">A62+1</f>
        <v>56</v>
      </c>
      <c r="B63" s="16" t="s">
        <v>28</v>
      </c>
      <c r="C63" s="16" t="s">
        <v>29</v>
      </c>
      <c r="D63" s="16" t="s">
        <v>30</v>
      </c>
      <c r="E63" s="17" t="s">
        <v>139</v>
      </c>
      <c r="F63" s="16"/>
      <c r="G63" s="18" t="s">
        <v>33</v>
      </c>
      <c r="H63" s="16" t="s">
        <v>30</v>
      </c>
      <c r="I63" s="19" t="s">
        <v>237</v>
      </c>
      <c r="J63" s="20" t="s">
        <v>238</v>
      </c>
      <c r="K63" s="21" t="s">
        <v>239</v>
      </c>
      <c r="L63" s="16" t="s">
        <v>36</v>
      </c>
      <c r="M63" s="16" t="n">
        <v>20</v>
      </c>
      <c r="N63" s="22" t="n">
        <v>19180</v>
      </c>
      <c r="O63" s="22"/>
      <c r="P63" s="22"/>
      <c r="Q63" s="23" t="n">
        <f aca="false">SUM(N63:P63)</f>
        <v>19180</v>
      </c>
      <c r="R63" s="24" t="s">
        <v>37</v>
      </c>
      <c r="S63" s="24" t="s">
        <v>38</v>
      </c>
      <c r="T63" s="24" t="s">
        <v>39</v>
      </c>
      <c r="U63" s="24"/>
      <c r="V63" s="24" t="s">
        <v>40</v>
      </c>
    </row>
    <row r="64" customFormat="false" ht="24.75" hidden="false" customHeight="true" outlineLevel="1" collapsed="false">
      <c r="A64" s="15" t="n">
        <f aca="false">A63+1</f>
        <v>57</v>
      </c>
      <c r="B64" s="16" t="s">
        <v>28</v>
      </c>
      <c r="C64" s="16" t="s">
        <v>29</v>
      </c>
      <c r="D64" s="16" t="s">
        <v>30</v>
      </c>
      <c r="E64" s="17" t="s">
        <v>240</v>
      </c>
      <c r="F64" s="16"/>
      <c r="G64" s="18" t="s">
        <v>33</v>
      </c>
      <c r="H64" s="16" t="s">
        <v>30</v>
      </c>
      <c r="I64" s="19" t="s">
        <v>241</v>
      </c>
      <c r="J64" s="20" t="s">
        <v>242</v>
      </c>
      <c r="K64" s="21" t="s">
        <v>243</v>
      </c>
      <c r="L64" s="16" t="s">
        <v>36</v>
      </c>
      <c r="M64" s="16" t="n">
        <v>15</v>
      </c>
      <c r="N64" s="22" t="n">
        <v>3296</v>
      </c>
      <c r="O64" s="22"/>
      <c r="P64" s="22"/>
      <c r="Q64" s="23" t="n">
        <f aca="false">SUM(N64:P64)</f>
        <v>3296</v>
      </c>
      <c r="R64" s="24" t="s">
        <v>37</v>
      </c>
      <c r="S64" s="24" t="s">
        <v>38</v>
      </c>
      <c r="T64" s="24" t="s">
        <v>39</v>
      </c>
      <c r="U64" s="24"/>
      <c r="V64" s="24" t="s">
        <v>40</v>
      </c>
    </row>
    <row r="65" customFormat="false" ht="24.75" hidden="false" customHeight="true" outlineLevel="1" collapsed="false">
      <c r="A65" s="15" t="n">
        <f aca="false">A64+1</f>
        <v>58</v>
      </c>
      <c r="B65" s="16" t="s">
        <v>28</v>
      </c>
      <c r="C65" s="16" t="s">
        <v>29</v>
      </c>
      <c r="D65" s="16" t="s">
        <v>30</v>
      </c>
      <c r="E65" s="17"/>
      <c r="F65" s="16" t="s">
        <v>244</v>
      </c>
      <c r="G65" s="18" t="s">
        <v>33</v>
      </c>
      <c r="H65" s="16" t="s">
        <v>30</v>
      </c>
      <c r="I65" s="19" t="s">
        <v>245</v>
      </c>
      <c r="J65" s="20" t="s">
        <v>246</v>
      </c>
      <c r="K65" s="21" t="s">
        <v>247</v>
      </c>
      <c r="L65" s="16" t="s">
        <v>36</v>
      </c>
      <c r="M65" s="16" t="n">
        <v>4</v>
      </c>
      <c r="N65" s="22" t="n">
        <v>9164</v>
      </c>
      <c r="O65" s="22"/>
      <c r="P65" s="22"/>
      <c r="Q65" s="23" t="n">
        <f aca="false">SUM(N65:P65)</f>
        <v>9164</v>
      </c>
      <c r="R65" s="24" t="s">
        <v>37</v>
      </c>
      <c r="S65" s="24" t="s">
        <v>38</v>
      </c>
      <c r="T65" s="24" t="s">
        <v>39</v>
      </c>
      <c r="U65" s="24"/>
      <c r="V65" s="24" t="s">
        <v>40</v>
      </c>
    </row>
    <row r="66" customFormat="false" ht="24.75" hidden="false" customHeight="true" outlineLevel="1" collapsed="false">
      <c r="A66" s="15" t="n">
        <f aca="false">A65+1</f>
        <v>59</v>
      </c>
      <c r="B66" s="16" t="s">
        <v>28</v>
      </c>
      <c r="C66" s="16" t="s">
        <v>29</v>
      </c>
      <c r="D66" s="16" t="s">
        <v>30</v>
      </c>
      <c r="E66" s="17"/>
      <c r="F66" s="16" t="s">
        <v>248</v>
      </c>
      <c r="G66" s="18" t="s">
        <v>33</v>
      </c>
      <c r="H66" s="16" t="s">
        <v>30</v>
      </c>
      <c r="I66" s="19" t="s">
        <v>249</v>
      </c>
      <c r="J66" s="20" t="s">
        <v>250</v>
      </c>
      <c r="K66" s="21" t="s">
        <v>251</v>
      </c>
      <c r="L66" s="16" t="s">
        <v>36</v>
      </c>
      <c r="M66" s="16" t="n">
        <v>3</v>
      </c>
      <c r="N66" s="22" t="n">
        <v>7490</v>
      </c>
      <c r="O66" s="22"/>
      <c r="P66" s="22"/>
      <c r="Q66" s="23" t="n">
        <f aca="false">SUM(N66:P66)</f>
        <v>7490</v>
      </c>
      <c r="R66" s="24" t="s">
        <v>37</v>
      </c>
      <c r="S66" s="24" t="s">
        <v>38</v>
      </c>
      <c r="T66" s="24" t="s">
        <v>39</v>
      </c>
      <c r="U66" s="24"/>
      <c r="V66" s="24" t="s">
        <v>40</v>
      </c>
    </row>
    <row r="67" customFormat="false" ht="24.75" hidden="false" customHeight="true" outlineLevel="1" collapsed="false">
      <c r="A67" s="15" t="n">
        <f aca="false">A66+1</f>
        <v>60</v>
      </c>
      <c r="B67" s="16" t="s">
        <v>28</v>
      </c>
      <c r="C67" s="16" t="s">
        <v>29</v>
      </c>
      <c r="D67" s="16" t="s">
        <v>30</v>
      </c>
      <c r="E67" s="17" t="s">
        <v>252</v>
      </c>
      <c r="F67" s="16"/>
      <c r="G67" s="18" t="s">
        <v>33</v>
      </c>
      <c r="H67" s="16" t="s">
        <v>30</v>
      </c>
      <c r="I67" s="19" t="s">
        <v>253</v>
      </c>
      <c r="J67" s="20" t="s">
        <v>254</v>
      </c>
      <c r="K67" s="21" t="s">
        <v>255</v>
      </c>
      <c r="L67" s="16" t="s">
        <v>36</v>
      </c>
      <c r="M67" s="16" t="n">
        <v>2</v>
      </c>
      <c r="N67" s="22" t="n">
        <v>0</v>
      </c>
      <c r="O67" s="22"/>
      <c r="P67" s="22"/>
      <c r="Q67" s="23" t="n">
        <f aca="false">SUM(N67:P67)</f>
        <v>0</v>
      </c>
      <c r="R67" s="24" t="s">
        <v>37</v>
      </c>
      <c r="S67" s="24" t="s">
        <v>38</v>
      </c>
      <c r="T67" s="24" t="s">
        <v>39</v>
      </c>
      <c r="U67" s="24"/>
      <c r="V67" s="24" t="s">
        <v>40</v>
      </c>
    </row>
    <row r="68" customFormat="false" ht="24.75" hidden="false" customHeight="true" outlineLevel="1" collapsed="false">
      <c r="A68" s="15" t="n">
        <f aca="false">A67+1</f>
        <v>61</v>
      </c>
      <c r="B68" s="16" t="s">
        <v>28</v>
      </c>
      <c r="C68" s="16" t="s">
        <v>29</v>
      </c>
      <c r="D68" s="16" t="s">
        <v>30</v>
      </c>
      <c r="E68" s="17" t="s">
        <v>102</v>
      </c>
      <c r="F68" s="16"/>
      <c r="G68" s="18" t="s">
        <v>33</v>
      </c>
      <c r="H68" s="16" t="s">
        <v>30</v>
      </c>
      <c r="I68" s="19" t="s">
        <v>256</v>
      </c>
      <c r="J68" s="20" t="s">
        <v>257</v>
      </c>
      <c r="K68" s="21" t="s">
        <v>258</v>
      </c>
      <c r="L68" s="16" t="s">
        <v>36</v>
      </c>
      <c r="M68" s="16" t="n">
        <v>2</v>
      </c>
      <c r="N68" s="22" t="n">
        <v>4416</v>
      </c>
      <c r="O68" s="22"/>
      <c r="P68" s="22"/>
      <c r="Q68" s="23" t="n">
        <f aca="false">SUM(N68:P68)</f>
        <v>4416</v>
      </c>
      <c r="R68" s="24" t="s">
        <v>37</v>
      </c>
      <c r="S68" s="24" t="s">
        <v>38</v>
      </c>
      <c r="T68" s="24" t="s">
        <v>39</v>
      </c>
      <c r="U68" s="24"/>
      <c r="V68" s="24" t="s">
        <v>40</v>
      </c>
    </row>
    <row r="69" customFormat="false" ht="24.75" hidden="false" customHeight="true" outlineLevel="1" collapsed="false">
      <c r="A69" s="15" t="n">
        <f aca="false">A68+1</f>
        <v>62</v>
      </c>
      <c r="B69" s="16" t="s">
        <v>28</v>
      </c>
      <c r="C69" s="16" t="s">
        <v>29</v>
      </c>
      <c r="D69" s="16" t="s">
        <v>30</v>
      </c>
      <c r="E69" s="17" t="s">
        <v>259</v>
      </c>
      <c r="F69" s="16" t="s">
        <v>260</v>
      </c>
      <c r="G69" s="18" t="s">
        <v>33</v>
      </c>
      <c r="H69" s="16" t="s">
        <v>30</v>
      </c>
      <c r="I69" s="19" t="s">
        <v>261</v>
      </c>
      <c r="J69" s="20" t="s">
        <v>262</v>
      </c>
      <c r="K69" s="21" t="s">
        <v>263</v>
      </c>
      <c r="L69" s="16" t="s">
        <v>36</v>
      </c>
      <c r="M69" s="16" t="n">
        <v>2</v>
      </c>
      <c r="N69" s="22" t="n">
        <v>8687</v>
      </c>
      <c r="O69" s="22"/>
      <c r="P69" s="22"/>
      <c r="Q69" s="23" t="n">
        <f aca="false">SUM(N69:P69)</f>
        <v>8687</v>
      </c>
      <c r="R69" s="24" t="s">
        <v>37</v>
      </c>
      <c r="S69" s="24" t="s">
        <v>38</v>
      </c>
      <c r="T69" s="24" t="s">
        <v>39</v>
      </c>
      <c r="U69" s="24"/>
      <c r="V69" s="24" t="s">
        <v>40</v>
      </c>
    </row>
    <row r="70" customFormat="false" ht="24.75" hidden="false" customHeight="true" outlineLevel="1" collapsed="false">
      <c r="A70" s="15" t="n">
        <f aca="false">A69+1</f>
        <v>63</v>
      </c>
      <c r="B70" s="16" t="s">
        <v>28</v>
      </c>
      <c r="C70" s="16" t="s">
        <v>264</v>
      </c>
      <c r="D70" s="16" t="s">
        <v>30</v>
      </c>
      <c r="E70" s="17" t="s">
        <v>114</v>
      </c>
      <c r="F70" s="16"/>
      <c r="G70" s="18" t="s">
        <v>33</v>
      </c>
      <c r="H70" s="16" t="s">
        <v>30</v>
      </c>
      <c r="I70" s="19" t="s">
        <v>265</v>
      </c>
      <c r="J70" s="20" t="s">
        <v>266</v>
      </c>
      <c r="K70" s="21" t="s">
        <v>267</v>
      </c>
      <c r="L70" s="16" t="s">
        <v>36</v>
      </c>
      <c r="M70" s="16" t="n">
        <v>3</v>
      </c>
      <c r="N70" s="22" t="n">
        <v>11685</v>
      </c>
      <c r="O70" s="22"/>
      <c r="P70" s="22"/>
      <c r="Q70" s="23" t="n">
        <f aca="false">SUM(N70:P70)</f>
        <v>11685</v>
      </c>
      <c r="R70" s="24" t="s">
        <v>37</v>
      </c>
      <c r="S70" s="24" t="s">
        <v>38</v>
      </c>
      <c r="T70" s="24" t="s">
        <v>39</v>
      </c>
      <c r="U70" s="24"/>
      <c r="V70" s="24" t="s">
        <v>40</v>
      </c>
    </row>
    <row r="71" customFormat="false" ht="24.75" hidden="false" customHeight="true" outlineLevel="1" collapsed="false">
      <c r="A71" s="15" t="n">
        <f aca="false">A70+1</f>
        <v>64</v>
      </c>
      <c r="B71" s="16" t="s">
        <v>28</v>
      </c>
      <c r="C71" s="16" t="s">
        <v>268</v>
      </c>
      <c r="D71" s="16" t="s">
        <v>30</v>
      </c>
      <c r="E71" s="17" t="s">
        <v>269</v>
      </c>
      <c r="F71" s="16"/>
      <c r="G71" s="18" t="s">
        <v>33</v>
      </c>
      <c r="H71" s="16" t="s">
        <v>30</v>
      </c>
      <c r="I71" s="19" t="s">
        <v>270</v>
      </c>
      <c r="J71" s="20" t="s">
        <v>271</v>
      </c>
      <c r="K71" s="21" t="s">
        <v>272</v>
      </c>
      <c r="L71" s="16" t="s">
        <v>36</v>
      </c>
      <c r="M71" s="16" t="n">
        <v>24</v>
      </c>
      <c r="N71" s="22" t="n">
        <v>7220</v>
      </c>
      <c r="O71" s="22"/>
      <c r="P71" s="22"/>
      <c r="Q71" s="23" t="n">
        <f aca="false">SUM(N71:P71)</f>
        <v>7220</v>
      </c>
      <c r="R71" s="24" t="s">
        <v>37</v>
      </c>
      <c r="S71" s="24" t="s">
        <v>38</v>
      </c>
      <c r="T71" s="24" t="s">
        <v>39</v>
      </c>
      <c r="U71" s="24"/>
      <c r="V71" s="24" t="s">
        <v>40</v>
      </c>
    </row>
    <row r="72" customFormat="false" ht="16.5" hidden="false" customHeight="true" outlineLevel="0" collapsed="false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7" t="s">
        <v>273</v>
      </c>
      <c r="N72" s="28" t="n">
        <f aca="false">SUBTOTAL(9,N8:N71)</f>
        <v>427571</v>
      </c>
      <c r="O72" s="28" t="n">
        <f aca="false">SUBTOTAL(9,O8:O71)</f>
        <v>0</v>
      </c>
      <c r="P72" s="28" t="n">
        <f aca="false">SUBTOTAL(9,P8:P71)</f>
        <v>0</v>
      </c>
      <c r="Q72" s="28" t="n">
        <f aca="false">SUBTOTAL(9,Q8:Q71)</f>
        <v>427571</v>
      </c>
      <c r="R72" s="29" t="s">
        <v>274</v>
      </c>
      <c r="S72" s="30"/>
      <c r="T72" s="26"/>
      <c r="U72" s="26"/>
      <c r="V72" s="26"/>
    </row>
    <row r="73" customFormat="false" ht="24.75" hidden="false" customHeight="true" outlineLevel="0" collapsed="false">
      <c r="A73" s="7" t="s">
        <v>275</v>
      </c>
      <c r="B73" s="7" t="s">
        <v>276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S73" s="11"/>
    </row>
    <row r="74" customFormat="false" ht="13.5" hidden="false" customHeight="true" outlineLevel="0" collapsed="false">
      <c r="A74" s="12" t="s">
        <v>4</v>
      </c>
      <c r="B74" s="13" t="s">
        <v>5</v>
      </c>
      <c r="C74" s="13" t="s">
        <v>6</v>
      </c>
      <c r="D74" s="14" t="s">
        <v>7</v>
      </c>
      <c r="E74" s="14"/>
      <c r="F74" s="14"/>
      <c r="G74" s="14"/>
      <c r="H74" s="14"/>
      <c r="I74" s="13" t="s">
        <v>8</v>
      </c>
      <c r="J74" s="13" t="s">
        <v>9</v>
      </c>
      <c r="K74" s="13" t="s">
        <v>10</v>
      </c>
      <c r="L74" s="13" t="s">
        <v>11</v>
      </c>
      <c r="M74" s="13" t="s">
        <v>12</v>
      </c>
      <c r="N74" s="13" t="str">
        <f aca="false">$N$5</f>
        <v>Szacunkowe zapotrzebowanie na energię [kWh]
w okresie od 01.09.2024 r. do 31.08.2025 r.</v>
      </c>
      <c r="O74" s="13"/>
      <c r="P74" s="13"/>
      <c r="Q74" s="13"/>
      <c r="R74" s="13" t="s">
        <v>14</v>
      </c>
      <c r="S74" s="13" t="s">
        <v>15</v>
      </c>
      <c r="T74" s="13" t="s">
        <v>16</v>
      </c>
      <c r="U74" s="13" t="s">
        <v>17</v>
      </c>
      <c r="V74" s="13" t="s">
        <v>18</v>
      </c>
    </row>
    <row r="75" customFormat="false" ht="13.5" hidden="false" customHeight="true" outlineLevel="0" collapsed="false">
      <c r="A75" s="12"/>
      <c r="B75" s="13"/>
      <c r="C75" s="13"/>
      <c r="D75" s="13" t="s">
        <v>19</v>
      </c>
      <c r="E75" s="13" t="s">
        <v>20</v>
      </c>
      <c r="F75" s="13" t="s">
        <v>21</v>
      </c>
      <c r="G75" s="13" t="s">
        <v>22</v>
      </c>
      <c r="H75" s="13" t="s">
        <v>23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customFormat="false" ht="12" hidden="false" customHeight="true" outlineLevel="0" collapsed="false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2" t="s">
        <v>24</v>
      </c>
      <c r="O76" s="12" t="s">
        <v>25</v>
      </c>
      <c r="P76" s="12" t="s">
        <v>26</v>
      </c>
      <c r="Q76" s="12" t="s">
        <v>27</v>
      </c>
      <c r="R76" s="13"/>
      <c r="S76" s="13"/>
      <c r="T76" s="13"/>
      <c r="U76" s="13"/>
      <c r="V76" s="13"/>
    </row>
    <row r="77" customFormat="false" ht="24.75" hidden="false" customHeight="false" outlineLevel="1" collapsed="false">
      <c r="A77" s="15" t="n">
        <f aca="false">A71+1</f>
        <v>65</v>
      </c>
      <c r="B77" s="16" t="s">
        <v>28</v>
      </c>
      <c r="C77" s="16" t="s">
        <v>277</v>
      </c>
      <c r="D77" s="16" t="s">
        <v>30</v>
      </c>
      <c r="E77" s="17" t="s">
        <v>278</v>
      </c>
      <c r="F77" s="16" t="s">
        <v>50</v>
      </c>
      <c r="G77" s="18" t="s">
        <v>33</v>
      </c>
      <c r="H77" s="16" t="s">
        <v>30</v>
      </c>
      <c r="I77" s="19" t="s">
        <v>279</v>
      </c>
      <c r="J77" s="20" t="s">
        <v>280</v>
      </c>
      <c r="K77" s="21" t="s">
        <v>281</v>
      </c>
      <c r="L77" s="16" t="s">
        <v>282</v>
      </c>
      <c r="M77" s="16" t="n">
        <v>10</v>
      </c>
      <c r="N77" s="22" t="n">
        <v>5918</v>
      </c>
      <c r="O77" s="22" t="n">
        <v>9948</v>
      </c>
      <c r="P77" s="22"/>
      <c r="Q77" s="23" t="n">
        <f aca="false">SUM(N77:P77)</f>
        <v>15866</v>
      </c>
      <c r="R77" s="24" t="s">
        <v>37</v>
      </c>
      <c r="S77" s="24" t="s">
        <v>38</v>
      </c>
      <c r="T77" s="24" t="s">
        <v>39</v>
      </c>
      <c r="U77" s="24"/>
      <c r="V77" s="24" t="s">
        <v>40</v>
      </c>
    </row>
    <row r="78" customFormat="false" ht="24.75" hidden="false" customHeight="false" outlineLevel="1" collapsed="false">
      <c r="A78" s="15" t="n">
        <f aca="false">A77+1</f>
        <v>66</v>
      </c>
      <c r="B78" s="16" t="s">
        <v>28</v>
      </c>
      <c r="C78" s="16" t="s">
        <v>277</v>
      </c>
      <c r="D78" s="16" t="s">
        <v>30</v>
      </c>
      <c r="E78" s="17" t="s">
        <v>278</v>
      </c>
      <c r="F78" s="16" t="s">
        <v>283</v>
      </c>
      <c r="G78" s="18" t="s">
        <v>33</v>
      </c>
      <c r="H78" s="16" t="s">
        <v>30</v>
      </c>
      <c r="I78" s="19" t="s">
        <v>284</v>
      </c>
      <c r="J78" s="20" t="s">
        <v>285</v>
      </c>
      <c r="K78" s="21" t="s">
        <v>286</v>
      </c>
      <c r="L78" s="16" t="s">
        <v>282</v>
      </c>
      <c r="M78" s="16" t="n">
        <v>10</v>
      </c>
      <c r="N78" s="22" t="n">
        <v>10173</v>
      </c>
      <c r="O78" s="22" t="n">
        <v>20612</v>
      </c>
      <c r="P78" s="22"/>
      <c r="Q78" s="23" t="n">
        <f aca="false">SUM(N78:P78)</f>
        <v>30785</v>
      </c>
      <c r="R78" s="24" t="s">
        <v>37</v>
      </c>
      <c r="S78" s="24" t="s">
        <v>38</v>
      </c>
      <c r="T78" s="24" t="s">
        <v>39</v>
      </c>
      <c r="U78" s="24"/>
      <c r="V78" s="24" t="s">
        <v>40</v>
      </c>
    </row>
    <row r="79" customFormat="false" ht="24.75" hidden="false" customHeight="false" outlineLevel="1" collapsed="false">
      <c r="A79" s="15" t="n">
        <f aca="false">A78+1</f>
        <v>67</v>
      </c>
      <c r="B79" s="16" t="s">
        <v>28</v>
      </c>
      <c r="C79" s="16" t="s">
        <v>277</v>
      </c>
      <c r="D79" s="16" t="s">
        <v>30</v>
      </c>
      <c r="E79" s="17" t="s">
        <v>278</v>
      </c>
      <c r="F79" s="16" t="n">
        <v>4</v>
      </c>
      <c r="G79" s="18" t="s">
        <v>33</v>
      </c>
      <c r="H79" s="16" t="s">
        <v>30</v>
      </c>
      <c r="I79" s="19" t="s">
        <v>287</v>
      </c>
      <c r="J79" s="20" t="s">
        <v>287</v>
      </c>
      <c r="K79" s="21" t="s">
        <v>288</v>
      </c>
      <c r="L79" s="16" t="s">
        <v>282</v>
      </c>
      <c r="M79" s="16" t="n">
        <v>8</v>
      </c>
      <c r="N79" s="22" t="n">
        <v>9229</v>
      </c>
      <c r="O79" s="22" t="n">
        <v>14641</v>
      </c>
      <c r="P79" s="22"/>
      <c r="Q79" s="23" t="n">
        <f aca="false">SUM(N79:P79)</f>
        <v>23870</v>
      </c>
      <c r="R79" s="24" t="s">
        <v>37</v>
      </c>
      <c r="S79" s="24" t="s">
        <v>38</v>
      </c>
      <c r="T79" s="24" t="s">
        <v>39</v>
      </c>
      <c r="U79" s="24"/>
      <c r="V79" s="24" t="s">
        <v>40</v>
      </c>
    </row>
    <row r="80" customFormat="false" ht="24.75" hidden="false" customHeight="false" outlineLevel="1" collapsed="false">
      <c r="A80" s="15" t="n">
        <f aca="false">A79+1</f>
        <v>68</v>
      </c>
      <c r="B80" s="16" t="s">
        <v>28</v>
      </c>
      <c r="C80" s="16" t="s">
        <v>78</v>
      </c>
      <c r="D80" s="16" t="s">
        <v>30</v>
      </c>
      <c r="E80" s="17" t="s">
        <v>259</v>
      </c>
      <c r="F80" s="16"/>
      <c r="G80" s="18" t="s">
        <v>33</v>
      </c>
      <c r="H80" s="16" t="s">
        <v>30</v>
      </c>
      <c r="I80" s="19" t="s">
        <v>289</v>
      </c>
      <c r="J80" s="20" t="s">
        <v>290</v>
      </c>
      <c r="K80" s="21" t="s">
        <v>291</v>
      </c>
      <c r="L80" s="16" t="s">
        <v>292</v>
      </c>
      <c r="M80" s="16" t="n">
        <v>2</v>
      </c>
      <c r="N80" s="22" t="n">
        <v>1106</v>
      </c>
      <c r="O80" s="22"/>
      <c r="P80" s="22"/>
      <c r="Q80" s="23" t="n">
        <f aca="false">SUM(N80:P80)</f>
        <v>1106</v>
      </c>
      <c r="R80" s="24" t="s">
        <v>37</v>
      </c>
      <c r="S80" s="24" t="s">
        <v>38</v>
      </c>
      <c r="T80" s="24" t="s">
        <v>39</v>
      </c>
      <c r="U80" s="24"/>
      <c r="V80" s="24" t="s">
        <v>40</v>
      </c>
    </row>
    <row r="81" customFormat="false" ht="24.75" hidden="false" customHeight="false" outlineLevel="1" collapsed="false">
      <c r="A81" s="15" t="n">
        <f aca="false">A80+1</f>
        <v>69</v>
      </c>
      <c r="B81" s="16" t="s">
        <v>28</v>
      </c>
      <c r="C81" s="16" t="s">
        <v>78</v>
      </c>
      <c r="D81" s="16" t="s">
        <v>30</v>
      </c>
      <c r="E81" s="17" t="s">
        <v>293</v>
      </c>
      <c r="F81" s="16"/>
      <c r="G81" s="18" t="s">
        <v>33</v>
      </c>
      <c r="H81" s="16" t="s">
        <v>30</v>
      </c>
      <c r="I81" s="19" t="s">
        <v>294</v>
      </c>
      <c r="J81" s="20" t="s">
        <v>295</v>
      </c>
      <c r="K81" s="21" t="s">
        <v>296</v>
      </c>
      <c r="L81" s="16" t="s">
        <v>292</v>
      </c>
      <c r="M81" s="16" t="n">
        <v>1</v>
      </c>
      <c r="N81" s="22" t="n">
        <v>11067</v>
      </c>
      <c r="O81" s="22"/>
      <c r="P81" s="22"/>
      <c r="Q81" s="23" t="n">
        <f aca="false">SUM(N81:P81)</f>
        <v>11067</v>
      </c>
      <c r="R81" s="24" t="s">
        <v>37</v>
      </c>
      <c r="S81" s="24" t="s">
        <v>38</v>
      </c>
      <c r="T81" s="24" t="s">
        <v>39</v>
      </c>
      <c r="U81" s="24"/>
      <c r="V81" s="24" t="s">
        <v>40</v>
      </c>
    </row>
    <row r="82" customFormat="false" ht="24.75" hidden="false" customHeight="false" outlineLevel="1" collapsed="false">
      <c r="A82" s="15" t="n">
        <f aca="false">A81+1</f>
        <v>70</v>
      </c>
      <c r="B82" s="16" t="s">
        <v>28</v>
      </c>
      <c r="C82" s="16" t="s">
        <v>78</v>
      </c>
      <c r="D82" s="16" t="s">
        <v>30</v>
      </c>
      <c r="E82" s="17" t="s">
        <v>297</v>
      </c>
      <c r="F82" s="16"/>
      <c r="G82" s="18" t="s">
        <v>33</v>
      </c>
      <c r="H82" s="16" t="s">
        <v>30</v>
      </c>
      <c r="I82" s="19" t="s">
        <v>298</v>
      </c>
      <c r="J82" s="20" t="s">
        <v>299</v>
      </c>
      <c r="K82" s="21" t="s">
        <v>300</v>
      </c>
      <c r="L82" s="16" t="s">
        <v>292</v>
      </c>
      <c r="M82" s="16" t="n">
        <v>2</v>
      </c>
      <c r="N82" s="22" t="n">
        <v>5475</v>
      </c>
      <c r="O82" s="22"/>
      <c r="P82" s="22"/>
      <c r="Q82" s="23" t="n">
        <f aca="false">SUM(N82:P82)</f>
        <v>5475</v>
      </c>
      <c r="R82" s="24" t="s">
        <v>37</v>
      </c>
      <c r="S82" s="24" t="s">
        <v>38</v>
      </c>
      <c r="T82" s="24" t="s">
        <v>39</v>
      </c>
      <c r="U82" s="24"/>
      <c r="V82" s="24" t="s">
        <v>40</v>
      </c>
    </row>
    <row r="83" customFormat="false" ht="24.75" hidden="false" customHeight="false" outlineLevel="1" collapsed="false">
      <c r="A83" s="15" t="n">
        <f aca="false">A82+1</f>
        <v>71</v>
      </c>
      <c r="B83" s="16" t="s">
        <v>28</v>
      </c>
      <c r="C83" s="16" t="s">
        <v>78</v>
      </c>
      <c r="D83" s="16" t="s">
        <v>30</v>
      </c>
      <c r="E83" s="17" t="s">
        <v>301</v>
      </c>
      <c r="F83" s="16" t="s">
        <v>302</v>
      </c>
      <c r="G83" s="18" t="s">
        <v>33</v>
      </c>
      <c r="H83" s="16" t="s">
        <v>30</v>
      </c>
      <c r="I83" s="19" t="s">
        <v>303</v>
      </c>
      <c r="J83" s="20" t="s">
        <v>304</v>
      </c>
      <c r="K83" s="21" t="s">
        <v>305</v>
      </c>
      <c r="L83" s="16" t="s">
        <v>292</v>
      </c>
      <c r="M83" s="16" t="n">
        <v>3</v>
      </c>
      <c r="N83" s="22" t="n">
        <v>1032</v>
      </c>
      <c r="O83" s="22"/>
      <c r="P83" s="22"/>
      <c r="Q83" s="23" t="n">
        <f aca="false">SUM(N83:P83)</f>
        <v>1032</v>
      </c>
      <c r="R83" s="24" t="s">
        <v>37</v>
      </c>
      <c r="S83" s="24" t="s">
        <v>38</v>
      </c>
      <c r="T83" s="24" t="s">
        <v>39</v>
      </c>
      <c r="U83" s="24"/>
      <c r="V83" s="24" t="s">
        <v>40</v>
      </c>
    </row>
    <row r="84" customFormat="false" ht="24.75" hidden="false" customHeight="false" outlineLevel="1" collapsed="false">
      <c r="A84" s="15" t="n">
        <f aca="false">A83+1</f>
        <v>72</v>
      </c>
      <c r="B84" s="16" t="s">
        <v>28</v>
      </c>
      <c r="C84" s="16" t="s">
        <v>78</v>
      </c>
      <c r="D84" s="16" t="s">
        <v>30</v>
      </c>
      <c r="E84" s="17" t="s">
        <v>158</v>
      </c>
      <c r="F84" s="16" t="s">
        <v>302</v>
      </c>
      <c r="G84" s="18" t="s">
        <v>33</v>
      </c>
      <c r="H84" s="16" t="s">
        <v>30</v>
      </c>
      <c r="I84" s="19" t="s">
        <v>306</v>
      </c>
      <c r="J84" s="20" t="s">
        <v>307</v>
      </c>
      <c r="K84" s="21" t="s">
        <v>308</v>
      </c>
      <c r="L84" s="16" t="s">
        <v>292</v>
      </c>
      <c r="M84" s="16" t="n">
        <v>3</v>
      </c>
      <c r="N84" s="22" t="n">
        <v>969</v>
      </c>
      <c r="O84" s="22"/>
      <c r="P84" s="22"/>
      <c r="Q84" s="23" t="n">
        <f aca="false">SUM(N84:P84)</f>
        <v>969</v>
      </c>
      <c r="R84" s="24" t="s">
        <v>37</v>
      </c>
      <c r="S84" s="24" t="s">
        <v>38</v>
      </c>
      <c r="T84" s="24" t="s">
        <v>39</v>
      </c>
      <c r="U84" s="24"/>
      <c r="V84" s="24" t="s">
        <v>40</v>
      </c>
    </row>
    <row r="85" customFormat="false" ht="24.75" hidden="false" customHeight="false" outlineLevel="1" collapsed="false">
      <c r="A85" s="15" t="n">
        <f aca="false">A84+1</f>
        <v>73</v>
      </c>
      <c r="B85" s="16" t="s">
        <v>28</v>
      </c>
      <c r="C85" s="16" t="s">
        <v>309</v>
      </c>
      <c r="D85" s="16" t="s">
        <v>30</v>
      </c>
      <c r="E85" s="17" t="s">
        <v>310</v>
      </c>
      <c r="F85" s="16" t="s">
        <v>311</v>
      </c>
      <c r="G85" s="18" t="s">
        <v>33</v>
      </c>
      <c r="H85" s="16" t="s">
        <v>30</v>
      </c>
      <c r="I85" s="19" t="s">
        <v>312</v>
      </c>
      <c r="J85" s="20" t="s">
        <v>313</v>
      </c>
      <c r="K85" s="21" t="s">
        <v>314</v>
      </c>
      <c r="L85" s="16" t="s">
        <v>315</v>
      </c>
      <c r="M85" s="16" t="n">
        <v>2</v>
      </c>
      <c r="N85" s="22" t="n">
        <v>0</v>
      </c>
      <c r="O85" s="22"/>
      <c r="P85" s="22"/>
      <c r="Q85" s="23" t="n">
        <f aca="false">SUM(N85:P85)</f>
        <v>0</v>
      </c>
      <c r="R85" s="24" t="s">
        <v>37</v>
      </c>
      <c r="S85" s="24" t="s">
        <v>38</v>
      </c>
      <c r="T85" s="24" t="s">
        <v>39</v>
      </c>
      <c r="U85" s="24"/>
      <c r="V85" s="24" t="s">
        <v>40</v>
      </c>
    </row>
    <row r="86" customFormat="false" ht="24.75" hidden="false" customHeight="false" outlineLevel="1" collapsed="false">
      <c r="A86" s="15" t="n">
        <f aca="false">A85+1</f>
        <v>74</v>
      </c>
      <c r="B86" s="16" t="s">
        <v>28</v>
      </c>
      <c r="C86" s="16" t="s">
        <v>316</v>
      </c>
      <c r="D86" s="16" t="s">
        <v>30</v>
      </c>
      <c r="E86" s="17" t="s">
        <v>317</v>
      </c>
      <c r="F86" s="16" t="s">
        <v>318</v>
      </c>
      <c r="G86" s="18" t="s">
        <v>33</v>
      </c>
      <c r="H86" s="16" t="s">
        <v>319</v>
      </c>
      <c r="I86" s="19" t="s">
        <v>320</v>
      </c>
      <c r="J86" s="20" t="s">
        <v>321</v>
      </c>
      <c r="K86" s="21" t="s">
        <v>322</v>
      </c>
      <c r="L86" s="16" t="s">
        <v>323</v>
      </c>
      <c r="M86" s="16" t="n">
        <v>5</v>
      </c>
      <c r="N86" s="22" t="n">
        <v>3</v>
      </c>
      <c r="O86" s="22" t="n">
        <v>6</v>
      </c>
      <c r="P86" s="22"/>
      <c r="Q86" s="23" t="n">
        <f aca="false">SUM(N86:P86)</f>
        <v>9</v>
      </c>
      <c r="R86" s="24" t="s">
        <v>37</v>
      </c>
      <c r="S86" s="24" t="s">
        <v>38</v>
      </c>
      <c r="T86" s="24" t="s">
        <v>39</v>
      </c>
      <c r="U86" s="24"/>
      <c r="V86" s="24" t="s">
        <v>40</v>
      </c>
    </row>
    <row r="87" customFormat="false" ht="24.75" hidden="false" customHeight="false" outlineLevel="1" collapsed="false">
      <c r="A87" s="15" t="n">
        <f aca="false">A86+1</f>
        <v>75</v>
      </c>
      <c r="B87" s="16" t="s">
        <v>28</v>
      </c>
      <c r="C87" s="16" t="s">
        <v>316</v>
      </c>
      <c r="D87" s="16" t="s">
        <v>30</v>
      </c>
      <c r="E87" s="17" t="s">
        <v>317</v>
      </c>
      <c r="F87" s="16" t="s">
        <v>324</v>
      </c>
      <c r="G87" s="18" t="s">
        <v>33</v>
      </c>
      <c r="H87" s="16" t="s">
        <v>319</v>
      </c>
      <c r="I87" s="19" t="s">
        <v>325</v>
      </c>
      <c r="J87" s="20" t="s">
        <v>326</v>
      </c>
      <c r="K87" s="21" t="s">
        <v>327</v>
      </c>
      <c r="L87" s="16" t="s">
        <v>315</v>
      </c>
      <c r="M87" s="16" t="n">
        <v>5</v>
      </c>
      <c r="N87" s="22" t="n">
        <v>0</v>
      </c>
      <c r="O87" s="22"/>
      <c r="P87" s="22"/>
      <c r="Q87" s="23" t="n">
        <f aca="false">SUM(N87:P87)</f>
        <v>0</v>
      </c>
      <c r="R87" s="24" t="s">
        <v>37</v>
      </c>
      <c r="S87" s="24" t="s">
        <v>38</v>
      </c>
      <c r="T87" s="24" t="s">
        <v>39</v>
      </c>
      <c r="U87" s="24"/>
      <c r="V87" s="24" t="s">
        <v>40</v>
      </c>
    </row>
    <row r="88" customFormat="false" ht="24.75" hidden="false" customHeight="false" outlineLevel="1" collapsed="false">
      <c r="A88" s="15" t="n">
        <f aca="false">A87+1</f>
        <v>76</v>
      </c>
      <c r="B88" s="16" t="s">
        <v>28</v>
      </c>
      <c r="C88" s="16" t="s">
        <v>316</v>
      </c>
      <c r="D88" s="16" t="s">
        <v>30</v>
      </c>
      <c r="E88" s="17" t="s">
        <v>278</v>
      </c>
      <c r="F88" s="16" t="s">
        <v>328</v>
      </c>
      <c r="G88" s="18" t="s">
        <v>33</v>
      </c>
      <c r="H88" s="16" t="s">
        <v>30</v>
      </c>
      <c r="I88" s="19" t="s">
        <v>329</v>
      </c>
      <c r="J88" s="20" t="s">
        <v>330</v>
      </c>
      <c r="K88" s="21" t="s">
        <v>331</v>
      </c>
      <c r="L88" s="16" t="s">
        <v>315</v>
      </c>
      <c r="M88" s="16" t="n">
        <v>5</v>
      </c>
      <c r="N88" s="22" t="n">
        <v>0</v>
      </c>
      <c r="O88" s="22"/>
      <c r="P88" s="22"/>
      <c r="Q88" s="23" t="n">
        <f aca="false">SUM(N88:P88)</f>
        <v>0</v>
      </c>
      <c r="R88" s="24" t="s">
        <v>37</v>
      </c>
      <c r="S88" s="24" t="s">
        <v>38</v>
      </c>
      <c r="T88" s="24" t="s">
        <v>39</v>
      </c>
      <c r="U88" s="24"/>
      <c r="V88" s="24" t="s">
        <v>40</v>
      </c>
    </row>
    <row r="89" customFormat="false" ht="24.75" hidden="false" customHeight="false" outlineLevel="1" collapsed="false">
      <c r="A89" s="15" t="n">
        <f aca="false">A88+1</f>
        <v>77</v>
      </c>
      <c r="B89" s="16" t="s">
        <v>28</v>
      </c>
      <c r="C89" s="16" t="s">
        <v>316</v>
      </c>
      <c r="D89" s="16" t="s">
        <v>30</v>
      </c>
      <c r="E89" s="17" t="s">
        <v>278</v>
      </c>
      <c r="F89" s="16" t="s">
        <v>332</v>
      </c>
      <c r="G89" s="18" t="s">
        <v>33</v>
      </c>
      <c r="H89" s="16" t="s">
        <v>319</v>
      </c>
      <c r="I89" s="19" t="s">
        <v>333</v>
      </c>
      <c r="J89" s="20" t="s">
        <v>334</v>
      </c>
      <c r="K89" s="21" t="s">
        <v>335</v>
      </c>
      <c r="L89" s="16" t="s">
        <v>323</v>
      </c>
      <c r="M89" s="16" t="n">
        <v>5</v>
      </c>
      <c r="N89" s="22" t="n">
        <v>18</v>
      </c>
      <c r="O89" s="22" t="n">
        <v>13</v>
      </c>
      <c r="P89" s="22"/>
      <c r="Q89" s="23" t="n">
        <f aca="false">SUM(N89:P89)</f>
        <v>31</v>
      </c>
      <c r="R89" s="24" t="s">
        <v>37</v>
      </c>
      <c r="S89" s="24" t="s">
        <v>38</v>
      </c>
      <c r="T89" s="24" t="s">
        <v>39</v>
      </c>
      <c r="U89" s="24"/>
      <c r="V89" s="24" t="s">
        <v>40</v>
      </c>
    </row>
    <row r="90" customFormat="false" ht="24.75" hidden="false" customHeight="false" outlineLevel="1" collapsed="false">
      <c r="A90" s="15" t="n">
        <f aca="false">A89+1</f>
        <v>78</v>
      </c>
      <c r="B90" s="16" t="s">
        <v>28</v>
      </c>
      <c r="C90" s="16" t="s">
        <v>316</v>
      </c>
      <c r="D90" s="16" t="s">
        <v>30</v>
      </c>
      <c r="E90" s="17" t="s">
        <v>278</v>
      </c>
      <c r="F90" s="16" t="s">
        <v>336</v>
      </c>
      <c r="G90" s="18" t="s">
        <v>33</v>
      </c>
      <c r="H90" s="16" t="s">
        <v>30</v>
      </c>
      <c r="I90" s="19" t="s">
        <v>337</v>
      </c>
      <c r="J90" s="20" t="s">
        <v>338</v>
      </c>
      <c r="K90" s="21" t="s">
        <v>339</v>
      </c>
      <c r="L90" s="16" t="s">
        <v>323</v>
      </c>
      <c r="M90" s="16" t="n">
        <v>4</v>
      </c>
      <c r="N90" s="22" t="n">
        <v>1</v>
      </c>
      <c r="O90" s="22" t="n">
        <v>0</v>
      </c>
      <c r="P90" s="22"/>
      <c r="Q90" s="23" t="n">
        <f aca="false">SUM(N90:P90)</f>
        <v>1</v>
      </c>
      <c r="R90" s="24" t="s">
        <v>37</v>
      </c>
      <c r="S90" s="24" t="s">
        <v>38</v>
      </c>
      <c r="T90" s="24" t="s">
        <v>39</v>
      </c>
      <c r="U90" s="24"/>
      <c r="V90" s="24" t="s">
        <v>40</v>
      </c>
    </row>
    <row r="91" customFormat="false" ht="24.75" hidden="false" customHeight="false" outlineLevel="1" collapsed="false">
      <c r="A91" s="15" t="n">
        <f aca="false">A90+1</f>
        <v>79</v>
      </c>
      <c r="B91" s="16" t="s">
        <v>28</v>
      </c>
      <c r="C91" s="16" t="s">
        <v>28</v>
      </c>
      <c r="D91" s="16" t="s">
        <v>30</v>
      </c>
      <c r="E91" s="17" t="s">
        <v>278</v>
      </c>
      <c r="F91" s="16" t="s">
        <v>50</v>
      </c>
      <c r="G91" s="18" t="s">
        <v>33</v>
      </c>
      <c r="H91" s="16" t="s">
        <v>30</v>
      </c>
      <c r="I91" s="19" t="s">
        <v>340</v>
      </c>
      <c r="J91" s="20" t="s">
        <v>341</v>
      </c>
      <c r="K91" s="21" t="s">
        <v>342</v>
      </c>
      <c r="L91" s="16" t="s">
        <v>315</v>
      </c>
      <c r="M91" s="16" t="n">
        <v>5</v>
      </c>
      <c r="N91" s="22" t="n">
        <v>56</v>
      </c>
      <c r="O91" s="22"/>
      <c r="P91" s="22"/>
      <c r="Q91" s="23" t="n">
        <f aca="false">SUM(N91:P91)</f>
        <v>56</v>
      </c>
      <c r="R91" s="24" t="s">
        <v>37</v>
      </c>
      <c r="S91" s="24" t="s">
        <v>38</v>
      </c>
      <c r="T91" s="24" t="s">
        <v>39</v>
      </c>
      <c r="U91" s="24"/>
      <c r="V91" s="24" t="s">
        <v>40</v>
      </c>
    </row>
    <row r="92" customFormat="false" ht="39" hidden="false" customHeight="false" outlineLevel="1" collapsed="false">
      <c r="A92" s="15" t="n">
        <f aca="false">A91+1</f>
        <v>80</v>
      </c>
      <c r="B92" s="16" t="s">
        <v>28</v>
      </c>
      <c r="C92" s="16" t="s">
        <v>343</v>
      </c>
      <c r="D92" s="16" t="s">
        <v>30</v>
      </c>
      <c r="E92" s="17" t="s">
        <v>344</v>
      </c>
      <c r="F92" s="16" t="s">
        <v>74</v>
      </c>
      <c r="G92" s="18" t="s">
        <v>33</v>
      </c>
      <c r="H92" s="16" t="s">
        <v>30</v>
      </c>
      <c r="I92" s="19" t="s">
        <v>345</v>
      </c>
      <c r="J92" s="20" t="s">
        <v>346</v>
      </c>
      <c r="K92" s="21" t="n">
        <v>44264217</v>
      </c>
      <c r="L92" s="16" t="s">
        <v>282</v>
      </c>
      <c r="M92" s="16" t="n">
        <v>40</v>
      </c>
      <c r="N92" s="22" t="n">
        <v>19355</v>
      </c>
      <c r="O92" s="22" t="n">
        <v>52255</v>
      </c>
      <c r="P92" s="22"/>
      <c r="Q92" s="23" t="n">
        <f aca="false">SUM(N92:P92)</f>
        <v>71610</v>
      </c>
      <c r="R92" s="24" t="s">
        <v>37</v>
      </c>
      <c r="S92" s="24" t="s">
        <v>38</v>
      </c>
      <c r="T92" s="24" t="s">
        <v>39</v>
      </c>
      <c r="U92" s="24"/>
      <c r="V92" s="24" t="s">
        <v>40</v>
      </c>
    </row>
    <row r="93" customFormat="false" ht="39" hidden="false" customHeight="false" outlineLevel="1" collapsed="false">
      <c r="A93" s="15" t="n">
        <f aca="false">A92+1</f>
        <v>81</v>
      </c>
      <c r="B93" s="16" t="s">
        <v>28</v>
      </c>
      <c r="C93" s="16" t="s">
        <v>347</v>
      </c>
      <c r="D93" s="16" t="s">
        <v>30</v>
      </c>
      <c r="E93" s="17" t="s">
        <v>348</v>
      </c>
      <c r="F93" s="16" t="s">
        <v>58</v>
      </c>
      <c r="G93" s="18" t="s">
        <v>33</v>
      </c>
      <c r="H93" s="16" t="s">
        <v>30</v>
      </c>
      <c r="I93" s="19" t="s">
        <v>349</v>
      </c>
      <c r="J93" s="20" t="s">
        <v>350</v>
      </c>
      <c r="K93" s="21" t="s">
        <v>351</v>
      </c>
      <c r="L93" s="16" t="s">
        <v>282</v>
      </c>
      <c r="M93" s="16" t="n">
        <v>40</v>
      </c>
      <c r="N93" s="22" t="n">
        <v>15601</v>
      </c>
      <c r="O93" s="22" t="n">
        <v>3136</v>
      </c>
      <c r="P93" s="22" t="n">
        <v>20643</v>
      </c>
      <c r="Q93" s="23" t="n">
        <f aca="false">SUM(N93:P93)</f>
        <v>39380</v>
      </c>
      <c r="R93" s="24" t="s">
        <v>37</v>
      </c>
      <c r="S93" s="24" t="s">
        <v>38</v>
      </c>
      <c r="T93" s="24" t="s">
        <v>39</v>
      </c>
      <c r="U93" s="24"/>
      <c r="V93" s="24" t="s">
        <v>40</v>
      </c>
    </row>
    <row r="94" customFormat="false" ht="29.25" hidden="false" customHeight="false" outlineLevel="1" collapsed="false">
      <c r="A94" s="15" t="n">
        <f aca="false">A93+1</f>
        <v>82</v>
      </c>
      <c r="B94" s="16" t="s">
        <v>28</v>
      </c>
      <c r="C94" s="16" t="s">
        <v>352</v>
      </c>
      <c r="D94" s="16" t="s">
        <v>49</v>
      </c>
      <c r="E94" s="17" t="s">
        <v>49</v>
      </c>
      <c r="F94" s="16" t="s">
        <v>283</v>
      </c>
      <c r="G94" s="18" t="s">
        <v>33</v>
      </c>
      <c r="H94" s="16" t="s">
        <v>30</v>
      </c>
      <c r="I94" s="19" t="s">
        <v>353</v>
      </c>
      <c r="J94" s="20" t="s">
        <v>354</v>
      </c>
      <c r="K94" s="21" t="s">
        <v>355</v>
      </c>
      <c r="L94" s="16" t="s">
        <v>282</v>
      </c>
      <c r="M94" s="16" t="n">
        <v>8</v>
      </c>
      <c r="N94" s="22" t="n">
        <v>5947</v>
      </c>
      <c r="O94" s="22" t="n">
        <v>12266</v>
      </c>
      <c r="P94" s="22"/>
      <c r="Q94" s="23" t="n">
        <f aca="false">SUM(N94:P94)</f>
        <v>18213</v>
      </c>
      <c r="R94" s="24" t="s">
        <v>37</v>
      </c>
      <c r="S94" s="24" t="s">
        <v>38</v>
      </c>
      <c r="T94" s="24" t="s">
        <v>39</v>
      </c>
      <c r="U94" s="24"/>
      <c r="V94" s="24" t="s">
        <v>40</v>
      </c>
    </row>
    <row r="95" customFormat="false" ht="29.25" hidden="false" customHeight="false" outlineLevel="1" collapsed="false">
      <c r="A95" s="15" t="n">
        <f aca="false">A94+1</f>
        <v>83</v>
      </c>
      <c r="B95" s="16" t="s">
        <v>28</v>
      </c>
      <c r="C95" s="16" t="s">
        <v>356</v>
      </c>
      <c r="D95" s="16" t="s">
        <v>30</v>
      </c>
      <c r="E95" s="17" t="s">
        <v>209</v>
      </c>
      <c r="F95" s="16" t="s">
        <v>357</v>
      </c>
      <c r="G95" s="18" t="s">
        <v>33</v>
      </c>
      <c r="H95" s="16" t="s">
        <v>30</v>
      </c>
      <c r="I95" s="19" t="s">
        <v>358</v>
      </c>
      <c r="J95" s="20" t="s">
        <v>359</v>
      </c>
      <c r="K95" s="21" t="s">
        <v>360</v>
      </c>
      <c r="L95" s="16" t="s">
        <v>282</v>
      </c>
      <c r="M95" s="16" t="n">
        <v>30</v>
      </c>
      <c r="N95" s="22" t="n">
        <v>16084</v>
      </c>
      <c r="O95" s="22" t="n">
        <v>44338</v>
      </c>
      <c r="P95" s="22"/>
      <c r="Q95" s="23" t="n">
        <f aca="false">SUM(N95:P95)</f>
        <v>60422</v>
      </c>
      <c r="R95" s="24" t="s">
        <v>37</v>
      </c>
      <c r="S95" s="24" t="s">
        <v>38</v>
      </c>
      <c r="T95" s="24" t="s">
        <v>39</v>
      </c>
      <c r="U95" s="24"/>
      <c r="V95" s="24" t="s">
        <v>40</v>
      </c>
    </row>
    <row r="96" customFormat="false" ht="24.75" hidden="false" customHeight="false" outlineLevel="1" collapsed="false">
      <c r="A96" s="15" t="n">
        <f aca="false">A95+1</f>
        <v>84</v>
      </c>
      <c r="B96" s="16" t="s">
        <v>28</v>
      </c>
      <c r="C96" s="16" t="s">
        <v>361</v>
      </c>
      <c r="D96" s="16" t="s">
        <v>30</v>
      </c>
      <c r="E96" s="17" t="s">
        <v>259</v>
      </c>
      <c r="F96" s="16" t="s">
        <v>362</v>
      </c>
      <c r="G96" s="18" t="s">
        <v>33</v>
      </c>
      <c r="H96" s="16" t="s">
        <v>30</v>
      </c>
      <c r="I96" s="19" t="s">
        <v>363</v>
      </c>
      <c r="J96" s="20" t="s">
        <v>364</v>
      </c>
      <c r="K96" s="21" t="s">
        <v>365</v>
      </c>
      <c r="L96" s="16" t="s">
        <v>282</v>
      </c>
      <c r="M96" s="16" t="n">
        <v>39</v>
      </c>
      <c r="N96" s="22" t="n">
        <v>15533</v>
      </c>
      <c r="O96" s="22" t="n">
        <v>33895</v>
      </c>
      <c r="P96" s="22"/>
      <c r="Q96" s="23" t="n">
        <f aca="false">SUM(N96:P96)</f>
        <v>49428</v>
      </c>
      <c r="R96" s="24" t="s">
        <v>37</v>
      </c>
      <c r="S96" s="24" t="s">
        <v>38</v>
      </c>
      <c r="T96" s="24" t="s">
        <v>39</v>
      </c>
      <c r="U96" s="24"/>
      <c r="V96" s="24" t="s">
        <v>40</v>
      </c>
    </row>
    <row r="97" customFormat="false" ht="24.75" hidden="false" customHeight="false" outlineLevel="1" collapsed="false">
      <c r="A97" s="15" t="n">
        <f aca="false">A96+1</f>
        <v>85</v>
      </c>
      <c r="B97" s="16" t="s">
        <v>28</v>
      </c>
      <c r="C97" s="16" t="s">
        <v>361</v>
      </c>
      <c r="D97" s="16" t="s">
        <v>30</v>
      </c>
      <c r="E97" s="17" t="s">
        <v>259</v>
      </c>
      <c r="F97" s="16" t="s">
        <v>362</v>
      </c>
      <c r="G97" s="18" t="s">
        <v>33</v>
      </c>
      <c r="H97" s="16" t="s">
        <v>30</v>
      </c>
      <c r="I97" s="19" t="s">
        <v>366</v>
      </c>
      <c r="J97" s="20" t="s">
        <v>367</v>
      </c>
      <c r="K97" s="21" t="s">
        <v>368</v>
      </c>
      <c r="L97" s="16" t="s">
        <v>282</v>
      </c>
      <c r="M97" s="16" t="s">
        <v>369</v>
      </c>
      <c r="N97" s="22" t="n">
        <v>6329</v>
      </c>
      <c r="O97" s="22" t="n">
        <v>12440</v>
      </c>
      <c r="P97" s="22"/>
      <c r="Q97" s="23" t="n">
        <f aca="false">SUM(N97:P97)</f>
        <v>18769</v>
      </c>
      <c r="R97" s="24" t="s">
        <v>37</v>
      </c>
      <c r="S97" s="24" t="s">
        <v>38</v>
      </c>
      <c r="T97" s="24" t="s">
        <v>39</v>
      </c>
      <c r="U97" s="24"/>
      <c r="V97" s="24" t="s">
        <v>40</v>
      </c>
    </row>
    <row r="98" customFormat="false" ht="24.75" hidden="false" customHeight="false" outlineLevel="1" collapsed="false">
      <c r="A98" s="15" t="n">
        <f aca="false">A97+1</f>
        <v>86</v>
      </c>
      <c r="B98" s="16" t="s">
        <v>28</v>
      </c>
      <c r="C98" s="16" t="s">
        <v>370</v>
      </c>
      <c r="D98" s="16" t="s">
        <v>30</v>
      </c>
      <c r="E98" s="17" t="s">
        <v>301</v>
      </c>
      <c r="F98" s="16" t="s">
        <v>58</v>
      </c>
      <c r="G98" s="18" t="s">
        <v>33</v>
      </c>
      <c r="H98" s="16" t="s">
        <v>30</v>
      </c>
      <c r="I98" s="19" t="s">
        <v>371</v>
      </c>
      <c r="J98" s="20" t="s">
        <v>372</v>
      </c>
      <c r="K98" s="21" t="s">
        <v>373</v>
      </c>
      <c r="L98" s="16" t="s">
        <v>282</v>
      </c>
      <c r="M98" s="16" t="n">
        <v>4</v>
      </c>
      <c r="N98" s="22" t="n">
        <v>100</v>
      </c>
      <c r="O98" s="22" t="n">
        <v>363</v>
      </c>
      <c r="P98" s="22"/>
      <c r="Q98" s="23" t="n">
        <f aca="false">SUM(N98:P98)</f>
        <v>463</v>
      </c>
      <c r="R98" s="24" t="s">
        <v>37</v>
      </c>
      <c r="S98" s="24" t="s">
        <v>38</v>
      </c>
      <c r="T98" s="24" t="s">
        <v>39</v>
      </c>
      <c r="U98" s="24"/>
      <c r="V98" s="24" t="s">
        <v>40</v>
      </c>
    </row>
    <row r="99" customFormat="false" ht="24.75" hidden="false" customHeight="false" outlineLevel="1" collapsed="false">
      <c r="A99" s="15" t="n">
        <f aca="false">A98+1</f>
        <v>87</v>
      </c>
      <c r="B99" s="16" t="s">
        <v>28</v>
      </c>
      <c r="C99" s="16" t="s">
        <v>370</v>
      </c>
      <c r="D99" s="16" t="s">
        <v>30</v>
      </c>
      <c r="E99" s="17" t="s">
        <v>301</v>
      </c>
      <c r="F99" s="16" t="s">
        <v>58</v>
      </c>
      <c r="G99" s="18" t="s">
        <v>33</v>
      </c>
      <c r="H99" s="16" t="s">
        <v>30</v>
      </c>
      <c r="I99" s="19" t="s">
        <v>374</v>
      </c>
      <c r="J99" s="20" t="s">
        <v>375</v>
      </c>
      <c r="K99" s="21" t="s">
        <v>376</v>
      </c>
      <c r="L99" s="16" t="s">
        <v>282</v>
      </c>
      <c r="M99" s="16" t="n">
        <v>25</v>
      </c>
      <c r="N99" s="22" t="n">
        <v>10396</v>
      </c>
      <c r="O99" s="22" t="n">
        <v>26647</v>
      </c>
      <c r="P99" s="22"/>
      <c r="Q99" s="23" t="n">
        <f aca="false">SUM(N99:P99)</f>
        <v>37043</v>
      </c>
      <c r="R99" s="24" t="s">
        <v>37</v>
      </c>
      <c r="S99" s="24" t="s">
        <v>38</v>
      </c>
      <c r="T99" s="24" t="s">
        <v>39</v>
      </c>
      <c r="U99" s="24"/>
      <c r="V99" s="24" t="s">
        <v>40</v>
      </c>
    </row>
    <row r="100" customFormat="false" ht="24.75" hidden="false" customHeight="false" outlineLevel="1" collapsed="false">
      <c r="A100" s="15" t="n">
        <f aca="false">A99+1</f>
        <v>88</v>
      </c>
      <c r="B100" s="16" t="s">
        <v>28</v>
      </c>
      <c r="C100" s="16" t="s">
        <v>370</v>
      </c>
      <c r="D100" s="16" t="s">
        <v>30</v>
      </c>
      <c r="E100" s="17" t="s">
        <v>301</v>
      </c>
      <c r="F100" s="16" t="s">
        <v>58</v>
      </c>
      <c r="G100" s="18" t="s">
        <v>33</v>
      </c>
      <c r="H100" s="16" t="s">
        <v>30</v>
      </c>
      <c r="I100" s="19" t="s">
        <v>377</v>
      </c>
      <c r="J100" s="20" t="s">
        <v>378</v>
      </c>
      <c r="K100" s="21" t="s">
        <v>379</v>
      </c>
      <c r="L100" s="16" t="s">
        <v>282</v>
      </c>
      <c r="M100" s="16" t="n">
        <v>25</v>
      </c>
      <c r="N100" s="22" t="n">
        <v>5769</v>
      </c>
      <c r="O100" s="22" t="n">
        <v>13803</v>
      </c>
      <c r="P100" s="22"/>
      <c r="Q100" s="23" t="n">
        <f aca="false">SUM(N100:P100)</f>
        <v>19572</v>
      </c>
      <c r="R100" s="24" t="s">
        <v>37</v>
      </c>
      <c r="S100" s="24" t="s">
        <v>38</v>
      </c>
      <c r="T100" s="24" t="s">
        <v>39</v>
      </c>
      <c r="U100" s="24"/>
      <c r="V100" s="24" t="s">
        <v>40</v>
      </c>
    </row>
    <row r="101" customFormat="false" ht="29.25" hidden="false" customHeight="false" outlineLevel="1" collapsed="false">
      <c r="A101" s="15" t="n">
        <f aca="false">A100+1</f>
        <v>89</v>
      </c>
      <c r="B101" s="16" t="s">
        <v>28</v>
      </c>
      <c r="C101" s="16" t="s">
        <v>380</v>
      </c>
      <c r="D101" s="16" t="s">
        <v>30</v>
      </c>
      <c r="E101" s="17" t="s">
        <v>110</v>
      </c>
      <c r="F101" s="16" t="s">
        <v>381</v>
      </c>
      <c r="G101" s="18" t="s">
        <v>33</v>
      </c>
      <c r="H101" s="16" t="s">
        <v>30</v>
      </c>
      <c r="I101" s="19" t="s">
        <v>382</v>
      </c>
      <c r="J101" s="20" t="s">
        <v>383</v>
      </c>
      <c r="K101" s="21" t="s">
        <v>384</v>
      </c>
      <c r="L101" s="16" t="s">
        <v>385</v>
      </c>
      <c r="M101" s="16" t="s">
        <v>386</v>
      </c>
      <c r="N101" s="22" t="n">
        <v>45476</v>
      </c>
      <c r="O101" s="22" t="n">
        <v>24863</v>
      </c>
      <c r="P101" s="22" t="n">
        <v>86304</v>
      </c>
      <c r="Q101" s="23" t="n">
        <f aca="false">SUM(N101:P101)</f>
        <v>156643</v>
      </c>
      <c r="R101" s="24" t="s">
        <v>37</v>
      </c>
      <c r="S101" s="24" t="s">
        <v>38</v>
      </c>
      <c r="T101" s="24" t="s">
        <v>39</v>
      </c>
      <c r="U101" s="24"/>
      <c r="V101" s="24" t="s">
        <v>40</v>
      </c>
    </row>
    <row r="102" customFormat="false" ht="24.75" hidden="false" customHeight="false" outlineLevel="1" collapsed="false">
      <c r="A102" s="15" t="n">
        <f aca="false">A101+1</f>
        <v>90</v>
      </c>
      <c r="B102" s="16" t="s">
        <v>28</v>
      </c>
      <c r="C102" s="16" t="s">
        <v>387</v>
      </c>
      <c r="D102" s="16" t="s">
        <v>30</v>
      </c>
      <c r="E102" s="17" t="s">
        <v>45</v>
      </c>
      <c r="F102" s="16" t="s">
        <v>388</v>
      </c>
      <c r="G102" s="18" t="s">
        <v>33</v>
      </c>
      <c r="H102" s="16" t="s">
        <v>30</v>
      </c>
      <c r="I102" s="19" t="s">
        <v>389</v>
      </c>
      <c r="J102" s="20" t="s">
        <v>390</v>
      </c>
      <c r="K102" s="21" t="s">
        <v>391</v>
      </c>
      <c r="L102" s="16" t="s">
        <v>282</v>
      </c>
      <c r="M102" s="16" t="n">
        <v>4</v>
      </c>
      <c r="N102" s="22" t="n">
        <v>235</v>
      </c>
      <c r="O102" s="22" t="n">
        <v>640</v>
      </c>
      <c r="P102" s="22"/>
      <c r="Q102" s="23" t="n">
        <f aca="false">SUM(N102:P102)</f>
        <v>875</v>
      </c>
      <c r="R102" s="24" t="s">
        <v>37</v>
      </c>
      <c r="S102" s="24" t="s">
        <v>38</v>
      </c>
      <c r="T102" s="24" t="s">
        <v>39</v>
      </c>
      <c r="U102" s="24"/>
      <c r="V102" s="24" t="s">
        <v>40</v>
      </c>
    </row>
    <row r="103" customFormat="false" ht="16.5" hidden="false" customHeight="true" outlineLevel="0" collapsed="false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7" t="s">
        <v>273</v>
      </c>
      <c r="N103" s="28" t="n">
        <f aca="false">SUBTOTAL(9,N77:N102)</f>
        <v>185872</v>
      </c>
      <c r="O103" s="28" t="n">
        <f aca="false">SUBTOTAL(9,O77:O102)</f>
        <v>269866</v>
      </c>
      <c r="P103" s="28" t="n">
        <f aca="false">SUBTOTAL(9,P77:P102)</f>
        <v>106947</v>
      </c>
      <c r="Q103" s="28" t="n">
        <f aca="false">SUBTOTAL(9,Q77:Q102)</f>
        <v>562685</v>
      </c>
      <c r="R103" s="29" t="s">
        <v>274</v>
      </c>
      <c r="S103" s="30"/>
      <c r="T103" s="26"/>
      <c r="U103" s="26"/>
      <c r="V103" s="26"/>
    </row>
    <row r="104" customFormat="false" ht="24.75" hidden="false" customHeight="true" outlineLevel="0" collapsed="false">
      <c r="A104" s="7" t="s">
        <v>392</v>
      </c>
      <c r="B104" s="7" t="s">
        <v>393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S104" s="11"/>
    </row>
    <row r="105" customFormat="false" ht="13.5" hidden="false" customHeight="true" outlineLevel="0" collapsed="false">
      <c r="A105" s="12" t="s">
        <v>4</v>
      </c>
      <c r="B105" s="13" t="s">
        <v>5</v>
      </c>
      <c r="C105" s="13" t="s">
        <v>6</v>
      </c>
      <c r="D105" s="14" t="s">
        <v>7</v>
      </c>
      <c r="E105" s="14"/>
      <c r="F105" s="14"/>
      <c r="G105" s="14"/>
      <c r="H105" s="14"/>
      <c r="I105" s="13" t="s">
        <v>8</v>
      </c>
      <c r="J105" s="13" t="s">
        <v>9</v>
      </c>
      <c r="K105" s="13" t="s">
        <v>10</v>
      </c>
      <c r="L105" s="13" t="s">
        <v>11</v>
      </c>
      <c r="M105" s="13" t="s">
        <v>12</v>
      </c>
      <c r="N105" s="13" t="str">
        <f aca="false">$N$5</f>
        <v>Szacunkowe zapotrzebowanie na energię [kWh]
w okresie od 01.09.2024 r. do 31.08.2025 r.</v>
      </c>
      <c r="O105" s="13"/>
      <c r="P105" s="13"/>
      <c r="Q105" s="13"/>
      <c r="R105" s="13" t="s">
        <v>14</v>
      </c>
      <c r="S105" s="13" t="s">
        <v>15</v>
      </c>
      <c r="T105" s="13" t="s">
        <v>16</v>
      </c>
      <c r="U105" s="13" t="s">
        <v>17</v>
      </c>
      <c r="V105" s="13" t="s">
        <v>18</v>
      </c>
    </row>
    <row r="106" customFormat="false" ht="13.5" hidden="false" customHeight="true" outlineLevel="0" collapsed="false">
      <c r="A106" s="12"/>
      <c r="B106" s="13"/>
      <c r="C106" s="13"/>
      <c r="D106" s="13" t="s">
        <v>19</v>
      </c>
      <c r="E106" s="13" t="s">
        <v>20</v>
      </c>
      <c r="F106" s="13" t="s">
        <v>21</v>
      </c>
      <c r="G106" s="13" t="s">
        <v>22</v>
      </c>
      <c r="H106" s="13" t="s">
        <v>23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customFormat="false" ht="12" hidden="false" customHeight="true" outlineLevel="0" collapsed="false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2" t="s">
        <v>24</v>
      </c>
      <c r="O107" s="12" t="s">
        <v>25</v>
      </c>
      <c r="P107" s="12" t="s">
        <v>26</v>
      </c>
      <c r="Q107" s="12" t="s">
        <v>27</v>
      </c>
      <c r="R107" s="13"/>
      <c r="S107" s="13"/>
      <c r="T107" s="13"/>
      <c r="U107" s="13"/>
      <c r="V107" s="13"/>
    </row>
    <row r="108" customFormat="false" ht="39" hidden="false" customHeight="false" outlineLevel="1" collapsed="false">
      <c r="A108" s="15" t="n">
        <f aca="false">A102+1</f>
        <v>91</v>
      </c>
      <c r="B108" s="16" t="s">
        <v>394</v>
      </c>
      <c r="C108" s="16" t="s">
        <v>395</v>
      </c>
      <c r="D108" s="16" t="s">
        <v>30</v>
      </c>
      <c r="E108" s="17" t="s">
        <v>396</v>
      </c>
      <c r="F108" s="16" t="s">
        <v>397</v>
      </c>
      <c r="G108" s="18" t="s">
        <v>33</v>
      </c>
      <c r="H108" s="16" t="s">
        <v>30</v>
      </c>
      <c r="I108" s="19" t="s">
        <v>398</v>
      </c>
      <c r="J108" s="20" t="s">
        <v>399</v>
      </c>
      <c r="K108" s="21" t="s">
        <v>400</v>
      </c>
      <c r="L108" s="16" t="s">
        <v>282</v>
      </c>
      <c r="M108" s="16" t="n">
        <v>15</v>
      </c>
      <c r="N108" s="22" t="n">
        <v>4094</v>
      </c>
      <c r="O108" s="22" t="n">
        <v>10247</v>
      </c>
      <c r="P108" s="22"/>
      <c r="Q108" s="23" t="n">
        <f aca="false">SUM(N108:P108)</f>
        <v>14341</v>
      </c>
      <c r="R108" s="24" t="s">
        <v>37</v>
      </c>
      <c r="S108" s="24" t="s">
        <v>38</v>
      </c>
      <c r="T108" s="24" t="s">
        <v>39</v>
      </c>
      <c r="U108" s="24"/>
      <c r="V108" s="24" t="s">
        <v>40</v>
      </c>
    </row>
    <row r="109" customFormat="false" ht="16.5" hidden="false" customHeight="true" outlineLevel="0" collapsed="false">
      <c r="A109" s="25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7" t="s">
        <v>273</v>
      </c>
      <c r="N109" s="28" t="n">
        <f aca="false">SUBTOTAL(9,N108:N108)</f>
        <v>4094</v>
      </c>
      <c r="O109" s="28" t="n">
        <f aca="false">SUBTOTAL(9,O108:O108)</f>
        <v>10247</v>
      </c>
      <c r="P109" s="28" t="n">
        <f aca="false">SUBTOTAL(9,P108:P108)</f>
        <v>0</v>
      </c>
      <c r="Q109" s="28" t="n">
        <f aca="false">SUBTOTAL(9,Q108:Q108)</f>
        <v>14341</v>
      </c>
      <c r="R109" s="29" t="s">
        <v>274</v>
      </c>
      <c r="S109" s="30"/>
      <c r="T109" s="26"/>
      <c r="U109" s="26"/>
      <c r="V109" s="26"/>
    </row>
    <row r="110" customFormat="false" ht="24.75" hidden="false" customHeight="true" outlineLevel="0" collapsed="false">
      <c r="A110" s="7" t="s">
        <v>401</v>
      </c>
      <c r="B110" s="7" t="s">
        <v>402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S110" s="11"/>
    </row>
    <row r="111" customFormat="false" ht="13.5" hidden="false" customHeight="true" outlineLevel="0" collapsed="false">
      <c r="A111" s="12" t="s">
        <v>4</v>
      </c>
      <c r="B111" s="13" t="s">
        <v>5</v>
      </c>
      <c r="C111" s="13" t="s">
        <v>6</v>
      </c>
      <c r="D111" s="14" t="s">
        <v>7</v>
      </c>
      <c r="E111" s="14"/>
      <c r="F111" s="14"/>
      <c r="G111" s="14"/>
      <c r="H111" s="14"/>
      <c r="I111" s="13" t="s">
        <v>8</v>
      </c>
      <c r="J111" s="13" t="s">
        <v>9</v>
      </c>
      <c r="K111" s="13" t="s">
        <v>10</v>
      </c>
      <c r="L111" s="13" t="s">
        <v>11</v>
      </c>
      <c r="M111" s="13" t="s">
        <v>12</v>
      </c>
      <c r="N111" s="13" t="str">
        <f aca="false">$N$5</f>
        <v>Szacunkowe zapotrzebowanie na energię [kWh]
w okresie od 01.09.2024 r. do 31.08.2025 r.</v>
      </c>
      <c r="O111" s="13"/>
      <c r="P111" s="13"/>
      <c r="Q111" s="13"/>
      <c r="R111" s="13" t="s">
        <v>14</v>
      </c>
      <c r="S111" s="13" t="s">
        <v>15</v>
      </c>
      <c r="T111" s="13" t="s">
        <v>16</v>
      </c>
      <c r="U111" s="13" t="s">
        <v>17</v>
      </c>
      <c r="V111" s="13" t="s">
        <v>18</v>
      </c>
    </row>
    <row r="112" customFormat="false" ht="13.5" hidden="false" customHeight="true" outlineLevel="0" collapsed="false">
      <c r="A112" s="12"/>
      <c r="B112" s="13"/>
      <c r="C112" s="13"/>
      <c r="D112" s="13" t="s">
        <v>19</v>
      </c>
      <c r="E112" s="13" t="s">
        <v>20</v>
      </c>
      <c r="F112" s="13" t="s">
        <v>21</v>
      </c>
      <c r="G112" s="13" t="s">
        <v>22</v>
      </c>
      <c r="H112" s="13" t="s">
        <v>23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customFormat="false" ht="12" hidden="false" customHeight="true" outlineLevel="0" collapsed="false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2" t="s">
        <v>24</v>
      </c>
      <c r="O113" s="12" t="s">
        <v>25</v>
      </c>
      <c r="P113" s="12" t="s">
        <v>26</v>
      </c>
      <c r="Q113" s="12" t="s">
        <v>27</v>
      </c>
      <c r="R113" s="13"/>
      <c r="S113" s="13"/>
      <c r="T113" s="13"/>
      <c r="U113" s="13"/>
      <c r="V113" s="13"/>
    </row>
    <row r="114" customFormat="false" ht="24.75" hidden="false" customHeight="true" outlineLevel="1" collapsed="false">
      <c r="A114" s="15" t="n">
        <f aca="false">A108+1</f>
        <v>92</v>
      </c>
      <c r="B114" s="16" t="s">
        <v>403</v>
      </c>
      <c r="C114" s="16" t="s">
        <v>403</v>
      </c>
      <c r="D114" s="16" t="s">
        <v>30</v>
      </c>
      <c r="E114" s="17" t="s">
        <v>297</v>
      </c>
      <c r="F114" s="16" t="s">
        <v>404</v>
      </c>
      <c r="G114" s="18" t="s">
        <v>33</v>
      </c>
      <c r="H114" s="16" t="s">
        <v>30</v>
      </c>
      <c r="I114" s="19" t="s">
        <v>405</v>
      </c>
      <c r="J114" s="20" t="s">
        <v>406</v>
      </c>
      <c r="K114" s="21" t="s">
        <v>407</v>
      </c>
      <c r="L114" s="16" t="s">
        <v>282</v>
      </c>
      <c r="M114" s="16" t="n">
        <v>13</v>
      </c>
      <c r="N114" s="22" t="n">
        <v>794</v>
      </c>
      <c r="O114" s="22" t="n">
        <v>1935</v>
      </c>
      <c r="P114" s="22"/>
      <c r="Q114" s="23" t="n">
        <f aca="false">SUM(N114:P114)</f>
        <v>2729</v>
      </c>
      <c r="R114" s="24" t="s">
        <v>37</v>
      </c>
      <c r="S114" s="24" t="s">
        <v>38</v>
      </c>
      <c r="T114" s="24" t="s">
        <v>39</v>
      </c>
      <c r="U114" s="24"/>
      <c r="V114" s="24" t="s">
        <v>40</v>
      </c>
    </row>
    <row r="115" customFormat="false" ht="24.75" hidden="false" customHeight="true" outlineLevel="1" collapsed="false">
      <c r="A115" s="15" t="n">
        <f aca="false">A114+1</f>
        <v>93</v>
      </c>
      <c r="B115" s="16" t="s">
        <v>403</v>
      </c>
      <c r="C115" s="16" t="s">
        <v>403</v>
      </c>
      <c r="D115" s="16" t="s">
        <v>30</v>
      </c>
      <c r="E115" s="17" t="s">
        <v>408</v>
      </c>
      <c r="F115" s="16" t="s">
        <v>409</v>
      </c>
      <c r="G115" s="18" t="s">
        <v>33</v>
      </c>
      <c r="H115" s="16" t="s">
        <v>30</v>
      </c>
      <c r="I115" s="19" t="s">
        <v>410</v>
      </c>
      <c r="J115" s="20" t="s">
        <v>411</v>
      </c>
      <c r="K115" s="21" t="s">
        <v>412</v>
      </c>
      <c r="L115" s="16" t="s">
        <v>292</v>
      </c>
      <c r="M115" s="16" t="n">
        <v>40</v>
      </c>
      <c r="N115" s="22" t="n">
        <v>11943</v>
      </c>
      <c r="O115" s="22"/>
      <c r="P115" s="22"/>
      <c r="Q115" s="23" t="n">
        <f aca="false">SUM(N115:P115)</f>
        <v>11943</v>
      </c>
      <c r="R115" s="24" t="s">
        <v>37</v>
      </c>
      <c r="S115" s="24" t="s">
        <v>38</v>
      </c>
      <c r="T115" s="24" t="s">
        <v>39</v>
      </c>
      <c r="U115" s="24"/>
      <c r="V115" s="24" t="s">
        <v>40</v>
      </c>
    </row>
    <row r="116" customFormat="false" ht="16.5" hidden="false" customHeight="true" outlineLevel="0" collapsed="false">
      <c r="A116" s="2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7" t="s">
        <v>273</v>
      </c>
      <c r="N116" s="28" t="n">
        <f aca="false">SUBTOTAL(9,N114:N115)</f>
        <v>12737</v>
      </c>
      <c r="O116" s="28" t="n">
        <f aca="false">SUBTOTAL(9,O114:O115)</f>
        <v>1935</v>
      </c>
      <c r="P116" s="28" t="n">
        <f aca="false">SUBTOTAL(9,P114:P115)</f>
        <v>0</v>
      </c>
      <c r="Q116" s="28" t="n">
        <f aca="false">SUBTOTAL(9,Q114:Q115)</f>
        <v>14672</v>
      </c>
      <c r="R116" s="29" t="s">
        <v>274</v>
      </c>
      <c r="S116" s="30"/>
      <c r="T116" s="26"/>
      <c r="U116" s="26"/>
      <c r="V116" s="26"/>
    </row>
    <row r="117" customFormat="false" ht="24.75" hidden="false" customHeight="true" outlineLevel="0" collapsed="false">
      <c r="A117" s="7" t="s">
        <v>413</v>
      </c>
      <c r="B117" s="7" t="s">
        <v>414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S117" s="11"/>
    </row>
    <row r="118" customFormat="false" ht="13.5" hidden="false" customHeight="true" outlineLevel="0" collapsed="false">
      <c r="A118" s="12" t="s">
        <v>4</v>
      </c>
      <c r="B118" s="13" t="s">
        <v>5</v>
      </c>
      <c r="C118" s="13" t="s">
        <v>6</v>
      </c>
      <c r="D118" s="14" t="s">
        <v>7</v>
      </c>
      <c r="E118" s="14"/>
      <c r="F118" s="14"/>
      <c r="G118" s="14"/>
      <c r="H118" s="14"/>
      <c r="I118" s="13" t="s">
        <v>8</v>
      </c>
      <c r="J118" s="13" t="s">
        <v>9</v>
      </c>
      <c r="K118" s="13" t="s">
        <v>10</v>
      </c>
      <c r="L118" s="13" t="s">
        <v>11</v>
      </c>
      <c r="M118" s="13" t="s">
        <v>12</v>
      </c>
      <c r="N118" s="13" t="str">
        <f aca="false">$N$5</f>
        <v>Szacunkowe zapotrzebowanie na energię [kWh]
w okresie od 01.09.2024 r. do 31.08.2025 r.</v>
      </c>
      <c r="O118" s="13"/>
      <c r="P118" s="13"/>
      <c r="Q118" s="13"/>
      <c r="R118" s="13" t="s">
        <v>14</v>
      </c>
      <c r="S118" s="13" t="s">
        <v>15</v>
      </c>
      <c r="T118" s="13" t="s">
        <v>16</v>
      </c>
      <c r="U118" s="13" t="s">
        <v>17</v>
      </c>
      <c r="V118" s="13" t="s">
        <v>18</v>
      </c>
    </row>
    <row r="119" customFormat="false" ht="13.5" hidden="false" customHeight="true" outlineLevel="0" collapsed="false">
      <c r="A119" s="12"/>
      <c r="B119" s="13"/>
      <c r="C119" s="13"/>
      <c r="D119" s="13" t="s">
        <v>19</v>
      </c>
      <c r="E119" s="13" t="s">
        <v>20</v>
      </c>
      <c r="F119" s="13" t="s">
        <v>21</v>
      </c>
      <c r="G119" s="13" t="s">
        <v>22</v>
      </c>
      <c r="H119" s="13" t="s">
        <v>23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customFormat="false" ht="12" hidden="false" customHeight="true" outlineLevel="0" collapsed="false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 t="s">
        <v>24</v>
      </c>
      <c r="O120" s="12" t="s">
        <v>25</v>
      </c>
      <c r="P120" s="12" t="s">
        <v>26</v>
      </c>
      <c r="Q120" s="12" t="s">
        <v>27</v>
      </c>
      <c r="R120" s="13"/>
      <c r="S120" s="13"/>
      <c r="T120" s="13"/>
      <c r="U120" s="13"/>
      <c r="V120" s="13"/>
    </row>
    <row r="121" customFormat="false" ht="24.75" hidden="false" customHeight="true" outlineLevel="1" collapsed="false">
      <c r="A121" s="15" t="n">
        <f aca="false">A115+1</f>
        <v>94</v>
      </c>
      <c r="B121" s="16" t="s">
        <v>415</v>
      </c>
      <c r="C121" s="16" t="s">
        <v>415</v>
      </c>
      <c r="D121" s="16" t="s">
        <v>30</v>
      </c>
      <c r="E121" s="17" t="s">
        <v>139</v>
      </c>
      <c r="F121" s="16" t="s">
        <v>416</v>
      </c>
      <c r="G121" s="18" t="s">
        <v>33</v>
      </c>
      <c r="H121" s="16" t="s">
        <v>30</v>
      </c>
      <c r="I121" s="19" t="s">
        <v>417</v>
      </c>
      <c r="J121" s="20" t="s">
        <v>418</v>
      </c>
      <c r="K121" s="21" t="n">
        <v>44264214</v>
      </c>
      <c r="L121" s="16" t="s">
        <v>385</v>
      </c>
      <c r="M121" s="16" t="n">
        <v>52</v>
      </c>
      <c r="N121" s="22" t="n">
        <v>39125</v>
      </c>
      <c r="O121" s="22" t="n">
        <v>164</v>
      </c>
      <c r="P121" s="22" t="n">
        <v>1424</v>
      </c>
      <c r="Q121" s="23" t="n">
        <f aca="false">SUM(N121:P121)</f>
        <v>40713</v>
      </c>
      <c r="R121" s="24" t="s">
        <v>37</v>
      </c>
      <c r="S121" s="24" t="s">
        <v>38</v>
      </c>
      <c r="T121" s="24" t="s">
        <v>39</v>
      </c>
      <c r="U121" s="24"/>
      <c r="V121" s="24" t="s">
        <v>40</v>
      </c>
    </row>
    <row r="122" customFormat="false" ht="16.5" hidden="false" customHeight="true" outlineLevel="0" collapsed="false">
      <c r="A122" s="31" t="n">
        <v>12</v>
      </c>
      <c r="B122" s="32" t="n">
        <f aca="false">A121*A122</f>
        <v>1128</v>
      </c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7" t="s">
        <v>273</v>
      </c>
      <c r="N122" s="28" t="n">
        <f aca="false">SUBTOTAL(9,N121)</f>
        <v>39125</v>
      </c>
      <c r="O122" s="28" t="n">
        <f aca="false">SUBTOTAL(9,O121)</f>
        <v>164</v>
      </c>
      <c r="P122" s="28" t="n">
        <f aca="false">SUBTOTAL(9,P121)</f>
        <v>1424</v>
      </c>
      <c r="Q122" s="28" t="n">
        <f aca="false">SUBTOTAL(9,Q121)</f>
        <v>40713</v>
      </c>
      <c r="R122" s="29" t="s">
        <v>274</v>
      </c>
      <c r="S122" s="30"/>
      <c r="T122" s="26"/>
      <c r="U122" s="26"/>
      <c r="V122" s="26"/>
    </row>
    <row r="123" customFormat="false" ht="24.75" hidden="false" customHeight="true" outlineLevel="0" collapsed="false">
      <c r="A123" s="7" t="s">
        <v>419</v>
      </c>
      <c r="B123" s="7" t="s">
        <v>420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S123" s="11"/>
    </row>
    <row r="124" customFormat="false" ht="13.5" hidden="false" customHeight="true" outlineLevel="0" collapsed="false">
      <c r="A124" s="12" t="s">
        <v>4</v>
      </c>
      <c r="B124" s="13" t="s">
        <v>5</v>
      </c>
      <c r="C124" s="13" t="s">
        <v>6</v>
      </c>
      <c r="D124" s="14" t="s">
        <v>7</v>
      </c>
      <c r="E124" s="14"/>
      <c r="F124" s="14"/>
      <c r="G124" s="14"/>
      <c r="H124" s="14"/>
      <c r="I124" s="13" t="s">
        <v>8</v>
      </c>
      <c r="J124" s="13" t="s">
        <v>9</v>
      </c>
      <c r="K124" s="13" t="s">
        <v>10</v>
      </c>
      <c r="L124" s="13" t="s">
        <v>11</v>
      </c>
      <c r="M124" s="13" t="s">
        <v>12</v>
      </c>
      <c r="N124" s="13" t="str">
        <f aca="false">$N$5</f>
        <v>Szacunkowe zapotrzebowanie na energię [kWh]
w okresie od 01.09.2024 r. do 31.08.2025 r.</v>
      </c>
      <c r="O124" s="13"/>
      <c r="P124" s="13"/>
      <c r="Q124" s="13"/>
      <c r="R124" s="13" t="s">
        <v>14</v>
      </c>
      <c r="S124" s="13" t="s">
        <v>15</v>
      </c>
      <c r="T124" s="13" t="s">
        <v>16</v>
      </c>
      <c r="U124" s="13" t="s">
        <v>17</v>
      </c>
      <c r="V124" s="13" t="s">
        <v>18</v>
      </c>
    </row>
    <row r="125" customFormat="false" ht="13.5" hidden="false" customHeight="true" outlineLevel="0" collapsed="false">
      <c r="A125" s="12"/>
      <c r="B125" s="13"/>
      <c r="C125" s="13"/>
      <c r="D125" s="13" t="s">
        <v>19</v>
      </c>
      <c r="E125" s="13" t="s">
        <v>20</v>
      </c>
      <c r="F125" s="13" t="s">
        <v>21</v>
      </c>
      <c r="G125" s="13" t="s">
        <v>22</v>
      </c>
      <c r="H125" s="13" t="s">
        <v>23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customFormat="false" ht="12" hidden="false" customHeight="true" outlineLevel="0" collapsed="false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2" t="s">
        <v>24</v>
      </c>
      <c r="O126" s="12" t="s">
        <v>25</v>
      </c>
      <c r="P126" s="12" t="s">
        <v>26</v>
      </c>
      <c r="Q126" s="12" t="s">
        <v>27</v>
      </c>
      <c r="R126" s="13"/>
      <c r="S126" s="13"/>
      <c r="T126" s="13"/>
      <c r="U126" s="13"/>
      <c r="V126" s="13"/>
    </row>
    <row r="127" customFormat="false" ht="24.75" hidden="false" customHeight="true" outlineLevel="1" collapsed="false">
      <c r="A127" s="15" t="n">
        <f aca="false">A121+1</f>
        <v>95</v>
      </c>
      <c r="B127" s="16" t="s">
        <v>28</v>
      </c>
      <c r="C127" s="16" t="s">
        <v>421</v>
      </c>
      <c r="D127" s="16" t="s">
        <v>30</v>
      </c>
      <c r="E127" s="17" t="s">
        <v>408</v>
      </c>
      <c r="F127" s="16" t="n">
        <v>28</v>
      </c>
      <c r="G127" s="18" t="s">
        <v>33</v>
      </c>
      <c r="H127" s="16" t="s">
        <v>30</v>
      </c>
      <c r="I127" s="19" t="s">
        <v>422</v>
      </c>
      <c r="J127" s="20" t="s">
        <v>423</v>
      </c>
      <c r="K127" s="21" t="s">
        <v>424</v>
      </c>
      <c r="L127" s="16" t="s">
        <v>292</v>
      </c>
      <c r="M127" s="16" t="n">
        <v>11</v>
      </c>
      <c r="N127" s="22" t="n">
        <v>6780</v>
      </c>
      <c r="O127" s="22"/>
      <c r="P127" s="22"/>
      <c r="Q127" s="23" t="n">
        <f aca="false">SUM(N127:P127)</f>
        <v>6780</v>
      </c>
      <c r="R127" s="24" t="s">
        <v>37</v>
      </c>
      <c r="S127" s="24" t="s">
        <v>38</v>
      </c>
      <c r="T127" s="24" t="s">
        <v>39</v>
      </c>
      <c r="U127" s="24"/>
      <c r="V127" s="24" t="s">
        <v>40</v>
      </c>
    </row>
    <row r="128" customFormat="false" ht="16.5" hidden="false" customHeight="true" outlineLevel="0" collapsed="false">
      <c r="A128" s="31" t="n">
        <v>12</v>
      </c>
      <c r="B128" s="32" t="n">
        <f aca="false">A127*A128</f>
        <v>1140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7" t="s">
        <v>273</v>
      </c>
      <c r="N128" s="28" t="n">
        <f aca="false">SUBTOTAL(9,N127)</f>
        <v>6780</v>
      </c>
      <c r="O128" s="28" t="n">
        <f aca="false">SUBTOTAL(9,O127)</f>
        <v>0</v>
      </c>
      <c r="P128" s="28" t="n">
        <f aca="false">SUBTOTAL(9,P127)</f>
        <v>0</v>
      </c>
      <c r="Q128" s="28" t="n">
        <f aca="false">SUBTOTAL(9,Q127)</f>
        <v>6780</v>
      </c>
      <c r="R128" s="29" t="s">
        <v>274</v>
      </c>
      <c r="S128" s="30"/>
      <c r="T128" s="26"/>
      <c r="U128" s="26"/>
      <c r="V128" s="26"/>
    </row>
    <row r="129" customFormat="false" ht="24.75" hidden="false" customHeight="true" outlineLevel="0" collapsed="false">
      <c r="A129" s="7" t="s">
        <v>425</v>
      </c>
      <c r="B129" s="7" t="s">
        <v>426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S129" s="11"/>
    </row>
    <row r="130" customFormat="false" ht="13.5" hidden="false" customHeight="true" outlineLevel="0" collapsed="false">
      <c r="A130" s="12" t="s">
        <v>4</v>
      </c>
      <c r="B130" s="13" t="s">
        <v>5</v>
      </c>
      <c r="C130" s="13" t="s">
        <v>6</v>
      </c>
      <c r="D130" s="14" t="s">
        <v>7</v>
      </c>
      <c r="E130" s="14"/>
      <c r="F130" s="14"/>
      <c r="G130" s="14"/>
      <c r="H130" s="14"/>
      <c r="I130" s="13" t="s">
        <v>8</v>
      </c>
      <c r="J130" s="13" t="s">
        <v>9</v>
      </c>
      <c r="K130" s="13" t="s">
        <v>10</v>
      </c>
      <c r="L130" s="13" t="s">
        <v>11</v>
      </c>
      <c r="M130" s="13" t="s">
        <v>12</v>
      </c>
      <c r="N130" s="13" t="str">
        <f aca="false">$N$5</f>
        <v>Szacunkowe zapotrzebowanie na energię [kWh]
w okresie od 01.09.2024 r. do 31.08.2025 r.</v>
      </c>
      <c r="O130" s="13"/>
      <c r="P130" s="13"/>
      <c r="Q130" s="13"/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</row>
    <row r="131" customFormat="false" ht="13.5" hidden="false" customHeight="true" outlineLevel="0" collapsed="false">
      <c r="A131" s="12"/>
      <c r="B131" s="13"/>
      <c r="C131" s="13"/>
      <c r="D131" s="13" t="s">
        <v>19</v>
      </c>
      <c r="E131" s="13" t="s">
        <v>20</v>
      </c>
      <c r="F131" s="13" t="s">
        <v>21</v>
      </c>
      <c r="G131" s="13" t="s">
        <v>22</v>
      </c>
      <c r="H131" s="13" t="s">
        <v>23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customFormat="false" ht="12" hidden="false" customHeight="true" outlineLevel="0" collapsed="false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2" t="s">
        <v>24</v>
      </c>
      <c r="O132" s="12" t="s">
        <v>25</v>
      </c>
      <c r="P132" s="12" t="s">
        <v>26</v>
      </c>
      <c r="Q132" s="12" t="s">
        <v>27</v>
      </c>
      <c r="R132" s="13"/>
      <c r="S132" s="13"/>
      <c r="T132" s="13"/>
      <c r="U132" s="13"/>
      <c r="V132" s="13"/>
    </row>
    <row r="133" customFormat="false" ht="24.75" hidden="false" customHeight="true" outlineLevel="1" collapsed="false">
      <c r="A133" s="33" t="n">
        <f aca="false">A127+1</f>
        <v>96</v>
      </c>
      <c r="B133" s="34" t="s">
        <v>28</v>
      </c>
      <c r="C133" s="34" t="s">
        <v>427</v>
      </c>
      <c r="D133" s="34" t="s">
        <v>30</v>
      </c>
      <c r="E133" s="35" t="s">
        <v>165</v>
      </c>
      <c r="F133" s="34" t="s">
        <v>428</v>
      </c>
      <c r="G133" s="36" t="s">
        <v>33</v>
      </c>
      <c r="H133" s="34" t="s">
        <v>30</v>
      </c>
      <c r="I133" s="19" t="s">
        <v>429</v>
      </c>
      <c r="J133" s="20" t="s">
        <v>429</v>
      </c>
      <c r="K133" s="37"/>
      <c r="L133" s="34" t="s">
        <v>315</v>
      </c>
      <c r="M133" s="34" t="n">
        <v>45</v>
      </c>
      <c r="N133" s="38" t="n">
        <v>100000</v>
      </c>
      <c r="O133" s="38"/>
      <c r="P133" s="38"/>
      <c r="Q133" s="23" t="n">
        <f aca="false">SUM(N133:P133)</f>
        <v>100000</v>
      </c>
      <c r="R133" s="39" t="s">
        <v>430</v>
      </c>
      <c r="S133" s="39" t="s">
        <v>431</v>
      </c>
      <c r="T133" s="39" t="s">
        <v>432</v>
      </c>
      <c r="U133" s="39"/>
      <c r="V133" s="39" t="s">
        <v>40</v>
      </c>
    </row>
    <row r="134" customFormat="false" ht="16.5" hidden="false" customHeight="true" outlineLevel="0" collapsed="false">
      <c r="A134" s="31" t="n">
        <v>12</v>
      </c>
      <c r="B134" s="32" t="n">
        <f aca="false">A133*A134</f>
        <v>1152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7" t="s">
        <v>273</v>
      </c>
      <c r="N134" s="28" t="n">
        <f aca="false">SUBTOTAL(9,N133)</f>
        <v>100000</v>
      </c>
      <c r="O134" s="28" t="n">
        <f aca="false">SUBTOTAL(9,O133)</f>
        <v>0</v>
      </c>
      <c r="P134" s="28" t="n">
        <f aca="false">SUBTOTAL(9,P133)</f>
        <v>0</v>
      </c>
      <c r="Q134" s="28" t="n">
        <f aca="false">SUBTOTAL(9,Q133)</f>
        <v>100000</v>
      </c>
      <c r="R134" s="29" t="s">
        <v>274</v>
      </c>
      <c r="S134" s="30"/>
      <c r="T134" s="26"/>
      <c r="U134" s="26"/>
      <c r="V134" s="26"/>
    </row>
    <row r="135" customFormat="false" ht="4.5" hidden="false" customHeight="true" outlineLevel="0" collapsed="false">
      <c r="N135" s="40"/>
      <c r="O135" s="40"/>
      <c r="P135" s="40"/>
      <c r="Q135" s="40"/>
    </row>
    <row r="136" customFormat="false" ht="16.5" hidden="false" customHeight="true" outlineLevel="0" collapsed="false">
      <c r="A136" s="2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7" t="s">
        <v>433</v>
      </c>
      <c r="N136" s="28" t="n">
        <f aca="false">SUBTOTAL(9,N8:N133)</f>
        <v>776179</v>
      </c>
      <c r="O136" s="28" t="n">
        <f aca="false">SUBTOTAL(9,O8:O133)</f>
        <v>282212</v>
      </c>
      <c r="P136" s="28" t="n">
        <f aca="false">SUBTOTAL(9,P8:P133)</f>
        <v>108371</v>
      </c>
      <c r="Q136" s="28" t="n">
        <f aca="false">SUBTOTAL(9,Q8:Q134)</f>
        <v>1166762</v>
      </c>
      <c r="R136" s="29" t="s">
        <v>274</v>
      </c>
      <c r="S136" s="30"/>
      <c r="T136" s="26"/>
      <c r="U136" s="26"/>
      <c r="V136" s="26"/>
    </row>
    <row r="137" customFormat="false" ht="28.5" hidden="false" customHeight="true" outlineLevel="0" collapsed="false">
      <c r="B137" s="41" t="str">
        <f aca="false">"Szacowane zapotrzebowanie na energię elektryczną dla powyższych obiektów w okresie "&amp;MID($N$5,55,33)&amp;" wynosi "&amp;INT(Q136)&amp;" kWh"</f>
        <v>Szacowane zapotrzebowanie na energię elektryczną dla powyższych obiektów w okresie od 01.09.2024 r. do 31.08.2025 r. wynosi 1166762 kWh</v>
      </c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2"/>
      <c r="V137" s="42"/>
    </row>
    <row r="138" customFormat="false" ht="14.25" hidden="false" customHeight="false" outlineLevel="0" collapsed="false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</row>
    <row r="139" customFormat="false" ht="14.25" hidden="false" customHeight="false" outlineLevel="0" collapsed="false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3"/>
      <c r="R139" s="42"/>
      <c r="S139" s="42"/>
      <c r="T139" s="42"/>
      <c r="U139" s="42"/>
      <c r="V139" s="42"/>
    </row>
    <row r="140" customFormat="false" ht="14.25" hidden="false" customHeight="false" outlineLevel="0" collapsed="false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4" t="s">
        <v>434</v>
      </c>
      <c r="Q140" s="43" t="n">
        <f aca="false">INT(Q136*(4/12))</f>
        <v>388920</v>
      </c>
      <c r="R140" s="42"/>
      <c r="S140" s="42"/>
      <c r="T140" s="42"/>
      <c r="U140" s="42"/>
      <c r="V140" s="42"/>
    </row>
    <row r="141" customFormat="false" ht="14.25" hidden="false" customHeight="false" outlineLevel="0" collapsed="false">
      <c r="P141" s="44" t="s">
        <v>435</v>
      </c>
      <c r="Q141" s="43" t="n">
        <f aca="false">Q136-Q140</f>
        <v>777842</v>
      </c>
    </row>
    <row r="143" customFormat="false" ht="14.25" hidden="false" customHeight="false" outlineLevel="0" collapsed="false">
      <c r="P143" s="44"/>
      <c r="Q143" s="45"/>
    </row>
    <row r="144" customFormat="false" ht="14.25" hidden="false" customHeight="false" outlineLevel="0" collapsed="false">
      <c r="P144" s="44"/>
      <c r="Q144" s="45"/>
    </row>
  </sheetData>
  <autoFilter ref="A7:V133"/>
  <mergeCells count="144">
    <mergeCell ref="A1:T1"/>
    <mergeCell ref="A2:T2"/>
    <mergeCell ref="A3:T3"/>
    <mergeCell ref="A5:A7"/>
    <mergeCell ref="B5:B7"/>
    <mergeCell ref="C5:C7"/>
    <mergeCell ref="D5:H5"/>
    <mergeCell ref="I5:I7"/>
    <mergeCell ref="J5:J7"/>
    <mergeCell ref="K5:K7"/>
    <mergeCell ref="L5:L7"/>
    <mergeCell ref="M5:M7"/>
    <mergeCell ref="N5:Q6"/>
    <mergeCell ref="R5:R7"/>
    <mergeCell ref="S5:S7"/>
    <mergeCell ref="T5:T7"/>
    <mergeCell ref="U5:U7"/>
    <mergeCell ref="V5:V7"/>
    <mergeCell ref="D6:D7"/>
    <mergeCell ref="E6:E7"/>
    <mergeCell ref="F6:F7"/>
    <mergeCell ref="G6:G7"/>
    <mergeCell ref="H6:H7"/>
    <mergeCell ref="A74:A76"/>
    <mergeCell ref="B74:B76"/>
    <mergeCell ref="C74:C76"/>
    <mergeCell ref="D74:H74"/>
    <mergeCell ref="I74:I76"/>
    <mergeCell ref="J74:J76"/>
    <mergeCell ref="K74:K76"/>
    <mergeCell ref="L74:L76"/>
    <mergeCell ref="M74:M76"/>
    <mergeCell ref="N74:Q75"/>
    <mergeCell ref="R74:R76"/>
    <mergeCell ref="S74:S76"/>
    <mergeCell ref="T74:T76"/>
    <mergeCell ref="U74:U76"/>
    <mergeCell ref="V74:V76"/>
    <mergeCell ref="D75:D76"/>
    <mergeCell ref="E75:E76"/>
    <mergeCell ref="F75:F76"/>
    <mergeCell ref="G75:G76"/>
    <mergeCell ref="H75:H76"/>
    <mergeCell ref="A105:A107"/>
    <mergeCell ref="B105:B107"/>
    <mergeCell ref="C105:C107"/>
    <mergeCell ref="D105:H105"/>
    <mergeCell ref="I105:I107"/>
    <mergeCell ref="J105:J107"/>
    <mergeCell ref="K105:K107"/>
    <mergeCell ref="L105:L107"/>
    <mergeCell ref="M105:M107"/>
    <mergeCell ref="N105:Q106"/>
    <mergeCell ref="R105:R107"/>
    <mergeCell ref="S105:S107"/>
    <mergeCell ref="T105:T107"/>
    <mergeCell ref="U105:U107"/>
    <mergeCell ref="V105:V107"/>
    <mergeCell ref="D106:D107"/>
    <mergeCell ref="E106:E107"/>
    <mergeCell ref="F106:F107"/>
    <mergeCell ref="G106:G107"/>
    <mergeCell ref="H106:H107"/>
    <mergeCell ref="A111:A113"/>
    <mergeCell ref="B111:B113"/>
    <mergeCell ref="C111:C113"/>
    <mergeCell ref="D111:H111"/>
    <mergeCell ref="I111:I113"/>
    <mergeCell ref="J111:J113"/>
    <mergeCell ref="K111:K113"/>
    <mergeCell ref="L111:L113"/>
    <mergeCell ref="M111:M113"/>
    <mergeCell ref="N111:Q112"/>
    <mergeCell ref="R111:R113"/>
    <mergeCell ref="S111:S113"/>
    <mergeCell ref="T111:T113"/>
    <mergeCell ref="U111:U113"/>
    <mergeCell ref="V111:V113"/>
    <mergeCell ref="D112:D113"/>
    <mergeCell ref="E112:E113"/>
    <mergeCell ref="F112:F113"/>
    <mergeCell ref="G112:G113"/>
    <mergeCell ref="H112:H113"/>
    <mergeCell ref="A118:A120"/>
    <mergeCell ref="B118:B120"/>
    <mergeCell ref="C118:C120"/>
    <mergeCell ref="D118:H118"/>
    <mergeCell ref="I118:I120"/>
    <mergeCell ref="J118:J120"/>
    <mergeCell ref="K118:K120"/>
    <mergeCell ref="L118:L120"/>
    <mergeCell ref="M118:M120"/>
    <mergeCell ref="N118:Q119"/>
    <mergeCell ref="R118:R120"/>
    <mergeCell ref="S118:S120"/>
    <mergeCell ref="T118:T120"/>
    <mergeCell ref="U118:U120"/>
    <mergeCell ref="V118:V120"/>
    <mergeCell ref="D119:D120"/>
    <mergeCell ref="E119:E120"/>
    <mergeCell ref="F119:F120"/>
    <mergeCell ref="G119:G120"/>
    <mergeCell ref="H119:H120"/>
    <mergeCell ref="A124:A126"/>
    <mergeCell ref="B124:B126"/>
    <mergeCell ref="C124:C126"/>
    <mergeCell ref="D124:H124"/>
    <mergeCell ref="I124:I126"/>
    <mergeCell ref="J124:J126"/>
    <mergeCell ref="K124:K126"/>
    <mergeCell ref="L124:L126"/>
    <mergeCell ref="M124:M126"/>
    <mergeCell ref="N124:Q125"/>
    <mergeCell ref="R124:R126"/>
    <mergeCell ref="S124:S126"/>
    <mergeCell ref="T124:T126"/>
    <mergeCell ref="U124:U126"/>
    <mergeCell ref="V124:V126"/>
    <mergeCell ref="D125:D126"/>
    <mergeCell ref="E125:E126"/>
    <mergeCell ref="F125:F126"/>
    <mergeCell ref="G125:G126"/>
    <mergeCell ref="H125:H126"/>
    <mergeCell ref="A130:A132"/>
    <mergeCell ref="B130:B132"/>
    <mergeCell ref="C130:C132"/>
    <mergeCell ref="D130:H130"/>
    <mergeCell ref="I130:I132"/>
    <mergeCell ref="J130:J132"/>
    <mergeCell ref="K130:K132"/>
    <mergeCell ref="L130:L132"/>
    <mergeCell ref="M130:M132"/>
    <mergeCell ref="N130:Q131"/>
    <mergeCell ref="R130:R132"/>
    <mergeCell ref="S130:S132"/>
    <mergeCell ref="T130:T132"/>
    <mergeCell ref="U130:U132"/>
    <mergeCell ref="V130:V132"/>
    <mergeCell ref="D131:D132"/>
    <mergeCell ref="E131:E132"/>
    <mergeCell ref="F131:F132"/>
    <mergeCell ref="G131:G132"/>
    <mergeCell ref="H131:H132"/>
    <mergeCell ref="B137:T137"/>
  </mergeCells>
  <printOptions headings="false" gridLines="false" gridLinesSet="true" horizontalCentered="true" verticalCentered="false"/>
  <pageMargins left="0" right="0" top="0.509722222222222" bottom="0.370138888888889" header="0.259722222222222" footer="0.196527777777778"/>
  <pageSetup paperSize="9" scale="82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&amp;R&amp;"Czcionka tekstu podstawowego,Regularna"&amp;10Załącznik nr 7 do SWZ</oddHeader>
    <oddFooter>&amp;C&amp;"Czcionka tekstu podstawowego,Regularna"&amp;8Strona &amp;P z &amp;N</oddFooter>
  </headerFooter>
  <rowBreaks count="1" manualBreakCount="1">
    <brk id="10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2022-02-07T08:42:22Z</dcterms:created>
  <dc:creator>Krzysztof</dc:creator>
  <dc:description/>
  <dc:language>pl-PL</dc:language>
  <cp:lastModifiedBy/>
  <cp:lastPrinted>2023-07-24T12:19:53Z</cp:lastPrinted>
  <dcterms:modified xsi:type="dcterms:W3CDTF">2024-03-05T13:53:10Z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