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600"/>
  </bookViews>
  <sheets>
    <sheet name="Arkusz1" sheetId="4" r:id="rId1"/>
    <sheet name="Arkusz2" sheetId="2" r:id="rId2"/>
    <sheet name="Arkusz3" sheetId="3" r:id="rId3"/>
  </sheets>
  <definedNames>
    <definedName name="_xlnm._FilterDatabase" localSheetId="0" hidden="1">Arkusz1!$A$1:$N$39</definedName>
  </definedNames>
  <calcPr calcId="125725"/>
</workbook>
</file>

<file path=xl/calcChain.xml><?xml version="1.0" encoding="utf-8"?>
<calcChain xmlns="http://schemas.openxmlformats.org/spreadsheetml/2006/main">
  <c r="K3" i="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2"/>
  <c r="K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2"/>
  <c r="H23"/>
  <c r="H24"/>
  <c r="H26"/>
  <c r="H29"/>
  <c r="H2"/>
  <c r="H4"/>
  <c r="H7"/>
  <c r="H17"/>
  <c r="H18"/>
  <c r="H19"/>
  <c r="H20"/>
  <c r="H21"/>
  <c r="H22"/>
  <c r="H37"/>
  <c r="H38"/>
  <c r="H39"/>
  <c r="M3"/>
  <c r="N3"/>
  <c r="M4"/>
  <c r="N4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29"/>
  <c r="N29"/>
  <c r="M30"/>
  <c r="N30"/>
  <c r="M31"/>
  <c r="N31"/>
  <c r="M32"/>
  <c r="N32"/>
  <c r="M33"/>
  <c r="N33"/>
  <c r="M34"/>
  <c r="N34"/>
  <c r="M35"/>
  <c r="N35"/>
  <c r="M36"/>
  <c r="N36"/>
  <c r="M37"/>
  <c r="N37"/>
  <c r="M38"/>
  <c r="N38"/>
  <c r="M39"/>
  <c r="N39"/>
  <c r="I40" l="1"/>
  <c r="J40"/>
  <c r="H3"/>
  <c r="H5"/>
  <c r="H27"/>
  <c r="H10"/>
  <c r="H32"/>
  <c r="H12"/>
  <c r="H33"/>
  <c r="H25"/>
  <c r="H8"/>
  <c r="H14"/>
  <c r="H6"/>
  <c r="H28"/>
  <c r="H9"/>
  <c r="H30"/>
  <c r="H31"/>
  <c r="H11"/>
  <c r="H13"/>
  <c r="H34"/>
  <c r="H35"/>
  <c r="H15"/>
  <c r="H36"/>
  <c r="H16"/>
  <c r="K40" l="1"/>
</calcChain>
</file>

<file path=xl/sharedStrings.xml><?xml version="1.0" encoding="utf-8"?>
<sst xmlns="http://schemas.openxmlformats.org/spreadsheetml/2006/main" count="141" uniqueCount="69">
  <si>
    <t>szt</t>
  </si>
  <si>
    <t>kg</t>
  </si>
  <si>
    <t>Twaróg półtłusty foremka bez laktozy</t>
  </si>
  <si>
    <t>Produkty mleczarskie oraz tłuszczowe</t>
  </si>
  <si>
    <t>Twaróg półtłusty foremka</t>
  </si>
  <si>
    <t>litr</t>
  </si>
  <si>
    <t>Śmietana 36% (op. 1/2 l.)</t>
  </si>
  <si>
    <t xml:space="preserve">Śmietana 18% ukwaszona </t>
  </si>
  <si>
    <t>Śmietana 18% słodka (op. 1/2 l.)</t>
  </si>
  <si>
    <t>Serek wiejski op. 200g</t>
  </si>
  <si>
    <t>Serek wiejski bez laktozy  op. 180 g</t>
  </si>
  <si>
    <t>Serek śmietankowy (1 sztuka minimum 150 g) różne warianty smakowe)</t>
  </si>
  <si>
    <t>Serek homogenizowany owocowy op.   minimum 150g</t>
  </si>
  <si>
    <t>Serek homogenizowany bez laktozy op.  minimum 180g</t>
  </si>
  <si>
    <t>Serek homogenizowany  waniliowy op. 250g</t>
  </si>
  <si>
    <t>Ser żółty twardy Tylżycki</t>
  </si>
  <si>
    <t>Ser żółty twardy Salami</t>
  </si>
  <si>
    <t>Ser żółty twardy Morski</t>
  </si>
  <si>
    <t>Ser żółty twardy Gouda</t>
  </si>
  <si>
    <t>Ser żółty twardy Edamski</t>
  </si>
  <si>
    <t>Ser żółty twardy bez laktozy</t>
  </si>
  <si>
    <t>Ser twarogowy kanapkowy w plastrach opakowanie min 150g</t>
  </si>
  <si>
    <t xml:space="preserve">Ser topiony smakowy: papryka, szynka, szczypior, pieczarka  (baton/kostka  (1 szt. 100 g) </t>
  </si>
  <si>
    <t xml:space="preserve">Ser topiony  baton/kostka       (1 szt. 100 g) </t>
  </si>
  <si>
    <t>Ser biały, sałatkowy w kostkach, naturalny, w zalewie solankowej, półtłusty, typu feta 200g</t>
  </si>
  <si>
    <t>Mleko świeże butelka 2% szt.= 1 litr</t>
  </si>
  <si>
    <t>Mleko karton 2% szt.= 1 litr bez laktozy</t>
  </si>
  <si>
    <t>Mleko karton 2% szt.= 1 litr</t>
  </si>
  <si>
    <t>Maślanka Mrągowska  op. 1 litr</t>
  </si>
  <si>
    <t>Masło o zawartości tłuszczu nie mniej niż  82 %, kostka 200g</t>
  </si>
  <si>
    <t>Masło o zawartości tłuszczu nie mniej niż  82 %, bez laktozy kostka 200g</t>
  </si>
  <si>
    <t>Maskarpone 500g</t>
  </si>
  <si>
    <t>Margaryna "Palma" op. 250g</t>
  </si>
  <si>
    <t>Kefir szt.1 litr</t>
  </si>
  <si>
    <t xml:space="preserve">Jogurt owocowy, różne smaki (1 sztuka - co najmniej 150 g) </t>
  </si>
  <si>
    <t xml:space="preserve">Jogurt owocowy, bez laktozy, różne smaki (1 sztuka - co najmniej 150 g) </t>
  </si>
  <si>
    <t>Jogurt  naturalny, bez laktozy (1 sztuka - co najmniej 150 g)</t>
  </si>
  <si>
    <t>Jogurt  naturalny (1 sztuka - co najmniej 150 g)</t>
  </si>
  <si>
    <t xml:space="preserve">Deser ryż na mleku, (1 sztuka - co najmniej 200 g), różne warianty smakowe </t>
  </si>
  <si>
    <t xml:space="preserve">Deser dwuwarstwowy - pudding z bitą śmietaną lub pudding z dodatkiem słodkiego sosu (1 sztuka - co najmniej 125 g), różne warianty smakowe </t>
  </si>
  <si>
    <t>Prognoza 2024</t>
  </si>
  <si>
    <t>% udział</t>
  </si>
  <si>
    <t>rok</t>
  </si>
  <si>
    <t>Rozcchody I, II,II kwartał</t>
  </si>
  <si>
    <t>Wartość oferty brutto</t>
  </si>
  <si>
    <t>Kwota podatku</t>
  </si>
  <si>
    <t>Wartość oferty netto</t>
  </si>
  <si>
    <t>Cena jednostkowa brutto</t>
  </si>
  <si>
    <t>Stawka podatku VAT %</t>
  </si>
  <si>
    <t xml:space="preserve">ilość </t>
  </si>
  <si>
    <t>Jednostka miary</t>
  </si>
  <si>
    <t>Nazwa towaru</t>
  </si>
  <si>
    <t>Część oferty</t>
  </si>
  <si>
    <t>Lp.</t>
  </si>
  <si>
    <t>Ciasto francuskie opakownaie min 300g</t>
  </si>
  <si>
    <t>Cena jednostkowa netto</t>
  </si>
  <si>
    <t>UWAGA dotycząca wypełniania formularza cenowego!</t>
  </si>
  <si>
    <t xml:space="preserve">W formularzu cenowym należy uzupełnić kolumnę F (cena jednostkowa netto) oraz kolumnę G (podatek VAT) wpisując odpowiednią </t>
  </si>
  <si>
    <t>*W przypadku wystąpienia innej jednostki miary u dostawcy niż jednostka miary zawarta w formularzu, dostawca zobowiązany jest przeliczyć cennę jednostkową z uwagi na odpowiednią jednostkę miary.</t>
  </si>
  <si>
    <t>1.       Wartość oferty netto:  ….………………………………………………………………………..………………</t>
  </si>
  <si>
    <t>Słownie wartość  oferty netto: ……………………………………………………………………………………………</t>
  </si>
  <si>
    <t>2.      Wartość podatku VAT:  ……………………………………………………………………………………………</t>
  </si>
  <si>
    <t>Słownie wartość podatku VAT : ……………………………………………………….…………………….…………</t>
  </si>
  <si>
    <t>3.      Wartość oferty brutto: …………………………………………………….…………………………………………</t>
  </si>
  <si>
    <t>Słownie wartość ofert brutto: ………………………………………………………………………………………….…</t>
  </si>
  <si>
    <t>4.      Czas realizacji dostawy (dni) ………………………………………………………………………………………</t>
  </si>
  <si>
    <t>Razem stron: 7</t>
  </si>
  <si>
    <t>Drożdże świeże</t>
  </si>
  <si>
    <r>
      <t>liczbę; w przypadku ceny jednostkowej netto</t>
    </r>
    <r>
      <rPr>
        <b/>
        <u/>
        <sz val="12"/>
        <color indexed="8"/>
        <rFont val="Calibri"/>
        <family val="2"/>
        <charset val="238"/>
      </rPr>
      <t xml:space="preserve"> z dwoma miejscami po przecinku</t>
    </r>
    <r>
      <rPr>
        <sz val="12"/>
        <color indexed="8"/>
        <rFont val="Calibri"/>
        <family val="2"/>
        <charset val="238"/>
      </rPr>
      <t xml:space="preserve">. Pozostałe kolumny przeliczą się automatycznie. 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</si>
</sst>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u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/>
    </xf>
    <xf numFmtId="0" fontId="0" fillId="0" borderId="0" xfId="0" applyFill="1"/>
    <xf numFmtId="4" fontId="2" fillId="0" borderId="1" xfId="0" applyNumberFormat="1" applyFont="1" applyBorder="1"/>
    <xf numFmtId="4" fontId="4" fillId="0" borderId="0" xfId="0" applyNumberFormat="1" applyFont="1"/>
    <xf numFmtId="0" fontId="7" fillId="0" borderId="0" xfId="0" applyFont="1"/>
    <xf numFmtId="0" fontId="9" fillId="0" borderId="0" xfId="2" applyFont="1"/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2" applyFont="1"/>
    <xf numFmtId="0" fontId="13" fillId="0" borderId="0" xfId="0" applyFont="1"/>
    <xf numFmtId="0" fontId="14" fillId="0" borderId="0" xfId="0" applyFont="1"/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Normal="100" workbookViewId="0">
      <selection activeCell="F2" sqref="F2:G2"/>
    </sheetView>
  </sheetViews>
  <sheetFormatPr defaultColWidth="9" defaultRowHeight="15"/>
  <cols>
    <col min="1" max="1" width="3.875" customWidth="1"/>
    <col min="2" max="2" width="10.75" customWidth="1"/>
    <col min="3" max="3" width="32.75" customWidth="1"/>
    <col min="4" max="4" width="8.25" customWidth="1"/>
    <col min="5" max="5" width="8" customWidth="1"/>
    <col min="6" max="6" width="11.125" style="1" customWidth="1"/>
    <col min="7" max="7" width="11.5" customWidth="1"/>
    <col min="8" max="9" width="11.25" customWidth="1"/>
    <col min="10" max="10" width="8.875" customWidth="1"/>
    <col min="11" max="11" width="9.875" customWidth="1"/>
    <col min="12" max="13" width="9.875" hidden="1" customWidth="1"/>
    <col min="14" max="14" width="10.75" hidden="1" customWidth="1"/>
    <col min="15" max="15" width="9" hidden="1" customWidth="1"/>
  </cols>
  <sheetData>
    <row r="1" spans="1:16" s="9" customFormat="1" ht="47.25">
      <c r="A1" s="14" t="s">
        <v>53</v>
      </c>
      <c r="B1" s="13" t="s">
        <v>52</v>
      </c>
      <c r="C1" s="13" t="s">
        <v>51</v>
      </c>
      <c r="D1" s="13" t="s">
        <v>50</v>
      </c>
      <c r="E1" s="12" t="s">
        <v>49</v>
      </c>
      <c r="F1" s="10" t="s">
        <v>55</v>
      </c>
      <c r="G1" s="10" t="s">
        <v>48</v>
      </c>
      <c r="H1" s="11" t="s">
        <v>47</v>
      </c>
      <c r="I1" s="10" t="s">
        <v>46</v>
      </c>
      <c r="J1" s="10" t="s">
        <v>45</v>
      </c>
      <c r="K1" s="10" t="s">
        <v>44</v>
      </c>
      <c r="L1" s="10" t="s">
        <v>43</v>
      </c>
      <c r="M1" s="10" t="s">
        <v>42</v>
      </c>
      <c r="N1" s="10" t="s">
        <v>41</v>
      </c>
      <c r="O1" s="10" t="s">
        <v>40</v>
      </c>
    </row>
    <row r="2" spans="1:16" s="8" customFormat="1" ht="63">
      <c r="A2" s="6">
        <v>1</v>
      </c>
      <c r="B2" s="6" t="s">
        <v>3</v>
      </c>
      <c r="C2" s="6" t="s">
        <v>54</v>
      </c>
      <c r="D2" s="6" t="s">
        <v>0</v>
      </c>
      <c r="E2" s="7">
        <v>80</v>
      </c>
      <c r="F2" s="31"/>
      <c r="G2" s="32"/>
      <c r="H2" s="7">
        <f>ROUND(F2+F2*G2,2)</f>
        <v>0</v>
      </c>
      <c r="I2" s="7">
        <f t="shared" ref="I2:I39" si="0">ROUND(F2*E2,2)</f>
        <v>0</v>
      </c>
      <c r="J2" s="7">
        <f t="shared" ref="J2:J39" si="1">ROUND((F2*G2)*E2,2)</f>
        <v>0</v>
      </c>
      <c r="K2" s="7">
        <f t="shared" ref="K2:K39" si="2">ROUND((F2+F2*G2)*E2,2)</f>
        <v>0</v>
      </c>
      <c r="L2" s="5"/>
      <c r="M2" s="4"/>
      <c r="N2" s="3"/>
      <c r="O2" s="2"/>
      <c r="P2" s="18"/>
    </row>
    <row r="3" spans="1:16" s="8" customFormat="1" ht="63">
      <c r="A3" s="6">
        <v>2</v>
      </c>
      <c r="B3" s="6" t="s">
        <v>3</v>
      </c>
      <c r="C3" s="6" t="s">
        <v>39</v>
      </c>
      <c r="D3" s="6" t="s">
        <v>0</v>
      </c>
      <c r="E3" s="7">
        <v>600</v>
      </c>
      <c r="F3" s="31"/>
      <c r="G3" s="32"/>
      <c r="H3" s="7">
        <f>F3+F3*G3</f>
        <v>0</v>
      </c>
      <c r="I3" s="7">
        <f t="shared" si="0"/>
        <v>0</v>
      </c>
      <c r="J3" s="7">
        <f t="shared" si="1"/>
        <v>0</v>
      </c>
      <c r="K3" s="7">
        <f t="shared" si="2"/>
        <v>0</v>
      </c>
      <c r="L3" s="5">
        <v>448</v>
      </c>
      <c r="M3" s="4">
        <f t="shared" ref="M3:M4" si="3">(L3*12)/9</f>
        <v>597.33333333333337</v>
      </c>
      <c r="N3" s="3">
        <f>L3/E3</f>
        <v>0.7466666666666667</v>
      </c>
      <c r="O3" s="2">
        <v>600</v>
      </c>
    </row>
    <row r="4" spans="1:16" s="8" customFormat="1" ht="63">
      <c r="A4" s="6">
        <v>3</v>
      </c>
      <c r="B4" s="6" t="s">
        <v>3</v>
      </c>
      <c r="C4" s="6" t="s">
        <v>38</v>
      </c>
      <c r="D4" s="6" t="s">
        <v>0</v>
      </c>
      <c r="E4" s="7">
        <v>600</v>
      </c>
      <c r="F4" s="31"/>
      <c r="G4" s="32"/>
      <c r="H4" s="7">
        <f t="shared" ref="H4:H39" si="4">F4+F4*G4</f>
        <v>0</v>
      </c>
      <c r="I4" s="7">
        <f t="shared" si="0"/>
        <v>0</v>
      </c>
      <c r="J4" s="7">
        <f t="shared" si="1"/>
        <v>0</v>
      </c>
      <c r="K4" s="7">
        <f t="shared" si="2"/>
        <v>0</v>
      </c>
      <c r="L4" s="5">
        <v>506</v>
      </c>
      <c r="M4" s="4">
        <f t="shared" si="3"/>
        <v>674.66666666666663</v>
      </c>
      <c r="N4" s="3">
        <f>L4/E4</f>
        <v>0.84333333333333338</v>
      </c>
      <c r="O4" s="2">
        <v>600</v>
      </c>
    </row>
    <row r="5" spans="1:16" s="8" customFormat="1" ht="42" customHeight="1">
      <c r="A5" s="6">
        <v>4</v>
      </c>
      <c r="B5" s="6" t="s">
        <v>3</v>
      </c>
      <c r="C5" s="6" t="s">
        <v>67</v>
      </c>
      <c r="D5" s="6" t="s">
        <v>1</v>
      </c>
      <c r="E5" s="7">
        <v>20</v>
      </c>
      <c r="F5" s="31"/>
      <c r="G5" s="32"/>
      <c r="H5" s="7">
        <f t="shared" si="4"/>
        <v>0</v>
      </c>
      <c r="I5" s="7">
        <f t="shared" si="0"/>
        <v>0</v>
      </c>
      <c r="J5" s="7">
        <f t="shared" si="1"/>
        <v>0</v>
      </c>
      <c r="K5" s="7">
        <f t="shared" si="2"/>
        <v>0</v>
      </c>
      <c r="L5" s="5"/>
      <c r="M5" s="4"/>
      <c r="N5" s="3"/>
      <c r="O5" s="2"/>
    </row>
    <row r="6" spans="1:16" ht="63">
      <c r="A6" s="6">
        <v>5</v>
      </c>
      <c r="B6" s="6" t="s">
        <v>3</v>
      </c>
      <c r="C6" s="6" t="s">
        <v>37</v>
      </c>
      <c r="D6" s="6" t="s">
        <v>0</v>
      </c>
      <c r="E6" s="7">
        <v>460</v>
      </c>
      <c r="F6" s="31"/>
      <c r="G6" s="32"/>
      <c r="H6" s="7">
        <f t="shared" si="4"/>
        <v>0</v>
      </c>
      <c r="I6" s="7">
        <f t="shared" si="0"/>
        <v>0</v>
      </c>
      <c r="J6" s="7">
        <f t="shared" si="1"/>
        <v>0</v>
      </c>
      <c r="K6" s="7">
        <f t="shared" si="2"/>
        <v>0</v>
      </c>
      <c r="L6" s="5">
        <v>345</v>
      </c>
      <c r="M6" s="4">
        <f t="shared" ref="M6:M10" si="5">(L6*12)/9</f>
        <v>460</v>
      </c>
      <c r="N6" s="3">
        <f t="shared" ref="N6:N39" si="6">L6/E6</f>
        <v>0.75</v>
      </c>
      <c r="O6" s="2">
        <v>460</v>
      </c>
    </row>
    <row r="7" spans="1:16" ht="63">
      <c r="A7" s="6">
        <v>6</v>
      </c>
      <c r="B7" s="6" t="s">
        <v>3</v>
      </c>
      <c r="C7" s="6" t="s">
        <v>36</v>
      </c>
      <c r="D7" s="6" t="s">
        <v>0</v>
      </c>
      <c r="E7" s="7">
        <v>150</v>
      </c>
      <c r="F7" s="31"/>
      <c r="G7" s="32"/>
      <c r="H7" s="7">
        <f t="shared" si="4"/>
        <v>0</v>
      </c>
      <c r="I7" s="7">
        <f t="shared" si="0"/>
        <v>0</v>
      </c>
      <c r="J7" s="7">
        <f t="shared" si="1"/>
        <v>0</v>
      </c>
      <c r="K7" s="7">
        <f t="shared" si="2"/>
        <v>0</v>
      </c>
      <c r="L7" s="5">
        <v>13</v>
      </c>
      <c r="M7" s="4">
        <f t="shared" si="5"/>
        <v>17.333333333333332</v>
      </c>
      <c r="N7" s="3">
        <f t="shared" si="6"/>
        <v>8.666666666666667E-2</v>
      </c>
      <c r="O7" s="2">
        <v>150</v>
      </c>
    </row>
    <row r="8" spans="1:16" ht="63">
      <c r="A8" s="6">
        <v>7</v>
      </c>
      <c r="B8" s="6" t="s">
        <v>3</v>
      </c>
      <c r="C8" s="6" t="s">
        <v>35</v>
      </c>
      <c r="D8" s="6" t="s">
        <v>0</v>
      </c>
      <c r="E8" s="7">
        <v>75</v>
      </c>
      <c r="F8" s="31"/>
      <c r="G8" s="32"/>
      <c r="H8" s="7">
        <f t="shared" si="4"/>
        <v>0</v>
      </c>
      <c r="I8" s="7">
        <f t="shared" si="0"/>
        <v>0</v>
      </c>
      <c r="J8" s="7">
        <f t="shared" si="1"/>
        <v>0</v>
      </c>
      <c r="K8" s="7">
        <f t="shared" si="2"/>
        <v>0</v>
      </c>
      <c r="L8" s="5">
        <v>66</v>
      </c>
      <c r="M8" s="4">
        <f t="shared" si="5"/>
        <v>88</v>
      </c>
      <c r="N8" s="3">
        <f t="shared" si="6"/>
        <v>0.88</v>
      </c>
      <c r="O8" s="2">
        <v>75</v>
      </c>
    </row>
    <row r="9" spans="1:16" ht="63">
      <c r="A9" s="6">
        <v>8</v>
      </c>
      <c r="B9" s="6" t="s">
        <v>3</v>
      </c>
      <c r="C9" s="6" t="s">
        <v>34</v>
      </c>
      <c r="D9" s="6" t="s">
        <v>0</v>
      </c>
      <c r="E9" s="7">
        <v>900</v>
      </c>
      <c r="F9" s="31"/>
      <c r="G9" s="32"/>
      <c r="H9" s="7">
        <f t="shared" si="4"/>
        <v>0</v>
      </c>
      <c r="I9" s="7">
        <f t="shared" si="0"/>
        <v>0</v>
      </c>
      <c r="J9" s="7">
        <f t="shared" si="1"/>
        <v>0</v>
      </c>
      <c r="K9" s="7">
        <f t="shared" si="2"/>
        <v>0</v>
      </c>
      <c r="L9" s="5">
        <v>867</v>
      </c>
      <c r="M9" s="4">
        <f t="shared" si="5"/>
        <v>1156</v>
      </c>
      <c r="N9" s="3">
        <f t="shared" si="6"/>
        <v>0.96333333333333337</v>
      </c>
      <c r="O9" s="2">
        <v>900</v>
      </c>
    </row>
    <row r="10" spans="1:16" ht="63">
      <c r="A10" s="6">
        <v>9</v>
      </c>
      <c r="B10" s="6" t="s">
        <v>3</v>
      </c>
      <c r="C10" s="6" t="s">
        <v>33</v>
      </c>
      <c r="D10" s="6" t="s">
        <v>0</v>
      </c>
      <c r="E10" s="7">
        <v>40</v>
      </c>
      <c r="F10" s="31"/>
      <c r="G10" s="32"/>
      <c r="H10" s="7">
        <f t="shared" si="4"/>
        <v>0</v>
      </c>
      <c r="I10" s="7">
        <f t="shared" si="0"/>
        <v>0</v>
      </c>
      <c r="J10" s="7">
        <f t="shared" si="1"/>
        <v>0</v>
      </c>
      <c r="K10" s="7">
        <f t="shared" si="2"/>
        <v>0</v>
      </c>
      <c r="L10" s="5">
        <v>34</v>
      </c>
      <c r="M10" s="4">
        <f t="shared" si="5"/>
        <v>45.333333333333336</v>
      </c>
      <c r="N10" s="3">
        <f t="shared" si="6"/>
        <v>0.85</v>
      </c>
      <c r="O10" s="2">
        <v>60</v>
      </c>
    </row>
    <row r="11" spans="1:16" ht="63">
      <c r="A11" s="6">
        <v>10</v>
      </c>
      <c r="B11" s="6" t="s">
        <v>3</v>
      </c>
      <c r="C11" s="6" t="s">
        <v>32</v>
      </c>
      <c r="D11" s="6" t="s">
        <v>1</v>
      </c>
      <c r="E11" s="7">
        <v>100</v>
      </c>
      <c r="F11" s="31"/>
      <c r="G11" s="32"/>
      <c r="H11" s="7">
        <f t="shared" si="4"/>
        <v>0</v>
      </c>
      <c r="I11" s="7">
        <f t="shared" si="0"/>
        <v>0</v>
      </c>
      <c r="J11" s="7">
        <f t="shared" si="1"/>
        <v>0</v>
      </c>
      <c r="K11" s="7">
        <f t="shared" si="2"/>
        <v>0</v>
      </c>
      <c r="L11" s="5">
        <v>57.25</v>
      </c>
      <c r="M11" s="4">
        <f t="shared" ref="M11:M18" si="7">(L11*12)/9</f>
        <v>76.333333333333329</v>
      </c>
      <c r="N11" s="3">
        <f t="shared" si="6"/>
        <v>0.57250000000000001</v>
      </c>
      <c r="O11" s="2">
        <v>100</v>
      </c>
    </row>
    <row r="12" spans="1:16" ht="63">
      <c r="A12" s="6">
        <v>11</v>
      </c>
      <c r="B12" s="6" t="s">
        <v>3</v>
      </c>
      <c r="C12" s="6" t="s">
        <v>31</v>
      </c>
      <c r="D12" s="6" t="s">
        <v>0</v>
      </c>
      <c r="E12" s="7">
        <v>20</v>
      </c>
      <c r="F12" s="31"/>
      <c r="G12" s="32"/>
      <c r="H12" s="7">
        <f t="shared" si="4"/>
        <v>0</v>
      </c>
      <c r="I12" s="7">
        <f t="shared" si="0"/>
        <v>0</v>
      </c>
      <c r="J12" s="7">
        <f t="shared" si="1"/>
        <v>0</v>
      </c>
      <c r="K12" s="7">
        <f t="shared" si="2"/>
        <v>0</v>
      </c>
      <c r="L12" s="5">
        <v>18</v>
      </c>
      <c r="M12" s="4">
        <f t="shared" si="7"/>
        <v>24</v>
      </c>
      <c r="N12" s="3">
        <f t="shared" si="6"/>
        <v>0.9</v>
      </c>
      <c r="O12" s="2">
        <v>30</v>
      </c>
    </row>
    <row r="13" spans="1:16" ht="63">
      <c r="A13" s="6">
        <v>12</v>
      </c>
      <c r="B13" s="6" t="s">
        <v>3</v>
      </c>
      <c r="C13" s="6" t="s">
        <v>30</v>
      </c>
      <c r="D13" s="6" t="s">
        <v>1</v>
      </c>
      <c r="E13" s="7">
        <v>300</v>
      </c>
      <c r="F13" s="31"/>
      <c r="G13" s="32"/>
      <c r="H13" s="7">
        <f t="shared" si="4"/>
        <v>0</v>
      </c>
      <c r="I13" s="7">
        <f t="shared" si="0"/>
        <v>0</v>
      </c>
      <c r="J13" s="7">
        <f t="shared" si="1"/>
        <v>0</v>
      </c>
      <c r="K13" s="7">
        <f t="shared" si="2"/>
        <v>0</v>
      </c>
      <c r="L13" s="5">
        <v>29</v>
      </c>
      <c r="M13" s="4">
        <f t="shared" si="7"/>
        <v>38.666666666666664</v>
      </c>
      <c r="N13" s="3">
        <f t="shared" si="6"/>
        <v>9.6666666666666665E-2</v>
      </c>
      <c r="O13" s="2">
        <v>300</v>
      </c>
    </row>
    <row r="14" spans="1:16" ht="63">
      <c r="A14" s="6">
        <v>13</v>
      </c>
      <c r="B14" s="6" t="s">
        <v>3</v>
      </c>
      <c r="C14" s="6" t="s">
        <v>29</v>
      </c>
      <c r="D14" s="6" t="s">
        <v>1</v>
      </c>
      <c r="E14" s="7">
        <v>900</v>
      </c>
      <c r="F14" s="31"/>
      <c r="G14" s="32"/>
      <c r="H14" s="7">
        <f t="shared" si="4"/>
        <v>0</v>
      </c>
      <c r="I14" s="7">
        <f t="shared" si="0"/>
        <v>0</v>
      </c>
      <c r="J14" s="7">
        <f t="shared" si="1"/>
        <v>0</v>
      </c>
      <c r="K14" s="7">
        <f t="shared" si="2"/>
        <v>0</v>
      </c>
      <c r="L14" s="5">
        <v>780.6</v>
      </c>
      <c r="M14" s="4">
        <f t="shared" si="7"/>
        <v>1040.8000000000002</v>
      </c>
      <c r="N14" s="3">
        <f t="shared" si="6"/>
        <v>0.8673333333333334</v>
      </c>
      <c r="O14" s="2">
        <v>900</v>
      </c>
    </row>
    <row r="15" spans="1:16" ht="63">
      <c r="A15" s="6">
        <v>14</v>
      </c>
      <c r="B15" s="6" t="s">
        <v>3</v>
      </c>
      <c r="C15" s="6" t="s">
        <v>28</v>
      </c>
      <c r="D15" s="6" t="s">
        <v>0</v>
      </c>
      <c r="E15" s="7">
        <v>1200</v>
      </c>
      <c r="F15" s="31"/>
      <c r="G15" s="32"/>
      <c r="H15" s="7">
        <f t="shared" si="4"/>
        <v>0</v>
      </c>
      <c r="I15" s="7">
        <f t="shared" si="0"/>
        <v>0</v>
      </c>
      <c r="J15" s="7">
        <f t="shared" si="1"/>
        <v>0</v>
      </c>
      <c r="K15" s="7">
        <f t="shared" si="2"/>
        <v>0</v>
      </c>
      <c r="L15" s="5">
        <v>909</v>
      </c>
      <c r="M15" s="4">
        <f t="shared" si="7"/>
        <v>1212</v>
      </c>
      <c r="N15" s="3">
        <f t="shared" si="6"/>
        <v>0.75749999999999995</v>
      </c>
      <c r="O15" s="2">
        <v>1200</v>
      </c>
    </row>
    <row r="16" spans="1:16" s="16" customFormat="1" ht="63">
      <c r="A16" s="6">
        <v>15</v>
      </c>
      <c r="B16" s="6" t="s">
        <v>3</v>
      </c>
      <c r="C16" s="6" t="s">
        <v>27</v>
      </c>
      <c r="D16" s="6" t="s">
        <v>0</v>
      </c>
      <c r="E16" s="7">
        <v>2000</v>
      </c>
      <c r="F16" s="31"/>
      <c r="G16" s="32"/>
      <c r="H16" s="7">
        <f t="shared" si="4"/>
        <v>0</v>
      </c>
      <c r="I16" s="7">
        <f t="shared" si="0"/>
        <v>0</v>
      </c>
      <c r="J16" s="7">
        <f t="shared" si="1"/>
        <v>0</v>
      </c>
      <c r="K16" s="7">
        <f t="shared" si="2"/>
        <v>0</v>
      </c>
      <c r="L16" s="5">
        <v>1424</v>
      </c>
      <c r="M16" s="4">
        <f t="shared" si="7"/>
        <v>1898.6666666666667</v>
      </c>
      <c r="N16" s="15">
        <f t="shared" si="6"/>
        <v>0.71199999999999997</v>
      </c>
      <c r="O16" s="2">
        <v>2000</v>
      </c>
    </row>
    <row r="17" spans="1:15" s="16" customFormat="1" ht="63">
      <c r="A17" s="6">
        <v>16</v>
      </c>
      <c r="B17" s="6" t="s">
        <v>3</v>
      </c>
      <c r="C17" s="6" t="s">
        <v>26</v>
      </c>
      <c r="D17" s="6" t="s">
        <v>0</v>
      </c>
      <c r="E17" s="7">
        <v>180</v>
      </c>
      <c r="F17" s="31"/>
      <c r="G17" s="32"/>
      <c r="H17" s="7">
        <f t="shared" si="4"/>
        <v>0</v>
      </c>
      <c r="I17" s="7">
        <f t="shared" si="0"/>
        <v>0</v>
      </c>
      <c r="J17" s="7">
        <f t="shared" si="1"/>
        <v>0</v>
      </c>
      <c r="K17" s="7">
        <f t="shared" si="2"/>
        <v>0</v>
      </c>
      <c r="L17" s="5">
        <v>72</v>
      </c>
      <c r="M17" s="4">
        <f t="shared" si="7"/>
        <v>96</v>
      </c>
      <c r="N17" s="15">
        <f t="shared" si="6"/>
        <v>0.4</v>
      </c>
      <c r="O17" s="2">
        <v>300</v>
      </c>
    </row>
    <row r="18" spans="1:15" s="16" customFormat="1" ht="63">
      <c r="A18" s="6">
        <v>17</v>
      </c>
      <c r="B18" s="6" t="s">
        <v>3</v>
      </c>
      <c r="C18" s="6" t="s">
        <v>25</v>
      </c>
      <c r="D18" s="6" t="s">
        <v>0</v>
      </c>
      <c r="E18" s="7">
        <v>7500</v>
      </c>
      <c r="F18" s="31"/>
      <c r="G18" s="32"/>
      <c r="H18" s="7">
        <f t="shared" si="4"/>
        <v>0</v>
      </c>
      <c r="I18" s="7">
        <f t="shared" si="0"/>
        <v>0</v>
      </c>
      <c r="J18" s="7">
        <f t="shared" si="1"/>
        <v>0</v>
      </c>
      <c r="K18" s="7">
        <f t="shared" si="2"/>
        <v>0</v>
      </c>
      <c r="L18" s="5">
        <v>5556</v>
      </c>
      <c r="M18" s="4">
        <f t="shared" si="7"/>
        <v>7408</v>
      </c>
      <c r="N18" s="15">
        <f t="shared" si="6"/>
        <v>0.74080000000000001</v>
      </c>
      <c r="O18" s="2">
        <v>7500</v>
      </c>
    </row>
    <row r="19" spans="1:15" s="16" customFormat="1" ht="63">
      <c r="A19" s="6">
        <v>18</v>
      </c>
      <c r="B19" s="6" t="s">
        <v>3</v>
      </c>
      <c r="C19" s="6" t="s">
        <v>24</v>
      </c>
      <c r="D19" s="6" t="s">
        <v>0</v>
      </c>
      <c r="E19" s="7">
        <v>50</v>
      </c>
      <c r="F19" s="31"/>
      <c r="G19" s="32"/>
      <c r="H19" s="7">
        <f t="shared" si="4"/>
        <v>0</v>
      </c>
      <c r="I19" s="7">
        <f t="shared" si="0"/>
        <v>0</v>
      </c>
      <c r="J19" s="7">
        <f t="shared" si="1"/>
        <v>0</v>
      </c>
      <c r="K19" s="7">
        <f t="shared" si="2"/>
        <v>0</v>
      </c>
      <c r="L19" s="5">
        <v>5</v>
      </c>
      <c r="M19" s="4">
        <f t="shared" ref="M19:M34" si="8">(L19*12)/9</f>
        <v>6.666666666666667</v>
      </c>
      <c r="N19" s="15">
        <f t="shared" si="6"/>
        <v>0.1</v>
      </c>
      <c r="O19" s="2">
        <v>50</v>
      </c>
    </row>
    <row r="20" spans="1:15" s="16" customFormat="1" ht="63">
      <c r="A20" s="6">
        <v>19</v>
      </c>
      <c r="B20" s="6" t="s">
        <v>3</v>
      </c>
      <c r="C20" s="6" t="s">
        <v>23</v>
      </c>
      <c r="D20" s="6" t="s">
        <v>1</v>
      </c>
      <c r="E20" s="7">
        <v>120</v>
      </c>
      <c r="F20" s="31"/>
      <c r="G20" s="32"/>
      <c r="H20" s="7">
        <f t="shared" si="4"/>
        <v>0</v>
      </c>
      <c r="I20" s="7">
        <f t="shared" si="0"/>
        <v>0</v>
      </c>
      <c r="J20" s="7">
        <f t="shared" si="1"/>
        <v>0</v>
      </c>
      <c r="K20" s="7">
        <f t="shared" si="2"/>
        <v>0</v>
      </c>
      <c r="L20" s="5">
        <v>90</v>
      </c>
      <c r="M20" s="4">
        <f t="shared" si="8"/>
        <v>120</v>
      </c>
      <c r="N20" s="15">
        <f t="shared" si="6"/>
        <v>0.75</v>
      </c>
      <c r="O20" s="2">
        <v>120</v>
      </c>
    </row>
    <row r="21" spans="1:15" s="16" customFormat="1" ht="63">
      <c r="A21" s="6">
        <v>20</v>
      </c>
      <c r="B21" s="6" t="s">
        <v>3</v>
      </c>
      <c r="C21" s="6" t="s">
        <v>22</v>
      </c>
      <c r="D21" s="6" t="s">
        <v>1</v>
      </c>
      <c r="E21" s="7">
        <v>120</v>
      </c>
      <c r="F21" s="31"/>
      <c r="G21" s="32"/>
      <c r="H21" s="7">
        <f t="shared" si="4"/>
        <v>0</v>
      </c>
      <c r="I21" s="7">
        <f t="shared" si="0"/>
        <v>0</v>
      </c>
      <c r="J21" s="7">
        <f t="shared" si="1"/>
        <v>0</v>
      </c>
      <c r="K21" s="7">
        <f t="shared" si="2"/>
        <v>0</v>
      </c>
      <c r="L21" s="5">
        <v>81</v>
      </c>
      <c r="M21" s="4">
        <f t="shared" si="8"/>
        <v>108</v>
      </c>
      <c r="N21" s="15">
        <f t="shared" si="6"/>
        <v>0.67500000000000004</v>
      </c>
      <c r="O21" s="2">
        <v>120</v>
      </c>
    </row>
    <row r="22" spans="1:15" s="16" customFormat="1" ht="63">
      <c r="A22" s="6">
        <v>21</v>
      </c>
      <c r="B22" s="6" t="s">
        <v>3</v>
      </c>
      <c r="C22" s="6" t="s">
        <v>21</v>
      </c>
      <c r="D22" s="6" t="s">
        <v>0</v>
      </c>
      <c r="E22" s="7">
        <v>500</v>
      </c>
      <c r="F22" s="31"/>
      <c r="G22" s="32"/>
      <c r="H22" s="7">
        <f t="shared" si="4"/>
        <v>0</v>
      </c>
      <c r="I22" s="7">
        <f t="shared" si="0"/>
        <v>0</v>
      </c>
      <c r="J22" s="7">
        <f t="shared" si="1"/>
        <v>0</v>
      </c>
      <c r="K22" s="7">
        <f t="shared" si="2"/>
        <v>0</v>
      </c>
      <c r="L22" s="5">
        <v>552</v>
      </c>
      <c r="M22" s="4">
        <f t="shared" si="8"/>
        <v>736</v>
      </c>
      <c r="N22" s="15">
        <f t="shared" si="6"/>
        <v>1.1040000000000001</v>
      </c>
      <c r="O22" s="2">
        <v>500</v>
      </c>
    </row>
    <row r="23" spans="1:15" s="16" customFormat="1" ht="63">
      <c r="A23" s="6">
        <v>22</v>
      </c>
      <c r="B23" s="6" t="s">
        <v>3</v>
      </c>
      <c r="C23" s="6" t="s">
        <v>20</v>
      </c>
      <c r="D23" s="6" t="s">
        <v>1</v>
      </c>
      <c r="E23" s="7">
        <v>30</v>
      </c>
      <c r="F23" s="31"/>
      <c r="G23" s="32"/>
      <c r="H23" s="7">
        <f t="shared" si="4"/>
        <v>0</v>
      </c>
      <c r="I23" s="7">
        <f t="shared" si="0"/>
        <v>0</v>
      </c>
      <c r="J23" s="7">
        <f t="shared" si="1"/>
        <v>0</v>
      </c>
      <c r="K23" s="7">
        <f t="shared" si="2"/>
        <v>0</v>
      </c>
      <c r="L23" s="5"/>
      <c r="M23" s="4">
        <f t="shared" si="8"/>
        <v>0</v>
      </c>
      <c r="N23" s="15">
        <f t="shared" si="6"/>
        <v>0</v>
      </c>
      <c r="O23" s="2">
        <v>100</v>
      </c>
    </row>
    <row r="24" spans="1:15" s="16" customFormat="1" ht="63">
      <c r="A24" s="6">
        <v>23</v>
      </c>
      <c r="B24" s="6" t="s">
        <v>3</v>
      </c>
      <c r="C24" s="6" t="s">
        <v>19</v>
      </c>
      <c r="D24" s="6" t="s">
        <v>1</v>
      </c>
      <c r="E24" s="7">
        <v>180</v>
      </c>
      <c r="F24" s="31"/>
      <c r="G24" s="32"/>
      <c r="H24" s="7">
        <f t="shared" si="4"/>
        <v>0</v>
      </c>
      <c r="I24" s="7">
        <f t="shared" si="0"/>
        <v>0</v>
      </c>
      <c r="J24" s="7">
        <f t="shared" si="1"/>
        <v>0</v>
      </c>
      <c r="K24" s="7">
        <f t="shared" si="2"/>
        <v>0</v>
      </c>
      <c r="L24" s="5">
        <v>172.9</v>
      </c>
      <c r="M24" s="4">
        <f t="shared" si="8"/>
        <v>230.53333333333336</v>
      </c>
      <c r="N24" s="15">
        <f t="shared" si="6"/>
        <v>0.96055555555555561</v>
      </c>
      <c r="O24" s="2">
        <v>180</v>
      </c>
    </row>
    <row r="25" spans="1:15" s="16" customFormat="1" ht="63">
      <c r="A25" s="6">
        <v>24</v>
      </c>
      <c r="B25" s="6" t="s">
        <v>3</v>
      </c>
      <c r="C25" s="6" t="s">
        <v>18</v>
      </c>
      <c r="D25" s="6" t="s">
        <v>1</v>
      </c>
      <c r="E25" s="7">
        <v>180</v>
      </c>
      <c r="F25" s="31"/>
      <c r="G25" s="32"/>
      <c r="H25" s="7">
        <f t="shared" si="4"/>
        <v>0</v>
      </c>
      <c r="I25" s="7">
        <f t="shared" si="0"/>
        <v>0</v>
      </c>
      <c r="J25" s="7">
        <f t="shared" si="1"/>
        <v>0</v>
      </c>
      <c r="K25" s="7">
        <f t="shared" si="2"/>
        <v>0</v>
      </c>
      <c r="L25" s="5">
        <v>199</v>
      </c>
      <c r="M25" s="4">
        <f t="shared" si="8"/>
        <v>265.33333333333331</v>
      </c>
      <c r="N25" s="15">
        <f t="shared" si="6"/>
        <v>1.1055555555555556</v>
      </c>
      <c r="O25" s="2">
        <v>180</v>
      </c>
    </row>
    <row r="26" spans="1:15" s="16" customFormat="1" ht="63">
      <c r="A26" s="6">
        <v>25</v>
      </c>
      <c r="B26" s="6" t="s">
        <v>3</v>
      </c>
      <c r="C26" s="6" t="s">
        <v>17</v>
      </c>
      <c r="D26" s="6" t="s">
        <v>1</v>
      </c>
      <c r="E26" s="7">
        <v>180</v>
      </c>
      <c r="F26" s="31"/>
      <c r="G26" s="32"/>
      <c r="H26" s="7">
        <f t="shared" si="4"/>
        <v>0</v>
      </c>
      <c r="I26" s="7">
        <f t="shared" si="0"/>
        <v>0</v>
      </c>
      <c r="J26" s="7">
        <f t="shared" si="1"/>
        <v>0</v>
      </c>
      <c r="K26" s="7">
        <f t="shared" si="2"/>
        <v>0</v>
      </c>
      <c r="L26" s="5">
        <v>130</v>
      </c>
      <c r="M26" s="4">
        <f t="shared" si="8"/>
        <v>173.33333333333334</v>
      </c>
      <c r="N26" s="15">
        <f t="shared" si="6"/>
        <v>0.72222222222222221</v>
      </c>
      <c r="O26" s="2">
        <v>180</v>
      </c>
    </row>
    <row r="27" spans="1:15" s="16" customFormat="1" ht="63">
      <c r="A27" s="6">
        <v>26</v>
      </c>
      <c r="B27" s="6" t="s">
        <v>3</v>
      </c>
      <c r="C27" s="6" t="s">
        <v>16</v>
      </c>
      <c r="D27" s="6" t="s">
        <v>1</v>
      </c>
      <c r="E27" s="7">
        <v>180</v>
      </c>
      <c r="F27" s="31"/>
      <c r="G27" s="32"/>
      <c r="H27" s="7">
        <f t="shared" si="4"/>
        <v>0</v>
      </c>
      <c r="I27" s="7">
        <f t="shared" si="0"/>
        <v>0</v>
      </c>
      <c r="J27" s="7">
        <f t="shared" si="1"/>
        <v>0</v>
      </c>
      <c r="K27" s="7">
        <f t="shared" si="2"/>
        <v>0</v>
      </c>
      <c r="L27" s="5">
        <v>136</v>
      </c>
      <c r="M27" s="4">
        <f t="shared" si="8"/>
        <v>181.33333333333334</v>
      </c>
      <c r="N27" s="15">
        <f t="shared" si="6"/>
        <v>0.75555555555555554</v>
      </c>
      <c r="O27" s="2">
        <v>180</v>
      </c>
    </row>
    <row r="28" spans="1:15" s="16" customFormat="1" ht="63">
      <c r="A28" s="6">
        <v>27</v>
      </c>
      <c r="B28" s="6" t="s">
        <v>3</v>
      </c>
      <c r="C28" s="6" t="s">
        <v>15</v>
      </c>
      <c r="D28" s="6" t="s">
        <v>1</v>
      </c>
      <c r="E28" s="7">
        <v>180</v>
      </c>
      <c r="F28" s="31"/>
      <c r="G28" s="32"/>
      <c r="H28" s="7">
        <f t="shared" si="4"/>
        <v>0</v>
      </c>
      <c r="I28" s="7">
        <f t="shared" si="0"/>
        <v>0</v>
      </c>
      <c r="J28" s="7">
        <f t="shared" si="1"/>
        <v>0</v>
      </c>
      <c r="K28" s="7">
        <f t="shared" si="2"/>
        <v>0</v>
      </c>
      <c r="L28" s="5">
        <v>145</v>
      </c>
      <c r="M28" s="4">
        <f t="shared" si="8"/>
        <v>193.33333333333334</v>
      </c>
      <c r="N28" s="15">
        <f t="shared" si="6"/>
        <v>0.80555555555555558</v>
      </c>
      <c r="O28" s="2">
        <v>180</v>
      </c>
    </row>
    <row r="29" spans="1:15" ht="63">
      <c r="A29" s="6">
        <v>28</v>
      </c>
      <c r="B29" s="6" t="s">
        <v>3</v>
      </c>
      <c r="C29" s="6" t="s">
        <v>14</v>
      </c>
      <c r="D29" s="6" t="s">
        <v>0</v>
      </c>
      <c r="E29" s="7">
        <v>900</v>
      </c>
      <c r="F29" s="31"/>
      <c r="G29" s="32"/>
      <c r="H29" s="7">
        <f t="shared" si="4"/>
        <v>0</v>
      </c>
      <c r="I29" s="7">
        <f t="shared" si="0"/>
        <v>0</v>
      </c>
      <c r="J29" s="7">
        <f t="shared" si="1"/>
        <v>0</v>
      </c>
      <c r="K29" s="7">
        <f t="shared" si="2"/>
        <v>0</v>
      </c>
      <c r="L29" s="5">
        <v>625</v>
      </c>
      <c r="M29" s="4">
        <f t="shared" si="8"/>
        <v>833.33333333333337</v>
      </c>
      <c r="N29" s="3">
        <f t="shared" si="6"/>
        <v>0.69444444444444442</v>
      </c>
      <c r="O29" s="2">
        <v>900</v>
      </c>
    </row>
    <row r="30" spans="1:15" ht="63">
      <c r="A30" s="6">
        <v>29</v>
      </c>
      <c r="B30" s="6" t="s">
        <v>3</v>
      </c>
      <c r="C30" s="6" t="s">
        <v>13</v>
      </c>
      <c r="D30" s="6" t="s">
        <v>0</v>
      </c>
      <c r="E30" s="7">
        <v>50</v>
      </c>
      <c r="F30" s="31"/>
      <c r="G30" s="32"/>
      <c r="H30" s="7">
        <f t="shared" si="4"/>
        <v>0</v>
      </c>
      <c r="I30" s="7">
        <f t="shared" si="0"/>
        <v>0</v>
      </c>
      <c r="J30" s="7">
        <f t="shared" si="1"/>
        <v>0</v>
      </c>
      <c r="K30" s="7">
        <f t="shared" si="2"/>
        <v>0</v>
      </c>
      <c r="L30" s="5">
        <v>8</v>
      </c>
      <c r="M30" s="4">
        <f t="shared" si="8"/>
        <v>10.666666666666666</v>
      </c>
      <c r="N30" s="3">
        <f t="shared" si="6"/>
        <v>0.16</v>
      </c>
      <c r="O30" s="2">
        <v>75</v>
      </c>
    </row>
    <row r="31" spans="1:15" ht="63">
      <c r="A31" s="6">
        <v>30</v>
      </c>
      <c r="B31" s="6" t="s">
        <v>3</v>
      </c>
      <c r="C31" s="6" t="s">
        <v>12</v>
      </c>
      <c r="D31" s="6" t="s">
        <v>0</v>
      </c>
      <c r="E31" s="7">
        <v>450</v>
      </c>
      <c r="F31" s="31"/>
      <c r="G31" s="32"/>
      <c r="H31" s="7">
        <f t="shared" si="4"/>
        <v>0</v>
      </c>
      <c r="I31" s="7">
        <f t="shared" si="0"/>
        <v>0</v>
      </c>
      <c r="J31" s="7">
        <f t="shared" si="1"/>
        <v>0</v>
      </c>
      <c r="K31" s="7">
        <f t="shared" si="2"/>
        <v>0</v>
      </c>
      <c r="L31" s="5">
        <v>399</v>
      </c>
      <c r="M31" s="4">
        <f t="shared" si="8"/>
        <v>532</v>
      </c>
      <c r="N31" s="3">
        <f t="shared" si="6"/>
        <v>0.88666666666666671</v>
      </c>
      <c r="O31" s="2">
        <v>450</v>
      </c>
    </row>
    <row r="32" spans="1:15" ht="63">
      <c r="A32" s="6">
        <v>31</v>
      </c>
      <c r="B32" s="6" t="s">
        <v>3</v>
      </c>
      <c r="C32" s="6" t="s">
        <v>11</v>
      </c>
      <c r="D32" s="6" t="s">
        <v>0</v>
      </c>
      <c r="E32" s="7">
        <v>1000</v>
      </c>
      <c r="F32" s="31"/>
      <c r="G32" s="32"/>
      <c r="H32" s="7">
        <f t="shared" si="4"/>
        <v>0</v>
      </c>
      <c r="I32" s="7">
        <f t="shared" si="0"/>
        <v>0</v>
      </c>
      <c r="J32" s="7">
        <f t="shared" si="1"/>
        <v>0</v>
      </c>
      <c r="K32" s="7">
        <f t="shared" si="2"/>
        <v>0</v>
      </c>
      <c r="L32" s="5">
        <v>345</v>
      </c>
      <c r="M32" s="4">
        <f t="shared" si="8"/>
        <v>460</v>
      </c>
      <c r="N32" s="3">
        <f t="shared" si="6"/>
        <v>0.34499999999999997</v>
      </c>
      <c r="O32" s="2">
        <v>1000</v>
      </c>
    </row>
    <row r="33" spans="1:15" ht="63">
      <c r="A33" s="6">
        <v>32</v>
      </c>
      <c r="B33" s="6" t="s">
        <v>3</v>
      </c>
      <c r="C33" s="6" t="s">
        <v>10</v>
      </c>
      <c r="D33" s="6" t="s">
        <v>0</v>
      </c>
      <c r="E33" s="7">
        <v>20</v>
      </c>
      <c r="F33" s="31"/>
      <c r="G33" s="32"/>
      <c r="H33" s="7">
        <f t="shared" si="4"/>
        <v>0</v>
      </c>
      <c r="I33" s="7">
        <f t="shared" si="0"/>
        <v>0</v>
      </c>
      <c r="J33" s="7">
        <f t="shared" si="1"/>
        <v>0</v>
      </c>
      <c r="K33" s="7">
        <f t="shared" si="2"/>
        <v>0</v>
      </c>
      <c r="L33" s="5">
        <v>3</v>
      </c>
      <c r="M33" s="4">
        <f t="shared" si="8"/>
        <v>4</v>
      </c>
      <c r="N33" s="3">
        <f t="shared" si="6"/>
        <v>0.15</v>
      </c>
      <c r="O33" s="2">
        <v>75</v>
      </c>
    </row>
    <row r="34" spans="1:15" ht="63">
      <c r="A34" s="6">
        <v>33</v>
      </c>
      <c r="B34" s="6" t="s">
        <v>3</v>
      </c>
      <c r="C34" s="6" t="s">
        <v>9</v>
      </c>
      <c r="D34" s="6" t="s">
        <v>0</v>
      </c>
      <c r="E34" s="7">
        <v>380</v>
      </c>
      <c r="F34" s="31"/>
      <c r="G34" s="32"/>
      <c r="H34" s="7">
        <f t="shared" si="4"/>
        <v>0</v>
      </c>
      <c r="I34" s="7">
        <f t="shared" si="0"/>
        <v>0</v>
      </c>
      <c r="J34" s="7">
        <f t="shared" si="1"/>
        <v>0</v>
      </c>
      <c r="K34" s="7">
        <f t="shared" si="2"/>
        <v>0</v>
      </c>
      <c r="L34" s="5">
        <v>192</v>
      </c>
      <c r="M34" s="4">
        <f t="shared" si="8"/>
        <v>256</v>
      </c>
      <c r="N34" s="3">
        <f t="shared" si="6"/>
        <v>0.50526315789473686</v>
      </c>
      <c r="O34" s="2">
        <v>380</v>
      </c>
    </row>
    <row r="35" spans="1:15" ht="63">
      <c r="A35" s="6">
        <v>34</v>
      </c>
      <c r="B35" s="6" t="s">
        <v>3</v>
      </c>
      <c r="C35" s="6" t="s">
        <v>8</v>
      </c>
      <c r="D35" s="6" t="s">
        <v>5</v>
      </c>
      <c r="E35" s="7">
        <v>120</v>
      </c>
      <c r="F35" s="31"/>
      <c r="G35" s="32"/>
      <c r="H35" s="7">
        <f t="shared" si="4"/>
        <v>0</v>
      </c>
      <c r="I35" s="7">
        <f t="shared" si="0"/>
        <v>0</v>
      </c>
      <c r="J35" s="7">
        <f t="shared" si="1"/>
        <v>0</v>
      </c>
      <c r="K35" s="7">
        <f t="shared" si="2"/>
        <v>0</v>
      </c>
      <c r="L35" s="5">
        <v>58</v>
      </c>
      <c r="M35" s="4">
        <f t="shared" ref="M35:M39" si="9">(L35*12)/9</f>
        <v>77.333333333333329</v>
      </c>
      <c r="N35" s="3">
        <f t="shared" si="6"/>
        <v>0.48333333333333334</v>
      </c>
      <c r="O35" s="2">
        <v>120</v>
      </c>
    </row>
    <row r="36" spans="1:15" ht="63">
      <c r="A36" s="6">
        <v>35</v>
      </c>
      <c r="B36" s="6" t="s">
        <v>3</v>
      </c>
      <c r="C36" s="6" t="s">
        <v>7</v>
      </c>
      <c r="D36" s="6" t="s">
        <v>5</v>
      </c>
      <c r="E36" s="7">
        <v>430</v>
      </c>
      <c r="F36" s="31"/>
      <c r="G36" s="32"/>
      <c r="H36" s="7">
        <f t="shared" si="4"/>
        <v>0</v>
      </c>
      <c r="I36" s="7">
        <f t="shared" si="0"/>
        <v>0</v>
      </c>
      <c r="J36" s="7">
        <f t="shared" si="1"/>
        <v>0</v>
      </c>
      <c r="K36" s="7">
        <f t="shared" si="2"/>
        <v>0</v>
      </c>
      <c r="L36" s="5">
        <v>260</v>
      </c>
      <c r="M36" s="4">
        <f t="shared" si="9"/>
        <v>346.66666666666669</v>
      </c>
      <c r="N36" s="3">
        <f t="shared" si="6"/>
        <v>0.60465116279069764</v>
      </c>
      <c r="O36" s="2">
        <v>430</v>
      </c>
    </row>
    <row r="37" spans="1:15" ht="63">
      <c r="A37" s="6">
        <v>36</v>
      </c>
      <c r="B37" s="6" t="s">
        <v>3</v>
      </c>
      <c r="C37" s="6" t="s">
        <v>6</v>
      </c>
      <c r="D37" s="6" t="s">
        <v>5</v>
      </c>
      <c r="E37" s="7">
        <v>35</v>
      </c>
      <c r="F37" s="31"/>
      <c r="G37" s="32"/>
      <c r="H37" s="7">
        <f t="shared" si="4"/>
        <v>0</v>
      </c>
      <c r="I37" s="7">
        <f t="shared" si="0"/>
        <v>0</v>
      </c>
      <c r="J37" s="7">
        <f t="shared" si="1"/>
        <v>0</v>
      </c>
      <c r="K37" s="7">
        <f t="shared" si="2"/>
        <v>0</v>
      </c>
      <c r="L37" s="5">
        <v>26</v>
      </c>
      <c r="M37" s="4">
        <f t="shared" si="9"/>
        <v>34.666666666666664</v>
      </c>
      <c r="N37" s="3">
        <f t="shared" si="6"/>
        <v>0.74285714285714288</v>
      </c>
      <c r="O37" s="2">
        <v>40</v>
      </c>
    </row>
    <row r="38" spans="1:15" ht="63">
      <c r="A38" s="6">
        <v>37</v>
      </c>
      <c r="B38" s="6" t="s">
        <v>3</v>
      </c>
      <c r="C38" s="6" t="s">
        <v>4</v>
      </c>
      <c r="D38" s="6" t="s">
        <v>1</v>
      </c>
      <c r="E38" s="7">
        <v>450</v>
      </c>
      <c r="F38" s="31"/>
      <c r="G38" s="32"/>
      <c r="H38" s="7">
        <f t="shared" si="4"/>
        <v>0</v>
      </c>
      <c r="I38" s="7">
        <f t="shared" si="0"/>
        <v>0</v>
      </c>
      <c r="J38" s="7">
        <f t="shared" si="1"/>
        <v>0</v>
      </c>
      <c r="K38" s="7">
        <f t="shared" si="2"/>
        <v>0</v>
      </c>
      <c r="L38" s="5">
        <v>365</v>
      </c>
      <c r="M38" s="4">
        <f t="shared" si="9"/>
        <v>486.66666666666669</v>
      </c>
      <c r="N38" s="3">
        <f t="shared" si="6"/>
        <v>0.81111111111111112</v>
      </c>
      <c r="O38" s="2">
        <v>400</v>
      </c>
    </row>
    <row r="39" spans="1:15" ht="63">
      <c r="A39" s="6">
        <v>38</v>
      </c>
      <c r="B39" s="6" t="s">
        <v>3</v>
      </c>
      <c r="C39" s="6" t="s">
        <v>2</v>
      </c>
      <c r="D39" s="6" t="s">
        <v>1</v>
      </c>
      <c r="E39" s="7">
        <v>20</v>
      </c>
      <c r="F39" s="31"/>
      <c r="G39" s="32"/>
      <c r="H39" s="7">
        <f t="shared" si="4"/>
        <v>0</v>
      </c>
      <c r="I39" s="7">
        <f t="shared" si="0"/>
        <v>0</v>
      </c>
      <c r="J39" s="7">
        <f t="shared" si="1"/>
        <v>0</v>
      </c>
      <c r="K39" s="7">
        <f t="shared" si="2"/>
        <v>0</v>
      </c>
      <c r="L39" s="5"/>
      <c r="M39" s="4">
        <f t="shared" si="9"/>
        <v>0</v>
      </c>
      <c r="N39" s="3">
        <f t="shared" si="6"/>
        <v>0</v>
      </c>
      <c r="O39" s="2">
        <v>100</v>
      </c>
    </row>
    <row r="40" spans="1:15">
      <c r="I40" s="17">
        <f>SUM(I2:I39)</f>
        <v>0</v>
      </c>
      <c r="J40" s="17">
        <f>SUM(J2:J39)</f>
        <v>0</v>
      </c>
      <c r="K40" s="17">
        <f>SUM(K3:K39)</f>
        <v>0</v>
      </c>
    </row>
    <row r="42" spans="1:15" ht="15.75">
      <c r="B42" s="19" t="s">
        <v>56</v>
      </c>
      <c r="C42" s="20"/>
    </row>
    <row r="43" spans="1:15" ht="15.75">
      <c r="B43" s="21"/>
      <c r="C43" s="20"/>
    </row>
    <row r="44" spans="1:15" ht="15.75">
      <c r="B44" s="21" t="s">
        <v>57</v>
      </c>
      <c r="C44" s="28"/>
      <c r="D44" s="29"/>
      <c r="E44" s="29"/>
      <c r="F44" s="30"/>
      <c r="G44" s="29"/>
      <c r="H44" s="29"/>
    </row>
    <row r="45" spans="1:15" ht="15.75">
      <c r="B45" s="21" t="s">
        <v>68</v>
      </c>
      <c r="C45" s="28"/>
      <c r="D45" s="29"/>
      <c r="E45" s="29"/>
      <c r="F45" s="30"/>
      <c r="G45" s="29"/>
      <c r="H45" s="29"/>
    </row>
    <row r="46" spans="1:15" ht="15.75">
      <c r="B46" s="21"/>
      <c r="C46" s="20"/>
    </row>
    <row r="47" spans="1:15" ht="29.25" customHeight="1">
      <c r="B47" s="33" t="s">
        <v>58</v>
      </c>
      <c r="C47" s="33"/>
      <c r="D47" s="33"/>
      <c r="E47" s="33"/>
      <c r="F47" s="33"/>
      <c r="G47" s="33"/>
      <c r="H47" s="33"/>
      <c r="I47" s="33"/>
      <c r="J47" s="33"/>
      <c r="K47" s="33"/>
    </row>
    <row r="49" spans="2:9" ht="15.75">
      <c r="B49" s="22" t="s">
        <v>66</v>
      </c>
      <c r="C49" s="23"/>
      <c r="D49" s="23"/>
      <c r="E49" s="24"/>
      <c r="F49" s="24"/>
      <c r="G49" s="23"/>
      <c r="H49" s="23"/>
      <c r="I49" s="23"/>
    </row>
    <row r="50" spans="2:9" ht="15.75">
      <c r="B50" s="22"/>
      <c r="C50" s="22"/>
      <c r="D50" s="23"/>
      <c r="E50" s="24"/>
      <c r="F50" s="24"/>
      <c r="G50" s="23"/>
      <c r="H50" s="23"/>
      <c r="I50" s="23"/>
    </row>
    <row r="51" spans="2:9" ht="15.75">
      <c r="B51" s="21" t="s">
        <v>59</v>
      </c>
      <c r="C51" s="22"/>
      <c r="D51" s="22"/>
      <c r="E51" s="22"/>
      <c r="F51" s="22"/>
      <c r="G51" s="22"/>
      <c r="H51" s="22"/>
      <c r="I51" s="23"/>
    </row>
    <row r="52" spans="2:9" ht="15.75">
      <c r="B52" s="22"/>
      <c r="C52" s="22"/>
      <c r="D52" s="22"/>
      <c r="E52" s="22"/>
      <c r="F52" s="22"/>
      <c r="G52" s="22"/>
      <c r="H52" s="22"/>
      <c r="I52" s="21"/>
    </row>
    <row r="53" spans="2:9" ht="15.75">
      <c r="B53" s="22" t="s">
        <v>60</v>
      </c>
      <c r="C53" s="22"/>
      <c r="D53" s="23"/>
      <c r="E53" s="24"/>
      <c r="F53" s="24"/>
      <c r="G53" s="23"/>
      <c r="H53" s="23"/>
      <c r="I53" s="23"/>
    </row>
    <row r="54" spans="2:9" ht="15.75">
      <c r="B54" s="21"/>
      <c r="C54" s="21"/>
      <c r="D54" s="21"/>
      <c r="E54" s="25"/>
      <c r="F54" s="25"/>
      <c r="G54" s="21"/>
      <c r="H54" s="21"/>
      <c r="I54" s="21"/>
    </row>
    <row r="55" spans="2:9" ht="15.75">
      <c r="B55" s="26" t="s">
        <v>61</v>
      </c>
      <c r="C55" s="22"/>
      <c r="D55" s="23"/>
      <c r="E55" s="24"/>
      <c r="F55" s="24"/>
      <c r="G55" s="23"/>
      <c r="H55" s="23"/>
      <c r="I55" s="23"/>
    </row>
    <row r="56" spans="2:9" ht="15.75">
      <c r="B56" s="21"/>
      <c r="C56" s="21"/>
      <c r="D56" s="21"/>
      <c r="E56" s="25"/>
      <c r="F56" s="25"/>
      <c r="G56" s="21"/>
      <c r="H56" s="21"/>
      <c r="I56" s="21"/>
    </row>
    <row r="57" spans="2:9" ht="15.75">
      <c r="B57" s="22" t="s">
        <v>62</v>
      </c>
      <c r="C57" s="22"/>
      <c r="D57" s="23"/>
      <c r="E57" s="24"/>
      <c r="F57" s="24"/>
      <c r="G57" s="23"/>
      <c r="H57" s="23"/>
      <c r="I57" s="23"/>
    </row>
    <row r="58" spans="2:9" ht="15.75">
      <c r="B58" s="21"/>
      <c r="C58" s="21"/>
      <c r="D58" s="21"/>
      <c r="E58" s="25"/>
      <c r="F58" s="25"/>
      <c r="G58" s="21"/>
      <c r="H58" s="21"/>
      <c r="I58" s="21"/>
    </row>
    <row r="59" spans="2:9" ht="15.75">
      <c r="B59" s="26" t="s">
        <v>63</v>
      </c>
      <c r="C59" s="22"/>
      <c r="D59" s="23"/>
      <c r="E59" s="24"/>
      <c r="F59" s="24"/>
      <c r="G59" s="23"/>
      <c r="H59" s="23"/>
      <c r="I59" s="23"/>
    </row>
    <row r="60" spans="2:9" ht="15.75">
      <c r="B60" s="21"/>
      <c r="C60" s="21"/>
      <c r="D60" s="21"/>
      <c r="E60" s="25"/>
      <c r="F60" s="25"/>
      <c r="G60" s="21"/>
      <c r="H60" s="21"/>
      <c r="I60" s="21"/>
    </row>
    <row r="61" spans="2:9" ht="15.75">
      <c r="B61" s="22" t="s">
        <v>64</v>
      </c>
      <c r="C61" s="22"/>
      <c r="D61" s="23"/>
      <c r="E61" s="24"/>
      <c r="F61" s="24"/>
      <c r="G61" s="23"/>
      <c r="H61" s="23"/>
      <c r="I61" s="23"/>
    </row>
    <row r="62" spans="2:9" ht="15.75">
      <c r="B62" s="21"/>
      <c r="C62" s="21"/>
      <c r="D62" s="21"/>
      <c r="E62" s="25"/>
      <c r="F62" s="25"/>
      <c r="G62" s="21"/>
      <c r="H62" s="21"/>
      <c r="I62" s="21"/>
    </row>
    <row r="63" spans="2:9" ht="15.75">
      <c r="B63" s="26" t="s">
        <v>65</v>
      </c>
      <c r="C63" s="26"/>
      <c r="D63" s="26"/>
      <c r="E63" s="27"/>
      <c r="F63" s="27"/>
      <c r="G63" s="26"/>
      <c r="H63" s="26"/>
      <c r="I63" s="26"/>
    </row>
  </sheetData>
  <sheetProtection password="FD99" sheet="1" objects="1" scenarios="1"/>
  <autoFilter ref="A1:N39">
    <filterColumn colId="1"/>
    <filterColumn colId="5"/>
    <filterColumn colId="12"/>
  </autoFilter>
  <mergeCells count="1">
    <mergeCell ref="B47:K47"/>
  </mergeCells>
  <pageMargins left="0.70866141732283472" right="0.70866141732283472" top="1.1023622047244095" bottom="0.86614173228346458" header="0.31496062992125984" footer="0.31496062992125984"/>
  <pageSetup paperSize="9" scale="94" orientation="landscape" r:id="rId1"/>
  <headerFooter>
    <oddHeader>&amp;LZałącznik nr 3 OPZ
Formularz asortymentowo cenowy&amp;C&amp;"Czcionka tekstu podstawowego,Pogrubiony"CZĘŚĆ 3
Produkty mleczarskie oraz tłuszczowe&amp;RDom Pomocy Społecznej 
w Wejherowie
ul. Przebendowskiego 1</oddHeader>
    <oddFooter>&amp;LMiejscowość, data:..............&amp;C................................................
podpis elektroniczny Wykonawcy&amp;R&amp;P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Jankowska</dc:creator>
  <cp:lastModifiedBy>Żaneta Jankowska</cp:lastModifiedBy>
  <cp:lastPrinted>2023-11-17T08:27:30Z</cp:lastPrinted>
  <dcterms:created xsi:type="dcterms:W3CDTF">2023-09-28T11:15:27Z</dcterms:created>
  <dcterms:modified xsi:type="dcterms:W3CDTF">2023-11-17T08:33:36Z</dcterms:modified>
</cp:coreProperties>
</file>