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TBS cz.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<sst xmlns="http://schemas.openxmlformats.org/spreadsheetml/2006/main" count="255" uniqueCount="104">
  <si>
    <t>Lp.</t>
  </si>
  <si>
    <t>C11</t>
  </si>
  <si>
    <t>C21</t>
  </si>
  <si>
    <t>G11</t>
  </si>
  <si>
    <t>854-00-14-151</t>
  </si>
  <si>
    <t>PLENED00000590000000010382041349</t>
  </si>
  <si>
    <t>Aleja Żołnierza 11A</t>
  </si>
  <si>
    <t>PLENED00000590000000010381216387</t>
  </si>
  <si>
    <t>Piłsudskiego 86 - ośw. garaży</t>
  </si>
  <si>
    <t>PLENED00000590000000010382039307</t>
  </si>
  <si>
    <t>Popiela 20</t>
  </si>
  <si>
    <t>PLENED00000590000000010381413353</t>
  </si>
  <si>
    <t>Przedwiośnie oś. drogi</t>
  </si>
  <si>
    <t>PLENED00000590000000010382040328</t>
  </si>
  <si>
    <t>Reja 17 - pawilon</t>
  </si>
  <si>
    <t>PLENED00000590000000010381418361</t>
  </si>
  <si>
    <t>Struga 29</t>
  </si>
  <si>
    <t>PLENED00000590000000010382042370</t>
  </si>
  <si>
    <t>Szymanowskiego 56</t>
  </si>
  <si>
    <t>PLENED00000590000000010382043391</t>
  </si>
  <si>
    <t>PLENED00000590000000010382044315</t>
  </si>
  <si>
    <t>PLENED00000590000000010382045336</t>
  </si>
  <si>
    <t>PLENED00000590000000010382046357</t>
  </si>
  <si>
    <t>Śniadeckiego 1ABC</t>
  </si>
  <si>
    <t>PLENED00000590000000010382047378</t>
  </si>
  <si>
    <t>Śniadeckiego 2A</t>
  </si>
  <si>
    <t>PLENED00000590000000010382048302</t>
  </si>
  <si>
    <t>Śniadeckiego 2B</t>
  </si>
  <si>
    <t>PLENED00000590000000010382049323</t>
  </si>
  <si>
    <t>Śniadeckiego 3AB</t>
  </si>
  <si>
    <t>PLENED00000590000000010382050344</t>
  </si>
  <si>
    <t>Śniadeckiego 5A</t>
  </si>
  <si>
    <t>PLENED00000590000000010382051365</t>
  </si>
  <si>
    <t>Śniadeckiego II/1</t>
  </si>
  <si>
    <t>PLENED00000590000000010382052386</t>
  </si>
  <si>
    <t>Tańskiego 10B</t>
  </si>
  <si>
    <t>PLENED00000590000000010381246338</t>
  </si>
  <si>
    <t>Tańskiego 10B/12</t>
  </si>
  <si>
    <t>PLENED00000590000000010382055352</t>
  </si>
  <si>
    <t>Tańskiego 10D</t>
  </si>
  <si>
    <t>PLENED00000590000000010381247359</t>
  </si>
  <si>
    <t>Tańskiego 12</t>
  </si>
  <si>
    <t>PLENED00000590000000010381189305</t>
  </si>
  <si>
    <t>Tańskiego 12B/10</t>
  </si>
  <si>
    <t>PLENED00000590000000010381190326</t>
  </si>
  <si>
    <t>Tańskiego 14</t>
  </si>
  <si>
    <t>PLENED00000590000000010381191347</t>
  </si>
  <si>
    <t>Tańskiego 14B/12</t>
  </si>
  <si>
    <t>PLENED00000590000000010381192368</t>
  </si>
  <si>
    <t>Tańskiego 8A</t>
  </si>
  <si>
    <t>PLENED00000590000000010382053310</t>
  </si>
  <si>
    <t>Tańskiego 8B</t>
  </si>
  <si>
    <t>PLENED00000590000000010382054331</t>
  </si>
  <si>
    <t>C12B</t>
  </si>
  <si>
    <t>PLENED00000590000000010381195334</t>
  </si>
  <si>
    <t>Wojska Polskiego 47A</t>
  </si>
  <si>
    <t>PLENED00000590000000010381450354</t>
  </si>
  <si>
    <t>C11O</t>
  </si>
  <si>
    <t>PLENED00000590000000010378385397</t>
  </si>
  <si>
    <t>Wojska Polskiego 8 garaż podziemny</t>
  </si>
  <si>
    <t>PLENED00000590000000010378448362</t>
  </si>
  <si>
    <t>Śniadeckiego 7A</t>
  </si>
  <si>
    <t>PLENED00000590000000010808344388</t>
  </si>
  <si>
    <t>Śniadeckiego 9</t>
  </si>
  <si>
    <t>PLENED00000590000000010821129377</t>
  </si>
  <si>
    <t>Oświetlenie terenu garażowisko Al..Żołnierza dz. Nr 123/1</t>
  </si>
  <si>
    <t>PLENED00000590000000000118923967</t>
  </si>
  <si>
    <t xml:space="preserve">Taryfa C11 </t>
  </si>
  <si>
    <t>Taryfa C11O</t>
  </si>
  <si>
    <t>Taryfa C12B - I</t>
  </si>
  <si>
    <t>Taryfa C12B - II</t>
  </si>
  <si>
    <t>Łącznie (MWh)</t>
  </si>
  <si>
    <t>Nazwa jednostki/ miejsce dostarczania energii- punkt poboru (nazwa z faktury)</t>
  </si>
  <si>
    <t>Grupa taryfowa określona na fakturze</t>
  </si>
  <si>
    <t>Moc umowna z faktury</t>
  </si>
  <si>
    <t>Nr licznika</t>
  </si>
  <si>
    <t>Kod PPE</t>
  </si>
  <si>
    <t>Dane do faktury NIP / Regon</t>
  </si>
  <si>
    <t>Nazwa przedsiębiorstwa, z którym zawarta jest umowa</t>
  </si>
  <si>
    <t>Rodzaj zawartej umowy (kompleksowa czy tylko na zakup energii, poprzetargowa)</t>
  </si>
  <si>
    <t>Termin obowiązywania umowy wraz z terminem jej wypowiedzenia/ rozwiązania</t>
  </si>
  <si>
    <t>Składowa 2A</t>
  </si>
  <si>
    <t>PLEND590310600000533166</t>
  </si>
  <si>
    <t>854-00-14-152</t>
  </si>
  <si>
    <t>Taryfa C21</t>
  </si>
  <si>
    <t>Oświetlenie garażowiska</t>
  </si>
  <si>
    <t>RAZEM MWh:</t>
  </si>
  <si>
    <t xml:space="preserve"> STARGARDZKIE TOWARZYSTWO BUDOWNICTWA SPOŁECZNEGO SP. Z O.O.</t>
  </si>
  <si>
    <t>Informacje o punktach poboru energii elektrycznej - Wykaz punktów poboru wraz z parametrami jednostkowymi -Stargardzkie TBS Sp.z o.o. - Załącznik nr 1 do SWZ…</t>
  </si>
  <si>
    <t xml:space="preserve">kompleksowa </t>
  </si>
  <si>
    <t>rezerwowa</t>
  </si>
  <si>
    <t>ENEA SA</t>
  </si>
  <si>
    <t>Szacunkowa ilość w MWh dostarczanej energii w okresie umowy , tj. 15 m-ce</t>
  </si>
  <si>
    <t>Szacunkowa ilość dostarczanej energii w okresie umowy , tj. 15 m-ce</t>
  </si>
  <si>
    <t xml:space="preserve">moc umowna </t>
  </si>
  <si>
    <t xml:space="preserve">c12b -I </t>
  </si>
  <si>
    <t>c12b-II</t>
  </si>
  <si>
    <t>szczytowa</t>
  </si>
  <si>
    <t>pozaszczytowa</t>
  </si>
  <si>
    <t>Płatnerzy 1-garaż</t>
  </si>
  <si>
    <t>Piłsudskiego  87- ośw. drogi.</t>
  </si>
  <si>
    <t>Wojska Polskiego 8 oświetlenie garaż</t>
  </si>
  <si>
    <t>Chrobrego 21</t>
  </si>
  <si>
    <t>do 31/12/2022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</si>
</sst>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\ &quot;zł&quot;"/>
    <numFmt numFmtId="172" formatCode="#,##0.0000"/>
    <numFmt numFmtId="173" formatCode="0.0000"/>
    <numFmt numFmtId="174" formatCode="_-* #,##0.0000\ _z_ł_-;\-* #,##0.0000\ _z_ł_-;_-* &quot;-&quot;??\ _z_ł_-;_-@_-"/>
    <numFmt numFmtId="175" formatCode="#,##0.0"/>
    <numFmt numFmtId="176" formatCode="#,##0.0_ ;\-#,##0.0\ "/>
    <numFmt numFmtId="177" formatCode="_-* #,##0.0\ _z_ł_-;\-* #,##0.0\ _z_ł_-;_-* &quot;-&quot;??\ _z_ł_-;_-@_-"/>
    <numFmt numFmtId="178" formatCode="[$-415]dddd\,\ d\ mmmm\ yyyy"/>
    <numFmt numFmtId="179" formatCode="0.000"/>
    <numFmt numFmtId="180" formatCode="[$-415]d\ mmmm\ yyyy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171" fontId="46" fillId="33" borderId="0" xfId="0" applyNumberFormat="1" applyFont="1" applyFill="1" applyAlignment="1" applyProtection="1">
      <alignment horizontal="center" vertical="center"/>
      <protection hidden="1"/>
    </xf>
    <xf numFmtId="43" fontId="3" fillId="33" borderId="0" xfId="42" applyFont="1" applyFill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center" vertical="center" wrapText="1"/>
      <protection hidden="1"/>
    </xf>
    <xf numFmtId="171" fontId="2" fillId="33" borderId="0" xfId="0" applyNumberFormat="1" applyFont="1" applyFill="1" applyAlignment="1" applyProtection="1">
      <alignment horizontal="center" vertical="center"/>
      <protection hidden="1"/>
    </xf>
    <xf numFmtId="2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Fill="1" applyBorder="1" applyAlignment="1" applyProtection="1">
      <alignment horizontal="left" vertical="top"/>
      <protection hidden="1"/>
    </xf>
    <xf numFmtId="171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45" fillId="0" borderId="13" xfId="0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45" fillId="0" borderId="14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2" fontId="2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>
      <alignment/>
    </xf>
    <xf numFmtId="179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71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45" fillId="0" borderId="11" xfId="0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171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45" fillId="0" borderId="14" xfId="0" applyFont="1" applyFill="1" applyBorder="1" applyAlignment="1" applyProtection="1">
      <alignment horizontal="center" vertical="center" wrapText="1"/>
      <protection hidden="1"/>
    </xf>
    <xf numFmtId="0" fontId="45" fillId="0" borderId="20" xfId="0" applyFont="1" applyFill="1" applyBorder="1" applyAlignment="1" applyProtection="1">
      <alignment horizontal="center" vertical="center" wrapText="1"/>
      <protection hidden="1"/>
    </xf>
    <xf numFmtId="0" fontId="46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45" fillId="33" borderId="22" xfId="0" applyFont="1" applyFill="1" applyBorder="1" applyAlignment="1" applyProtection="1">
      <alignment horizontal="center" vertical="center" wrapText="1"/>
      <protection hidden="1"/>
    </xf>
    <xf numFmtId="0" fontId="45" fillId="33" borderId="23" xfId="0" applyFont="1" applyFill="1" applyBorder="1" applyAlignment="1" applyProtection="1">
      <alignment horizontal="center" vertical="center" wrapText="1"/>
      <protection hidden="1"/>
    </xf>
    <xf numFmtId="0" fontId="45" fillId="33" borderId="24" xfId="0" applyFont="1" applyFill="1" applyBorder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6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47" fillId="33" borderId="22" xfId="0" applyFont="1" applyFill="1" applyBorder="1" applyAlignment="1" applyProtection="1">
      <alignment horizontal="center" vertical="center" wrapText="1"/>
      <protection hidden="1"/>
    </xf>
    <xf numFmtId="0" fontId="47" fillId="33" borderId="23" xfId="0" applyFont="1" applyFill="1" applyBorder="1" applyAlignment="1" applyProtection="1">
      <alignment horizontal="center" vertical="center" wrapText="1"/>
      <protection hidden="1"/>
    </xf>
    <xf numFmtId="0" fontId="47" fillId="33" borderId="24" xfId="0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Fill="1" applyBorder="1" applyAlignment="1" applyProtection="1">
      <alignment horizontal="center" vertical="center" wrapText="1"/>
      <protection hidden="1"/>
    </xf>
    <xf numFmtId="0" fontId="45" fillId="0" borderId="14" xfId="0" applyFont="1" applyFill="1" applyBorder="1" applyAlignment="1" applyProtection="1">
      <alignment horizontal="left" vertical="top"/>
      <protection hidden="1"/>
    </xf>
    <xf numFmtId="0" fontId="45" fillId="0" borderId="20" xfId="0" applyFont="1" applyFill="1" applyBorder="1" applyAlignment="1" applyProtection="1">
      <alignment horizontal="left" vertical="top"/>
      <protection hidden="1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171" fontId="2" fillId="0" borderId="26" xfId="0" applyNumberFormat="1" applyFont="1" applyFill="1" applyBorder="1" applyAlignment="1" applyProtection="1">
      <alignment horizontal="center" vertical="center"/>
      <protection hidden="1"/>
    </xf>
    <xf numFmtId="171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71" fontId="45" fillId="33" borderId="22" xfId="0" applyNumberFormat="1" applyFont="1" applyFill="1" applyBorder="1" applyAlignment="1" applyProtection="1">
      <alignment horizontal="center" vertical="center" wrapText="1"/>
      <protection hidden="1"/>
    </xf>
    <xf numFmtId="171" fontId="45" fillId="33" borderId="23" xfId="0" applyNumberFormat="1" applyFont="1" applyFill="1" applyBorder="1" applyAlignment="1" applyProtection="1">
      <alignment horizontal="center" vertical="center" wrapText="1"/>
      <protection hidden="1"/>
    </xf>
    <xf numFmtId="171" fontId="45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46" fillId="33" borderId="16" xfId="0" applyFont="1" applyFill="1" applyBorder="1" applyAlignment="1" applyProtection="1">
      <alignment horizontal="center" vertical="center"/>
      <protection hidden="1"/>
    </xf>
    <xf numFmtId="0" fontId="46" fillId="33" borderId="17" xfId="0" applyFont="1" applyFill="1" applyBorder="1" applyAlignment="1" applyProtection="1">
      <alignment horizontal="center" vertical="center"/>
      <protection hidden="1"/>
    </xf>
    <xf numFmtId="43" fontId="46" fillId="33" borderId="14" xfId="42" applyFont="1" applyFill="1" applyBorder="1" applyAlignment="1" applyProtection="1">
      <alignment horizontal="center" vertical="center"/>
      <protection hidden="1"/>
    </xf>
    <xf numFmtId="43" fontId="46" fillId="33" borderId="20" xfId="42" applyFont="1" applyFill="1" applyBorder="1" applyAlignment="1" applyProtection="1">
      <alignment horizontal="center" vertical="center"/>
      <protection hidden="1"/>
    </xf>
    <xf numFmtId="0" fontId="45" fillId="0" borderId="14" xfId="0" applyFont="1" applyFill="1" applyBorder="1" applyAlignment="1" applyProtection="1">
      <alignment horizontal="center" vertical="center"/>
      <protection hidden="1"/>
    </xf>
    <xf numFmtId="0" fontId="45" fillId="0" borderId="20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171" fontId="2" fillId="33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30" zoomScaleNormal="130" zoomScalePageLayoutView="0" workbookViewId="0" topLeftCell="D39">
      <selection activeCell="J58" sqref="J58"/>
    </sheetView>
  </sheetViews>
  <sheetFormatPr defaultColWidth="9.140625" defaultRowHeight="12.75"/>
  <cols>
    <col min="1" max="1" width="4.421875" style="4" customWidth="1"/>
    <col min="2" max="2" width="27.57421875" style="4" customWidth="1"/>
    <col min="3" max="3" width="11.28125" style="4" customWidth="1"/>
    <col min="4" max="4" width="7.8515625" style="4" customWidth="1"/>
    <col min="5" max="5" width="13.57421875" style="4" customWidth="1"/>
    <col min="6" max="6" width="30.28125" style="4" customWidth="1"/>
    <col min="7" max="7" width="15.140625" style="4" customWidth="1"/>
    <col min="8" max="8" width="13.7109375" style="4" customWidth="1"/>
    <col min="9" max="9" width="13.421875" style="5" customWidth="1"/>
    <col min="10" max="10" width="20.7109375" style="4" customWidth="1"/>
    <col min="11" max="11" width="15.00390625" style="4" customWidth="1"/>
    <col min="12" max="12" width="11.421875" style="4" hidden="1" customWidth="1"/>
    <col min="13" max="15" width="9.140625" style="4" customWidth="1"/>
    <col min="16" max="16384" width="9.140625" style="4" customWidth="1"/>
  </cols>
  <sheetData>
    <row r="1" spans="1:11" ht="12.75">
      <c r="A1" s="46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32.2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6"/>
    </row>
    <row r="3" spans="1:11" ht="15.75" customHeight="1">
      <c r="A3" s="49" t="s">
        <v>0</v>
      </c>
      <c r="B3" s="49" t="s">
        <v>72</v>
      </c>
      <c r="C3" s="49" t="s">
        <v>73</v>
      </c>
      <c r="D3" s="49" t="s">
        <v>74</v>
      </c>
      <c r="E3" s="54" t="s">
        <v>75</v>
      </c>
      <c r="F3" s="68" t="s">
        <v>76</v>
      </c>
      <c r="G3" s="54" t="s">
        <v>92</v>
      </c>
      <c r="H3" s="49" t="s">
        <v>77</v>
      </c>
      <c r="I3" s="49" t="s">
        <v>78</v>
      </c>
      <c r="J3" s="49" t="s">
        <v>79</v>
      </c>
      <c r="K3" s="57" t="s">
        <v>80</v>
      </c>
    </row>
    <row r="4" spans="1:11" ht="32.25" customHeight="1">
      <c r="A4" s="50"/>
      <c r="B4" s="50"/>
      <c r="C4" s="50"/>
      <c r="D4" s="50"/>
      <c r="E4" s="55"/>
      <c r="F4" s="69"/>
      <c r="G4" s="55"/>
      <c r="H4" s="50"/>
      <c r="I4" s="50"/>
      <c r="J4" s="50"/>
      <c r="K4" s="58"/>
    </row>
    <row r="5" spans="1:11" s="1" customFormat="1" ht="12.75" customHeight="1" thickBot="1">
      <c r="A5" s="51"/>
      <c r="B5" s="51"/>
      <c r="C5" s="51"/>
      <c r="D5" s="51"/>
      <c r="E5" s="56"/>
      <c r="F5" s="70"/>
      <c r="G5" s="56"/>
      <c r="H5" s="51"/>
      <c r="I5" s="51"/>
      <c r="J5" s="51"/>
      <c r="K5" s="59"/>
    </row>
    <row r="6" spans="1:11" s="1" customFormat="1" ht="19.5" customHeight="1" thickBot="1">
      <c r="A6" s="7"/>
      <c r="B6" s="52" t="s">
        <v>87</v>
      </c>
      <c r="C6" s="52"/>
      <c r="D6" s="52"/>
      <c r="E6" s="52"/>
      <c r="F6" s="52"/>
      <c r="G6" s="53"/>
      <c r="H6" s="52"/>
      <c r="I6" s="52"/>
      <c r="J6" s="52"/>
      <c r="K6" s="52"/>
    </row>
    <row r="7" spans="1:12" s="1" customFormat="1" ht="12.75" thickBot="1">
      <c r="A7" s="16">
        <v>1</v>
      </c>
      <c r="B7" s="17" t="s">
        <v>99</v>
      </c>
      <c r="C7" s="15" t="s">
        <v>1</v>
      </c>
      <c r="D7" s="15">
        <v>17</v>
      </c>
      <c r="E7" s="15">
        <v>63056847</v>
      </c>
      <c r="F7" s="18" t="s">
        <v>5</v>
      </c>
      <c r="G7" s="15">
        <f>L7/24*15</f>
        <v>0.255</v>
      </c>
      <c r="H7" s="16" t="s">
        <v>4</v>
      </c>
      <c r="I7" s="19" t="s">
        <v>91</v>
      </c>
      <c r="J7" s="16" t="s">
        <v>89</v>
      </c>
      <c r="K7" s="19" t="s">
        <v>90</v>
      </c>
      <c r="L7" s="15">
        <v>0.40800000000000003</v>
      </c>
    </row>
    <row r="8" spans="1:12" s="1" customFormat="1" ht="12.75" thickBot="1">
      <c r="A8" s="16">
        <v>2</v>
      </c>
      <c r="B8" s="17" t="s">
        <v>6</v>
      </c>
      <c r="C8" s="15" t="s">
        <v>1</v>
      </c>
      <c r="D8" s="15">
        <v>11</v>
      </c>
      <c r="E8" s="15">
        <v>8197859</v>
      </c>
      <c r="F8" s="18" t="s">
        <v>7</v>
      </c>
      <c r="G8" s="27">
        <f aca="true" t="shared" si="0" ref="G8:G42">L8/24*15</f>
        <v>20.412500000000005</v>
      </c>
      <c r="H8" s="16" t="s">
        <v>4</v>
      </c>
      <c r="I8" s="19" t="s">
        <v>91</v>
      </c>
      <c r="J8" s="16" t="s">
        <v>89</v>
      </c>
      <c r="K8" s="19" t="s">
        <v>90</v>
      </c>
      <c r="L8" s="15">
        <v>32.660000000000004</v>
      </c>
    </row>
    <row r="9" spans="1:12" s="1" customFormat="1" ht="12.75" thickBot="1">
      <c r="A9" s="16">
        <v>3</v>
      </c>
      <c r="B9" s="17" t="s">
        <v>8</v>
      </c>
      <c r="C9" s="15" t="s">
        <v>1</v>
      </c>
      <c r="D9" s="15">
        <v>4</v>
      </c>
      <c r="E9" s="15">
        <v>21931090</v>
      </c>
      <c r="F9" s="18" t="s">
        <v>9</v>
      </c>
      <c r="G9" s="27">
        <f t="shared" si="0"/>
        <v>1.40625</v>
      </c>
      <c r="H9" s="16" t="s">
        <v>4</v>
      </c>
      <c r="I9" s="19" t="s">
        <v>91</v>
      </c>
      <c r="J9" s="16" t="s">
        <v>89</v>
      </c>
      <c r="K9" s="19" t="s">
        <v>90</v>
      </c>
      <c r="L9" s="15">
        <v>2.25</v>
      </c>
    </row>
    <row r="10" spans="1:12" s="1" customFormat="1" ht="12.75" thickBot="1">
      <c r="A10" s="16">
        <v>4</v>
      </c>
      <c r="B10" s="17" t="s">
        <v>10</v>
      </c>
      <c r="C10" s="15" t="s">
        <v>1</v>
      </c>
      <c r="D10" s="15">
        <v>27</v>
      </c>
      <c r="E10" s="15">
        <v>9387532</v>
      </c>
      <c r="F10" s="18" t="s">
        <v>11</v>
      </c>
      <c r="G10" s="27">
        <f t="shared" si="0"/>
        <v>25.55</v>
      </c>
      <c r="H10" s="16" t="s">
        <v>4</v>
      </c>
      <c r="I10" s="19" t="s">
        <v>91</v>
      </c>
      <c r="J10" s="16" t="s">
        <v>89</v>
      </c>
      <c r="K10" s="19" t="s">
        <v>90</v>
      </c>
      <c r="L10" s="15">
        <v>40.88</v>
      </c>
    </row>
    <row r="11" spans="1:12" s="1" customFormat="1" ht="12.75" thickBot="1">
      <c r="A11" s="16">
        <v>5</v>
      </c>
      <c r="B11" s="17" t="s">
        <v>12</v>
      </c>
      <c r="C11" s="15" t="s">
        <v>1</v>
      </c>
      <c r="D11" s="15">
        <v>15</v>
      </c>
      <c r="E11" s="15">
        <v>47960381</v>
      </c>
      <c r="F11" s="18" t="s">
        <v>13</v>
      </c>
      <c r="G11" s="27">
        <f t="shared" si="0"/>
        <v>14.18125</v>
      </c>
      <c r="H11" s="16" t="s">
        <v>4</v>
      </c>
      <c r="I11" s="19" t="s">
        <v>91</v>
      </c>
      <c r="J11" s="16" t="s">
        <v>89</v>
      </c>
      <c r="K11" s="19" t="s">
        <v>90</v>
      </c>
      <c r="L11" s="15">
        <v>22.69</v>
      </c>
    </row>
    <row r="12" spans="1:12" s="1" customFormat="1" ht="12.75" thickBot="1">
      <c r="A12" s="16">
        <v>6</v>
      </c>
      <c r="B12" s="17" t="s">
        <v>14</v>
      </c>
      <c r="C12" s="15" t="s">
        <v>1</v>
      </c>
      <c r="D12" s="15">
        <v>7</v>
      </c>
      <c r="E12" s="15">
        <v>81536125</v>
      </c>
      <c r="F12" s="18" t="s">
        <v>15</v>
      </c>
      <c r="G12" s="27">
        <f t="shared" si="0"/>
        <v>2.6125</v>
      </c>
      <c r="H12" s="16" t="s">
        <v>4</v>
      </c>
      <c r="I12" s="19" t="s">
        <v>91</v>
      </c>
      <c r="J12" s="16" t="s">
        <v>89</v>
      </c>
      <c r="K12" s="19" t="s">
        <v>90</v>
      </c>
      <c r="L12" s="15">
        <v>4.18</v>
      </c>
    </row>
    <row r="13" spans="1:12" s="1" customFormat="1" ht="12.75" thickBot="1">
      <c r="A13" s="16">
        <v>7</v>
      </c>
      <c r="B13" s="17" t="s">
        <v>16</v>
      </c>
      <c r="C13" s="15" t="s">
        <v>1</v>
      </c>
      <c r="D13" s="15">
        <v>15</v>
      </c>
      <c r="E13" s="15">
        <v>10537232</v>
      </c>
      <c r="F13" s="18" t="s">
        <v>17</v>
      </c>
      <c r="G13" s="27">
        <f t="shared" si="0"/>
        <v>33.98125</v>
      </c>
      <c r="H13" s="16" t="s">
        <v>4</v>
      </c>
      <c r="I13" s="19" t="s">
        <v>91</v>
      </c>
      <c r="J13" s="16" t="s">
        <v>89</v>
      </c>
      <c r="K13" s="19" t="s">
        <v>90</v>
      </c>
      <c r="L13" s="15">
        <v>54.370000000000005</v>
      </c>
    </row>
    <row r="14" spans="1:12" s="1" customFormat="1" ht="12.75" hidden="1" thickBot="1">
      <c r="A14" s="16"/>
      <c r="B14" s="17" t="s">
        <v>18</v>
      </c>
      <c r="C14" s="15" t="s">
        <v>3</v>
      </c>
      <c r="D14" s="15">
        <v>1</v>
      </c>
      <c r="E14" s="15">
        <v>24511393</v>
      </c>
      <c r="F14" s="18" t="s">
        <v>19</v>
      </c>
      <c r="G14" s="15">
        <f t="shared" si="0"/>
        <v>1.03125</v>
      </c>
      <c r="H14" s="16" t="s">
        <v>4</v>
      </c>
      <c r="I14" s="19" t="s">
        <v>91</v>
      </c>
      <c r="J14" s="16"/>
      <c r="K14" s="19" t="s">
        <v>90</v>
      </c>
      <c r="L14" s="15">
        <v>1.6500000000000001</v>
      </c>
    </row>
    <row r="15" spans="1:12" s="1" customFormat="1" ht="12.75" hidden="1" thickBot="1">
      <c r="A15" s="16"/>
      <c r="B15" s="17" t="s">
        <v>18</v>
      </c>
      <c r="C15" s="15" t="s">
        <v>3</v>
      </c>
      <c r="D15" s="15">
        <v>1</v>
      </c>
      <c r="E15" s="15">
        <v>83050996</v>
      </c>
      <c r="F15" s="18" t="s">
        <v>20</v>
      </c>
      <c r="G15" s="15">
        <f t="shared" si="0"/>
        <v>5.8025</v>
      </c>
      <c r="H15" s="16" t="s">
        <v>4</v>
      </c>
      <c r="I15" s="19" t="s">
        <v>91</v>
      </c>
      <c r="J15" s="16"/>
      <c r="K15" s="19" t="s">
        <v>90</v>
      </c>
      <c r="L15" s="15">
        <v>9.284</v>
      </c>
    </row>
    <row r="16" spans="1:12" s="1" customFormat="1" ht="12.75" hidden="1" thickBot="1">
      <c r="A16" s="16"/>
      <c r="B16" s="17" t="s">
        <v>18</v>
      </c>
      <c r="C16" s="15" t="s">
        <v>3</v>
      </c>
      <c r="D16" s="15">
        <v>1</v>
      </c>
      <c r="E16" s="15">
        <v>83051011</v>
      </c>
      <c r="F16" s="18" t="s">
        <v>21</v>
      </c>
      <c r="G16" s="15">
        <f t="shared" si="0"/>
        <v>0.39749999999999996</v>
      </c>
      <c r="H16" s="16" t="s">
        <v>4</v>
      </c>
      <c r="I16" s="19" t="s">
        <v>91</v>
      </c>
      <c r="J16" s="16"/>
      <c r="K16" s="19" t="s">
        <v>90</v>
      </c>
      <c r="L16" s="15">
        <v>0.636</v>
      </c>
    </row>
    <row r="17" spans="1:12" s="1" customFormat="1" ht="12.75" hidden="1" thickBot="1">
      <c r="A17" s="16"/>
      <c r="B17" s="17" t="s">
        <v>18</v>
      </c>
      <c r="C17" s="15" t="s">
        <v>3</v>
      </c>
      <c r="D17" s="15">
        <v>1</v>
      </c>
      <c r="E17" s="15">
        <v>83051003</v>
      </c>
      <c r="F17" s="18" t="s">
        <v>22</v>
      </c>
      <c r="G17" s="15">
        <f t="shared" si="0"/>
        <v>0.745</v>
      </c>
      <c r="H17" s="16" t="s">
        <v>4</v>
      </c>
      <c r="I17" s="19" t="s">
        <v>91</v>
      </c>
      <c r="J17" s="16"/>
      <c r="K17" s="19" t="s">
        <v>90</v>
      </c>
      <c r="L17" s="15">
        <v>1.192</v>
      </c>
    </row>
    <row r="18" spans="1:12" s="1" customFormat="1" ht="12.75" hidden="1" thickBot="1">
      <c r="A18" s="16"/>
      <c r="B18" s="17" t="s">
        <v>23</v>
      </c>
      <c r="C18" s="15" t="s">
        <v>3</v>
      </c>
      <c r="D18" s="15">
        <v>4</v>
      </c>
      <c r="E18" s="15">
        <v>19186675</v>
      </c>
      <c r="F18" s="18" t="s">
        <v>24</v>
      </c>
      <c r="G18" s="15">
        <f t="shared" si="0"/>
        <v>10.58</v>
      </c>
      <c r="H18" s="16" t="s">
        <v>4</v>
      </c>
      <c r="I18" s="19" t="s">
        <v>91</v>
      </c>
      <c r="J18" s="16"/>
      <c r="K18" s="19" t="s">
        <v>90</v>
      </c>
      <c r="L18" s="15">
        <v>16.928</v>
      </c>
    </row>
    <row r="19" spans="1:12" s="1" customFormat="1" ht="12.75" hidden="1" thickBot="1">
      <c r="A19" s="16"/>
      <c r="B19" s="17" t="s">
        <v>25</v>
      </c>
      <c r="C19" s="15" t="s">
        <v>3</v>
      </c>
      <c r="D19" s="15">
        <v>2</v>
      </c>
      <c r="E19" s="15">
        <v>81486748</v>
      </c>
      <c r="F19" s="18" t="s">
        <v>26</v>
      </c>
      <c r="G19" s="15">
        <f t="shared" si="0"/>
        <v>0.6950000000000001</v>
      </c>
      <c r="H19" s="16" t="s">
        <v>4</v>
      </c>
      <c r="I19" s="19" t="s">
        <v>91</v>
      </c>
      <c r="J19" s="16"/>
      <c r="K19" s="19" t="s">
        <v>90</v>
      </c>
      <c r="L19" s="15">
        <v>1.112</v>
      </c>
    </row>
    <row r="20" spans="1:12" s="1" customFormat="1" ht="12.75" hidden="1" thickBot="1">
      <c r="A20" s="16"/>
      <c r="B20" s="17" t="s">
        <v>27</v>
      </c>
      <c r="C20" s="15" t="s">
        <v>3</v>
      </c>
      <c r="D20" s="15">
        <v>2</v>
      </c>
      <c r="E20" s="15">
        <v>28003118</v>
      </c>
      <c r="F20" s="18" t="s">
        <v>28</v>
      </c>
      <c r="G20" s="15">
        <f t="shared" si="0"/>
        <v>5.665</v>
      </c>
      <c r="H20" s="16" t="s">
        <v>4</v>
      </c>
      <c r="I20" s="19" t="s">
        <v>91</v>
      </c>
      <c r="J20" s="16"/>
      <c r="K20" s="19" t="s">
        <v>90</v>
      </c>
      <c r="L20" s="15">
        <v>9.064</v>
      </c>
    </row>
    <row r="21" spans="1:12" s="1" customFormat="1" ht="12.75" hidden="1" thickBot="1">
      <c r="A21" s="16"/>
      <c r="B21" s="17" t="s">
        <v>29</v>
      </c>
      <c r="C21" s="15" t="s">
        <v>3</v>
      </c>
      <c r="D21" s="15">
        <v>4</v>
      </c>
      <c r="E21" s="15">
        <v>19194975</v>
      </c>
      <c r="F21" s="18" t="s">
        <v>30</v>
      </c>
      <c r="G21" s="15">
        <f t="shared" si="0"/>
        <v>5.32</v>
      </c>
      <c r="H21" s="16" t="s">
        <v>4</v>
      </c>
      <c r="I21" s="19" t="s">
        <v>91</v>
      </c>
      <c r="J21" s="16"/>
      <c r="K21" s="19" t="s">
        <v>90</v>
      </c>
      <c r="L21" s="15">
        <v>8.512</v>
      </c>
    </row>
    <row r="22" spans="1:12" s="1" customFormat="1" ht="12.75" hidden="1" thickBot="1">
      <c r="A22" s="16"/>
      <c r="B22" s="17" t="s">
        <v>31</v>
      </c>
      <c r="C22" s="15" t="s">
        <v>3</v>
      </c>
      <c r="D22" s="15">
        <v>3</v>
      </c>
      <c r="E22" s="15">
        <v>7583608</v>
      </c>
      <c r="F22" s="18" t="s">
        <v>32</v>
      </c>
      <c r="G22" s="15">
        <f t="shared" si="0"/>
        <v>7.5425</v>
      </c>
      <c r="H22" s="16" t="s">
        <v>4</v>
      </c>
      <c r="I22" s="19" t="s">
        <v>91</v>
      </c>
      <c r="J22" s="16"/>
      <c r="K22" s="19" t="s">
        <v>90</v>
      </c>
      <c r="L22" s="15">
        <v>12.068</v>
      </c>
    </row>
    <row r="23" spans="1:12" s="1" customFormat="1" ht="12.75" hidden="1" thickBot="1">
      <c r="A23" s="16"/>
      <c r="B23" s="17" t="s">
        <v>33</v>
      </c>
      <c r="C23" s="15" t="s">
        <v>3</v>
      </c>
      <c r="D23" s="15">
        <v>11</v>
      </c>
      <c r="E23" s="15">
        <v>8991486</v>
      </c>
      <c r="F23" s="18" t="s">
        <v>34</v>
      </c>
      <c r="G23" s="15">
        <f t="shared" si="0"/>
        <v>35.24375</v>
      </c>
      <c r="H23" s="16" t="s">
        <v>4</v>
      </c>
      <c r="I23" s="19" t="s">
        <v>91</v>
      </c>
      <c r="J23" s="16"/>
      <c r="K23" s="19" t="s">
        <v>90</v>
      </c>
      <c r="L23" s="15">
        <v>56.39</v>
      </c>
    </row>
    <row r="24" spans="1:12" s="1" customFormat="1" ht="12.75" hidden="1" thickBot="1">
      <c r="A24" s="16"/>
      <c r="B24" s="17" t="s">
        <v>35</v>
      </c>
      <c r="C24" s="15" t="s">
        <v>3</v>
      </c>
      <c r="D24" s="15">
        <v>3</v>
      </c>
      <c r="E24" s="15">
        <v>23619635</v>
      </c>
      <c r="F24" s="18" t="s">
        <v>36</v>
      </c>
      <c r="G24" s="15">
        <f t="shared" si="0"/>
        <v>2.47625</v>
      </c>
      <c r="H24" s="16" t="s">
        <v>4</v>
      </c>
      <c r="I24" s="19" t="s">
        <v>91</v>
      </c>
      <c r="J24" s="16"/>
      <c r="K24" s="19" t="s">
        <v>90</v>
      </c>
      <c r="L24" s="15">
        <v>3.962</v>
      </c>
    </row>
    <row r="25" spans="1:12" s="1" customFormat="1" ht="12.75" hidden="1" thickBot="1">
      <c r="A25" s="16"/>
      <c r="B25" s="17" t="s">
        <v>37</v>
      </c>
      <c r="C25" s="15" t="s">
        <v>3</v>
      </c>
      <c r="D25" s="15">
        <v>9</v>
      </c>
      <c r="E25" s="15">
        <v>8227913</v>
      </c>
      <c r="F25" s="18" t="s">
        <v>38</v>
      </c>
      <c r="G25" s="15">
        <f t="shared" si="0"/>
        <v>5.18125</v>
      </c>
      <c r="H25" s="16" t="s">
        <v>4</v>
      </c>
      <c r="I25" s="19" t="s">
        <v>91</v>
      </c>
      <c r="J25" s="16"/>
      <c r="K25" s="19" t="s">
        <v>90</v>
      </c>
      <c r="L25" s="15">
        <v>8.290000000000001</v>
      </c>
    </row>
    <row r="26" spans="1:12" s="1" customFormat="1" ht="12.75" hidden="1" thickBot="1">
      <c r="A26" s="16"/>
      <c r="B26" s="17" t="s">
        <v>39</v>
      </c>
      <c r="C26" s="15" t="s">
        <v>3</v>
      </c>
      <c r="D26" s="15">
        <v>3</v>
      </c>
      <c r="E26" s="15">
        <v>25563220</v>
      </c>
      <c r="F26" s="18" t="s">
        <v>40</v>
      </c>
      <c r="G26" s="15">
        <f t="shared" si="0"/>
        <v>3.0362500000000003</v>
      </c>
      <c r="H26" s="16" t="s">
        <v>4</v>
      </c>
      <c r="I26" s="19" t="s">
        <v>91</v>
      </c>
      <c r="J26" s="16"/>
      <c r="K26" s="19" t="s">
        <v>90</v>
      </c>
      <c r="L26" s="15">
        <v>4.8580000000000005</v>
      </c>
    </row>
    <row r="27" spans="1:12" s="1" customFormat="1" ht="12.75" hidden="1" thickBot="1">
      <c r="A27" s="16"/>
      <c r="B27" s="17" t="s">
        <v>41</v>
      </c>
      <c r="C27" s="15" t="s">
        <v>3</v>
      </c>
      <c r="D27" s="15">
        <v>4</v>
      </c>
      <c r="E27" s="15">
        <v>22324077</v>
      </c>
      <c r="F27" s="18" t="s">
        <v>42</v>
      </c>
      <c r="G27" s="15">
        <f t="shared" si="0"/>
        <v>4.76125</v>
      </c>
      <c r="H27" s="16" t="s">
        <v>4</v>
      </c>
      <c r="I27" s="19" t="s">
        <v>91</v>
      </c>
      <c r="J27" s="16"/>
      <c r="K27" s="19" t="s">
        <v>90</v>
      </c>
      <c r="L27" s="15">
        <v>7.618</v>
      </c>
    </row>
    <row r="28" spans="1:12" s="1" customFormat="1" ht="12.75" hidden="1" thickBot="1">
      <c r="A28" s="16"/>
      <c r="B28" s="17" t="s">
        <v>43</v>
      </c>
      <c r="C28" s="15" t="s">
        <v>3</v>
      </c>
      <c r="D28" s="15">
        <v>9</v>
      </c>
      <c r="E28" s="15">
        <v>8201521</v>
      </c>
      <c r="F28" s="18" t="s">
        <v>44</v>
      </c>
      <c r="G28" s="15">
        <f t="shared" si="0"/>
        <v>2.125</v>
      </c>
      <c r="H28" s="16" t="s">
        <v>4</v>
      </c>
      <c r="I28" s="19" t="s">
        <v>91</v>
      </c>
      <c r="J28" s="16"/>
      <c r="K28" s="19" t="s">
        <v>90</v>
      </c>
      <c r="L28" s="15">
        <v>3.4</v>
      </c>
    </row>
    <row r="29" spans="1:12" s="1" customFormat="1" ht="12.75" hidden="1" thickBot="1">
      <c r="A29" s="16"/>
      <c r="B29" s="17" t="s">
        <v>45</v>
      </c>
      <c r="C29" s="15" t="s">
        <v>3</v>
      </c>
      <c r="D29" s="15">
        <v>4</v>
      </c>
      <c r="E29" s="15">
        <v>27031599</v>
      </c>
      <c r="F29" s="18" t="s">
        <v>46</v>
      </c>
      <c r="G29" s="15">
        <f t="shared" si="0"/>
        <v>5.6049999999999995</v>
      </c>
      <c r="H29" s="16" t="s">
        <v>4</v>
      </c>
      <c r="I29" s="19" t="s">
        <v>91</v>
      </c>
      <c r="J29" s="16"/>
      <c r="K29" s="19" t="s">
        <v>90</v>
      </c>
      <c r="L29" s="15">
        <v>8.968</v>
      </c>
    </row>
    <row r="30" spans="1:12" s="1" customFormat="1" ht="12.75" hidden="1" thickBot="1">
      <c r="A30" s="16"/>
      <c r="B30" s="17" t="s">
        <v>47</v>
      </c>
      <c r="C30" s="15" t="s">
        <v>3</v>
      </c>
      <c r="D30" s="15">
        <v>9</v>
      </c>
      <c r="E30" s="15">
        <v>8890826</v>
      </c>
      <c r="F30" s="18" t="s">
        <v>48</v>
      </c>
      <c r="G30" s="15">
        <f t="shared" si="0"/>
        <v>3.6275000000000004</v>
      </c>
      <c r="H30" s="16" t="s">
        <v>4</v>
      </c>
      <c r="I30" s="19" t="s">
        <v>91</v>
      </c>
      <c r="J30" s="16"/>
      <c r="K30" s="19" t="s">
        <v>90</v>
      </c>
      <c r="L30" s="15">
        <v>5.804</v>
      </c>
    </row>
    <row r="31" spans="1:12" s="1" customFormat="1" ht="12.75" hidden="1" thickBot="1">
      <c r="A31" s="16"/>
      <c r="B31" s="17" t="s">
        <v>49</v>
      </c>
      <c r="C31" s="15" t="s">
        <v>3</v>
      </c>
      <c r="D31" s="15">
        <v>1</v>
      </c>
      <c r="E31" s="15">
        <v>81489940</v>
      </c>
      <c r="F31" s="18" t="s">
        <v>50</v>
      </c>
      <c r="G31" s="15">
        <f t="shared" si="0"/>
        <v>0.81625</v>
      </c>
      <c r="H31" s="16" t="s">
        <v>4</v>
      </c>
      <c r="I31" s="19" t="s">
        <v>91</v>
      </c>
      <c r="J31" s="16"/>
      <c r="K31" s="19" t="s">
        <v>90</v>
      </c>
      <c r="L31" s="15">
        <v>1.306</v>
      </c>
    </row>
    <row r="32" spans="1:12" s="1" customFormat="1" ht="12.75" hidden="1" thickBot="1">
      <c r="A32" s="16"/>
      <c r="B32" s="17" t="s">
        <v>51</v>
      </c>
      <c r="C32" s="15" t="s">
        <v>3</v>
      </c>
      <c r="D32" s="15">
        <v>2</v>
      </c>
      <c r="E32" s="15">
        <v>81489954</v>
      </c>
      <c r="F32" s="18" t="s">
        <v>52</v>
      </c>
      <c r="G32" s="15">
        <f t="shared" si="0"/>
        <v>0.6412500000000001</v>
      </c>
      <c r="H32" s="16" t="s">
        <v>4</v>
      </c>
      <c r="I32" s="19" t="s">
        <v>91</v>
      </c>
      <c r="J32" s="16"/>
      <c r="K32" s="19" t="s">
        <v>90</v>
      </c>
      <c r="L32" s="15">
        <v>1.026</v>
      </c>
    </row>
    <row r="33" spans="1:12" s="1" customFormat="1" ht="12.75" thickBot="1">
      <c r="A33" s="60">
        <v>8</v>
      </c>
      <c r="B33" s="61" t="s">
        <v>100</v>
      </c>
      <c r="C33" s="42" t="s">
        <v>53</v>
      </c>
      <c r="D33" s="42">
        <v>3</v>
      </c>
      <c r="E33" s="42">
        <v>81274687</v>
      </c>
      <c r="F33" s="64" t="s">
        <v>54</v>
      </c>
      <c r="G33" s="27">
        <f t="shared" si="0"/>
        <v>0.18749999999999997</v>
      </c>
      <c r="H33" s="75" t="s">
        <v>4</v>
      </c>
      <c r="I33" s="19" t="s">
        <v>91</v>
      </c>
      <c r="J33" s="44" t="s">
        <v>89</v>
      </c>
      <c r="K33" s="19" t="s">
        <v>90</v>
      </c>
      <c r="L33" s="15">
        <v>0.3</v>
      </c>
    </row>
    <row r="34" spans="1:12" s="1" customFormat="1" ht="12.75" thickBot="1">
      <c r="A34" s="60"/>
      <c r="B34" s="62"/>
      <c r="C34" s="43"/>
      <c r="D34" s="43"/>
      <c r="E34" s="43"/>
      <c r="F34" s="65"/>
      <c r="G34" s="27">
        <f t="shared" si="0"/>
        <v>3.1125000000000003</v>
      </c>
      <c r="H34" s="76"/>
      <c r="I34" s="19" t="s">
        <v>91</v>
      </c>
      <c r="J34" s="45"/>
      <c r="K34" s="19" t="s">
        <v>90</v>
      </c>
      <c r="L34" s="15">
        <v>4.98</v>
      </c>
    </row>
    <row r="35" spans="1:12" s="1" customFormat="1" ht="12.75" thickBot="1">
      <c r="A35" s="20">
        <v>9</v>
      </c>
      <c r="B35" s="17" t="s">
        <v>55</v>
      </c>
      <c r="C35" s="15" t="s">
        <v>1</v>
      </c>
      <c r="D35" s="15">
        <v>15</v>
      </c>
      <c r="E35" s="15">
        <v>3031829</v>
      </c>
      <c r="F35" s="18" t="s">
        <v>56</v>
      </c>
      <c r="G35" s="27">
        <f t="shared" si="0"/>
        <v>4.5625</v>
      </c>
      <c r="H35" s="16" t="s">
        <v>4</v>
      </c>
      <c r="I35" s="19" t="s">
        <v>91</v>
      </c>
      <c r="J35" s="16" t="s">
        <v>89</v>
      </c>
      <c r="K35" s="19" t="s">
        <v>90</v>
      </c>
      <c r="L35" s="15">
        <v>7.3</v>
      </c>
    </row>
    <row r="36" spans="1:12" s="1" customFormat="1" ht="12.75" thickBot="1">
      <c r="A36" s="20">
        <v>10</v>
      </c>
      <c r="B36" s="17" t="s">
        <v>101</v>
      </c>
      <c r="C36" s="15" t="s">
        <v>57</v>
      </c>
      <c r="D36" s="15">
        <v>11</v>
      </c>
      <c r="E36" s="15">
        <v>10295539</v>
      </c>
      <c r="F36" s="18" t="s">
        <v>58</v>
      </c>
      <c r="G36" s="27">
        <f t="shared" si="0"/>
        <v>19.78125</v>
      </c>
      <c r="H36" s="16" t="s">
        <v>4</v>
      </c>
      <c r="I36" s="19" t="s">
        <v>91</v>
      </c>
      <c r="J36" s="16" t="s">
        <v>89</v>
      </c>
      <c r="K36" s="19" t="s">
        <v>90</v>
      </c>
      <c r="L36" s="15">
        <v>31.650000000000002</v>
      </c>
    </row>
    <row r="37" spans="1:12" s="1" customFormat="1" ht="12.75" hidden="1" thickBot="1">
      <c r="A37" s="20"/>
      <c r="B37" s="17" t="s">
        <v>59</v>
      </c>
      <c r="C37" s="15" t="s">
        <v>3</v>
      </c>
      <c r="D37" s="15">
        <v>22</v>
      </c>
      <c r="E37" s="15">
        <v>9975578</v>
      </c>
      <c r="F37" s="18" t="s">
        <v>60</v>
      </c>
      <c r="G37" s="15">
        <f t="shared" si="0"/>
        <v>1.9062500000000002</v>
      </c>
      <c r="H37" s="16" t="s">
        <v>4</v>
      </c>
      <c r="I37" s="19" t="s">
        <v>91</v>
      </c>
      <c r="J37" s="16"/>
      <c r="K37" s="19" t="s">
        <v>90</v>
      </c>
      <c r="L37" s="15">
        <v>3.0500000000000003</v>
      </c>
    </row>
    <row r="38" spans="1:12" s="1" customFormat="1" ht="12.75" hidden="1" thickBot="1">
      <c r="A38" s="20"/>
      <c r="B38" s="17" t="s">
        <v>61</v>
      </c>
      <c r="C38" s="15" t="s">
        <v>3</v>
      </c>
      <c r="D38" s="15">
        <v>9</v>
      </c>
      <c r="E38" s="15">
        <v>62334305</v>
      </c>
      <c r="F38" s="21" t="s">
        <v>62</v>
      </c>
      <c r="G38" s="15">
        <f t="shared" si="0"/>
        <v>1.9312500000000001</v>
      </c>
      <c r="H38" s="16" t="s">
        <v>4</v>
      </c>
      <c r="I38" s="19" t="s">
        <v>91</v>
      </c>
      <c r="J38" s="16"/>
      <c r="K38" s="19" t="s">
        <v>90</v>
      </c>
      <c r="L38" s="15">
        <v>3.09</v>
      </c>
    </row>
    <row r="39" spans="1:12" s="1" customFormat="1" ht="18.75" customHeight="1" thickBot="1">
      <c r="A39" s="20">
        <v>11</v>
      </c>
      <c r="B39" s="17" t="s">
        <v>81</v>
      </c>
      <c r="C39" s="15" t="s">
        <v>2</v>
      </c>
      <c r="D39" s="15">
        <v>61</v>
      </c>
      <c r="E39" s="15">
        <v>96588422</v>
      </c>
      <c r="F39" s="21" t="s">
        <v>82</v>
      </c>
      <c r="G39" s="27">
        <f t="shared" si="0"/>
        <v>1.25</v>
      </c>
      <c r="H39" s="16" t="s">
        <v>83</v>
      </c>
      <c r="I39" s="19" t="s">
        <v>91</v>
      </c>
      <c r="J39" s="16" t="s">
        <v>89</v>
      </c>
      <c r="K39" s="19" t="s">
        <v>90</v>
      </c>
      <c r="L39" s="15">
        <v>2</v>
      </c>
    </row>
    <row r="40" spans="1:12" ht="13.5" hidden="1" thickBot="1">
      <c r="A40" s="20"/>
      <c r="B40" s="17" t="s">
        <v>63</v>
      </c>
      <c r="C40" s="15" t="s">
        <v>3</v>
      </c>
      <c r="D40" s="15">
        <v>9</v>
      </c>
      <c r="E40" s="15">
        <v>10203479</v>
      </c>
      <c r="F40" s="18" t="s">
        <v>64</v>
      </c>
      <c r="G40" s="15">
        <f t="shared" si="0"/>
        <v>6.018750000000001</v>
      </c>
      <c r="H40" s="16" t="s">
        <v>4</v>
      </c>
      <c r="I40" s="19" t="s">
        <v>91</v>
      </c>
      <c r="J40" s="22"/>
      <c r="K40" s="19" t="s">
        <v>90</v>
      </c>
      <c r="L40" s="15">
        <v>9.63</v>
      </c>
    </row>
    <row r="41" spans="1:12" ht="13.5" thickBot="1">
      <c r="A41" s="63">
        <v>12</v>
      </c>
      <c r="B41" s="66" t="s">
        <v>65</v>
      </c>
      <c r="C41" s="40" t="s">
        <v>53</v>
      </c>
      <c r="D41" s="67">
        <v>7</v>
      </c>
      <c r="E41" s="40">
        <v>68035346</v>
      </c>
      <c r="F41" s="41" t="s">
        <v>66</v>
      </c>
      <c r="G41" s="27">
        <f t="shared" si="0"/>
        <v>2.2125</v>
      </c>
      <c r="H41" s="42" t="s">
        <v>4</v>
      </c>
      <c r="I41" s="19" t="s">
        <v>91</v>
      </c>
      <c r="J41" s="40" t="s">
        <v>89</v>
      </c>
      <c r="K41" s="19" t="s">
        <v>90</v>
      </c>
      <c r="L41" s="15">
        <v>3.54</v>
      </c>
    </row>
    <row r="42" spans="1:12" ht="12.75">
      <c r="A42" s="63"/>
      <c r="B42" s="66"/>
      <c r="C42" s="40"/>
      <c r="D42" s="67"/>
      <c r="E42" s="40"/>
      <c r="F42" s="41"/>
      <c r="G42" s="15">
        <f t="shared" si="0"/>
        <v>9.525</v>
      </c>
      <c r="H42" s="43"/>
      <c r="I42" s="19" t="s">
        <v>91</v>
      </c>
      <c r="J42" s="40"/>
      <c r="K42" s="19" t="s">
        <v>90</v>
      </c>
      <c r="L42" s="15">
        <v>15.24</v>
      </c>
    </row>
    <row r="43" spans="1:12" ht="12.75">
      <c r="A43" s="36">
        <v>13</v>
      </c>
      <c r="B43" s="37" t="s">
        <v>102</v>
      </c>
      <c r="C43" s="15" t="s">
        <v>2</v>
      </c>
      <c r="D43" s="38">
        <v>90</v>
      </c>
      <c r="E43" s="15">
        <v>51164128</v>
      </c>
      <c r="F43" s="84">
        <v>5.90310600050145E+17</v>
      </c>
      <c r="G43" s="15">
        <v>72.864</v>
      </c>
      <c r="H43" s="15" t="s">
        <v>4</v>
      </c>
      <c r="I43" s="35" t="s">
        <v>91</v>
      </c>
      <c r="J43" s="15" t="s">
        <v>89</v>
      </c>
      <c r="K43" s="35" t="s">
        <v>103</v>
      </c>
      <c r="L43" s="83"/>
    </row>
    <row r="44" spans="1:12" ht="12.75">
      <c r="A44" s="8"/>
      <c r="B44" s="8"/>
      <c r="C44" s="8"/>
      <c r="D44" s="8">
        <f>D7+D8+D9+D10+D11+D12+D13+D33+D35+D36+D39+D41+D43</f>
        <v>283</v>
      </c>
      <c r="E44" s="8"/>
      <c r="F44" s="9" t="s">
        <v>86</v>
      </c>
      <c r="G44" s="10">
        <f>G7+G8+G9+G10+G11+G12+G13+G33+G34+G35+G36+G39+G41+G42+G43</f>
        <v>211.894</v>
      </c>
      <c r="H44" s="8"/>
      <c r="I44" s="8"/>
      <c r="J44" s="8"/>
      <c r="K44" s="11"/>
      <c r="L44" s="26">
        <f>L7+L8+L9+L10+L11+L12+L13+L33+L34+L35+L36+L39+L41+L42</f>
        <v>222.44800000000004</v>
      </c>
    </row>
    <row r="45" spans="1:11" ht="13.5" thickBot="1">
      <c r="A45" s="8"/>
      <c r="B45" s="8"/>
      <c r="C45" s="8"/>
      <c r="D45" s="8"/>
      <c r="E45" s="8"/>
      <c r="F45" s="12"/>
      <c r="G45" s="8"/>
      <c r="H45" s="8"/>
      <c r="I45" s="8"/>
      <c r="J45" s="8"/>
      <c r="K45" s="11"/>
    </row>
    <row r="46" spans="1:11" ht="12.75" customHeight="1">
      <c r="A46" s="8"/>
      <c r="B46" s="8"/>
      <c r="C46" s="8"/>
      <c r="D46" s="8"/>
      <c r="E46" s="8"/>
      <c r="F46" s="80" t="s">
        <v>94</v>
      </c>
      <c r="G46" s="77" t="s">
        <v>93</v>
      </c>
      <c r="H46" s="8"/>
      <c r="I46" s="8"/>
      <c r="J46" s="8"/>
      <c r="K46" s="11"/>
    </row>
    <row r="47" spans="1:11" ht="37.5" customHeight="1">
      <c r="A47" s="8"/>
      <c r="B47" s="8"/>
      <c r="C47" s="8"/>
      <c r="D47" s="8"/>
      <c r="E47" s="8"/>
      <c r="F47" s="80"/>
      <c r="G47" s="78"/>
      <c r="H47" s="8"/>
      <c r="I47" s="8"/>
      <c r="J47" s="8"/>
      <c r="K47" s="11"/>
    </row>
    <row r="48" spans="1:11" ht="15" customHeight="1" thickBot="1">
      <c r="A48" s="8"/>
      <c r="B48" s="8"/>
      <c r="C48" s="8"/>
      <c r="D48" s="8"/>
      <c r="E48" s="8"/>
      <c r="F48" s="80"/>
      <c r="G48" s="79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33"/>
      <c r="G49" s="28"/>
      <c r="H49" s="13"/>
      <c r="I49" s="8"/>
      <c r="J49" s="8"/>
      <c r="K49" s="8"/>
    </row>
    <row r="50" spans="1:11" ht="12.75">
      <c r="A50" s="8"/>
      <c r="B50" s="8"/>
      <c r="C50" s="8"/>
      <c r="D50" s="8"/>
      <c r="E50" s="8"/>
      <c r="F50" s="23">
        <f>D7+D8+D9+D10+D11+D12+D13+D35</f>
        <v>111</v>
      </c>
      <c r="G50" s="29" t="s">
        <v>67</v>
      </c>
      <c r="H50" s="23">
        <f>G8+G9+G10+G11+G12+G13+G35+G7</f>
        <v>102.96125</v>
      </c>
      <c r="I50" s="24"/>
      <c r="J50" s="8"/>
      <c r="K50" s="8"/>
    </row>
    <row r="51" spans="1:11" ht="12.75">
      <c r="A51" s="8"/>
      <c r="B51" s="8"/>
      <c r="C51" s="8"/>
      <c r="D51" s="8"/>
      <c r="E51" s="8"/>
      <c r="F51" s="23">
        <f>D39+D43</f>
        <v>151</v>
      </c>
      <c r="G51" s="29" t="s">
        <v>84</v>
      </c>
      <c r="H51" s="23">
        <f>G39+G43</f>
        <v>74.114</v>
      </c>
      <c r="I51" s="24"/>
      <c r="J51" s="8"/>
      <c r="K51" s="8"/>
    </row>
    <row r="52" spans="1:11" ht="12.75">
      <c r="A52" s="8"/>
      <c r="B52" s="8"/>
      <c r="C52" s="8"/>
      <c r="D52" s="8"/>
      <c r="E52" s="8"/>
      <c r="F52" s="23">
        <f>D36</f>
        <v>11</v>
      </c>
      <c r="G52" s="29" t="s">
        <v>68</v>
      </c>
      <c r="H52" s="23">
        <f>G36</f>
        <v>19.78125</v>
      </c>
      <c r="I52" s="24"/>
      <c r="J52" s="8"/>
      <c r="K52" s="8"/>
    </row>
    <row r="53" spans="1:13" ht="12.75">
      <c r="A53" s="8"/>
      <c r="B53" s="8"/>
      <c r="C53" s="8"/>
      <c r="D53" s="8"/>
      <c r="E53" s="8"/>
      <c r="F53" s="81">
        <v>10</v>
      </c>
      <c r="G53" s="30" t="s">
        <v>69</v>
      </c>
      <c r="H53" s="23">
        <f>+G33</f>
        <v>0.18749999999999997</v>
      </c>
      <c r="I53" s="24"/>
      <c r="J53" s="13">
        <f>H53+H55</f>
        <v>2.4</v>
      </c>
      <c r="K53" s="14" t="s">
        <v>95</v>
      </c>
      <c r="M53" s="34" t="s">
        <v>97</v>
      </c>
    </row>
    <row r="54" spans="1:13" ht="12.75">
      <c r="A54" s="8"/>
      <c r="B54" s="8"/>
      <c r="C54" s="8"/>
      <c r="D54" s="8"/>
      <c r="E54" s="8"/>
      <c r="F54" s="82"/>
      <c r="G54" s="31" t="s">
        <v>70</v>
      </c>
      <c r="H54" s="25">
        <f>+G34</f>
        <v>3.1125000000000003</v>
      </c>
      <c r="I54" s="24"/>
      <c r="J54" s="13">
        <f>H54+H56</f>
        <v>12.637500000000001</v>
      </c>
      <c r="K54" s="14" t="s">
        <v>96</v>
      </c>
      <c r="M54" s="34" t="s">
        <v>98</v>
      </c>
    </row>
    <row r="55" spans="1:11" ht="12.75" customHeight="1">
      <c r="A55" s="8"/>
      <c r="B55" s="8"/>
      <c r="C55" s="8"/>
      <c r="D55" s="8"/>
      <c r="E55" s="8"/>
      <c r="F55" s="23"/>
      <c r="G55" s="32" t="s">
        <v>69</v>
      </c>
      <c r="H55" s="23">
        <f>+G41</f>
        <v>2.2125</v>
      </c>
      <c r="I55" s="39" t="s">
        <v>85</v>
      </c>
      <c r="J55" s="8"/>
      <c r="K55" s="8"/>
    </row>
    <row r="56" spans="1:11" ht="12.75" customHeight="1">
      <c r="A56" s="8"/>
      <c r="B56" s="8"/>
      <c r="C56" s="8"/>
      <c r="D56" s="8"/>
      <c r="E56" s="8"/>
      <c r="F56" s="23"/>
      <c r="G56" s="32" t="s">
        <v>70</v>
      </c>
      <c r="H56" s="25">
        <f>+G42</f>
        <v>9.525</v>
      </c>
      <c r="I56" s="39"/>
      <c r="J56" s="8"/>
      <c r="K56" s="8"/>
    </row>
    <row r="57" spans="1:11" ht="12.75">
      <c r="A57" s="8"/>
      <c r="B57" s="8"/>
      <c r="C57" s="8"/>
      <c r="D57" s="8"/>
      <c r="E57" s="8"/>
      <c r="F57" s="13">
        <f>SUM(F50:F56)</f>
        <v>283</v>
      </c>
      <c r="G57" s="71" t="s">
        <v>71</v>
      </c>
      <c r="H57" s="73">
        <f>H49+H50+H51+H52+H54+H53+H55+H56</f>
        <v>211.89400000000003</v>
      </c>
      <c r="I57" s="8"/>
      <c r="J57" s="8"/>
      <c r="K57" s="8"/>
    </row>
    <row r="58" spans="1:11" ht="12.75">
      <c r="A58" s="8"/>
      <c r="B58" s="8"/>
      <c r="C58" s="8"/>
      <c r="D58" s="8"/>
      <c r="E58" s="8"/>
      <c r="F58" s="33"/>
      <c r="G58" s="72"/>
      <c r="H58" s="74"/>
      <c r="I58" s="8"/>
      <c r="J58" s="8"/>
      <c r="K58" s="8"/>
    </row>
    <row r="59" spans="1:11" ht="12.75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</row>
  </sheetData>
  <sheetProtection/>
  <mergeCells count="35">
    <mergeCell ref="F3:F5"/>
    <mergeCell ref="G3:G5"/>
    <mergeCell ref="H3:H5"/>
    <mergeCell ref="G57:G58"/>
    <mergeCell ref="H57:H58"/>
    <mergeCell ref="H33:H34"/>
    <mergeCell ref="G46:G48"/>
    <mergeCell ref="F46:F48"/>
    <mergeCell ref="F53:F54"/>
    <mergeCell ref="A33:A34"/>
    <mergeCell ref="B33:B34"/>
    <mergeCell ref="C33:C34"/>
    <mergeCell ref="D33:D34"/>
    <mergeCell ref="A41:A42"/>
    <mergeCell ref="F33:F34"/>
    <mergeCell ref="B41:B42"/>
    <mergeCell ref="C41:C42"/>
    <mergeCell ref="D41:D42"/>
    <mergeCell ref="A1:K2"/>
    <mergeCell ref="A3:A5"/>
    <mergeCell ref="B3:B5"/>
    <mergeCell ref="C3:C5"/>
    <mergeCell ref="D3:D5"/>
    <mergeCell ref="B6:K6"/>
    <mergeCell ref="E3:E5"/>
    <mergeCell ref="I3:I5"/>
    <mergeCell ref="J3:J5"/>
    <mergeCell ref="K3:K5"/>
    <mergeCell ref="I55:I56"/>
    <mergeCell ref="E41:E42"/>
    <mergeCell ref="F41:F42"/>
    <mergeCell ref="H41:H42"/>
    <mergeCell ref="J41:J42"/>
    <mergeCell ref="E33:E34"/>
    <mergeCell ref="J33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AZajac</cp:lastModifiedBy>
  <cp:lastPrinted>2022-09-07T10:24:53Z</cp:lastPrinted>
  <dcterms:created xsi:type="dcterms:W3CDTF">2010-08-11T14:06:59Z</dcterms:created>
  <dcterms:modified xsi:type="dcterms:W3CDTF">2022-09-09T07:19:44Z</dcterms:modified>
  <cp:category/>
  <cp:version/>
  <cp:contentType/>
  <cp:contentStatus/>
</cp:coreProperties>
</file>