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8" activeTab="0"/>
  </bookViews>
  <sheets>
    <sheet name="Zestawienie pojemników" sheetId="1" r:id="rId1"/>
    <sheet name="sektor 1" sheetId="2" r:id="rId2"/>
    <sheet name="sektor 2" sheetId="3" r:id="rId3"/>
    <sheet name="sektor 3" sheetId="4" r:id="rId4"/>
    <sheet name="sektor 4" sheetId="5" r:id="rId5"/>
    <sheet name="sektor 5" sheetId="6" r:id="rId6"/>
  </sheets>
  <definedNames>
    <definedName name="_xlnm._FilterDatabase" localSheetId="5" hidden="1">'sektor 5'!$A$5:$I$159</definedName>
    <definedName name="Excel_BuiltIn__FilterDatabase_2">#REF!</definedName>
    <definedName name="_xlnm.Print_Area" localSheetId="1">'sektor 1'!$A$1:$I$83</definedName>
    <definedName name="_xlnm.Print_Area" localSheetId="2">'sektor 2'!$A$1:$I$68</definedName>
    <definedName name="_xlnm.Print_Area" localSheetId="3">'sektor 3'!$A$1:$I$143</definedName>
    <definedName name="_xlnm.Print_Area" localSheetId="4">'sektor 4'!$A$1:$I$158</definedName>
    <definedName name="_xlnm.Print_Area" localSheetId="5">'sektor 5'!$A$1:$I$176</definedName>
  </definedNames>
  <calcPr fullCalcOnLoad="1"/>
</workbook>
</file>

<file path=xl/sharedStrings.xml><?xml version="1.0" encoding="utf-8"?>
<sst xmlns="http://schemas.openxmlformats.org/spreadsheetml/2006/main" count="1243" uniqueCount="481">
  <si>
    <t>SEKTOR 4</t>
  </si>
  <si>
    <t>ZAMÓWIENIE  ZBK</t>
  </si>
  <si>
    <t>M-mieszkalne   U-użytkowe</t>
  </si>
  <si>
    <t>Adres budynku</t>
  </si>
  <si>
    <t>Pojemność śmietnika</t>
  </si>
  <si>
    <t>Ilość pojemników</t>
  </si>
  <si>
    <t>Uwagi dodatkowe</t>
  </si>
  <si>
    <t>Lokalizacja śmietników</t>
  </si>
  <si>
    <t>Nr działki, obręb</t>
  </si>
  <si>
    <t>Konieczny rodzaj pojemnika</t>
  </si>
  <si>
    <t>M</t>
  </si>
  <si>
    <t>Grochowska 35</t>
  </si>
  <si>
    <t>367, obręb 14</t>
  </si>
  <si>
    <t>metalowy</t>
  </si>
  <si>
    <t>Grochowska 35A</t>
  </si>
  <si>
    <t>szkło</t>
  </si>
  <si>
    <t>plastIk</t>
  </si>
  <si>
    <t>papier</t>
  </si>
  <si>
    <t>Grochowska 20</t>
  </si>
  <si>
    <t>Nowodworska 2</t>
  </si>
  <si>
    <t>8; obręb 14</t>
  </si>
  <si>
    <t>Nowodworska 6</t>
  </si>
  <si>
    <t>Polna 9</t>
  </si>
  <si>
    <t>Polna 12</t>
  </si>
  <si>
    <t>Ostrołęcka 4</t>
  </si>
  <si>
    <t>473; obręb 14</t>
  </si>
  <si>
    <t>Polna 15</t>
  </si>
  <si>
    <t>Stefczyka 10</t>
  </si>
  <si>
    <t>440/2 obręb 16</t>
  </si>
  <si>
    <t>Polna 16</t>
  </si>
  <si>
    <t>Stefczyka 1</t>
  </si>
  <si>
    <t>Stefczyka 1A</t>
  </si>
  <si>
    <t>Polna 7A</t>
  </si>
  <si>
    <t>Polna 16B</t>
  </si>
  <si>
    <t>Polna 7</t>
  </si>
  <si>
    <t>Stawidłowa 25</t>
  </si>
  <si>
    <t>Stawidłowa 27</t>
  </si>
  <si>
    <t>273/2 ; obręb 14</t>
  </si>
  <si>
    <t>Polna 4</t>
  </si>
  <si>
    <t>Stefczyka 5</t>
  </si>
  <si>
    <t>Stefczyka 6</t>
  </si>
  <si>
    <t>Ogrodowa 2</t>
  </si>
  <si>
    <t xml:space="preserve">M </t>
  </si>
  <si>
    <t>Ogrodowa 1</t>
  </si>
  <si>
    <t>Tamka 3</t>
  </si>
  <si>
    <t>Tamka 10</t>
  </si>
  <si>
    <t>337; obręb 15</t>
  </si>
  <si>
    <t>Tamka 9-10</t>
  </si>
  <si>
    <t>Tamka 15</t>
  </si>
  <si>
    <t>342; obręb 15</t>
  </si>
  <si>
    <t>Traugutta 33</t>
  </si>
  <si>
    <t>Traugutta 37</t>
  </si>
  <si>
    <t>5/95; obręb 16</t>
  </si>
  <si>
    <t>Traugutta 66</t>
  </si>
  <si>
    <t>Traugutta 65</t>
  </si>
  <si>
    <t>6/6 obr.16</t>
  </si>
  <si>
    <t>Warszawska 131A</t>
  </si>
  <si>
    <t>Warszawska 131 a,b</t>
  </si>
  <si>
    <t>594; obręb 14</t>
  </si>
  <si>
    <t>Warszawska 131B</t>
  </si>
  <si>
    <t>Warszawska 99</t>
  </si>
  <si>
    <t>529; obręb 14</t>
  </si>
  <si>
    <t>metalowe</t>
  </si>
  <si>
    <t>Kos. Gdyńskich 46</t>
  </si>
  <si>
    <t>Kos. Gdyńskich 43</t>
  </si>
  <si>
    <t>154/2; obręb 16</t>
  </si>
  <si>
    <t>Kos. Gdyńskich 44</t>
  </si>
  <si>
    <t>Kos. Gdyńskich 45</t>
  </si>
  <si>
    <t>Królewiecka 25</t>
  </si>
  <si>
    <t>40/1; obręb 15</t>
  </si>
  <si>
    <t>Królewiecka 27</t>
  </si>
  <si>
    <t>Królewiecka 36</t>
  </si>
  <si>
    <t>Królewiecka 38</t>
  </si>
  <si>
    <t>Królewiecka 40</t>
  </si>
  <si>
    <t>Królewiecka 45</t>
  </si>
  <si>
    <t>Królewiecka 41</t>
  </si>
  <si>
    <t>40/42; obręb 15</t>
  </si>
  <si>
    <t>Teatralna 6</t>
  </si>
  <si>
    <t>Orla 1</t>
  </si>
  <si>
    <t>123/9; obręb 15</t>
  </si>
  <si>
    <t>Freta 3</t>
  </si>
  <si>
    <t>Stawidłowa 17</t>
  </si>
  <si>
    <t>224 ; obręb 14</t>
  </si>
  <si>
    <t>Freta 10 – 14</t>
  </si>
  <si>
    <t>Freta 1</t>
  </si>
  <si>
    <t>Freta 7</t>
  </si>
  <si>
    <t>Traugutta 19</t>
  </si>
  <si>
    <t>Traugutta 18</t>
  </si>
  <si>
    <t>236; obręb 16</t>
  </si>
  <si>
    <t>12 Lutego 10</t>
  </si>
  <si>
    <t>Trybunalska 19-20</t>
  </si>
  <si>
    <t>97/40; obręb 16</t>
  </si>
  <si>
    <t>12 Lutego 8; 12</t>
  </si>
  <si>
    <t>Ratuszowa 3, 5, 7, 9, 6</t>
  </si>
  <si>
    <t>Widok 8</t>
  </si>
  <si>
    <t>Widok 9</t>
  </si>
  <si>
    <t>481/2 obręb 16</t>
  </si>
  <si>
    <t>Widok 12</t>
  </si>
  <si>
    <t>Widok 14</t>
  </si>
  <si>
    <t>Wyspiańskiego 27</t>
  </si>
  <si>
    <t>Wyspiańskiego 32-33</t>
  </si>
  <si>
    <t>247/12; obręb 16</t>
  </si>
  <si>
    <t>Wyspiańskiego 26; 28; 29; 30; 31; 32-33; 34-35; 36; 38</t>
  </si>
  <si>
    <t>Zw. Jaszczurczego 20</t>
  </si>
  <si>
    <t>Zw. Jaszczurczego 20 - w podwórzu przy garażach, za trafostacją</t>
  </si>
  <si>
    <t>280/44, obręb 16</t>
  </si>
  <si>
    <t>U</t>
  </si>
  <si>
    <t>Ratuszowa 4</t>
  </si>
  <si>
    <t>177/4, obręb 16</t>
  </si>
  <si>
    <t>Cz. Krzyża 2</t>
  </si>
  <si>
    <t>366 obr. 15</t>
  </si>
  <si>
    <t>Związku Jaszczurczego 17</t>
  </si>
  <si>
    <t>282/2 obr. 16</t>
  </si>
  <si>
    <t>Parking ul. 12-go Lutego 5</t>
  </si>
  <si>
    <t>171/21 obr 15</t>
  </si>
  <si>
    <t>Łączności 3</t>
  </si>
  <si>
    <t>Łączności 3 - za budynkiem</t>
  </si>
  <si>
    <t>179 obr. 16</t>
  </si>
  <si>
    <t>NA ODPADY ZMIESZANE</t>
  </si>
  <si>
    <t>NA ODPADY SEGREGOWANE</t>
  </si>
  <si>
    <t>SEKTOR 3</t>
  </si>
  <si>
    <t>Browarna 104</t>
  </si>
  <si>
    <t>Browarna 108</t>
  </si>
  <si>
    <t>dz. 51/8, obr. 12</t>
  </si>
  <si>
    <t>Browarna 106</t>
  </si>
  <si>
    <t>Browarna 107</t>
  </si>
  <si>
    <t>Browarna 2</t>
  </si>
  <si>
    <t>dz. 406/10, obr. 11</t>
  </si>
  <si>
    <t>Browarna 4</t>
  </si>
  <si>
    <t>Browarna 98</t>
  </si>
  <si>
    <t>dz. 36/8 obr. 11</t>
  </si>
  <si>
    <t>Browarna 102</t>
  </si>
  <si>
    <t>Dolna 13</t>
  </si>
  <si>
    <t xml:space="preserve">dz. 43/4 - na zapleczu ul. Dolnej 13, przy komórkach </t>
  </si>
  <si>
    <t>Dolna 13,14,15,16,17</t>
  </si>
  <si>
    <t>Browarna 100</t>
  </si>
  <si>
    <t>Browarna 101</t>
  </si>
  <si>
    <t>Piechoty 2</t>
  </si>
  <si>
    <t>Piechoty 3</t>
  </si>
  <si>
    <t>257/2 obręb 18</t>
  </si>
  <si>
    <t>Ślepa 3A</t>
  </si>
  <si>
    <t>Agrykola 23</t>
  </si>
  <si>
    <t>378/3 obręb 9</t>
  </si>
  <si>
    <t>Górnośląska 7</t>
  </si>
  <si>
    <t>395/30 obręb 9</t>
  </si>
  <si>
    <t>Bema 33</t>
  </si>
  <si>
    <t>Kościuszki 3</t>
  </si>
  <si>
    <t>14     obręb 18</t>
  </si>
  <si>
    <t>Kwiatowa 3</t>
  </si>
  <si>
    <t>231/2 obręb 16</t>
  </si>
  <si>
    <t>Moniuszki 9</t>
  </si>
  <si>
    <t>dz. 395/29, obr. 9</t>
  </si>
  <si>
    <t>Browarna 112-113</t>
  </si>
  <si>
    <t>Niska 28</t>
  </si>
  <si>
    <t>dz. 53/10, obr. 12</t>
  </si>
  <si>
    <t>Niska 25</t>
  </si>
  <si>
    <t>dz. 53/65, obr. 12</t>
  </si>
  <si>
    <t>Płk. Dąbka 128</t>
  </si>
  <si>
    <t>Pływacka 1</t>
  </si>
  <si>
    <t>Pływacka 2</t>
  </si>
  <si>
    <t>dz. 46/14, obr. 12</t>
  </si>
  <si>
    <t>Pływacka 1A</t>
  </si>
  <si>
    <t>Robotnicza 51A</t>
  </si>
  <si>
    <t>dz. 378/2, obr. 11</t>
  </si>
  <si>
    <t>Skwer Of. Spr. Elb. 1</t>
  </si>
  <si>
    <t>Skwer Ofiar</t>
  </si>
  <si>
    <t>dz. 260, obr. 12</t>
  </si>
  <si>
    <t>Żeglarska 24</t>
  </si>
  <si>
    <t>dz. 509, obr. 10</t>
  </si>
  <si>
    <t>Bema 41</t>
  </si>
  <si>
    <t>367  obręb 18</t>
  </si>
  <si>
    <t>Bema 25</t>
  </si>
  <si>
    <t>38/2 obręb 18</t>
  </si>
  <si>
    <t>Kościuszki 22</t>
  </si>
  <si>
    <t>241/3 obręb 18</t>
  </si>
  <si>
    <t>Kościuszki 24</t>
  </si>
  <si>
    <t xml:space="preserve">Kościuszki 32   </t>
  </si>
  <si>
    <t>Kościuszki 28-30</t>
  </si>
  <si>
    <t>Ślepa 2</t>
  </si>
  <si>
    <t>Ślepa 3</t>
  </si>
  <si>
    <t>Królewiecka 117</t>
  </si>
  <si>
    <t>dz. 575/2, obr. 10</t>
  </si>
  <si>
    <t>Królewiecka 107 – 111</t>
  </si>
  <si>
    <t xml:space="preserve">Królewiecka 103 </t>
  </si>
  <si>
    <t>Królewiecka 97</t>
  </si>
  <si>
    <t>dz. 579/17, obr. 10</t>
  </si>
  <si>
    <t>Królewiecka 99</t>
  </si>
  <si>
    <t>Robotnicza 84</t>
  </si>
  <si>
    <t>Robotnicza 70-80</t>
  </si>
  <si>
    <t>dz. 423/67, obr. 11</t>
  </si>
  <si>
    <t>Robotnicza 70</t>
  </si>
  <si>
    <t>Robotnicza 72</t>
  </si>
  <si>
    <t>Robotnicza 74</t>
  </si>
  <si>
    <t>Robotnicza 80</t>
  </si>
  <si>
    <t>Robotnicza 91</t>
  </si>
  <si>
    <t>dz. 307/7, obr. 11</t>
  </si>
  <si>
    <t>Robotnicza 81 – 83</t>
  </si>
  <si>
    <t>Robotnicza 85 – 87 – 89</t>
  </si>
  <si>
    <t>Jaśminowa 11</t>
  </si>
  <si>
    <t>dz. 246/2, obr. 11</t>
  </si>
  <si>
    <t>MU</t>
  </si>
  <si>
    <t>Jaśminowa 3-5-7</t>
  </si>
  <si>
    <t>Jaśminowa 3-5-7 - obudowa przy wjeździe na zaplecze budynku</t>
  </si>
  <si>
    <t>245 obr. 11</t>
  </si>
  <si>
    <t>Browarna 22</t>
  </si>
  <si>
    <t>Jaśminowa 4</t>
  </si>
  <si>
    <t>Browarna 27-27a/Jaśminowa 1</t>
  </si>
  <si>
    <t>Kościuszki 48</t>
  </si>
  <si>
    <t>Kościuszki 48 – pojemnik od strony zaplecza</t>
  </si>
  <si>
    <t>222, obr. 18</t>
  </si>
  <si>
    <t>Bema 14</t>
  </si>
  <si>
    <t>303, obr. 16</t>
  </si>
  <si>
    <t xml:space="preserve">Robotnicza 79 - przychodnia </t>
  </si>
  <si>
    <t>Robotnicza 79 - od strony wejścia głównego</t>
  </si>
  <si>
    <t>310/6</t>
  </si>
  <si>
    <t xml:space="preserve">Bażyńskiego 2 - przychodnia </t>
  </si>
  <si>
    <t>Bażyńskiego 2 - przy budynku</t>
  </si>
  <si>
    <t>311/3</t>
  </si>
  <si>
    <t>dz. 39/7, obr. 15</t>
  </si>
  <si>
    <t>Browarna 101A</t>
  </si>
  <si>
    <t>bio</t>
  </si>
  <si>
    <t>Załącznik nr 1</t>
  </si>
  <si>
    <t>SEKTOR 1</t>
  </si>
  <si>
    <t>M-mieszkalne                        U-użytkowe</t>
  </si>
  <si>
    <t>Browarna 29</t>
  </si>
  <si>
    <t>dz. 235/2, obr. 11</t>
  </si>
  <si>
    <t>Krakusa 3</t>
  </si>
  <si>
    <t>Krakusa 5</t>
  </si>
  <si>
    <t>Klimuszki 12 – 14; 16-18; 20-22</t>
  </si>
  <si>
    <t>Mazurska 21-21A</t>
  </si>
  <si>
    <t>dz. 22/2, obr. 3</t>
  </si>
  <si>
    <t>Obr. Pokoju 40</t>
  </si>
  <si>
    <t xml:space="preserve">Obr. Pokoju 40 - przy budynku na wysokości Obr. Pokoju 37 </t>
  </si>
  <si>
    <t>Poprzeczna 29</t>
  </si>
  <si>
    <t>system segregacji workowy</t>
  </si>
  <si>
    <t>Poprzeczna 14</t>
  </si>
  <si>
    <t>Robotnicza 160A</t>
  </si>
  <si>
    <t>dz. 217, obr. 11</t>
  </si>
  <si>
    <t>Słonecznikowa 3</t>
  </si>
  <si>
    <t>dz. 71/2, obr. 25</t>
  </si>
  <si>
    <t>Słonecznikowa 5</t>
  </si>
  <si>
    <t>Poprzeczna 17</t>
  </si>
  <si>
    <t>matalowy</t>
  </si>
  <si>
    <t xml:space="preserve">Poprzeczna 26 </t>
  </si>
  <si>
    <t xml:space="preserve">Poprzeczna 19 </t>
  </si>
  <si>
    <t>WM Poprzeczna 27</t>
  </si>
  <si>
    <t>WM Poprzeczna 15-16</t>
  </si>
  <si>
    <t>WM Poprzeczna 18</t>
  </si>
  <si>
    <t>WM Poprzeczna 24-25</t>
  </si>
  <si>
    <t>WM Poprzeczna 20</t>
  </si>
  <si>
    <t>Obr. Pokoju 15</t>
  </si>
  <si>
    <t>dz. 280, obr. 3</t>
  </si>
  <si>
    <t>Obr. Pokoju 17-17A</t>
  </si>
  <si>
    <t>Obr.Pokoju 18</t>
  </si>
  <si>
    <t>dz. 218/3, obr. 3</t>
  </si>
  <si>
    <t>Płocka 2 – 2A</t>
  </si>
  <si>
    <t>Wiejska 32</t>
  </si>
  <si>
    <t>dz. 164/19, obr. 3</t>
  </si>
  <si>
    <t>Lubraniecka 19</t>
  </si>
  <si>
    <t>0,24</t>
  </si>
  <si>
    <t>SEKTOR 2</t>
  </si>
  <si>
    <t>Częstochowska 11,13,15</t>
  </si>
  <si>
    <t>Częstochowska 11</t>
  </si>
  <si>
    <t>Częstochowska 38</t>
  </si>
  <si>
    <t>dz. 612/2, obr. 5</t>
  </si>
  <si>
    <t>Iwaszkiewicza 9</t>
  </si>
  <si>
    <t>Iwaszkiewicza</t>
  </si>
  <si>
    <t>Marymoncka 4</t>
  </si>
  <si>
    <t>dz. 181/4, obr. 9</t>
  </si>
  <si>
    <t>Marymoncka 7</t>
  </si>
  <si>
    <t>Suwalska 12</t>
  </si>
  <si>
    <t>Suwalska 34</t>
  </si>
  <si>
    <t>dz. 572/1, obr. 4</t>
  </si>
  <si>
    <t>Wiślicka 26-28</t>
  </si>
  <si>
    <t>Wiślicka 28/30</t>
  </si>
  <si>
    <t>Wiślicka 30-32</t>
  </si>
  <si>
    <t>Żyrardowska 51</t>
  </si>
  <si>
    <t>dz. 432/19, obr. 4</t>
  </si>
  <si>
    <t>Żyrardowska 55</t>
  </si>
  <si>
    <t>Żyrardowska 57</t>
  </si>
  <si>
    <t>dz. 432/26, obr. 4</t>
  </si>
  <si>
    <t>Żyrardowska 59</t>
  </si>
  <si>
    <t>dz. 432/126, obr. 4</t>
  </si>
  <si>
    <t>Żyrardowska 76</t>
  </si>
  <si>
    <t>Myliusa 20 - przychodnia</t>
  </si>
  <si>
    <t xml:space="preserve">Myliusa 20 - przy wejściu do budynku </t>
  </si>
  <si>
    <t>17 obr. 5</t>
  </si>
  <si>
    <t>Królewiecka 195 - przychodnia</t>
  </si>
  <si>
    <t xml:space="preserve">Królewiecka 195 - obudowa </t>
  </si>
  <si>
    <t>823 obr. 5</t>
  </si>
  <si>
    <t>SEKTOR 5</t>
  </si>
  <si>
    <t>Czerniakowska 14</t>
  </si>
  <si>
    <t>Czerniakowska 25</t>
  </si>
  <si>
    <t>45/27; obręb 21</t>
  </si>
  <si>
    <t>Czerniakowska 27</t>
  </si>
  <si>
    <t>Dębowa 3</t>
  </si>
  <si>
    <t>Fabryczna 10</t>
  </si>
  <si>
    <t>Fabryczna 25</t>
  </si>
  <si>
    <t>Fabryczna 29</t>
  </si>
  <si>
    <t>Fabryczna 19</t>
  </si>
  <si>
    <t>Fabryczna 17p; 21; 23</t>
  </si>
  <si>
    <t>Fabryczna 30; 34; 36; 38</t>
  </si>
  <si>
    <t>Grunwaldzka 101</t>
  </si>
  <si>
    <t>Grunwaldzka 103</t>
  </si>
  <si>
    <t>Grunwaldzka 79</t>
  </si>
  <si>
    <t>Grunwaldzka 83</t>
  </si>
  <si>
    <t>890/18 obręb 17</t>
  </si>
  <si>
    <t>Grunwaldzka 81</t>
  </si>
  <si>
    <t>Grunwaldzka 97</t>
  </si>
  <si>
    <t>Grunwaldzka 87</t>
  </si>
  <si>
    <t>Komeńskiego 1</t>
  </si>
  <si>
    <t>Grunwaldzka 89</t>
  </si>
  <si>
    <t>Grunwaldzka 14</t>
  </si>
  <si>
    <t>Grunwaldzka 8</t>
  </si>
  <si>
    <t>Hetmańska 31 użytkowy</t>
  </si>
  <si>
    <t>Hetmańska 31</t>
  </si>
  <si>
    <t>Czerniakowska 30</t>
  </si>
  <si>
    <t>Hetmańska 38</t>
  </si>
  <si>
    <t>Hetmańska 41</t>
  </si>
  <si>
    <t>Hetmańska 43</t>
  </si>
  <si>
    <t>Hetmańska 45</t>
  </si>
  <si>
    <t>Malborska 36</t>
  </si>
  <si>
    <t>Czerniakowska 41</t>
  </si>
  <si>
    <t>Czerniakowska 26 – 28; 33; 35; 38; 37; 39</t>
  </si>
  <si>
    <t>Narciarska 18</t>
  </si>
  <si>
    <t>Kilińskiego 43-49</t>
  </si>
  <si>
    <t>Narciarska 15; 16; 19; 20</t>
  </si>
  <si>
    <t>Kilińskiego 45</t>
  </si>
  <si>
    <t>Kilińskiego 41-43</t>
  </si>
  <si>
    <t>Lotnicza 37</t>
  </si>
  <si>
    <t>Łęczycka (hotel) 26</t>
  </si>
  <si>
    <t>Łęczycka 26</t>
  </si>
  <si>
    <t>Łęczycka 29G</t>
  </si>
  <si>
    <t>Łęczycka 29 H</t>
  </si>
  <si>
    <t>Łęczycka 29H</t>
  </si>
  <si>
    <t>Łęczycka 29C</t>
  </si>
  <si>
    <t>Łęczycka 29E</t>
  </si>
  <si>
    <t>Łęczycka 29D</t>
  </si>
  <si>
    <t>Łęczycka 29F</t>
  </si>
  <si>
    <t>Malborska 55</t>
  </si>
  <si>
    <t>Malborska 59</t>
  </si>
  <si>
    <t>Malborska 58</t>
  </si>
  <si>
    <t>Malborska 61</t>
  </si>
  <si>
    <t>Malborska 63</t>
  </si>
  <si>
    <t>Malborska 65</t>
  </si>
  <si>
    <t>Malborska 67</t>
  </si>
  <si>
    <t>Malborska 75</t>
  </si>
  <si>
    <t>Malborska 77</t>
  </si>
  <si>
    <t>Malborska 81</t>
  </si>
  <si>
    <t>Panieńska 15</t>
  </si>
  <si>
    <t>Panieńska16</t>
  </si>
  <si>
    <t>Panieńska 16</t>
  </si>
  <si>
    <t>Skrzydlata 17</t>
  </si>
  <si>
    <t xml:space="preserve"> metalowy</t>
  </si>
  <si>
    <t>Skrzydlata 3</t>
  </si>
  <si>
    <t>Skrzydlata 3 – 5</t>
  </si>
  <si>
    <t>18; obręb 23</t>
  </si>
  <si>
    <t>Skrzydlata 5</t>
  </si>
  <si>
    <t>Skrzydlata 7</t>
  </si>
  <si>
    <t>Skrzydlata 7 – 9</t>
  </si>
  <si>
    <t>Skrzydlata 9</t>
  </si>
  <si>
    <t>Czerniakowska 10</t>
  </si>
  <si>
    <t>Zagonowa / Czerniakowska</t>
  </si>
  <si>
    <t>42/15; obręb 21</t>
  </si>
  <si>
    <t>Zagonowa 14</t>
  </si>
  <si>
    <t>Zagonowa 5</t>
  </si>
  <si>
    <t>91/81 obr. 21</t>
  </si>
  <si>
    <t xml:space="preserve">Malborska 47; 49; </t>
  </si>
  <si>
    <t>Zagonowa 3; 7; 7AB;  7CD</t>
  </si>
  <si>
    <t>Żeromskiego 4</t>
  </si>
  <si>
    <t>Żeromskiego 6</t>
  </si>
  <si>
    <t>873/3 obręb 17</t>
  </si>
  <si>
    <t>Fabryczna 20</t>
  </si>
  <si>
    <t>Fabryczna 18</t>
  </si>
  <si>
    <t>23/49, obręb 21</t>
  </si>
  <si>
    <t>Fabryczna 18; 24-26-28; 32</t>
  </si>
  <si>
    <t>Mickiewicza 56</t>
  </si>
  <si>
    <t>319/7 obręb 16</t>
  </si>
  <si>
    <t>Mickiewicza 24A</t>
  </si>
  <si>
    <t>Ogrodowa 11</t>
  </si>
  <si>
    <t>382/17 obręb 16</t>
  </si>
  <si>
    <t>Mickiewicza 14; 16</t>
  </si>
  <si>
    <t>Bema 52</t>
  </si>
  <si>
    <t>Malborska 32</t>
  </si>
  <si>
    <t>Grunwaldzka 83A</t>
  </si>
  <si>
    <t>Grunwaldzka 85</t>
  </si>
  <si>
    <t>Łęczycka 6-8</t>
  </si>
  <si>
    <t>121 obr.17</t>
  </si>
  <si>
    <t>Bema 80 - obudowa z tyłu budynku</t>
  </si>
  <si>
    <t>110/2 obr. 17</t>
  </si>
  <si>
    <t>Saperów 14D</t>
  </si>
  <si>
    <t>Dojazdowa 14</t>
  </si>
  <si>
    <t>Tysiąclecia 5 - przy schodach</t>
  </si>
  <si>
    <t>31/4 obr. 21</t>
  </si>
  <si>
    <t>Lp.</t>
  </si>
  <si>
    <t>zmieszane</t>
  </si>
  <si>
    <t>tworzywa sztuczne i metale</t>
  </si>
  <si>
    <t>WM Obr. Pokoju 34-35</t>
  </si>
  <si>
    <t>Obr. Pokoju 7a</t>
  </si>
  <si>
    <t>Obr. Pokoju 37</t>
  </si>
  <si>
    <t>Krakusa 
- przy garażach</t>
  </si>
  <si>
    <t>dz. 324, 
obr. 4</t>
  </si>
  <si>
    <t>dz. 128, 
obr. 7</t>
  </si>
  <si>
    <t>dz. 515, 
obr. 3</t>
  </si>
  <si>
    <t>dz. 54, 
obr. 26</t>
  </si>
  <si>
    <t>dz. 585, 
obr. 5</t>
  </si>
  <si>
    <t>dz. 319, 
obr. 4</t>
  </si>
  <si>
    <t>Freta 2-8
Stawidłowa 17-20</t>
  </si>
  <si>
    <t>Traugutta 18; 83; 
84; 85; 86,87,89</t>
  </si>
  <si>
    <t>Trybunalska 17 – 18;
19-20AB; 22AB; 21AB</t>
  </si>
  <si>
    <t>Trybunalska 23
Ratuszowa 1</t>
  </si>
  <si>
    <t>tworzywo sztuczne i metale</t>
  </si>
  <si>
    <t>Cz. Krzyża 2 - 
przy ZKM pod schodami</t>
  </si>
  <si>
    <t xml:space="preserve">Winna 
12-go  Lutego 5 </t>
  </si>
  <si>
    <t>BIO</t>
  </si>
  <si>
    <t>popiół</t>
  </si>
  <si>
    <t>440/2 
obręb 16</t>
  </si>
  <si>
    <t>Bema 80</t>
  </si>
  <si>
    <t xml:space="preserve">Tysiąclecia 5 </t>
  </si>
  <si>
    <t>Żeromskiego - Pawilony handlowe</t>
  </si>
  <si>
    <t>852/2 
obręb 17</t>
  </si>
  <si>
    <t>59/23, 
obręb 21</t>
  </si>
  <si>
    <t xml:space="preserve">23/42, 
obręb 21  </t>
  </si>
  <si>
    <t>209  
obręb 24</t>
  </si>
  <si>
    <t>853  
obręb 17</t>
  </si>
  <si>
    <t>6/2 
obręb 24</t>
  </si>
  <si>
    <t>29/2 
obręb 22</t>
  </si>
  <si>
    <t>46/87
obręb 21</t>
  </si>
  <si>
    <t>28/4
obręb 21</t>
  </si>
  <si>
    <t>80/50
obręb 22</t>
  </si>
  <si>
    <t>18/20 
obręb 20</t>
  </si>
  <si>
    <t>17/5 
obręb 19</t>
  </si>
  <si>
    <t>94/3
obręb 21</t>
  </si>
  <si>
    <t>94/3
 obręb 21</t>
  </si>
  <si>
    <t>1054/1
obręb 22</t>
  </si>
  <si>
    <t>6
obręb 21</t>
  </si>
  <si>
    <t>47/1
obręb 22</t>
  </si>
  <si>
    <t xml:space="preserve">Browarna 98  </t>
  </si>
  <si>
    <t>Kwiatowa 2,3,4</t>
  </si>
  <si>
    <t xml:space="preserve">do umowy …...................... z dnia …................. </t>
  </si>
  <si>
    <t>do umowy …...................... z dnia ….................</t>
  </si>
  <si>
    <t>Obszar</t>
  </si>
  <si>
    <t>Wyszczególnienie - rodzaje pojemników</t>
  </si>
  <si>
    <t>Ilość ogółem</t>
  </si>
  <si>
    <t>Rodzaj i ilość pojemników</t>
  </si>
  <si>
    <t>sektor 1</t>
  </si>
  <si>
    <t>Budynki mieszkalne i użytkowe - zmieszane</t>
  </si>
  <si>
    <t>pojemniki do segregacji</t>
  </si>
  <si>
    <t>sektor 2</t>
  </si>
  <si>
    <t>sektor 3</t>
  </si>
  <si>
    <t>sektor 4</t>
  </si>
  <si>
    <t>sektor 5</t>
  </si>
  <si>
    <t>Podsumowanie</t>
  </si>
  <si>
    <t>w tym do segregacji</t>
  </si>
  <si>
    <t xml:space="preserve">Zestawienie pojemników do postepowania </t>
  </si>
  <si>
    <t>dz. 421/20, obr. 3</t>
  </si>
  <si>
    <t>dz. 833 
obr. 3</t>
  </si>
  <si>
    <t>841/3, 
obr. 3</t>
  </si>
  <si>
    <t>dz.31/4 
obr. 11</t>
  </si>
  <si>
    <t>dz.13 
obr. 11</t>
  </si>
  <si>
    <t>paier</t>
  </si>
  <si>
    <t>Junaków 3</t>
  </si>
  <si>
    <t>na parkingu przed budynkiem</t>
  </si>
  <si>
    <t>1031/6 
obr. 22</t>
  </si>
  <si>
    <t xml:space="preserve">873/3 
obr. 17 </t>
  </si>
  <si>
    <t>223/8, 
obręb 18</t>
  </si>
  <si>
    <t>890/7 
obr. 17</t>
  </si>
  <si>
    <t>852/2 
obr. 17</t>
  </si>
  <si>
    <t>11/30 
obr. 21</t>
  </si>
  <si>
    <t>47; 
obręb 21</t>
  </si>
  <si>
    <t>57/1 
 obręb 17</t>
  </si>
  <si>
    <t>na zapleczu pawilonów</t>
  </si>
  <si>
    <t>291, 
obręb 16</t>
  </si>
  <si>
    <t>477
 obręb 16</t>
  </si>
  <si>
    <t>Królewiecka 37-39</t>
  </si>
  <si>
    <t>Fabryczna 10 (przy bramie wjazdowej)</t>
  </si>
  <si>
    <t>Grunwaldzka 91</t>
  </si>
  <si>
    <t>Grunwaldzka 14-20</t>
  </si>
  <si>
    <t>dz. 1155/2, obr. 11</t>
  </si>
  <si>
    <t>Płk. Dąbka/Piłsudskiego
obudowa</t>
  </si>
  <si>
    <t>Kościuszki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</si>
</sst>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;[Red]\-#,##0.00\ "/>
    <numFmt numFmtId="168" formatCode="0.0"/>
    <numFmt numFmtId="169" formatCode="d/mm/yyyy"/>
    <numFmt numFmtId="170" formatCode="yy\-mm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color indexed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10"/>
      <name val="Arial CE"/>
      <family val="0"/>
    </font>
    <font>
      <b/>
      <sz val="8"/>
      <color indexed="10"/>
      <name val="Arial CE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6"/>
      <name val="Arial CE"/>
      <family val="2"/>
    </font>
    <font>
      <sz val="6"/>
      <name val="Tahoma"/>
      <family val="2"/>
    </font>
    <font>
      <b/>
      <sz val="8"/>
      <color indexed="48"/>
      <name val="Tahoma"/>
      <family val="2"/>
    </font>
    <font>
      <sz val="8"/>
      <color indexed="12"/>
      <name val="Tahoma"/>
      <family val="2"/>
    </font>
    <font>
      <sz val="7"/>
      <color indexed="60"/>
      <name val="Tahoma"/>
      <family val="2"/>
    </font>
    <font>
      <sz val="8"/>
      <color indexed="60"/>
      <name val="Tahoma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1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49" fontId="32" fillId="0" borderId="0" xfId="0" applyNumberFormat="1" applyFont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4" fontId="38" fillId="0" borderId="0" xfId="0" applyNumberFormat="1" applyFont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49" fontId="40" fillId="0" borderId="13" xfId="0" applyNumberFormat="1" applyFont="1" applyBorder="1" applyAlignment="1">
      <alignment horizontal="left" vertical="center"/>
    </xf>
    <xf numFmtId="49" fontId="47" fillId="0" borderId="13" xfId="0" applyNumberFormat="1" applyFont="1" applyBorder="1" applyAlignment="1">
      <alignment horizontal="left" vertical="center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2" fontId="36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vertical="center"/>
    </xf>
    <xf numFmtId="0" fontId="36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shrinkToFit="1"/>
    </xf>
    <xf numFmtId="3" fontId="0" fillId="0" borderId="10" xfId="0" applyNumberForma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top"/>
    </xf>
    <xf numFmtId="0" fontId="29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4" fontId="24" fillId="0" borderId="23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5" fillId="19" borderId="13" xfId="0" applyFont="1" applyFill="1" applyBorder="1" applyAlignment="1">
      <alignment horizontal="center" vertical="center" wrapText="1"/>
    </xf>
    <xf numFmtId="4" fontId="36" fillId="20" borderId="13" xfId="0" applyNumberFormat="1" applyFont="1" applyFill="1" applyBorder="1" applyAlignment="1">
      <alignment horizontal="center" vertical="center" wrapText="1"/>
    </xf>
    <xf numFmtId="3" fontId="36" fillId="20" borderId="13" xfId="0" applyNumberFormat="1" applyFont="1" applyFill="1" applyBorder="1" applyAlignment="1">
      <alignment horizontal="center" vertical="center" wrapText="1"/>
    </xf>
    <xf numFmtId="0" fontId="36" fillId="21" borderId="13" xfId="0" applyFont="1" applyFill="1" applyBorder="1" applyAlignment="1">
      <alignment horizontal="center" vertical="center" wrapText="1"/>
    </xf>
    <xf numFmtId="4" fontId="36" fillId="21" borderId="13" xfId="0" applyNumberFormat="1" applyFont="1" applyFill="1" applyBorder="1" applyAlignment="1">
      <alignment horizontal="center" vertical="center" wrapText="1"/>
    </xf>
    <xf numFmtId="2" fontId="36" fillId="21" borderId="13" xfId="0" applyNumberFormat="1" applyFont="1" applyFill="1" applyBorder="1" applyAlignment="1">
      <alignment horizontal="center" vertical="center" wrapText="1"/>
    </xf>
    <xf numFmtId="49" fontId="36" fillId="22" borderId="13" xfId="0" applyNumberFormat="1" applyFont="1" applyFill="1" applyBorder="1" applyAlignment="1">
      <alignment horizontal="center" vertical="center" wrapText="1"/>
    </xf>
    <xf numFmtId="0" fontId="36" fillId="22" borderId="13" xfId="0" applyFont="1" applyFill="1" applyBorder="1" applyAlignment="1">
      <alignment horizontal="center" vertical="center" wrapText="1"/>
    </xf>
    <xf numFmtId="0" fontId="36" fillId="23" borderId="13" xfId="0" applyFont="1" applyFill="1" applyBorder="1" applyAlignment="1">
      <alignment horizontal="center" vertical="center" wrapText="1"/>
    </xf>
    <xf numFmtId="4" fontId="36" fillId="22" borderId="13" xfId="0" applyNumberFormat="1" applyFont="1" applyFill="1" applyBorder="1" applyAlignment="1">
      <alignment horizontal="center" vertical="center" wrapText="1"/>
    </xf>
    <xf numFmtId="0" fontId="36" fillId="23" borderId="13" xfId="0" applyFont="1" applyFill="1" applyBorder="1" applyAlignment="1">
      <alignment horizontal="center" vertical="center" wrapText="1"/>
    </xf>
    <xf numFmtId="0" fontId="36" fillId="22" borderId="13" xfId="0" applyFont="1" applyFill="1" applyBorder="1" applyAlignment="1">
      <alignment horizontal="center" vertical="center" wrapText="1"/>
    </xf>
    <xf numFmtId="2" fontId="36" fillId="22" borderId="13" xfId="0" applyNumberFormat="1" applyFont="1" applyFill="1" applyBorder="1" applyAlignment="1">
      <alignment horizontal="center" vertical="center" wrapText="1"/>
    </xf>
    <xf numFmtId="0" fontId="35" fillId="19" borderId="12" xfId="0" applyFont="1" applyFill="1" applyBorder="1" applyAlignment="1">
      <alignment horizontal="center" vertical="center" wrapText="1"/>
    </xf>
    <xf numFmtId="4" fontId="36" fillId="24" borderId="13" xfId="0" applyNumberFormat="1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2" fontId="36" fillId="22" borderId="13" xfId="0" applyNumberFormat="1" applyFont="1" applyFill="1" applyBorder="1" applyAlignment="1">
      <alignment horizontal="center" vertical="center" wrapText="1"/>
    </xf>
    <xf numFmtId="2" fontId="36" fillId="20" borderId="13" xfId="0" applyNumberFormat="1" applyFont="1" applyFill="1" applyBorder="1" applyAlignment="1">
      <alignment horizontal="center" vertical="center" wrapText="1"/>
    </xf>
    <xf numFmtId="0" fontId="36" fillId="20" borderId="13" xfId="0" applyFont="1" applyFill="1" applyBorder="1" applyAlignment="1">
      <alignment horizontal="center" vertical="center" wrapText="1"/>
    </xf>
    <xf numFmtId="4" fontId="36" fillId="22" borderId="13" xfId="0" applyNumberFormat="1" applyFont="1" applyFill="1" applyBorder="1" applyAlignment="1">
      <alignment horizontal="center" vertical="center" wrapText="1"/>
    </xf>
    <xf numFmtId="0" fontId="36" fillId="22" borderId="13" xfId="0" applyFont="1" applyFill="1" applyBorder="1" applyAlignment="1">
      <alignment horizontal="center" vertical="center" wrapText="1"/>
    </xf>
    <xf numFmtId="0" fontId="36" fillId="23" borderId="13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2" fontId="36" fillId="22" borderId="13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4" fontId="38" fillId="22" borderId="10" xfId="0" applyNumberFormat="1" applyFont="1" applyFill="1" applyBorder="1" applyAlignment="1">
      <alignment horizontal="left" vertical="center" wrapText="1"/>
    </xf>
    <xf numFmtId="4" fontId="38" fillId="21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36" fillId="22" borderId="13" xfId="0" applyNumberFormat="1" applyFont="1" applyFill="1" applyBorder="1" applyAlignment="1">
      <alignment horizontal="center" vertical="center" wrapText="1"/>
    </xf>
    <xf numFmtId="3" fontId="36" fillId="22" borderId="13" xfId="0" applyNumberFormat="1" applyFont="1" applyFill="1" applyBorder="1" applyAlignment="1">
      <alignment horizontal="center" vertical="center" wrapText="1"/>
    </xf>
    <xf numFmtId="4" fontId="36" fillId="23" borderId="13" xfId="0" applyNumberFormat="1" applyFont="1" applyFill="1" applyBorder="1" applyAlignment="1">
      <alignment horizontal="center" vertical="center" wrapText="1"/>
    </xf>
    <xf numFmtId="0" fontId="36" fillId="22" borderId="13" xfId="0" applyFont="1" applyFill="1" applyBorder="1" applyAlignment="1">
      <alignment horizontal="center" vertical="center" wrapText="1"/>
    </xf>
    <xf numFmtId="0" fontId="36" fillId="23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4" fontId="35" fillId="25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38" fillId="21" borderId="12" xfId="0" applyNumberFormat="1" applyFont="1" applyFill="1" applyBorder="1" applyAlignment="1">
      <alignment horizontal="left" vertical="center" wrapText="1"/>
    </xf>
    <xf numFmtId="4" fontId="38" fillId="21" borderId="35" xfId="0" applyNumberFormat="1" applyFont="1" applyFill="1" applyBorder="1" applyAlignment="1">
      <alignment horizontal="left" vertical="center" wrapText="1"/>
    </xf>
    <xf numFmtId="4" fontId="38" fillId="21" borderId="1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" fontId="38" fillId="22" borderId="12" xfId="0" applyNumberFormat="1" applyFont="1" applyFill="1" applyBorder="1" applyAlignment="1">
      <alignment horizontal="left" vertical="center" wrapText="1"/>
    </xf>
    <xf numFmtId="4" fontId="38" fillId="22" borderId="35" xfId="0" applyNumberFormat="1" applyFont="1" applyFill="1" applyBorder="1" applyAlignment="1">
      <alignment horizontal="left" vertical="center" wrapText="1"/>
    </xf>
    <xf numFmtId="4" fontId="38" fillId="22" borderId="11" xfId="0" applyNumberFormat="1" applyFont="1" applyFill="1" applyBorder="1" applyAlignment="1">
      <alignment horizontal="left" vertical="center" wrapText="1"/>
    </xf>
    <xf numFmtId="2" fontId="36" fillId="22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35" fillId="25" borderId="12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49" fontId="36" fillId="0" borderId="26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1" fillId="22" borderId="10" xfId="0" applyNumberFormat="1" applyFont="1" applyFill="1" applyBorder="1" applyAlignment="1">
      <alignment horizontal="center" vertical="center" wrapText="1"/>
    </xf>
    <xf numFmtId="4" fontId="1" fillId="21" borderId="14" xfId="0" applyNumberFormat="1" applyFont="1" applyFill="1" applyBorder="1" applyAlignment="1">
      <alignment horizontal="center" vertical="center" wrapText="1"/>
    </xf>
    <xf numFmtId="4" fontId="1" fillId="21" borderId="26" xfId="0" applyNumberFormat="1" applyFont="1" applyFill="1" applyBorder="1" applyAlignment="1">
      <alignment horizontal="center" vertical="center" wrapText="1"/>
    </xf>
    <xf numFmtId="4" fontId="1" fillId="21" borderId="15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 wrapText="1"/>
    </xf>
    <xf numFmtId="4" fontId="36" fillId="0" borderId="26" xfId="0" applyNumberFormat="1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1" fillId="21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69" fontId="36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="130" zoomScaleNormal="130" zoomScalePageLayoutView="0" workbookViewId="0" topLeftCell="A3">
      <selection activeCell="C17" sqref="C17"/>
    </sheetView>
  </sheetViews>
  <sheetFormatPr defaultColWidth="9.00390625" defaultRowHeight="12.75"/>
  <cols>
    <col min="2" max="2" width="36.375" style="0" customWidth="1"/>
  </cols>
  <sheetData>
    <row r="3" spans="1:7" ht="12.75" customHeight="1">
      <c r="A3" s="18"/>
      <c r="B3" s="152" t="s">
        <v>454</v>
      </c>
      <c r="C3" s="152"/>
      <c r="D3" s="152"/>
      <c r="E3" s="152"/>
      <c r="F3" s="152"/>
      <c r="G3" s="104"/>
    </row>
    <row r="4" spans="1:7" ht="13.5" thickBot="1">
      <c r="A4" s="103"/>
      <c r="B4" s="103"/>
      <c r="C4" s="103"/>
      <c r="D4" s="103"/>
      <c r="E4" s="103"/>
      <c r="F4" s="103"/>
      <c r="G4" s="103"/>
    </row>
    <row r="5" spans="1:7" ht="12.75" customHeight="1">
      <c r="A5" s="156" t="s">
        <v>441</v>
      </c>
      <c r="B5" s="158" t="s">
        <v>442</v>
      </c>
      <c r="C5" s="158" t="s">
        <v>443</v>
      </c>
      <c r="D5" s="153" t="s">
        <v>444</v>
      </c>
      <c r="E5" s="154"/>
      <c r="F5" s="154"/>
      <c r="G5" s="155"/>
    </row>
    <row r="6" spans="1:7" ht="13.5" thickBot="1">
      <c r="A6" s="157"/>
      <c r="B6" s="159"/>
      <c r="C6" s="159"/>
      <c r="D6" s="121">
        <v>0.1</v>
      </c>
      <c r="E6" s="106">
        <v>0.12</v>
      </c>
      <c r="F6" s="106">
        <v>0.24</v>
      </c>
      <c r="G6" s="107">
        <v>1.1</v>
      </c>
    </row>
    <row r="7" spans="1:7" ht="12.75">
      <c r="A7" s="160" t="s">
        <v>445</v>
      </c>
      <c r="B7" s="108" t="s">
        <v>446</v>
      </c>
      <c r="C7" s="109">
        <f>D7+E7+F7+G7</f>
        <v>17</v>
      </c>
      <c r="D7" s="109"/>
      <c r="E7" s="109">
        <f>'sektor 1'!E69</f>
        <v>2</v>
      </c>
      <c r="F7" s="109">
        <f>'sektor 1'!E70</f>
        <v>6</v>
      </c>
      <c r="G7" s="122">
        <f>'sektor 1'!E71</f>
        <v>9</v>
      </c>
    </row>
    <row r="8" spans="1:7" ht="12.75">
      <c r="A8" s="151"/>
      <c r="B8" s="110" t="s">
        <v>447</v>
      </c>
      <c r="C8" s="109">
        <f aca="true" t="shared" si="0" ref="C8:C17">D8+E8+F8+G8</f>
        <v>33</v>
      </c>
      <c r="D8" s="109"/>
      <c r="E8" s="111">
        <f>'sektor 1'!E74</f>
        <v>6</v>
      </c>
      <c r="F8" s="111">
        <f>'sektor 1'!E75</f>
        <v>19</v>
      </c>
      <c r="G8" s="123">
        <f>'sektor 1'!E76</f>
        <v>8</v>
      </c>
    </row>
    <row r="9" spans="1:7" ht="12.75">
      <c r="A9" s="150" t="s">
        <v>448</v>
      </c>
      <c r="B9" s="110" t="s">
        <v>446</v>
      </c>
      <c r="C9" s="109">
        <f t="shared" si="0"/>
        <v>21</v>
      </c>
      <c r="D9" s="109"/>
      <c r="E9" s="111">
        <f>'sektor 2'!E58</f>
        <v>5</v>
      </c>
      <c r="F9" s="111">
        <f>'sektor 2'!E59</f>
        <v>4</v>
      </c>
      <c r="G9" s="112">
        <f>'sektor 2'!E60</f>
        <v>12</v>
      </c>
    </row>
    <row r="10" spans="1:7" ht="12.75">
      <c r="A10" s="151"/>
      <c r="B10" s="110" t="s">
        <v>447</v>
      </c>
      <c r="C10" s="109">
        <f t="shared" si="0"/>
        <v>33</v>
      </c>
      <c r="D10" s="109"/>
      <c r="E10" s="111">
        <f>'sektor 2'!E63</f>
        <v>8</v>
      </c>
      <c r="F10" s="111">
        <f>'sektor 2'!E64</f>
        <v>25</v>
      </c>
      <c r="G10" s="112">
        <f>'sektor 2'!E65</f>
        <v>0</v>
      </c>
    </row>
    <row r="11" spans="1:7" ht="12.75">
      <c r="A11" s="150" t="s">
        <v>449</v>
      </c>
      <c r="B11" s="110" t="s">
        <v>446</v>
      </c>
      <c r="C11" s="109">
        <f t="shared" si="0"/>
        <v>50</v>
      </c>
      <c r="D11" s="109"/>
      <c r="E11" s="111">
        <f>'sektor 3'!E135</f>
        <v>2</v>
      </c>
      <c r="F11" s="111">
        <f>'sektor 3'!E136</f>
        <v>30</v>
      </c>
      <c r="G11" s="112">
        <f>'sektor 3'!E137</f>
        <v>18</v>
      </c>
    </row>
    <row r="12" spans="1:7" ht="12.75">
      <c r="A12" s="151"/>
      <c r="B12" s="110" t="s">
        <v>447</v>
      </c>
      <c r="C12" s="109">
        <f t="shared" si="0"/>
        <v>64</v>
      </c>
      <c r="D12" s="109"/>
      <c r="E12" s="111">
        <f>'sektor 3'!E140</f>
        <v>28</v>
      </c>
      <c r="F12" s="111">
        <f>'sektor 3'!E141</f>
        <v>36</v>
      </c>
      <c r="G12" s="112">
        <f>'sektor 3'!E142</f>
        <v>0</v>
      </c>
    </row>
    <row r="13" spans="1:7" ht="12.75">
      <c r="A13" s="150" t="s">
        <v>450</v>
      </c>
      <c r="B13" s="110" t="s">
        <v>446</v>
      </c>
      <c r="C13" s="109">
        <f t="shared" si="0"/>
        <v>40</v>
      </c>
      <c r="D13" s="109"/>
      <c r="E13" s="111">
        <f>'sektor 4'!E145</f>
        <v>3</v>
      </c>
      <c r="F13" s="111">
        <f>'sektor 4'!E146</f>
        <v>16</v>
      </c>
      <c r="G13" s="112">
        <f>'sektor 4'!E147</f>
        <v>21</v>
      </c>
    </row>
    <row r="14" spans="1:7" ht="12.75">
      <c r="A14" s="151"/>
      <c r="B14" s="110" t="s">
        <v>447</v>
      </c>
      <c r="C14" s="109">
        <f t="shared" si="0"/>
        <v>66</v>
      </c>
      <c r="D14" s="109">
        <f>'sektor 4'!E150</f>
        <v>4</v>
      </c>
      <c r="E14" s="111">
        <f>'sektor 4'!E151</f>
        <v>3</v>
      </c>
      <c r="F14" s="111">
        <f>'sektor 4'!E152</f>
        <v>41</v>
      </c>
      <c r="G14" s="112">
        <f>'sektor 4'!E153</f>
        <v>18</v>
      </c>
    </row>
    <row r="15" spans="1:7" ht="12.75">
      <c r="A15" s="150" t="s">
        <v>451</v>
      </c>
      <c r="B15" s="110" t="s">
        <v>446</v>
      </c>
      <c r="C15" s="109">
        <f t="shared" si="0"/>
        <v>68</v>
      </c>
      <c r="D15" s="109"/>
      <c r="E15" s="111">
        <f>'sektor 5'!E168</f>
        <v>9</v>
      </c>
      <c r="F15" s="111">
        <f>'sektor 5'!E169</f>
        <v>24</v>
      </c>
      <c r="G15" s="112">
        <f>'sektor 5'!E170</f>
        <v>35</v>
      </c>
    </row>
    <row r="16" spans="1:7" ht="12.75">
      <c r="A16" s="151"/>
      <c r="B16" s="110" t="s">
        <v>447</v>
      </c>
      <c r="C16" s="109">
        <f t="shared" si="0"/>
        <v>78</v>
      </c>
      <c r="D16" s="109"/>
      <c r="E16" s="111">
        <f>'sektor 5'!E173</f>
        <v>16</v>
      </c>
      <c r="F16" s="111">
        <f>'sektor 5'!E174</f>
        <v>47</v>
      </c>
      <c r="G16" s="112">
        <f>'sektor 5'!E175</f>
        <v>15</v>
      </c>
    </row>
    <row r="17" spans="1:7" ht="13.5" thickBot="1">
      <c r="A17" s="113"/>
      <c r="B17" s="114" t="s">
        <v>452</v>
      </c>
      <c r="C17" s="124">
        <f t="shared" si="0"/>
        <v>470</v>
      </c>
      <c r="D17" s="105">
        <f>SUM(D7:D16)</f>
        <v>4</v>
      </c>
      <c r="E17" s="105">
        <f>SUM(E7:E16)</f>
        <v>82</v>
      </c>
      <c r="F17" s="105">
        <f>SUM(F7:F16)</f>
        <v>248</v>
      </c>
      <c r="G17" s="115">
        <f>SUM(G7:G16)</f>
        <v>136</v>
      </c>
    </row>
    <row r="18" ht="13.5" thickBot="1">
      <c r="A18" s="2"/>
    </row>
    <row r="19" spans="1:7" ht="13.5" thickBot="1">
      <c r="A19" s="2"/>
      <c r="B19" s="116" t="s">
        <v>453</v>
      </c>
      <c r="C19" s="117">
        <f>C8+C10+C12+C14+C16</f>
        <v>274</v>
      </c>
      <c r="D19" s="117">
        <f>D8+D10+D12+D14+D16</f>
        <v>4</v>
      </c>
      <c r="E19" s="117">
        <f>E8+E10+E12+E14+E16</f>
        <v>61</v>
      </c>
      <c r="F19" s="117">
        <f>F8+F10+F12+F14+F16</f>
        <v>168</v>
      </c>
      <c r="G19" s="118">
        <f>G8+G10+G12+G14+G16</f>
        <v>41</v>
      </c>
    </row>
  </sheetData>
  <sheetProtection/>
  <mergeCells count="10">
    <mergeCell ref="A9:A10"/>
    <mergeCell ref="A11:A12"/>
    <mergeCell ref="A13:A14"/>
    <mergeCell ref="A15:A16"/>
    <mergeCell ref="B3:F3"/>
    <mergeCell ref="D5:G5"/>
    <mergeCell ref="A5:A6"/>
    <mergeCell ref="B5:B6"/>
    <mergeCell ref="C5:C6"/>
    <mergeCell ref="A7:A8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="160" zoomScaleNormal="160" zoomScaleSheetLayoutView="100" zoomScalePageLayoutView="0" workbookViewId="0" topLeftCell="A62">
      <selection activeCell="E72" sqref="E72"/>
    </sheetView>
  </sheetViews>
  <sheetFormatPr defaultColWidth="9.00390625" defaultRowHeight="12.75"/>
  <cols>
    <col min="1" max="1" width="4.875" style="1" customWidth="1"/>
    <col min="2" max="2" width="10.875" style="1" customWidth="1"/>
    <col min="3" max="3" width="17.125" style="61" customWidth="1"/>
    <col min="4" max="4" width="9.375" style="3" customWidth="1"/>
    <col min="5" max="5" width="8.625" style="1" customWidth="1"/>
    <col min="6" max="6" width="14.625" style="1" customWidth="1"/>
    <col min="7" max="7" width="16.50390625" style="1" customWidth="1"/>
    <col min="8" max="8" width="9.50390625" style="1" customWidth="1"/>
    <col min="9" max="9" width="9.125" style="4" customWidth="1"/>
    <col min="10" max="10" width="18.00390625" style="0" customWidth="1"/>
  </cols>
  <sheetData>
    <row r="1" spans="1:9" s="20" customFormat="1" ht="16.5" customHeight="1">
      <c r="A1" s="18"/>
      <c r="B1" s="185"/>
      <c r="C1" s="185"/>
      <c r="D1" s="19"/>
      <c r="E1" s="18"/>
      <c r="F1" s="18"/>
      <c r="G1" s="186" t="s">
        <v>221</v>
      </c>
      <c r="H1" s="186"/>
      <c r="I1" s="186"/>
    </row>
    <row r="2" spans="1:9" s="20" customFormat="1" ht="15" customHeight="1">
      <c r="A2" s="18"/>
      <c r="B2" s="18"/>
      <c r="C2" s="60"/>
      <c r="D2" s="19"/>
      <c r="E2" s="18"/>
      <c r="F2" s="188" t="s">
        <v>439</v>
      </c>
      <c r="G2" s="188"/>
      <c r="H2" s="188"/>
      <c r="I2" s="188"/>
    </row>
    <row r="3" spans="1:9" ht="14.25" customHeight="1">
      <c r="A3" s="22"/>
      <c r="I3" s="1"/>
    </row>
    <row r="4" spans="1:9" s="24" customFormat="1" ht="15" customHeight="1">
      <c r="A4" s="42"/>
      <c r="B4" s="42"/>
      <c r="C4" s="125" t="s">
        <v>222</v>
      </c>
      <c r="D4" s="187" t="s">
        <v>1</v>
      </c>
      <c r="E4" s="187"/>
      <c r="F4" s="187"/>
      <c r="G4" s="42"/>
      <c r="H4" s="42"/>
      <c r="I4" s="43"/>
    </row>
    <row r="5" spans="1:9" s="24" customFormat="1" ht="50.25" customHeight="1">
      <c r="A5" s="44" t="s">
        <v>394</v>
      </c>
      <c r="B5" s="44" t="s">
        <v>223</v>
      </c>
      <c r="C5" s="44" t="s">
        <v>3</v>
      </c>
      <c r="D5" s="45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</row>
    <row r="6" spans="1:9" s="58" customFormat="1" ht="8.25">
      <c r="A6" s="59">
        <v>1</v>
      </c>
      <c r="B6" s="59">
        <v>2</v>
      </c>
      <c r="C6" s="62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</row>
    <row r="7" spans="1:9" s="68" customFormat="1" ht="19.5" customHeight="1">
      <c r="A7" s="164">
        <v>1</v>
      </c>
      <c r="B7" s="44" t="s">
        <v>10</v>
      </c>
      <c r="C7" s="46" t="s">
        <v>224</v>
      </c>
      <c r="D7" s="134">
        <v>1.1</v>
      </c>
      <c r="E7" s="132">
        <v>2</v>
      </c>
      <c r="F7" s="133" t="s">
        <v>395</v>
      </c>
      <c r="G7" s="171" t="s">
        <v>224</v>
      </c>
      <c r="H7" s="164" t="s">
        <v>225</v>
      </c>
      <c r="I7" s="174"/>
    </row>
    <row r="8" spans="1:14" s="68" customFormat="1" ht="19.5" customHeight="1">
      <c r="A8" s="164"/>
      <c r="B8" s="164"/>
      <c r="C8" s="164"/>
      <c r="D8" s="126">
        <v>1.1</v>
      </c>
      <c r="E8" s="127">
        <v>1</v>
      </c>
      <c r="F8" s="128" t="s">
        <v>17</v>
      </c>
      <c r="G8" s="172"/>
      <c r="H8" s="164"/>
      <c r="I8" s="169"/>
      <c r="J8" s="175"/>
      <c r="K8" s="176"/>
      <c r="L8" s="176"/>
      <c r="M8" s="176"/>
      <c r="N8" s="176"/>
    </row>
    <row r="9" spans="1:14" s="68" customFormat="1" ht="19.5" customHeight="1">
      <c r="A9" s="164"/>
      <c r="B9" s="164"/>
      <c r="C9" s="164"/>
      <c r="D9" s="129">
        <v>0.24</v>
      </c>
      <c r="E9" s="128">
        <v>1</v>
      </c>
      <c r="F9" s="128" t="s">
        <v>15</v>
      </c>
      <c r="G9" s="172"/>
      <c r="H9" s="164"/>
      <c r="I9" s="169"/>
      <c r="J9" s="175"/>
      <c r="K9" s="176"/>
      <c r="L9" s="176"/>
      <c r="M9" s="176"/>
      <c r="N9" s="176"/>
    </row>
    <row r="10" spans="1:14" s="68" customFormat="1" ht="19.5" customHeight="1">
      <c r="A10" s="164"/>
      <c r="B10" s="164"/>
      <c r="C10" s="164"/>
      <c r="D10" s="126">
        <v>1.1</v>
      </c>
      <c r="E10" s="127">
        <v>1</v>
      </c>
      <c r="F10" s="128" t="s">
        <v>396</v>
      </c>
      <c r="G10" s="172"/>
      <c r="H10" s="164"/>
      <c r="I10" s="169"/>
      <c r="J10" s="175"/>
      <c r="K10" s="176"/>
      <c r="L10" s="176"/>
      <c r="M10" s="176"/>
      <c r="N10" s="176"/>
    </row>
    <row r="11" spans="1:14" s="68" customFormat="1" ht="19.5" customHeight="1">
      <c r="A11" s="164"/>
      <c r="B11" s="164"/>
      <c r="C11" s="164"/>
      <c r="D11" s="129">
        <v>0.24</v>
      </c>
      <c r="E11" s="128">
        <v>1</v>
      </c>
      <c r="F11" s="128" t="s">
        <v>220</v>
      </c>
      <c r="G11" s="173"/>
      <c r="H11" s="164"/>
      <c r="I11" s="170"/>
      <c r="J11" s="175"/>
      <c r="K11" s="176"/>
      <c r="L11" s="176"/>
      <c r="M11" s="176"/>
      <c r="N11" s="176"/>
    </row>
    <row r="12" spans="1:9" s="68" customFormat="1" ht="19.5" customHeight="1">
      <c r="A12" s="164">
        <v>2</v>
      </c>
      <c r="B12" s="44" t="s">
        <v>10</v>
      </c>
      <c r="C12" s="47" t="s">
        <v>226</v>
      </c>
      <c r="D12" s="178">
        <v>1.1</v>
      </c>
      <c r="E12" s="181">
        <v>1</v>
      </c>
      <c r="F12" s="182" t="s">
        <v>395</v>
      </c>
      <c r="G12" s="165" t="s">
        <v>227</v>
      </c>
      <c r="H12" s="164" t="s">
        <v>455</v>
      </c>
      <c r="I12" s="164" t="s">
        <v>13</v>
      </c>
    </row>
    <row r="13" spans="1:9" s="68" customFormat="1" ht="19.5" customHeight="1">
      <c r="A13" s="164"/>
      <c r="B13" s="44" t="s">
        <v>10</v>
      </c>
      <c r="C13" s="47" t="s">
        <v>227</v>
      </c>
      <c r="D13" s="178"/>
      <c r="E13" s="181"/>
      <c r="F13" s="182"/>
      <c r="G13" s="165"/>
      <c r="H13" s="164"/>
      <c r="I13" s="164"/>
    </row>
    <row r="14" spans="1:9" s="68" customFormat="1" ht="19.5" customHeight="1">
      <c r="A14" s="164"/>
      <c r="B14" s="44"/>
      <c r="C14" s="66" t="s">
        <v>228</v>
      </c>
      <c r="D14" s="184"/>
      <c r="E14" s="184"/>
      <c r="F14" s="184"/>
      <c r="G14" s="165"/>
      <c r="H14" s="164"/>
      <c r="I14" s="44"/>
    </row>
    <row r="15" spans="1:9" s="68" customFormat="1" ht="19.5" customHeight="1">
      <c r="A15" s="164">
        <v>3</v>
      </c>
      <c r="B15" s="44" t="s">
        <v>10</v>
      </c>
      <c r="C15" s="47" t="s">
        <v>229</v>
      </c>
      <c r="D15" s="137">
        <v>1.1</v>
      </c>
      <c r="E15" s="132">
        <v>1</v>
      </c>
      <c r="F15" s="133" t="s">
        <v>395</v>
      </c>
      <c r="G15" s="47" t="s">
        <v>229</v>
      </c>
      <c r="H15" s="164" t="s">
        <v>230</v>
      </c>
      <c r="I15" s="44" t="s">
        <v>13</v>
      </c>
    </row>
    <row r="16" spans="1:9" s="68" customFormat="1" ht="19.5" customHeight="1">
      <c r="A16" s="164"/>
      <c r="B16" s="164"/>
      <c r="C16" s="165"/>
      <c r="D16" s="129">
        <v>0.24</v>
      </c>
      <c r="E16" s="128">
        <v>1</v>
      </c>
      <c r="F16" s="128" t="s">
        <v>15</v>
      </c>
      <c r="G16" s="183"/>
      <c r="H16" s="164"/>
      <c r="I16" s="174"/>
    </row>
    <row r="17" spans="1:9" s="68" customFormat="1" ht="19.5" customHeight="1">
      <c r="A17" s="164"/>
      <c r="B17" s="164"/>
      <c r="C17" s="165"/>
      <c r="D17" s="129">
        <v>0.24</v>
      </c>
      <c r="E17" s="128">
        <v>1</v>
      </c>
      <c r="F17" s="128" t="s">
        <v>396</v>
      </c>
      <c r="G17" s="183"/>
      <c r="H17" s="164"/>
      <c r="I17" s="169"/>
    </row>
    <row r="18" spans="1:9" s="68" customFormat="1" ht="19.5" customHeight="1">
      <c r="A18" s="164"/>
      <c r="B18" s="164"/>
      <c r="C18" s="165"/>
      <c r="D18" s="129">
        <v>0.24</v>
      </c>
      <c r="E18" s="128">
        <v>1</v>
      </c>
      <c r="F18" s="128" t="s">
        <v>17</v>
      </c>
      <c r="G18" s="183"/>
      <c r="H18" s="164"/>
      <c r="I18" s="169"/>
    </row>
    <row r="19" spans="1:9" s="68" customFormat="1" ht="19.5" customHeight="1">
      <c r="A19" s="164"/>
      <c r="B19" s="164"/>
      <c r="C19" s="165"/>
      <c r="D19" s="130">
        <v>0.24</v>
      </c>
      <c r="E19" s="128">
        <v>1</v>
      </c>
      <c r="F19" s="128" t="s">
        <v>220</v>
      </c>
      <c r="G19" s="183"/>
      <c r="H19" s="164"/>
      <c r="I19" s="170"/>
    </row>
    <row r="20" spans="1:9" s="68" customFormat="1" ht="19.5" customHeight="1">
      <c r="A20" s="164">
        <v>5</v>
      </c>
      <c r="B20" s="44" t="s">
        <v>10</v>
      </c>
      <c r="C20" s="47" t="s">
        <v>231</v>
      </c>
      <c r="D20" s="134">
        <v>1.1</v>
      </c>
      <c r="E20" s="132">
        <v>2</v>
      </c>
      <c r="F20" s="133" t="s">
        <v>395</v>
      </c>
      <c r="G20" s="171" t="s">
        <v>232</v>
      </c>
      <c r="H20" s="164" t="s">
        <v>456</v>
      </c>
      <c r="I20" s="174"/>
    </row>
    <row r="21" spans="1:9" s="68" customFormat="1" ht="19.5" customHeight="1">
      <c r="A21" s="164"/>
      <c r="B21" s="164"/>
      <c r="C21" s="165"/>
      <c r="D21" s="129">
        <v>1.1</v>
      </c>
      <c r="E21" s="128">
        <v>1</v>
      </c>
      <c r="F21" s="128" t="s">
        <v>15</v>
      </c>
      <c r="G21" s="172"/>
      <c r="H21" s="164"/>
      <c r="I21" s="169"/>
    </row>
    <row r="22" spans="1:9" s="68" customFormat="1" ht="19.5" customHeight="1">
      <c r="A22" s="164"/>
      <c r="B22" s="164"/>
      <c r="C22" s="165"/>
      <c r="D22" s="129">
        <v>1.1</v>
      </c>
      <c r="E22" s="128">
        <v>1</v>
      </c>
      <c r="F22" s="128" t="s">
        <v>396</v>
      </c>
      <c r="G22" s="172"/>
      <c r="H22" s="164"/>
      <c r="I22" s="169"/>
    </row>
    <row r="23" spans="1:9" s="68" customFormat="1" ht="19.5" customHeight="1">
      <c r="A23" s="164"/>
      <c r="B23" s="164"/>
      <c r="C23" s="165"/>
      <c r="D23" s="129">
        <v>1.1</v>
      </c>
      <c r="E23" s="128">
        <v>1</v>
      </c>
      <c r="F23" s="128" t="s">
        <v>17</v>
      </c>
      <c r="G23" s="172"/>
      <c r="H23" s="164"/>
      <c r="I23" s="169"/>
    </row>
    <row r="24" spans="1:9" s="68" customFormat="1" ht="19.5" customHeight="1">
      <c r="A24" s="164"/>
      <c r="B24" s="164"/>
      <c r="C24" s="165"/>
      <c r="D24" s="129">
        <v>0.24</v>
      </c>
      <c r="E24" s="128">
        <v>1</v>
      </c>
      <c r="F24" s="128" t="s">
        <v>220</v>
      </c>
      <c r="G24" s="173"/>
      <c r="H24" s="164"/>
      <c r="I24" s="170"/>
    </row>
    <row r="25" spans="1:10" s="68" customFormat="1" ht="34.5" customHeight="1">
      <c r="A25" s="44">
        <v>6</v>
      </c>
      <c r="B25" s="44" t="s">
        <v>10</v>
      </c>
      <c r="C25" s="47" t="s">
        <v>233</v>
      </c>
      <c r="D25" s="132">
        <v>0.12</v>
      </c>
      <c r="E25" s="132">
        <v>1</v>
      </c>
      <c r="F25" s="133" t="s">
        <v>395</v>
      </c>
      <c r="G25" s="46" t="s">
        <v>233</v>
      </c>
      <c r="H25" s="44" t="s">
        <v>459</v>
      </c>
      <c r="I25" s="46" t="s">
        <v>234</v>
      </c>
      <c r="J25" s="4"/>
    </row>
    <row r="26" spans="1:10" s="68" customFormat="1" ht="34.5" customHeight="1">
      <c r="A26" s="44">
        <v>7</v>
      </c>
      <c r="B26" s="44" t="s">
        <v>10</v>
      </c>
      <c r="C26" s="47" t="s">
        <v>235</v>
      </c>
      <c r="D26" s="132">
        <v>0.12</v>
      </c>
      <c r="E26" s="132">
        <v>1</v>
      </c>
      <c r="F26" s="133" t="s">
        <v>395</v>
      </c>
      <c r="G26" s="46" t="s">
        <v>235</v>
      </c>
      <c r="H26" s="44" t="s">
        <v>458</v>
      </c>
      <c r="I26" s="46" t="s">
        <v>234</v>
      </c>
      <c r="J26" s="4"/>
    </row>
    <row r="27" spans="1:9" s="68" customFormat="1" ht="19.5" customHeight="1">
      <c r="A27" s="164">
        <v>8</v>
      </c>
      <c r="B27" s="44" t="s">
        <v>10</v>
      </c>
      <c r="C27" s="47" t="s">
        <v>236</v>
      </c>
      <c r="D27" s="132">
        <v>0.24</v>
      </c>
      <c r="E27" s="132">
        <v>1</v>
      </c>
      <c r="F27" s="133" t="s">
        <v>395</v>
      </c>
      <c r="G27" s="171" t="s">
        <v>236</v>
      </c>
      <c r="H27" s="164" t="s">
        <v>237</v>
      </c>
      <c r="I27" s="174"/>
    </row>
    <row r="28" spans="1:9" s="68" customFormat="1" ht="19.5" customHeight="1">
      <c r="A28" s="164"/>
      <c r="B28" s="164"/>
      <c r="C28" s="165"/>
      <c r="D28" s="129">
        <v>0.12</v>
      </c>
      <c r="E28" s="128">
        <v>1</v>
      </c>
      <c r="F28" s="128" t="s">
        <v>15</v>
      </c>
      <c r="G28" s="172"/>
      <c r="H28" s="164"/>
      <c r="I28" s="169"/>
    </row>
    <row r="29" spans="1:9" s="68" customFormat="1" ht="19.5" customHeight="1">
      <c r="A29" s="164"/>
      <c r="B29" s="164"/>
      <c r="C29" s="165"/>
      <c r="D29" s="129">
        <v>0.12</v>
      </c>
      <c r="E29" s="128">
        <v>1</v>
      </c>
      <c r="F29" s="128" t="s">
        <v>396</v>
      </c>
      <c r="G29" s="172"/>
      <c r="H29" s="164"/>
      <c r="I29" s="169"/>
    </row>
    <row r="30" spans="1:9" s="68" customFormat="1" ht="19.5" customHeight="1">
      <c r="A30" s="164"/>
      <c r="B30" s="164"/>
      <c r="C30" s="165"/>
      <c r="D30" s="129">
        <v>0.12</v>
      </c>
      <c r="E30" s="128">
        <v>1</v>
      </c>
      <c r="F30" s="128" t="s">
        <v>17</v>
      </c>
      <c r="G30" s="172"/>
      <c r="H30" s="164"/>
      <c r="I30" s="169"/>
    </row>
    <row r="31" spans="1:9" s="68" customFormat="1" ht="19.5" customHeight="1">
      <c r="A31" s="164"/>
      <c r="B31" s="164"/>
      <c r="C31" s="165"/>
      <c r="D31" s="129">
        <v>0.12</v>
      </c>
      <c r="E31" s="128">
        <v>1</v>
      </c>
      <c r="F31" s="128" t="s">
        <v>220</v>
      </c>
      <c r="G31" s="173"/>
      <c r="H31" s="164"/>
      <c r="I31" s="170"/>
    </row>
    <row r="32" spans="1:9" s="68" customFormat="1" ht="19.5" customHeight="1">
      <c r="A32" s="164">
        <v>9</v>
      </c>
      <c r="B32" s="44" t="s">
        <v>10</v>
      </c>
      <c r="C32" s="47" t="s">
        <v>238</v>
      </c>
      <c r="D32" s="178">
        <v>1.1</v>
      </c>
      <c r="E32" s="181">
        <v>2</v>
      </c>
      <c r="F32" s="182" t="s">
        <v>395</v>
      </c>
      <c r="G32" s="165" t="s">
        <v>238</v>
      </c>
      <c r="H32" s="164" t="s">
        <v>239</v>
      </c>
      <c r="I32" s="164" t="s">
        <v>62</v>
      </c>
    </row>
    <row r="33" spans="1:9" s="68" customFormat="1" ht="19.5" customHeight="1">
      <c r="A33" s="164"/>
      <c r="B33" s="44" t="s">
        <v>10</v>
      </c>
      <c r="C33" s="47" t="s">
        <v>240</v>
      </c>
      <c r="D33" s="178"/>
      <c r="E33" s="181"/>
      <c r="F33" s="182"/>
      <c r="G33" s="165"/>
      <c r="H33" s="164"/>
      <c r="I33" s="164"/>
    </row>
    <row r="34" spans="1:9" s="68" customFormat="1" ht="19.5" customHeight="1">
      <c r="A34" s="164"/>
      <c r="B34" s="164"/>
      <c r="C34" s="165"/>
      <c r="D34" s="129">
        <v>1.1</v>
      </c>
      <c r="E34" s="128">
        <v>1</v>
      </c>
      <c r="F34" s="128" t="s">
        <v>15</v>
      </c>
      <c r="G34" s="165"/>
      <c r="H34" s="164"/>
      <c r="I34" s="164"/>
    </row>
    <row r="35" spans="1:9" s="68" customFormat="1" ht="19.5" customHeight="1">
      <c r="A35" s="164"/>
      <c r="B35" s="164"/>
      <c r="C35" s="165"/>
      <c r="D35" s="129">
        <v>1.1</v>
      </c>
      <c r="E35" s="128">
        <v>1</v>
      </c>
      <c r="F35" s="128" t="s">
        <v>396</v>
      </c>
      <c r="G35" s="165"/>
      <c r="H35" s="164"/>
      <c r="I35" s="164"/>
    </row>
    <row r="36" spans="1:9" s="68" customFormat="1" ht="19.5" customHeight="1">
      <c r="A36" s="164"/>
      <c r="B36" s="164"/>
      <c r="C36" s="165"/>
      <c r="D36" s="129">
        <v>1.1</v>
      </c>
      <c r="E36" s="128">
        <v>1</v>
      </c>
      <c r="F36" s="128" t="s">
        <v>17</v>
      </c>
      <c r="G36" s="165"/>
      <c r="H36" s="164"/>
      <c r="I36" s="164"/>
    </row>
    <row r="37" spans="1:9" s="68" customFormat="1" ht="19.5" customHeight="1">
      <c r="A37" s="164"/>
      <c r="B37" s="164"/>
      <c r="C37" s="165"/>
      <c r="D37" s="129">
        <v>0.12</v>
      </c>
      <c r="E37" s="128">
        <v>1</v>
      </c>
      <c r="F37" s="128" t="s">
        <v>220</v>
      </c>
      <c r="G37" s="165"/>
      <c r="H37" s="164"/>
      <c r="I37" s="164"/>
    </row>
    <row r="38" spans="1:10" s="68" customFormat="1" ht="19.5" customHeight="1">
      <c r="A38" s="164">
        <v>10</v>
      </c>
      <c r="B38" s="44" t="s">
        <v>10</v>
      </c>
      <c r="C38" s="69" t="s">
        <v>241</v>
      </c>
      <c r="D38" s="178">
        <v>1.1</v>
      </c>
      <c r="E38" s="179">
        <v>1</v>
      </c>
      <c r="F38" s="180" t="s">
        <v>395</v>
      </c>
      <c r="G38" s="165" t="s">
        <v>400</v>
      </c>
      <c r="H38" s="164" t="s">
        <v>457</v>
      </c>
      <c r="I38" s="164" t="s">
        <v>242</v>
      </c>
      <c r="J38" s="177"/>
    </row>
    <row r="39" spans="1:10" s="68" customFormat="1" ht="19.5" customHeight="1">
      <c r="A39" s="164"/>
      <c r="B39" s="44" t="s">
        <v>10</v>
      </c>
      <c r="C39" s="69" t="s">
        <v>243</v>
      </c>
      <c r="D39" s="178"/>
      <c r="E39" s="179"/>
      <c r="F39" s="180"/>
      <c r="G39" s="165"/>
      <c r="H39" s="164"/>
      <c r="I39" s="164"/>
      <c r="J39" s="177"/>
    </row>
    <row r="40" spans="1:10" s="68" customFormat="1" ht="19.5" customHeight="1">
      <c r="A40" s="164"/>
      <c r="B40" s="44" t="s">
        <v>10</v>
      </c>
      <c r="C40" s="69" t="s">
        <v>244</v>
      </c>
      <c r="D40" s="178"/>
      <c r="E40" s="179"/>
      <c r="F40" s="180"/>
      <c r="G40" s="165"/>
      <c r="H40" s="164"/>
      <c r="I40" s="164"/>
      <c r="J40" s="177"/>
    </row>
    <row r="41" spans="1:10" s="68" customFormat="1" ht="19.5" customHeight="1">
      <c r="A41" s="164"/>
      <c r="B41" s="44" t="s">
        <v>10</v>
      </c>
      <c r="C41" s="69" t="s">
        <v>399</v>
      </c>
      <c r="D41" s="178"/>
      <c r="E41" s="179"/>
      <c r="F41" s="180"/>
      <c r="G41" s="165"/>
      <c r="H41" s="164"/>
      <c r="I41" s="164"/>
      <c r="J41" s="177"/>
    </row>
    <row r="42" spans="1:10" s="68" customFormat="1" ht="19.5" customHeight="1">
      <c r="A42" s="164"/>
      <c r="B42" s="44" t="s">
        <v>10</v>
      </c>
      <c r="C42" s="69" t="s">
        <v>398</v>
      </c>
      <c r="D42" s="178"/>
      <c r="E42" s="179"/>
      <c r="F42" s="180"/>
      <c r="G42" s="165"/>
      <c r="H42" s="164"/>
      <c r="I42" s="164"/>
      <c r="J42" s="177"/>
    </row>
    <row r="43" spans="1:10" s="68" customFormat="1" ht="9.75">
      <c r="A43" s="164"/>
      <c r="B43" s="164"/>
      <c r="C43" s="70" t="s">
        <v>245</v>
      </c>
      <c r="D43" s="45"/>
      <c r="E43" s="45"/>
      <c r="F43" s="45"/>
      <c r="G43" s="165"/>
      <c r="H43" s="164"/>
      <c r="I43" s="174"/>
      <c r="J43" s="177"/>
    </row>
    <row r="44" spans="1:10" s="68" customFormat="1" ht="9.75">
      <c r="A44" s="164"/>
      <c r="B44" s="164"/>
      <c r="C44" s="70" t="s">
        <v>246</v>
      </c>
      <c r="D44" s="45"/>
      <c r="E44" s="45"/>
      <c r="F44" s="45"/>
      <c r="G44" s="165"/>
      <c r="H44" s="164"/>
      <c r="I44" s="169"/>
      <c r="J44" s="177"/>
    </row>
    <row r="45" spans="1:10" s="68" customFormat="1" ht="9.75">
      <c r="A45" s="164"/>
      <c r="B45" s="164"/>
      <c r="C45" s="70" t="s">
        <v>247</v>
      </c>
      <c r="D45" s="45"/>
      <c r="E45" s="45"/>
      <c r="F45" s="45"/>
      <c r="G45" s="165"/>
      <c r="H45" s="164"/>
      <c r="I45" s="169"/>
      <c r="J45" s="177"/>
    </row>
    <row r="46" spans="1:10" s="68" customFormat="1" ht="9.75">
      <c r="A46" s="164"/>
      <c r="B46" s="164"/>
      <c r="C46" s="70" t="s">
        <v>248</v>
      </c>
      <c r="D46" s="45"/>
      <c r="E46" s="45"/>
      <c r="F46" s="45"/>
      <c r="G46" s="165"/>
      <c r="H46" s="164"/>
      <c r="I46" s="169"/>
      <c r="J46" s="177"/>
    </row>
    <row r="47" spans="1:10" s="68" customFormat="1" ht="9.75">
      <c r="A47" s="164"/>
      <c r="B47" s="164"/>
      <c r="C47" s="70" t="s">
        <v>249</v>
      </c>
      <c r="D47" s="45"/>
      <c r="E47" s="45"/>
      <c r="F47" s="45"/>
      <c r="G47" s="165"/>
      <c r="H47" s="164"/>
      <c r="I47" s="169"/>
      <c r="J47" s="177"/>
    </row>
    <row r="48" spans="1:10" s="68" customFormat="1" ht="9.75">
      <c r="A48" s="164"/>
      <c r="B48" s="164"/>
      <c r="C48" s="70" t="s">
        <v>397</v>
      </c>
      <c r="D48" s="45"/>
      <c r="E48" s="45"/>
      <c r="F48" s="45"/>
      <c r="G48" s="165"/>
      <c r="H48" s="164"/>
      <c r="I48" s="170"/>
      <c r="J48" s="177"/>
    </row>
    <row r="49" spans="1:9" s="68" customFormat="1" ht="19.5" customHeight="1">
      <c r="A49" s="164">
        <v>11</v>
      </c>
      <c r="B49" s="56" t="s">
        <v>10</v>
      </c>
      <c r="C49" s="71" t="s">
        <v>250</v>
      </c>
      <c r="D49" s="134">
        <v>0.24</v>
      </c>
      <c r="E49" s="132">
        <v>1</v>
      </c>
      <c r="F49" s="133" t="s">
        <v>395</v>
      </c>
      <c r="G49" s="171" t="s">
        <v>250</v>
      </c>
      <c r="H49" s="164" t="s">
        <v>251</v>
      </c>
      <c r="I49" s="44" t="s">
        <v>62</v>
      </c>
    </row>
    <row r="50" spans="1:9" s="68" customFormat="1" ht="19.5" customHeight="1">
      <c r="A50" s="164"/>
      <c r="B50" s="174"/>
      <c r="C50" s="174"/>
      <c r="D50" s="129">
        <v>0.24</v>
      </c>
      <c r="E50" s="128">
        <v>1</v>
      </c>
      <c r="F50" s="128" t="s">
        <v>15</v>
      </c>
      <c r="G50" s="172"/>
      <c r="H50" s="164"/>
      <c r="I50" s="174"/>
    </row>
    <row r="51" spans="1:9" s="68" customFormat="1" ht="19.5" customHeight="1">
      <c r="A51" s="164"/>
      <c r="B51" s="169"/>
      <c r="C51" s="169"/>
      <c r="D51" s="129">
        <v>0.24</v>
      </c>
      <c r="E51" s="128">
        <v>1</v>
      </c>
      <c r="F51" s="128" t="s">
        <v>396</v>
      </c>
      <c r="G51" s="172"/>
      <c r="H51" s="164"/>
      <c r="I51" s="169"/>
    </row>
    <row r="52" spans="1:9" s="68" customFormat="1" ht="19.5" customHeight="1">
      <c r="A52" s="164"/>
      <c r="B52" s="169"/>
      <c r="C52" s="169"/>
      <c r="D52" s="129">
        <v>0.12</v>
      </c>
      <c r="E52" s="128">
        <v>1</v>
      </c>
      <c r="F52" s="128" t="s">
        <v>415</v>
      </c>
      <c r="G52" s="172"/>
      <c r="H52" s="164"/>
      <c r="I52" s="169"/>
    </row>
    <row r="53" spans="1:9" s="68" customFormat="1" ht="19.5" customHeight="1">
      <c r="A53" s="164"/>
      <c r="B53" s="169"/>
      <c r="C53" s="169"/>
      <c r="D53" s="129">
        <v>0.24</v>
      </c>
      <c r="E53" s="128">
        <v>1</v>
      </c>
      <c r="F53" s="128" t="s">
        <v>17</v>
      </c>
      <c r="G53" s="172"/>
      <c r="H53" s="164"/>
      <c r="I53" s="169"/>
    </row>
    <row r="54" spans="1:9" s="68" customFormat="1" ht="19.5" customHeight="1">
      <c r="A54" s="164"/>
      <c r="B54" s="170"/>
      <c r="C54" s="170"/>
      <c r="D54" s="129">
        <v>0.24</v>
      </c>
      <c r="E54" s="128">
        <v>1</v>
      </c>
      <c r="F54" s="128" t="s">
        <v>220</v>
      </c>
      <c r="G54" s="173"/>
      <c r="H54" s="164"/>
      <c r="I54" s="170"/>
    </row>
    <row r="55" spans="1:13" s="68" customFormat="1" ht="19.5" customHeight="1">
      <c r="A55" s="164">
        <v>12</v>
      </c>
      <c r="B55" s="56" t="s">
        <v>10</v>
      </c>
      <c r="C55" s="47" t="s">
        <v>252</v>
      </c>
      <c r="D55" s="134">
        <v>0.24</v>
      </c>
      <c r="E55" s="132">
        <v>1</v>
      </c>
      <c r="F55" s="133" t="s">
        <v>395</v>
      </c>
      <c r="G55" s="171" t="s">
        <v>253</v>
      </c>
      <c r="H55" s="164" t="s">
        <v>254</v>
      </c>
      <c r="I55" s="44" t="s">
        <v>62</v>
      </c>
      <c r="J55" s="175"/>
      <c r="K55" s="176"/>
      <c r="L55" s="176"/>
      <c r="M55" s="176"/>
    </row>
    <row r="56" spans="1:13" s="68" customFormat="1" ht="9.75">
      <c r="A56" s="164"/>
      <c r="B56" s="166"/>
      <c r="C56" s="67" t="s">
        <v>255</v>
      </c>
      <c r="D56" s="45"/>
      <c r="E56" s="45"/>
      <c r="F56" s="45"/>
      <c r="G56" s="172"/>
      <c r="H56" s="164"/>
      <c r="I56" s="174"/>
      <c r="J56" s="175"/>
      <c r="K56" s="176"/>
      <c r="L56" s="176"/>
      <c r="M56" s="176"/>
    </row>
    <row r="57" spans="1:13" s="68" customFormat="1" ht="19.5" customHeight="1">
      <c r="A57" s="164"/>
      <c r="B57" s="167"/>
      <c r="C57" s="165"/>
      <c r="D57" s="129">
        <v>0.24</v>
      </c>
      <c r="E57" s="128">
        <v>1</v>
      </c>
      <c r="F57" s="128" t="s">
        <v>15</v>
      </c>
      <c r="G57" s="172"/>
      <c r="H57" s="164"/>
      <c r="I57" s="169"/>
      <c r="J57" s="175"/>
      <c r="K57" s="176"/>
      <c r="L57" s="176"/>
      <c r="M57" s="176"/>
    </row>
    <row r="58" spans="1:13" s="68" customFormat="1" ht="19.5" customHeight="1">
      <c r="A58" s="164"/>
      <c r="B58" s="167"/>
      <c r="C58" s="165"/>
      <c r="D58" s="129">
        <v>0.24</v>
      </c>
      <c r="E58" s="128">
        <v>1</v>
      </c>
      <c r="F58" s="128" t="s">
        <v>396</v>
      </c>
      <c r="G58" s="172"/>
      <c r="H58" s="164"/>
      <c r="I58" s="169"/>
      <c r="J58" s="175"/>
      <c r="K58" s="176"/>
      <c r="L58" s="176"/>
      <c r="M58" s="176"/>
    </row>
    <row r="59" spans="1:13" s="68" customFormat="1" ht="19.5" customHeight="1">
      <c r="A59" s="164"/>
      <c r="B59" s="167"/>
      <c r="C59" s="165"/>
      <c r="D59" s="129">
        <v>0.24</v>
      </c>
      <c r="E59" s="128">
        <v>1</v>
      </c>
      <c r="F59" s="128" t="s">
        <v>17</v>
      </c>
      <c r="G59" s="172"/>
      <c r="H59" s="164"/>
      <c r="I59" s="169"/>
      <c r="J59" s="175"/>
      <c r="K59" s="176"/>
      <c r="L59" s="176"/>
      <c r="M59" s="176"/>
    </row>
    <row r="60" spans="1:13" s="68" customFormat="1" ht="19.5" customHeight="1">
      <c r="A60" s="164"/>
      <c r="B60" s="168"/>
      <c r="C60" s="165"/>
      <c r="D60" s="129">
        <v>0.24</v>
      </c>
      <c r="E60" s="128">
        <v>1</v>
      </c>
      <c r="F60" s="128" t="s">
        <v>220</v>
      </c>
      <c r="G60" s="173"/>
      <c r="H60" s="164"/>
      <c r="I60" s="170"/>
      <c r="J60" s="175"/>
      <c r="K60" s="176"/>
      <c r="L60" s="176"/>
      <c r="M60" s="176"/>
    </row>
    <row r="61" spans="1:9" s="68" customFormat="1" ht="19.5" customHeight="1">
      <c r="A61" s="164">
        <v>13</v>
      </c>
      <c r="B61" s="56" t="s">
        <v>10</v>
      </c>
      <c r="C61" s="46" t="s">
        <v>256</v>
      </c>
      <c r="D61" s="134">
        <v>0.24</v>
      </c>
      <c r="E61" s="132">
        <v>2</v>
      </c>
      <c r="F61" s="133" t="s">
        <v>395</v>
      </c>
      <c r="G61" s="171" t="s">
        <v>256</v>
      </c>
      <c r="H61" s="164" t="s">
        <v>257</v>
      </c>
      <c r="I61" s="44" t="s">
        <v>62</v>
      </c>
    </row>
    <row r="62" spans="1:9" s="68" customFormat="1" ht="19.5" customHeight="1">
      <c r="A62" s="164"/>
      <c r="B62" s="169"/>
      <c r="C62" s="169"/>
      <c r="D62" s="129">
        <v>0.24</v>
      </c>
      <c r="E62" s="128">
        <v>1</v>
      </c>
      <c r="F62" s="128" t="s">
        <v>15</v>
      </c>
      <c r="G62" s="172"/>
      <c r="H62" s="164"/>
      <c r="I62" s="164"/>
    </row>
    <row r="63" spans="1:9" s="68" customFormat="1" ht="19.5" customHeight="1">
      <c r="A63" s="164"/>
      <c r="B63" s="169"/>
      <c r="C63" s="169"/>
      <c r="D63" s="129">
        <v>0.24</v>
      </c>
      <c r="E63" s="128">
        <v>1</v>
      </c>
      <c r="F63" s="128" t="s">
        <v>396</v>
      </c>
      <c r="G63" s="172"/>
      <c r="H63" s="164"/>
      <c r="I63" s="164"/>
    </row>
    <row r="64" spans="1:9" s="68" customFormat="1" ht="19.5" customHeight="1">
      <c r="A64" s="164"/>
      <c r="B64" s="169"/>
      <c r="C64" s="169"/>
      <c r="D64" s="129">
        <v>0.24</v>
      </c>
      <c r="E64" s="128">
        <v>1</v>
      </c>
      <c r="F64" s="128" t="s">
        <v>17</v>
      </c>
      <c r="G64" s="172"/>
      <c r="H64" s="164"/>
      <c r="I64" s="164"/>
    </row>
    <row r="65" spans="1:9" s="68" customFormat="1" ht="19.5" customHeight="1">
      <c r="A65" s="164"/>
      <c r="B65" s="170"/>
      <c r="C65" s="170"/>
      <c r="D65" s="129">
        <v>0.24</v>
      </c>
      <c r="E65" s="128">
        <v>1</v>
      </c>
      <c r="F65" s="128" t="s">
        <v>220</v>
      </c>
      <c r="G65" s="173"/>
      <c r="H65" s="164"/>
      <c r="I65" s="164"/>
    </row>
    <row r="66" spans="1:9" s="68" customFormat="1" ht="19.5" customHeight="1">
      <c r="A66" s="44">
        <v>14</v>
      </c>
      <c r="B66" s="44" t="s">
        <v>106</v>
      </c>
      <c r="C66" s="47" t="s">
        <v>258</v>
      </c>
      <c r="D66" s="131" t="s">
        <v>259</v>
      </c>
      <c r="E66" s="132">
        <v>1</v>
      </c>
      <c r="F66" s="133" t="s">
        <v>395</v>
      </c>
      <c r="G66" s="47" t="s">
        <v>258</v>
      </c>
      <c r="H66" s="48"/>
      <c r="I66" s="44"/>
    </row>
    <row r="67" spans="1:9" s="24" customFormat="1" ht="9.75">
      <c r="A67" s="43"/>
      <c r="B67" s="43"/>
      <c r="C67" s="63"/>
      <c r="D67" s="43"/>
      <c r="E67" s="43">
        <f>SUM(E7:E66)</f>
        <v>50</v>
      </c>
      <c r="F67" s="43"/>
      <c r="G67" s="43"/>
      <c r="H67" s="43"/>
      <c r="I67" s="43"/>
    </row>
    <row r="68" spans="1:9" ht="12.75">
      <c r="A68" s="49"/>
      <c r="B68" s="49"/>
      <c r="C68" s="64"/>
      <c r="D68" s="50"/>
      <c r="E68" s="49"/>
      <c r="F68" s="49"/>
      <c r="G68" s="49"/>
      <c r="H68" s="49"/>
      <c r="I68" s="43"/>
    </row>
    <row r="69" spans="1:9" ht="12.75">
      <c r="A69" s="49"/>
      <c r="B69" s="49"/>
      <c r="C69" s="161" t="s">
        <v>118</v>
      </c>
      <c r="D69" s="51">
        <v>0.12</v>
      </c>
      <c r="E69" s="52">
        <f>E25+E26</f>
        <v>2</v>
      </c>
      <c r="F69" s="49"/>
      <c r="G69" s="49"/>
      <c r="H69" s="49"/>
      <c r="I69" s="43"/>
    </row>
    <row r="70" spans="1:9" ht="12.75">
      <c r="A70" s="49"/>
      <c r="B70" s="49"/>
      <c r="C70" s="161"/>
      <c r="D70" s="51">
        <v>0.24</v>
      </c>
      <c r="E70" s="52">
        <f>E27+E49+E55+E61+E66</f>
        <v>6</v>
      </c>
      <c r="F70" s="49"/>
      <c r="G70" s="49"/>
      <c r="H70" s="49"/>
      <c r="I70" s="43"/>
    </row>
    <row r="71" spans="1:9" ht="12.75">
      <c r="A71" s="49"/>
      <c r="B71" s="49"/>
      <c r="C71" s="161"/>
      <c r="D71" s="51">
        <v>1.1</v>
      </c>
      <c r="E71" s="53">
        <f>E7+E12+E15+E20+E32+E38</f>
        <v>9</v>
      </c>
      <c r="F71" s="49"/>
      <c r="G71" s="49"/>
      <c r="H71" s="49"/>
      <c r="I71" s="43"/>
    </row>
    <row r="72" spans="1:9" ht="12.75">
      <c r="A72" s="49"/>
      <c r="B72" s="49"/>
      <c r="C72" s="65"/>
      <c r="D72" s="54"/>
      <c r="E72" s="55">
        <f>SUM(E69:E71)</f>
        <v>17</v>
      </c>
      <c r="F72" s="49"/>
      <c r="G72" s="49"/>
      <c r="H72" s="49"/>
      <c r="I72" s="43"/>
    </row>
    <row r="73" ht="12.75" customHeight="1"/>
    <row r="74" spans="3:5" ht="12.75" customHeight="1">
      <c r="C74" s="162" t="s">
        <v>119</v>
      </c>
      <c r="D74" s="8">
        <v>0.12</v>
      </c>
      <c r="E74" s="27">
        <f>E28+E29+E30+E31+E37+E52</f>
        <v>6</v>
      </c>
    </row>
    <row r="75" spans="3:5" ht="12.75">
      <c r="C75" s="162"/>
      <c r="D75" s="9">
        <v>0.24</v>
      </c>
      <c r="E75" s="27">
        <f>E9+E11+E16+E17+E18+E19+E50+E51+E53+E54+E57+E58+E60+E62+E63+E64+E65+E24+E59</f>
        <v>19</v>
      </c>
    </row>
    <row r="76" spans="3:5" ht="12.75">
      <c r="C76" s="162"/>
      <c r="D76" s="9">
        <v>1.1</v>
      </c>
      <c r="E76" s="102">
        <f>E8+E10+E21+E22+E23+E34+E35+E36</f>
        <v>8</v>
      </c>
    </row>
    <row r="77" ht="12.75">
      <c r="E77" s="27">
        <f>SUM(E74:E76)</f>
        <v>33</v>
      </c>
    </row>
    <row r="79" spans="3:6" ht="12.75">
      <c r="C79" s="163"/>
      <c r="D79" s="73"/>
      <c r="E79" s="74"/>
      <c r="F79" s="6"/>
    </row>
    <row r="80" spans="3:6" ht="12.75">
      <c r="C80" s="163"/>
      <c r="D80" s="75"/>
      <c r="E80" s="74"/>
      <c r="F80" s="6"/>
    </row>
    <row r="81" spans="3:6" ht="12.75">
      <c r="C81" s="163"/>
      <c r="D81" s="75"/>
      <c r="E81" s="74"/>
      <c r="F81" s="6"/>
    </row>
  </sheetData>
  <sheetProtection selectLockedCells="1" selectUnlockedCells="1"/>
  <mergeCells count="79">
    <mergeCell ref="J8:N11"/>
    <mergeCell ref="B1:C1"/>
    <mergeCell ref="G1:I1"/>
    <mergeCell ref="D4:F4"/>
    <mergeCell ref="F2:I2"/>
    <mergeCell ref="H7:H11"/>
    <mergeCell ref="G7:G11"/>
    <mergeCell ref="I7:I11"/>
    <mergeCell ref="B8:B11"/>
    <mergeCell ref="C8:C11"/>
    <mergeCell ref="A12:A14"/>
    <mergeCell ref="D12:D13"/>
    <mergeCell ref="E12:E13"/>
    <mergeCell ref="F12:F13"/>
    <mergeCell ref="D14:F14"/>
    <mergeCell ref="G12:G14"/>
    <mergeCell ref="A15:A19"/>
    <mergeCell ref="H15:H19"/>
    <mergeCell ref="B16:B19"/>
    <mergeCell ref="C16:C19"/>
    <mergeCell ref="G16:G19"/>
    <mergeCell ref="G20:G24"/>
    <mergeCell ref="D32:D33"/>
    <mergeCell ref="E32:E33"/>
    <mergeCell ref="F32:F33"/>
    <mergeCell ref="H12:H14"/>
    <mergeCell ref="B28:B31"/>
    <mergeCell ref="C28:C31"/>
    <mergeCell ref="G27:G31"/>
    <mergeCell ref="J38:J48"/>
    <mergeCell ref="B43:B48"/>
    <mergeCell ref="A49:A54"/>
    <mergeCell ref="H49:H54"/>
    <mergeCell ref="A38:A48"/>
    <mergeCell ref="D38:D42"/>
    <mergeCell ref="E38:E42"/>
    <mergeCell ref="F38:F42"/>
    <mergeCell ref="G38:G48"/>
    <mergeCell ref="H38:H48"/>
    <mergeCell ref="A55:A60"/>
    <mergeCell ref="A32:A37"/>
    <mergeCell ref="A20:A24"/>
    <mergeCell ref="J55:M60"/>
    <mergeCell ref="C57:C60"/>
    <mergeCell ref="I34:I37"/>
    <mergeCell ref="I50:I54"/>
    <mergeCell ref="I56:I60"/>
    <mergeCell ref="I43:I48"/>
    <mergeCell ref="I27:I31"/>
    <mergeCell ref="I20:I24"/>
    <mergeCell ref="I16:I19"/>
    <mergeCell ref="H20:H24"/>
    <mergeCell ref="I12:I13"/>
    <mergeCell ref="H27:H31"/>
    <mergeCell ref="H61:H65"/>
    <mergeCell ref="H55:H60"/>
    <mergeCell ref="I38:I42"/>
    <mergeCell ref="H32:H37"/>
    <mergeCell ref="I32:I33"/>
    <mergeCell ref="G61:G65"/>
    <mergeCell ref="G55:G60"/>
    <mergeCell ref="G49:G54"/>
    <mergeCell ref="G32:G37"/>
    <mergeCell ref="I62:I65"/>
    <mergeCell ref="B50:B54"/>
    <mergeCell ref="C62:C65"/>
    <mergeCell ref="C50:C54"/>
    <mergeCell ref="B34:B37"/>
    <mergeCell ref="C34:C37"/>
    <mergeCell ref="C69:C71"/>
    <mergeCell ref="C74:C76"/>
    <mergeCell ref="C79:C81"/>
    <mergeCell ref="A7:A11"/>
    <mergeCell ref="B21:B24"/>
    <mergeCell ref="C21:C24"/>
    <mergeCell ref="A61:A65"/>
    <mergeCell ref="A27:A31"/>
    <mergeCell ref="B56:B60"/>
    <mergeCell ref="B62:B65"/>
  </mergeCells>
  <printOptions/>
  <pageMargins left="0.7480314960629921" right="0.7480314960629921" top="0.5905511811023623" bottom="0.5905511811023623" header="0.5118110236220472" footer="0.5118110236220472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45" zoomScaleNormal="145" zoomScaleSheetLayoutView="100" zoomScalePageLayoutView="0" workbookViewId="0" topLeftCell="A55">
      <selection activeCell="E65" sqref="E65"/>
    </sheetView>
  </sheetViews>
  <sheetFormatPr defaultColWidth="9.00390625" defaultRowHeight="12.75"/>
  <cols>
    <col min="1" max="1" width="5.50390625" style="1" customWidth="1"/>
    <col min="2" max="2" width="10.50390625" style="1" customWidth="1"/>
    <col min="3" max="3" width="16.50390625" style="2" customWidth="1"/>
    <col min="4" max="4" width="9.875" style="3" customWidth="1"/>
    <col min="5" max="5" width="8.625" style="1" customWidth="1"/>
    <col min="6" max="6" width="13.125" style="1" customWidth="1"/>
    <col min="7" max="7" width="17.125" style="1" customWidth="1"/>
    <col min="8" max="8" width="8.375" style="1" customWidth="1"/>
    <col min="9" max="9" width="9.50390625" style="18" customWidth="1"/>
  </cols>
  <sheetData>
    <row r="1" spans="7:9" ht="12.75" customHeight="1">
      <c r="G1" s="188" t="s">
        <v>221</v>
      </c>
      <c r="H1" s="188"/>
      <c r="I1" s="188"/>
    </row>
    <row r="2" spans="2:9" ht="18" customHeight="1">
      <c r="B2" s="206"/>
      <c r="C2" s="206"/>
      <c r="D2" s="206"/>
      <c r="E2" s="188" t="s">
        <v>440</v>
      </c>
      <c r="F2" s="188"/>
      <c r="G2" s="188"/>
      <c r="H2" s="188"/>
      <c r="I2" s="188"/>
    </row>
    <row r="3" spans="1:8" ht="12.75" customHeight="1">
      <c r="A3" s="29"/>
      <c r="B3" s="30"/>
      <c r="C3" s="10"/>
      <c r="D3" s="29"/>
      <c r="E3" s="29"/>
      <c r="F3" s="29"/>
      <c r="G3" s="29"/>
      <c r="H3" s="29"/>
    </row>
    <row r="4" spans="1:8" ht="21" customHeight="1">
      <c r="A4" s="29"/>
      <c r="B4" s="29"/>
      <c r="C4" s="138" t="s">
        <v>260</v>
      </c>
      <c r="D4" s="207" t="s">
        <v>1</v>
      </c>
      <c r="E4" s="207"/>
      <c r="F4" s="207"/>
      <c r="G4" s="29"/>
      <c r="H4" s="29"/>
    </row>
    <row r="5" spans="1:9" ht="74.25" customHeight="1">
      <c r="A5" s="44" t="s">
        <v>394</v>
      </c>
      <c r="B5" s="44" t="s">
        <v>223</v>
      </c>
      <c r="C5" s="44" t="s">
        <v>3</v>
      </c>
      <c r="D5" s="45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</row>
    <row r="6" spans="1:9" s="78" customFormat="1" ht="8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</row>
    <row r="7" spans="1:9" ht="19.5" customHeight="1">
      <c r="A7" s="164">
        <v>1</v>
      </c>
      <c r="B7" s="56" t="s">
        <v>42</v>
      </c>
      <c r="C7" s="71" t="s">
        <v>261</v>
      </c>
      <c r="D7" s="137">
        <v>0.24</v>
      </c>
      <c r="E7" s="132">
        <v>2</v>
      </c>
      <c r="F7" s="133" t="s">
        <v>395</v>
      </c>
      <c r="G7" s="171" t="s">
        <v>262</v>
      </c>
      <c r="H7" s="164" t="s">
        <v>405</v>
      </c>
      <c r="I7" s="174"/>
    </row>
    <row r="8" spans="1:9" ht="19.5" customHeight="1">
      <c r="A8" s="164"/>
      <c r="B8" s="174"/>
      <c r="C8" s="174"/>
      <c r="D8" s="129">
        <v>0.24</v>
      </c>
      <c r="E8" s="128">
        <v>1</v>
      </c>
      <c r="F8" s="128" t="s">
        <v>15</v>
      </c>
      <c r="G8" s="172"/>
      <c r="H8" s="164"/>
      <c r="I8" s="169"/>
    </row>
    <row r="9" spans="1:9" ht="19.5" customHeight="1">
      <c r="A9" s="164"/>
      <c r="B9" s="169"/>
      <c r="C9" s="169"/>
      <c r="D9" s="129">
        <v>0.24</v>
      </c>
      <c r="E9" s="128">
        <v>1</v>
      </c>
      <c r="F9" s="128" t="s">
        <v>396</v>
      </c>
      <c r="G9" s="172"/>
      <c r="H9" s="164"/>
      <c r="I9" s="169"/>
    </row>
    <row r="10" spans="1:9" ht="19.5" customHeight="1">
      <c r="A10" s="164"/>
      <c r="B10" s="169"/>
      <c r="C10" s="169"/>
      <c r="D10" s="129">
        <v>0.24</v>
      </c>
      <c r="E10" s="128">
        <v>1</v>
      </c>
      <c r="F10" s="128" t="s">
        <v>17</v>
      </c>
      <c r="G10" s="172"/>
      <c r="H10" s="164"/>
      <c r="I10" s="169"/>
    </row>
    <row r="11" spans="1:9" ht="19.5" customHeight="1">
      <c r="A11" s="164"/>
      <c r="B11" s="170"/>
      <c r="C11" s="170"/>
      <c r="D11" s="129">
        <v>0.24</v>
      </c>
      <c r="E11" s="128">
        <v>1</v>
      </c>
      <c r="F11" s="128" t="s">
        <v>220</v>
      </c>
      <c r="G11" s="173"/>
      <c r="H11" s="164"/>
      <c r="I11" s="170"/>
    </row>
    <row r="12" spans="1:9" ht="19.5" customHeight="1">
      <c r="A12" s="164">
        <v>2</v>
      </c>
      <c r="B12" s="56" t="s">
        <v>42</v>
      </c>
      <c r="C12" s="56" t="s">
        <v>263</v>
      </c>
      <c r="D12" s="137">
        <v>0.24</v>
      </c>
      <c r="E12" s="132">
        <v>1</v>
      </c>
      <c r="F12" s="133" t="s">
        <v>395</v>
      </c>
      <c r="G12" s="203" t="s">
        <v>263</v>
      </c>
      <c r="H12" s="164" t="s">
        <v>264</v>
      </c>
      <c r="I12" s="174"/>
    </row>
    <row r="13" spans="1:9" ht="19.5" customHeight="1">
      <c r="A13" s="164"/>
      <c r="B13" s="174"/>
      <c r="C13" s="174"/>
      <c r="D13" s="129">
        <v>0.24</v>
      </c>
      <c r="E13" s="128">
        <v>1</v>
      </c>
      <c r="F13" s="128" t="s">
        <v>15</v>
      </c>
      <c r="G13" s="204"/>
      <c r="H13" s="164"/>
      <c r="I13" s="169"/>
    </row>
    <row r="14" spans="1:9" ht="19.5" customHeight="1">
      <c r="A14" s="164"/>
      <c r="B14" s="169"/>
      <c r="C14" s="169"/>
      <c r="D14" s="129">
        <v>0.24</v>
      </c>
      <c r="E14" s="128">
        <v>1</v>
      </c>
      <c r="F14" s="128" t="s">
        <v>396</v>
      </c>
      <c r="G14" s="204"/>
      <c r="H14" s="164"/>
      <c r="I14" s="169"/>
    </row>
    <row r="15" spans="1:9" ht="19.5" customHeight="1">
      <c r="A15" s="164"/>
      <c r="B15" s="169"/>
      <c r="C15" s="169"/>
      <c r="D15" s="129">
        <v>0.24</v>
      </c>
      <c r="E15" s="128">
        <v>1</v>
      </c>
      <c r="F15" s="128" t="s">
        <v>17</v>
      </c>
      <c r="G15" s="204"/>
      <c r="H15" s="164"/>
      <c r="I15" s="169"/>
    </row>
    <row r="16" spans="1:9" ht="19.5" customHeight="1">
      <c r="A16" s="164"/>
      <c r="B16" s="170"/>
      <c r="C16" s="170"/>
      <c r="D16" s="129">
        <v>0.24</v>
      </c>
      <c r="E16" s="128">
        <v>1</v>
      </c>
      <c r="F16" s="128" t="s">
        <v>220</v>
      </c>
      <c r="G16" s="205"/>
      <c r="H16" s="164"/>
      <c r="I16" s="170"/>
    </row>
    <row r="17" spans="1:9" ht="19.5" customHeight="1">
      <c r="A17" s="164">
        <v>3</v>
      </c>
      <c r="B17" s="44" t="s">
        <v>42</v>
      </c>
      <c r="C17" s="44" t="s">
        <v>265</v>
      </c>
      <c r="D17" s="137">
        <v>1.1</v>
      </c>
      <c r="E17" s="132">
        <v>1</v>
      </c>
      <c r="F17" s="133" t="s">
        <v>395</v>
      </c>
      <c r="G17" s="171" t="s">
        <v>266</v>
      </c>
      <c r="H17" s="174" t="s">
        <v>404</v>
      </c>
      <c r="I17" s="174" t="s">
        <v>13</v>
      </c>
    </row>
    <row r="18" spans="1:9" ht="19.5" customHeight="1">
      <c r="A18" s="164"/>
      <c r="B18" s="174"/>
      <c r="C18" s="174"/>
      <c r="D18" s="129">
        <v>0.24</v>
      </c>
      <c r="E18" s="128">
        <v>1</v>
      </c>
      <c r="F18" s="128" t="s">
        <v>15</v>
      </c>
      <c r="G18" s="172"/>
      <c r="H18" s="169"/>
      <c r="I18" s="169"/>
    </row>
    <row r="19" spans="1:9" ht="19.5" customHeight="1">
      <c r="A19" s="164"/>
      <c r="B19" s="169"/>
      <c r="C19" s="169"/>
      <c r="D19" s="129">
        <v>0.24</v>
      </c>
      <c r="E19" s="128">
        <v>1</v>
      </c>
      <c r="F19" s="128" t="s">
        <v>396</v>
      </c>
      <c r="G19" s="172"/>
      <c r="H19" s="169"/>
      <c r="I19" s="169"/>
    </row>
    <row r="20" spans="1:9" ht="19.5" customHeight="1">
      <c r="A20" s="164"/>
      <c r="B20" s="169"/>
      <c r="C20" s="169"/>
      <c r="D20" s="129">
        <v>0.24</v>
      </c>
      <c r="E20" s="128">
        <v>1</v>
      </c>
      <c r="F20" s="128" t="s">
        <v>17</v>
      </c>
      <c r="G20" s="172"/>
      <c r="H20" s="169"/>
      <c r="I20" s="169"/>
    </row>
    <row r="21" spans="1:9" ht="19.5" customHeight="1">
      <c r="A21" s="164"/>
      <c r="B21" s="170"/>
      <c r="C21" s="170"/>
      <c r="D21" s="139">
        <v>0.24</v>
      </c>
      <c r="E21" s="140">
        <v>1</v>
      </c>
      <c r="F21" s="140" t="s">
        <v>220</v>
      </c>
      <c r="G21" s="173"/>
      <c r="H21" s="170"/>
      <c r="I21" s="170"/>
    </row>
    <row r="22" spans="1:9" ht="19.5" customHeight="1">
      <c r="A22" s="164">
        <v>4</v>
      </c>
      <c r="B22" s="44" t="s">
        <v>42</v>
      </c>
      <c r="C22" s="44" t="s">
        <v>267</v>
      </c>
      <c r="D22" s="137">
        <v>0.24</v>
      </c>
      <c r="E22" s="132">
        <v>1</v>
      </c>
      <c r="F22" s="133" t="s">
        <v>395</v>
      </c>
      <c r="G22" s="171" t="s">
        <v>267</v>
      </c>
      <c r="H22" s="164" t="s">
        <v>268</v>
      </c>
      <c r="I22" s="174"/>
    </row>
    <row r="23" spans="1:9" ht="19.5" customHeight="1">
      <c r="A23" s="164"/>
      <c r="B23" s="174"/>
      <c r="C23" s="174"/>
      <c r="D23" s="129">
        <v>0.12</v>
      </c>
      <c r="E23" s="128">
        <v>1</v>
      </c>
      <c r="F23" s="128" t="s">
        <v>15</v>
      </c>
      <c r="G23" s="172"/>
      <c r="H23" s="164"/>
      <c r="I23" s="169"/>
    </row>
    <row r="24" spans="1:9" ht="19.5" customHeight="1">
      <c r="A24" s="164"/>
      <c r="B24" s="169"/>
      <c r="C24" s="169"/>
      <c r="D24" s="129">
        <v>0.12</v>
      </c>
      <c r="E24" s="128">
        <v>1</v>
      </c>
      <c r="F24" s="128" t="s">
        <v>396</v>
      </c>
      <c r="G24" s="172"/>
      <c r="H24" s="164"/>
      <c r="I24" s="169"/>
    </row>
    <row r="25" spans="1:9" ht="19.5" customHeight="1">
      <c r="A25" s="164"/>
      <c r="B25" s="169"/>
      <c r="C25" s="169"/>
      <c r="D25" s="129">
        <v>0.12</v>
      </c>
      <c r="E25" s="128">
        <v>1</v>
      </c>
      <c r="F25" s="128" t="s">
        <v>17</v>
      </c>
      <c r="G25" s="172"/>
      <c r="H25" s="164"/>
      <c r="I25" s="169"/>
    </row>
    <row r="26" spans="1:9" ht="19.5" customHeight="1">
      <c r="A26" s="164"/>
      <c r="B26" s="170"/>
      <c r="C26" s="170"/>
      <c r="D26" s="139">
        <v>0.12</v>
      </c>
      <c r="E26" s="140">
        <v>1</v>
      </c>
      <c r="F26" s="140" t="s">
        <v>220</v>
      </c>
      <c r="G26" s="173"/>
      <c r="H26" s="164"/>
      <c r="I26" s="170"/>
    </row>
    <row r="27" spans="1:13" ht="19.5" customHeight="1">
      <c r="A27" s="164">
        <v>5</v>
      </c>
      <c r="B27" s="44" t="s">
        <v>42</v>
      </c>
      <c r="C27" s="44" t="s">
        <v>269</v>
      </c>
      <c r="D27" s="137">
        <v>0.12</v>
      </c>
      <c r="E27" s="132">
        <v>1</v>
      </c>
      <c r="F27" s="133" t="s">
        <v>395</v>
      </c>
      <c r="G27" s="171" t="s">
        <v>269</v>
      </c>
      <c r="H27" s="164" t="s">
        <v>402</v>
      </c>
      <c r="I27" s="174"/>
      <c r="J27" s="77"/>
      <c r="K27" s="32"/>
      <c r="L27" s="32"/>
      <c r="M27" s="32"/>
    </row>
    <row r="28" spans="1:9" ht="19.5" customHeight="1">
      <c r="A28" s="164"/>
      <c r="B28" s="174"/>
      <c r="C28" s="174"/>
      <c r="D28" s="129">
        <v>0.12</v>
      </c>
      <c r="E28" s="128">
        <v>1</v>
      </c>
      <c r="F28" s="128" t="s">
        <v>15</v>
      </c>
      <c r="G28" s="172"/>
      <c r="H28" s="164"/>
      <c r="I28" s="169"/>
    </row>
    <row r="29" spans="1:9" ht="19.5" customHeight="1">
      <c r="A29" s="164"/>
      <c r="B29" s="169"/>
      <c r="C29" s="169"/>
      <c r="D29" s="129">
        <v>0.12</v>
      </c>
      <c r="E29" s="128">
        <v>1</v>
      </c>
      <c r="F29" s="128" t="s">
        <v>396</v>
      </c>
      <c r="G29" s="172"/>
      <c r="H29" s="164"/>
      <c r="I29" s="169"/>
    </row>
    <row r="30" spans="1:9" ht="19.5" customHeight="1">
      <c r="A30" s="164"/>
      <c r="B30" s="169"/>
      <c r="C30" s="169"/>
      <c r="D30" s="129">
        <v>0.12</v>
      </c>
      <c r="E30" s="128">
        <v>1</v>
      </c>
      <c r="F30" s="128" t="s">
        <v>17</v>
      </c>
      <c r="G30" s="172"/>
      <c r="H30" s="164"/>
      <c r="I30" s="169"/>
    </row>
    <row r="31" spans="1:9" ht="19.5" customHeight="1">
      <c r="A31" s="164"/>
      <c r="B31" s="170"/>
      <c r="C31" s="170"/>
      <c r="D31" s="139">
        <v>0.12</v>
      </c>
      <c r="E31" s="140">
        <v>1</v>
      </c>
      <c r="F31" s="140" t="s">
        <v>220</v>
      </c>
      <c r="G31" s="173"/>
      <c r="H31" s="164"/>
      <c r="I31" s="170"/>
    </row>
    <row r="32" spans="1:9" ht="19.5" customHeight="1">
      <c r="A32" s="44">
        <v>6</v>
      </c>
      <c r="B32" s="44" t="s">
        <v>42</v>
      </c>
      <c r="C32" s="46" t="s">
        <v>270</v>
      </c>
      <c r="D32" s="137">
        <v>0.12</v>
      </c>
      <c r="E32" s="132">
        <v>1</v>
      </c>
      <c r="F32" s="133" t="s">
        <v>395</v>
      </c>
      <c r="G32" s="46" t="s">
        <v>270</v>
      </c>
      <c r="H32" s="44" t="s">
        <v>401</v>
      </c>
      <c r="I32" s="44"/>
    </row>
    <row r="33" spans="1:9" ht="19.5" customHeight="1">
      <c r="A33" s="44">
        <v>7</v>
      </c>
      <c r="B33" s="44" t="s">
        <v>42</v>
      </c>
      <c r="C33" s="46" t="s">
        <v>271</v>
      </c>
      <c r="D33" s="137">
        <v>0.12</v>
      </c>
      <c r="E33" s="132">
        <v>1</v>
      </c>
      <c r="F33" s="133" t="s">
        <v>395</v>
      </c>
      <c r="G33" s="46" t="s">
        <v>271</v>
      </c>
      <c r="H33" s="44" t="s">
        <v>272</v>
      </c>
      <c r="I33" s="44"/>
    </row>
    <row r="34" spans="1:9" ht="19.5" customHeight="1">
      <c r="A34" s="164">
        <v>8</v>
      </c>
      <c r="B34" s="44" t="s">
        <v>42</v>
      </c>
      <c r="C34" s="46" t="s">
        <v>273</v>
      </c>
      <c r="D34" s="201">
        <v>1.1</v>
      </c>
      <c r="E34" s="181">
        <v>3</v>
      </c>
      <c r="F34" s="182" t="s">
        <v>395</v>
      </c>
      <c r="G34" s="171" t="s">
        <v>274</v>
      </c>
      <c r="H34" s="164" t="s">
        <v>403</v>
      </c>
      <c r="I34" s="174" t="s">
        <v>13</v>
      </c>
    </row>
    <row r="35" spans="1:9" ht="19.5" customHeight="1">
      <c r="A35" s="164"/>
      <c r="B35" s="44" t="s">
        <v>42</v>
      </c>
      <c r="C35" s="46" t="s">
        <v>275</v>
      </c>
      <c r="D35" s="201"/>
      <c r="E35" s="181"/>
      <c r="F35" s="182"/>
      <c r="G35" s="172"/>
      <c r="H35" s="164"/>
      <c r="I35" s="169"/>
    </row>
    <row r="36" spans="1:9" ht="19.5" customHeight="1">
      <c r="A36" s="164"/>
      <c r="B36" s="164"/>
      <c r="C36" s="164"/>
      <c r="D36" s="129">
        <v>0.24</v>
      </c>
      <c r="E36" s="128">
        <v>1</v>
      </c>
      <c r="F36" s="128" t="s">
        <v>15</v>
      </c>
      <c r="G36" s="172"/>
      <c r="H36" s="164"/>
      <c r="I36" s="169"/>
    </row>
    <row r="37" spans="1:9" ht="19.5" customHeight="1">
      <c r="A37" s="164"/>
      <c r="B37" s="164"/>
      <c r="C37" s="164"/>
      <c r="D37" s="129">
        <v>0.24</v>
      </c>
      <c r="E37" s="128">
        <v>1</v>
      </c>
      <c r="F37" s="128" t="s">
        <v>396</v>
      </c>
      <c r="G37" s="172"/>
      <c r="H37" s="164"/>
      <c r="I37" s="169"/>
    </row>
    <row r="38" spans="1:9" ht="19.5" customHeight="1">
      <c r="A38" s="164"/>
      <c r="B38" s="164"/>
      <c r="C38" s="164"/>
      <c r="D38" s="129">
        <v>0.24</v>
      </c>
      <c r="E38" s="128">
        <v>1</v>
      </c>
      <c r="F38" s="128" t="s">
        <v>17</v>
      </c>
      <c r="G38" s="172"/>
      <c r="H38" s="164"/>
      <c r="I38" s="169"/>
    </row>
    <row r="39" spans="1:9" ht="19.5" customHeight="1">
      <c r="A39" s="164"/>
      <c r="B39" s="164"/>
      <c r="C39" s="164"/>
      <c r="D39" s="129">
        <v>0.24</v>
      </c>
      <c r="E39" s="128">
        <v>1</v>
      </c>
      <c r="F39" s="128" t="s">
        <v>220</v>
      </c>
      <c r="G39" s="173"/>
      <c r="H39" s="164"/>
      <c r="I39" s="170"/>
    </row>
    <row r="40" spans="1:9" ht="19.5" customHeight="1">
      <c r="A40" s="164">
        <v>9</v>
      </c>
      <c r="B40" s="44" t="s">
        <v>42</v>
      </c>
      <c r="C40" s="46" t="s">
        <v>276</v>
      </c>
      <c r="D40" s="137">
        <v>1.1</v>
      </c>
      <c r="E40" s="132">
        <v>1</v>
      </c>
      <c r="F40" s="133" t="s">
        <v>395</v>
      </c>
      <c r="G40" s="202" t="s">
        <v>276</v>
      </c>
      <c r="H40" s="164" t="s">
        <v>277</v>
      </c>
      <c r="I40" s="44"/>
    </row>
    <row r="41" spans="1:9" ht="19.5" customHeight="1">
      <c r="A41" s="164"/>
      <c r="B41" s="44"/>
      <c r="C41" s="82" t="s">
        <v>278</v>
      </c>
      <c r="D41" s="79"/>
      <c r="E41" s="80"/>
      <c r="F41" s="80"/>
      <c r="G41" s="202"/>
      <c r="H41" s="164"/>
      <c r="I41" s="44"/>
    </row>
    <row r="42" spans="1:12" ht="19.5" customHeight="1">
      <c r="A42" s="164">
        <v>10</v>
      </c>
      <c r="B42" s="44" t="s">
        <v>42</v>
      </c>
      <c r="C42" s="46" t="s">
        <v>279</v>
      </c>
      <c r="D42" s="137">
        <v>1.1</v>
      </c>
      <c r="E42" s="132">
        <v>2</v>
      </c>
      <c r="F42" s="133" t="s">
        <v>395</v>
      </c>
      <c r="G42" s="47" t="s">
        <v>279</v>
      </c>
      <c r="H42" s="174" t="s">
        <v>280</v>
      </c>
      <c r="I42" s="44"/>
      <c r="J42" s="193"/>
      <c r="K42" s="194"/>
      <c r="L42" s="194"/>
    </row>
    <row r="43" spans="1:12" ht="19.5" customHeight="1">
      <c r="A43" s="164"/>
      <c r="B43" s="164"/>
      <c r="C43" s="195"/>
      <c r="D43" s="130">
        <v>0.24</v>
      </c>
      <c r="E43" s="128">
        <v>1</v>
      </c>
      <c r="F43" s="128" t="s">
        <v>15</v>
      </c>
      <c r="G43" s="47"/>
      <c r="H43" s="169"/>
      <c r="I43" s="44"/>
      <c r="J43" s="193"/>
      <c r="K43" s="194"/>
      <c r="L43" s="194"/>
    </row>
    <row r="44" spans="1:12" ht="19.5" customHeight="1">
      <c r="A44" s="164"/>
      <c r="B44" s="164"/>
      <c r="C44" s="195"/>
      <c r="D44" s="130">
        <v>0.24</v>
      </c>
      <c r="E44" s="128">
        <v>1</v>
      </c>
      <c r="F44" s="128" t="s">
        <v>396</v>
      </c>
      <c r="G44" s="47"/>
      <c r="H44" s="169"/>
      <c r="I44" s="44"/>
      <c r="J44" s="193"/>
      <c r="K44" s="194"/>
      <c r="L44" s="194"/>
    </row>
    <row r="45" spans="1:12" ht="19.5" customHeight="1">
      <c r="A45" s="164"/>
      <c r="B45" s="164"/>
      <c r="C45" s="195"/>
      <c r="D45" s="130">
        <v>0.24</v>
      </c>
      <c r="E45" s="128">
        <v>1</v>
      </c>
      <c r="F45" s="128" t="s">
        <v>17</v>
      </c>
      <c r="G45" s="47"/>
      <c r="H45" s="169"/>
      <c r="I45" s="44"/>
      <c r="J45" s="193"/>
      <c r="K45" s="194"/>
      <c r="L45" s="194"/>
    </row>
    <row r="46" spans="1:12" ht="19.5" customHeight="1">
      <c r="A46" s="164"/>
      <c r="B46" s="164"/>
      <c r="C46" s="195"/>
      <c r="D46" s="130">
        <v>0.24</v>
      </c>
      <c r="E46" s="128">
        <v>1</v>
      </c>
      <c r="F46" s="128" t="s">
        <v>220</v>
      </c>
      <c r="G46" s="47"/>
      <c r="H46" s="170"/>
      <c r="I46" s="44"/>
      <c r="J46" s="193"/>
      <c r="K46" s="194"/>
      <c r="L46" s="194"/>
    </row>
    <row r="47" spans="1:12" ht="19.5" customHeight="1">
      <c r="A47" s="164">
        <v>11</v>
      </c>
      <c r="B47" s="44" t="s">
        <v>42</v>
      </c>
      <c r="C47" s="46" t="s">
        <v>281</v>
      </c>
      <c r="D47" s="137">
        <v>1.1</v>
      </c>
      <c r="E47" s="132">
        <v>3</v>
      </c>
      <c r="F47" s="133" t="s">
        <v>395</v>
      </c>
      <c r="G47" s="47" t="s">
        <v>281</v>
      </c>
      <c r="H47" s="164" t="s">
        <v>282</v>
      </c>
      <c r="I47" s="44"/>
      <c r="J47" s="193"/>
      <c r="K47" s="194"/>
      <c r="L47" s="194"/>
    </row>
    <row r="48" spans="1:9" ht="19.5" customHeight="1">
      <c r="A48" s="164"/>
      <c r="B48" s="164"/>
      <c r="C48" s="195"/>
      <c r="D48" s="130">
        <v>0.24</v>
      </c>
      <c r="E48" s="128">
        <v>1</v>
      </c>
      <c r="F48" s="128" t="s">
        <v>15</v>
      </c>
      <c r="G48" s="165"/>
      <c r="H48" s="164"/>
      <c r="I48" s="44"/>
    </row>
    <row r="49" spans="1:9" ht="19.5" customHeight="1">
      <c r="A49" s="164"/>
      <c r="B49" s="164"/>
      <c r="C49" s="195"/>
      <c r="D49" s="130">
        <v>0.24</v>
      </c>
      <c r="E49" s="128">
        <v>1</v>
      </c>
      <c r="F49" s="128" t="s">
        <v>396</v>
      </c>
      <c r="G49" s="165"/>
      <c r="H49" s="164"/>
      <c r="I49" s="44"/>
    </row>
    <row r="50" spans="1:9" ht="19.5" customHeight="1">
      <c r="A50" s="164"/>
      <c r="B50" s="164"/>
      <c r="C50" s="195"/>
      <c r="D50" s="130">
        <v>0.24</v>
      </c>
      <c r="E50" s="128">
        <v>1</v>
      </c>
      <c r="F50" s="128" t="s">
        <v>17</v>
      </c>
      <c r="G50" s="165"/>
      <c r="H50" s="164"/>
      <c r="I50" s="44"/>
    </row>
    <row r="51" spans="1:9" ht="19.5" customHeight="1">
      <c r="A51" s="164"/>
      <c r="B51" s="164"/>
      <c r="C51" s="195"/>
      <c r="D51" s="130">
        <v>0.24</v>
      </c>
      <c r="E51" s="128">
        <v>1</v>
      </c>
      <c r="F51" s="128" t="s">
        <v>220</v>
      </c>
      <c r="G51" s="165"/>
      <c r="H51" s="164"/>
      <c r="I51" s="44"/>
    </row>
    <row r="52" spans="1:9" ht="30">
      <c r="A52" s="44">
        <v>12</v>
      </c>
      <c r="B52" s="44" t="s">
        <v>42</v>
      </c>
      <c r="C52" s="46" t="s">
        <v>283</v>
      </c>
      <c r="D52" s="137">
        <v>0.12</v>
      </c>
      <c r="E52" s="132">
        <v>2</v>
      </c>
      <c r="F52" s="133" t="s">
        <v>395</v>
      </c>
      <c r="G52" s="47" t="s">
        <v>283</v>
      </c>
      <c r="H52" s="46" t="s">
        <v>406</v>
      </c>
      <c r="I52" s="44" t="s">
        <v>234</v>
      </c>
    </row>
    <row r="53" spans="1:13" ht="19.5" customHeight="1">
      <c r="A53" s="44">
        <v>13</v>
      </c>
      <c r="B53" s="44" t="s">
        <v>106</v>
      </c>
      <c r="C53" s="47" t="s">
        <v>284</v>
      </c>
      <c r="D53" s="137">
        <v>1.1</v>
      </c>
      <c r="E53" s="132">
        <v>1</v>
      </c>
      <c r="F53" s="133" t="s">
        <v>395</v>
      </c>
      <c r="G53" s="47" t="s">
        <v>285</v>
      </c>
      <c r="H53" s="81" t="s">
        <v>286</v>
      </c>
      <c r="I53" s="44"/>
      <c r="J53" s="196"/>
      <c r="K53" s="197"/>
      <c r="L53" s="197"/>
      <c r="M53" s="197"/>
    </row>
    <row r="54" spans="1:9" ht="19.5" customHeight="1">
      <c r="A54" s="164">
        <v>14</v>
      </c>
      <c r="B54" s="164" t="s">
        <v>106</v>
      </c>
      <c r="C54" s="165" t="s">
        <v>287</v>
      </c>
      <c r="D54" s="137">
        <v>1.1</v>
      </c>
      <c r="E54" s="132">
        <v>1</v>
      </c>
      <c r="F54" s="133" t="s">
        <v>395</v>
      </c>
      <c r="G54" s="174" t="s">
        <v>288</v>
      </c>
      <c r="H54" s="208" t="s">
        <v>289</v>
      </c>
      <c r="I54" s="174"/>
    </row>
    <row r="55" spans="1:9" ht="19.5" customHeight="1">
      <c r="A55" s="164"/>
      <c r="B55" s="164"/>
      <c r="C55" s="165"/>
      <c r="D55" s="142">
        <v>0.24</v>
      </c>
      <c r="E55" s="143">
        <v>1</v>
      </c>
      <c r="F55" s="140" t="s">
        <v>220</v>
      </c>
      <c r="G55" s="170"/>
      <c r="H55" s="209"/>
      <c r="I55" s="170"/>
    </row>
    <row r="56" spans="3:8" ht="12.75">
      <c r="C56" s="33"/>
      <c r="D56" s="1"/>
      <c r="E56" s="1">
        <f>SUM(E7:E54)</f>
        <v>53</v>
      </c>
      <c r="H56" s="34"/>
    </row>
    <row r="57" spans="3:8" ht="12.75">
      <c r="C57" s="33"/>
      <c r="D57" s="1"/>
      <c r="H57" s="34"/>
    </row>
    <row r="58" spans="3:5" ht="12.75" customHeight="1">
      <c r="C58" s="198" t="s">
        <v>118</v>
      </c>
      <c r="D58" s="8">
        <v>0.12</v>
      </c>
      <c r="E58" s="27">
        <f>E27+E32+E33+E52</f>
        <v>5</v>
      </c>
    </row>
    <row r="59" spans="3:5" ht="12.75">
      <c r="C59" s="199"/>
      <c r="D59" s="35">
        <v>0.24</v>
      </c>
      <c r="E59" s="28">
        <f>E7+E12+E22</f>
        <v>4</v>
      </c>
    </row>
    <row r="60" spans="3:5" ht="12.75">
      <c r="C60" s="200"/>
      <c r="D60" s="9">
        <v>1.1</v>
      </c>
      <c r="E60" s="27">
        <f>E17+E34+E40+E42+E47+E53+E54</f>
        <v>12</v>
      </c>
    </row>
    <row r="61" spans="3:5" ht="12.75">
      <c r="C61" s="23"/>
      <c r="D61" s="10"/>
      <c r="E61" s="27">
        <f>SUM(E58:E60)</f>
        <v>21</v>
      </c>
    </row>
    <row r="63" spans="3:5" ht="12.75" customHeight="1">
      <c r="C63" s="189" t="s">
        <v>119</v>
      </c>
      <c r="D63" s="8">
        <v>0.12</v>
      </c>
      <c r="E63" s="27">
        <f>SUM(E23:E26,E28:E31)</f>
        <v>8</v>
      </c>
    </row>
    <row r="64" spans="3:5" ht="12.75">
      <c r="C64" s="190"/>
      <c r="D64" s="9">
        <v>0.24</v>
      </c>
      <c r="E64" s="27">
        <f>SUM(E8:E11,E13:E16,E18:E21,E36:E39,E43:E46,E48:E51)+E55</f>
        <v>25</v>
      </c>
    </row>
    <row r="65" spans="3:5" ht="12.75">
      <c r="C65" s="191"/>
      <c r="D65" s="9">
        <v>1.1</v>
      </c>
      <c r="E65" s="27">
        <v>0</v>
      </c>
    </row>
    <row r="66" ht="12.75">
      <c r="E66" s="27">
        <f>SUM(E63:E65)</f>
        <v>33</v>
      </c>
    </row>
    <row r="68" spans="3:6" ht="12.75">
      <c r="C68" s="192"/>
      <c r="D68" s="73"/>
      <c r="E68" s="74"/>
      <c r="F68" s="6"/>
    </row>
    <row r="69" spans="3:6" ht="12.75">
      <c r="C69" s="192"/>
      <c r="D69" s="75"/>
      <c r="E69" s="74"/>
      <c r="F69" s="6"/>
    </row>
    <row r="70" spans="3:6" ht="12.75">
      <c r="C70" s="192"/>
      <c r="D70" s="75"/>
      <c r="E70" s="74"/>
      <c r="F70" s="6"/>
    </row>
    <row r="71" spans="3:6" ht="12.75">
      <c r="C71" s="83"/>
      <c r="D71" s="76"/>
      <c r="E71" s="74"/>
      <c r="F71" s="6"/>
    </row>
  </sheetData>
  <sheetProtection selectLockedCells="1" selectUnlockedCells="1"/>
  <mergeCells count="66">
    <mergeCell ref="H54:H55"/>
    <mergeCell ref="I54:I55"/>
    <mergeCell ref="G1:I1"/>
    <mergeCell ref="B2:D2"/>
    <mergeCell ref="D4:F4"/>
    <mergeCell ref="A7:A11"/>
    <mergeCell ref="H7:H11"/>
    <mergeCell ref="I7:I11"/>
    <mergeCell ref="G7:G11"/>
    <mergeCell ref="C8:C11"/>
    <mergeCell ref="E2:I2"/>
    <mergeCell ref="B8:B11"/>
    <mergeCell ref="A12:A16"/>
    <mergeCell ref="H12:H16"/>
    <mergeCell ref="G12:G16"/>
    <mergeCell ref="I12:I16"/>
    <mergeCell ref="A17:A21"/>
    <mergeCell ref="G17:G21"/>
    <mergeCell ref="I17:I21"/>
    <mergeCell ref="H17:H21"/>
    <mergeCell ref="C13:C16"/>
    <mergeCell ref="B13:B16"/>
    <mergeCell ref="I27:I31"/>
    <mergeCell ref="A22:A26"/>
    <mergeCell ref="H22:H26"/>
    <mergeCell ref="G22:G26"/>
    <mergeCell ref="I22:I26"/>
    <mergeCell ref="A27:A31"/>
    <mergeCell ref="H27:H31"/>
    <mergeCell ref="G27:G31"/>
    <mergeCell ref="A34:A39"/>
    <mergeCell ref="D34:D35"/>
    <mergeCell ref="E34:E35"/>
    <mergeCell ref="A47:A51"/>
    <mergeCell ref="H47:H51"/>
    <mergeCell ref="B48:B51"/>
    <mergeCell ref="C48:C51"/>
    <mergeCell ref="G48:G51"/>
    <mergeCell ref="A40:A41"/>
    <mergeCell ref="G40:G41"/>
    <mergeCell ref="A42:A46"/>
    <mergeCell ref="B43:B46"/>
    <mergeCell ref="C43:C46"/>
    <mergeCell ref="J53:M53"/>
    <mergeCell ref="C58:C60"/>
    <mergeCell ref="H40:H41"/>
    <mergeCell ref="A54:A55"/>
    <mergeCell ref="B54:B55"/>
    <mergeCell ref="C54:C55"/>
    <mergeCell ref="G54:G55"/>
    <mergeCell ref="G34:G39"/>
    <mergeCell ref="I34:I39"/>
    <mergeCell ref="J42:L47"/>
    <mergeCell ref="H42:H46"/>
    <mergeCell ref="F34:F35"/>
    <mergeCell ref="H34:H39"/>
    <mergeCell ref="C18:C21"/>
    <mergeCell ref="B18:B21"/>
    <mergeCell ref="C23:C26"/>
    <mergeCell ref="B23:B26"/>
    <mergeCell ref="C63:C65"/>
    <mergeCell ref="C68:C70"/>
    <mergeCell ref="B36:B39"/>
    <mergeCell ref="C36:C39"/>
    <mergeCell ref="C28:C31"/>
    <mergeCell ref="B28:B31"/>
  </mergeCells>
  <printOptions/>
  <pageMargins left="0.7479166666666667" right="0.7479166666666667" top="0.9840277777777777" bottom="0.9840277777777777" header="0.5118055555555555" footer="0.5118055555555555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6"/>
  <sheetViews>
    <sheetView zoomScale="175" zoomScaleNormal="175" zoomScaleSheetLayoutView="55" zoomScalePageLayoutView="0" workbookViewId="0" topLeftCell="A130">
      <selection activeCell="E142" sqref="E142"/>
    </sheetView>
  </sheetViews>
  <sheetFormatPr defaultColWidth="9.00390625" defaultRowHeight="12.75"/>
  <cols>
    <col min="1" max="1" width="4.50390625" style="4" customWidth="1"/>
    <col min="2" max="2" width="10.125" style="4" customWidth="1"/>
    <col min="3" max="3" width="19.50390625" style="5" customWidth="1"/>
    <col min="4" max="4" width="9.00390625" style="12" customWidth="1"/>
    <col min="5" max="5" width="9.00390625" style="4" customWidth="1"/>
    <col min="6" max="6" width="12.625" style="4" customWidth="1"/>
    <col min="7" max="7" width="16.625" style="13" customWidth="1"/>
    <col min="8" max="8" width="8.50390625" style="4" customWidth="1"/>
    <col min="9" max="9" width="9.125" style="4" customWidth="1"/>
    <col min="10" max="10" width="9.125" style="16" customWidth="1"/>
    <col min="11" max="13" width="8.875" style="16" customWidth="1"/>
  </cols>
  <sheetData>
    <row r="1" spans="2:9" ht="13.5" customHeight="1">
      <c r="B1" s="225"/>
      <c r="C1" s="225"/>
      <c r="G1" s="226" t="s">
        <v>221</v>
      </c>
      <c r="H1" s="226"/>
      <c r="I1" s="226"/>
    </row>
    <row r="2" spans="1:9" ht="13.5" customHeight="1">
      <c r="A2" s="96"/>
      <c r="B2" s="96"/>
      <c r="C2" s="97"/>
      <c r="D2" s="96"/>
      <c r="E2" s="96"/>
      <c r="F2" s="227" t="s">
        <v>439</v>
      </c>
      <c r="G2" s="227"/>
      <c r="H2" s="227"/>
      <c r="I2" s="227"/>
    </row>
    <row r="3" spans="1:9" ht="13.5" customHeight="1">
      <c r="A3" s="96"/>
      <c r="B3" s="96"/>
      <c r="C3" s="97"/>
      <c r="D3" s="96"/>
      <c r="E3" s="96"/>
      <c r="F3" s="227"/>
      <c r="G3" s="227"/>
      <c r="H3" s="227"/>
      <c r="I3" s="227"/>
    </row>
    <row r="4" spans="1:8" ht="18.75" customHeight="1">
      <c r="A4" s="96"/>
      <c r="B4" s="96"/>
      <c r="C4" s="125" t="s">
        <v>120</v>
      </c>
      <c r="D4" s="187" t="s">
        <v>1</v>
      </c>
      <c r="E4" s="187"/>
      <c r="F4" s="187"/>
      <c r="G4" s="96"/>
      <c r="H4" s="96"/>
    </row>
    <row r="5" spans="1:9" ht="33.75" customHeight="1">
      <c r="A5" s="44" t="s">
        <v>394</v>
      </c>
      <c r="B5" s="44" t="s">
        <v>2</v>
      </c>
      <c r="C5" s="44" t="s">
        <v>3</v>
      </c>
      <c r="D5" s="45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</row>
    <row r="6" spans="1:13" s="58" customFormat="1" ht="8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84"/>
      <c r="K6" s="84"/>
      <c r="L6" s="84"/>
      <c r="M6" s="84"/>
    </row>
    <row r="7" spans="1:13" s="85" customFormat="1" ht="12.75">
      <c r="A7" s="164">
        <v>1</v>
      </c>
      <c r="B7" s="44" t="s">
        <v>42</v>
      </c>
      <c r="C7" s="46" t="s">
        <v>121</v>
      </c>
      <c r="D7" s="178">
        <v>1.1</v>
      </c>
      <c r="E7" s="181">
        <v>1</v>
      </c>
      <c r="F7" s="182" t="s">
        <v>395</v>
      </c>
      <c r="G7" s="165" t="s">
        <v>122</v>
      </c>
      <c r="H7" s="164" t="s">
        <v>123</v>
      </c>
      <c r="I7" s="164" t="s">
        <v>13</v>
      </c>
      <c r="J7" s="2"/>
      <c r="K7" s="2"/>
      <c r="L7" s="2"/>
      <c r="M7" s="2"/>
    </row>
    <row r="8" spans="1:13" s="85" customFormat="1" ht="12.75">
      <c r="A8" s="164"/>
      <c r="B8" s="44" t="s">
        <v>42</v>
      </c>
      <c r="C8" s="46" t="s">
        <v>122</v>
      </c>
      <c r="D8" s="178"/>
      <c r="E8" s="181"/>
      <c r="F8" s="182"/>
      <c r="G8" s="165"/>
      <c r="H8" s="164"/>
      <c r="I8" s="164"/>
      <c r="J8" s="2"/>
      <c r="K8" s="2"/>
      <c r="L8" s="2"/>
      <c r="M8" s="2"/>
    </row>
    <row r="9" spans="1:13" s="85" customFormat="1" ht="19.5" customHeight="1">
      <c r="A9" s="164"/>
      <c r="B9" s="164"/>
      <c r="C9" s="82" t="s">
        <v>124</v>
      </c>
      <c r="D9" s="184"/>
      <c r="E9" s="184"/>
      <c r="F9" s="184"/>
      <c r="G9" s="165"/>
      <c r="H9" s="164"/>
      <c r="I9" s="164"/>
      <c r="J9" s="2"/>
      <c r="K9" s="2"/>
      <c r="L9" s="2"/>
      <c r="M9" s="2"/>
    </row>
    <row r="10" spans="1:13" s="85" customFormat="1" ht="19.5" customHeight="1">
      <c r="A10" s="164"/>
      <c r="B10" s="164"/>
      <c r="C10" s="82" t="s">
        <v>125</v>
      </c>
      <c r="D10" s="184"/>
      <c r="E10" s="184"/>
      <c r="F10" s="184"/>
      <c r="G10" s="165"/>
      <c r="H10" s="164"/>
      <c r="I10" s="164"/>
      <c r="J10" s="2"/>
      <c r="K10" s="2"/>
      <c r="L10" s="2"/>
      <c r="M10" s="2"/>
    </row>
    <row r="11" spans="1:13" s="85" customFormat="1" ht="12.75">
      <c r="A11" s="164">
        <v>2</v>
      </c>
      <c r="B11" s="44" t="s">
        <v>42</v>
      </c>
      <c r="C11" s="46" t="s">
        <v>126</v>
      </c>
      <c r="D11" s="178">
        <v>1.1</v>
      </c>
      <c r="E11" s="181">
        <v>1</v>
      </c>
      <c r="F11" s="182" t="s">
        <v>395</v>
      </c>
      <c r="G11" s="171" t="s">
        <v>126</v>
      </c>
      <c r="H11" s="164" t="s">
        <v>127</v>
      </c>
      <c r="I11" s="164" t="s">
        <v>13</v>
      </c>
      <c r="J11" s="2"/>
      <c r="K11" s="2"/>
      <c r="L11" s="2"/>
      <c r="M11" s="2"/>
    </row>
    <row r="12" spans="1:13" s="85" customFormat="1" ht="12.75">
      <c r="A12" s="164"/>
      <c r="B12" s="44" t="s">
        <v>42</v>
      </c>
      <c r="C12" s="46" t="s">
        <v>128</v>
      </c>
      <c r="D12" s="178"/>
      <c r="E12" s="181"/>
      <c r="F12" s="182"/>
      <c r="G12" s="172"/>
      <c r="H12" s="164"/>
      <c r="I12" s="164"/>
      <c r="J12" s="2"/>
      <c r="K12" s="2"/>
      <c r="L12" s="2"/>
      <c r="M12" s="2"/>
    </row>
    <row r="13" spans="1:13" s="85" customFormat="1" ht="19.5" customHeight="1">
      <c r="A13" s="164"/>
      <c r="B13" s="164"/>
      <c r="C13" s="218"/>
      <c r="D13" s="129">
        <v>0.24</v>
      </c>
      <c r="E13" s="128">
        <v>1</v>
      </c>
      <c r="F13" s="128" t="s">
        <v>15</v>
      </c>
      <c r="G13" s="172"/>
      <c r="H13" s="164"/>
      <c r="I13" s="164"/>
      <c r="J13" s="2"/>
      <c r="K13" s="2"/>
      <c r="L13" s="2"/>
      <c r="M13" s="2"/>
    </row>
    <row r="14" spans="1:13" s="85" customFormat="1" ht="19.5" customHeight="1">
      <c r="A14" s="164"/>
      <c r="B14" s="164"/>
      <c r="C14" s="218"/>
      <c r="D14" s="129">
        <v>0.24</v>
      </c>
      <c r="E14" s="128">
        <v>1</v>
      </c>
      <c r="F14" s="128" t="s">
        <v>396</v>
      </c>
      <c r="G14" s="172"/>
      <c r="H14" s="164"/>
      <c r="I14" s="164"/>
      <c r="J14" s="2"/>
      <c r="K14" s="2"/>
      <c r="L14" s="2"/>
      <c r="M14" s="2"/>
    </row>
    <row r="15" spans="1:13" s="85" customFormat="1" ht="19.5" customHeight="1">
      <c r="A15" s="164"/>
      <c r="B15" s="164"/>
      <c r="C15" s="218"/>
      <c r="D15" s="129">
        <v>0.24</v>
      </c>
      <c r="E15" s="128">
        <v>1</v>
      </c>
      <c r="F15" s="128" t="s">
        <v>17</v>
      </c>
      <c r="G15" s="172"/>
      <c r="H15" s="164"/>
      <c r="I15" s="164"/>
      <c r="J15" s="2"/>
      <c r="K15" s="2"/>
      <c r="L15" s="2"/>
      <c r="M15" s="2"/>
    </row>
    <row r="16" spans="1:13" s="85" customFormat="1" ht="19.5" customHeight="1">
      <c r="A16" s="164"/>
      <c r="B16" s="164"/>
      <c r="C16" s="218"/>
      <c r="D16" s="129">
        <v>0.24</v>
      </c>
      <c r="E16" s="128">
        <v>1</v>
      </c>
      <c r="F16" s="128" t="s">
        <v>220</v>
      </c>
      <c r="G16" s="173"/>
      <c r="H16" s="164"/>
      <c r="I16" s="164"/>
      <c r="J16" s="2"/>
      <c r="K16" s="2"/>
      <c r="L16" s="2"/>
      <c r="M16" s="2"/>
    </row>
    <row r="17" spans="1:13" s="85" customFormat="1" ht="19.5" customHeight="1">
      <c r="A17" s="44">
        <v>3</v>
      </c>
      <c r="B17" s="44" t="s">
        <v>42</v>
      </c>
      <c r="C17" s="46" t="s">
        <v>129</v>
      </c>
      <c r="D17" s="134">
        <v>1.1</v>
      </c>
      <c r="E17" s="132">
        <v>1</v>
      </c>
      <c r="F17" s="133" t="s">
        <v>395</v>
      </c>
      <c r="G17" s="47" t="s">
        <v>437</v>
      </c>
      <c r="H17" s="46" t="s">
        <v>130</v>
      </c>
      <c r="I17" s="44" t="s">
        <v>13</v>
      </c>
      <c r="J17" s="2"/>
      <c r="K17" s="2"/>
      <c r="L17" s="2"/>
      <c r="M17" s="2"/>
    </row>
    <row r="18" spans="1:13" s="85" customFormat="1" ht="12.75">
      <c r="A18" s="164">
        <v>4</v>
      </c>
      <c r="B18" s="44" t="s">
        <v>42</v>
      </c>
      <c r="C18" s="46" t="s">
        <v>131</v>
      </c>
      <c r="D18" s="178">
        <v>1.1</v>
      </c>
      <c r="E18" s="181">
        <v>2</v>
      </c>
      <c r="F18" s="182" t="s">
        <v>395</v>
      </c>
      <c r="G18" s="165" t="s">
        <v>132</v>
      </c>
      <c r="H18" s="164" t="s">
        <v>133</v>
      </c>
      <c r="I18" s="164" t="s">
        <v>13</v>
      </c>
      <c r="J18" s="217"/>
      <c r="K18" s="217"/>
      <c r="L18" s="2"/>
      <c r="M18" s="2"/>
    </row>
    <row r="19" spans="1:13" s="85" customFormat="1" ht="12.75">
      <c r="A19" s="164"/>
      <c r="B19" s="44" t="s">
        <v>42</v>
      </c>
      <c r="C19" s="46" t="s">
        <v>134</v>
      </c>
      <c r="D19" s="178"/>
      <c r="E19" s="181"/>
      <c r="F19" s="182"/>
      <c r="G19" s="165"/>
      <c r="H19" s="164"/>
      <c r="I19" s="164"/>
      <c r="J19" s="217"/>
      <c r="K19" s="217"/>
      <c r="L19" s="2"/>
      <c r="M19" s="2"/>
    </row>
    <row r="20" spans="1:13" s="85" customFormat="1" ht="19.5" customHeight="1">
      <c r="A20" s="164"/>
      <c r="B20" s="164"/>
      <c r="C20" s="82" t="s">
        <v>135</v>
      </c>
      <c r="D20" s="184"/>
      <c r="E20" s="184"/>
      <c r="F20" s="184"/>
      <c r="G20" s="165"/>
      <c r="H20" s="164"/>
      <c r="I20" s="174"/>
      <c r="J20" s="2"/>
      <c r="K20" s="2"/>
      <c r="L20" s="2"/>
      <c r="M20" s="2"/>
    </row>
    <row r="21" spans="1:13" s="85" customFormat="1" ht="19.5" customHeight="1">
      <c r="A21" s="164"/>
      <c r="B21" s="164"/>
      <c r="C21" s="82" t="s">
        <v>136</v>
      </c>
      <c r="D21" s="184"/>
      <c r="E21" s="184"/>
      <c r="F21" s="184"/>
      <c r="G21" s="165"/>
      <c r="H21" s="164"/>
      <c r="I21" s="169"/>
      <c r="J21" s="2"/>
      <c r="K21" s="2"/>
      <c r="L21" s="2"/>
      <c r="M21" s="2"/>
    </row>
    <row r="22" spans="1:13" s="85" customFormat="1" ht="19.5" customHeight="1">
      <c r="A22" s="164"/>
      <c r="B22" s="164"/>
      <c r="C22" s="82" t="s">
        <v>219</v>
      </c>
      <c r="D22" s="184"/>
      <c r="E22" s="184"/>
      <c r="F22" s="184"/>
      <c r="G22" s="165"/>
      <c r="H22" s="164"/>
      <c r="I22" s="170"/>
      <c r="J22" s="2"/>
      <c r="K22" s="2"/>
      <c r="L22" s="2"/>
      <c r="M22" s="2"/>
    </row>
    <row r="23" spans="1:13" s="85" customFormat="1" ht="12.75">
      <c r="A23" s="164">
        <v>5</v>
      </c>
      <c r="B23" s="44" t="s">
        <v>42</v>
      </c>
      <c r="C23" s="46" t="s">
        <v>137</v>
      </c>
      <c r="D23" s="201">
        <v>1.1</v>
      </c>
      <c r="E23" s="181">
        <v>1</v>
      </c>
      <c r="F23" s="182" t="s">
        <v>395</v>
      </c>
      <c r="G23" s="171" t="s">
        <v>138</v>
      </c>
      <c r="H23" s="164" t="s">
        <v>139</v>
      </c>
      <c r="I23" s="164" t="s">
        <v>13</v>
      </c>
      <c r="J23" s="2"/>
      <c r="K23" s="2"/>
      <c r="L23" s="2"/>
      <c r="M23" s="2"/>
    </row>
    <row r="24" spans="1:13" s="85" customFormat="1" ht="12.75">
      <c r="A24" s="164"/>
      <c r="B24" s="44" t="s">
        <v>10</v>
      </c>
      <c r="C24" s="46" t="s">
        <v>138</v>
      </c>
      <c r="D24" s="201"/>
      <c r="E24" s="181"/>
      <c r="F24" s="182"/>
      <c r="G24" s="172"/>
      <c r="H24" s="164"/>
      <c r="I24" s="164"/>
      <c r="J24" s="2"/>
      <c r="K24" s="2"/>
      <c r="L24" s="2"/>
      <c r="M24" s="2"/>
    </row>
    <row r="25" spans="1:13" s="85" customFormat="1" ht="12.75">
      <c r="A25" s="164"/>
      <c r="B25" s="44" t="s">
        <v>42</v>
      </c>
      <c r="C25" s="46" t="s">
        <v>140</v>
      </c>
      <c r="D25" s="201"/>
      <c r="E25" s="181"/>
      <c r="F25" s="182"/>
      <c r="G25" s="172"/>
      <c r="H25" s="164"/>
      <c r="I25" s="164"/>
      <c r="J25" s="2"/>
      <c r="K25" s="2"/>
      <c r="L25" s="2"/>
      <c r="M25" s="2"/>
    </row>
    <row r="26" spans="1:13" s="85" customFormat="1" ht="19.5" customHeight="1">
      <c r="A26" s="164"/>
      <c r="B26" s="164"/>
      <c r="C26" s="224"/>
      <c r="D26" s="129">
        <v>0.24</v>
      </c>
      <c r="E26" s="128">
        <v>1</v>
      </c>
      <c r="F26" s="128" t="s">
        <v>15</v>
      </c>
      <c r="G26" s="172"/>
      <c r="H26" s="164"/>
      <c r="I26" s="174"/>
      <c r="J26" s="2"/>
      <c r="K26" s="2"/>
      <c r="L26" s="2"/>
      <c r="M26" s="2"/>
    </row>
    <row r="27" spans="1:13" s="85" customFormat="1" ht="19.5" customHeight="1">
      <c r="A27" s="164"/>
      <c r="B27" s="164"/>
      <c r="C27" s="224"/>
      <c r="D27" s="129">
        <v>0.24</v>
      </c>
      <c r="E27" s="128">
        <v>1</v>
      </c>
      <c r="F27" s="128" t="s">
        <v>396</v>
      </c>
      <c r="G27" s="172"/>
      <c r="H27" s="164"/>
      <c r="I27" s="169"/>
      <c r="J27" s="2"/>
      <c r="K27" s="2"/>
      <c r="L27" s="2"/>
      <c r="M27" s="2"/>
    </row>
    <row r="28" spans="1:13" s="85" customFormat="1" ht="19.5" customHeight="1">
      <c r="A28" s="164"/>
      <c r="B28" s="164"/>
      <c r="C28" s="224"/>
      <c r="D28" s="129">
        <v>0.24</v>
      </c>
      <c r="E28" s="128">
        <v>1</v>
      </c>
      <c r="F28" s="128" t="s">
        <v>17</v>
      </c>
      <c r="G28" s="172"/>
      <c r="H28" s="164"/>
      <c r="I28" s="169"/>
      <c r="J28" s="2"/>
      <c r="K28" s="2"/>
      <c r="L28" s="2"/>
      <c r="M28" s="2"/>
    </row>
    <row r="29" spans="1:13" s="85" customFormat="1" ht="19.5" customHeight="1">
      <c r="A29" s="164"/>
      <c r="B29" s="164"/>
      <c r="C29" s="224"/>
      <c r="D29" s="129">
        <v>0.24</v>
      </c>
      <c r="E29" s="128">
        <v>1</v>
      </c>
      <c r="F29" s="128" t="s">
        <v>220</v>
      </c>
      <c r="G29" s="173"/>
      <c r="H29" s="164"/>
      <c r="I29" s="170"/>
      <c r="J29" s="2"/>
      <c r="K29" s="2"/>
      <c r="L29" s="2"/>
      <c r="M29" s="2"/>
    </row>
    <row r="30" spans="1:13" s="85" customFormat="1" ht="19.5" customHeight="1">
      <c r="A30" s="164">
        <v>6</v>
      </c>
      <c r="B30" s="56" t="s">
        <v>42</v>
      </c>
      <c r="C30" s="100" t="s">
        <v>141</v>
      </c>
      <c r="D30" s="132">
        <v>0.24</v>
      </c>
      <c r="E30" s="132">
        <v>2</v>
      </c>
      <c r="F30" s="133" t="s">
        <v>395</v>
      </c>
      <c r="G30" s="171" t="s">
        <v>141</v>
      </c>
      <c r="H30" s="164" t="s">
        <v>142</v>
      </c>
      <c r="I30" s="164"/>
      <c r="J30" s="2"/>
      <c r="K30" s="2"/>
      <c r="L30" s="2"/>
      <c r="M30" s="2"/>
    </row>
    <row r="31" spans="1:13" s="85" customFormat="1" ht="19.5" customHeight="1">
      <c r="A31" s="164"/>
      <c r="B31" s="174"/>
      <c r="C31" s="171"/>
      <c r="D31" s="129">
        <v>0.12</v>
      </c>
      <c r="E31" s="128">
        <v>1</v>
      </c>
      <c r="F31" s="128" t="s">
        <v>15</v>
      </c>
      <c r="G31" s="172"/>
      <c r="H31" s="164"/>
      <c r="I31" s="164"/>
      <c r="J31" s="2"/>
      <c r="K31" s="2"/>
      <c r="L31" s="2"/>
      <c r="M31" s="2"/>
    </row>
    <row r="32" spans="1:13" s="85" customFormat="1" ht="19.5" customHeight="1">
      <c r="A32" s="164"/>
      <c r="B32" s="169"/>
      <c r="C32" s="172"/>
      <c r="D32" s="129">
        <v>0.12</v>
      </c>
      <c r="E32" s="128">
        <v>1</v>
      </c>
      <c r="F32" s="128" t="s">
        <v>396</v>
      </c>
      <c r="G32" s="172"/>
      <c r="H32" s="164"/>
      <c r="I32" s="164"/>
      <c r="J32" s="2"/>
      <c r="K32" s="2"/>
      <c r="L32" s="2"/>
      <c r="M32" s="2"/>
    </row>
    <row r="33" spans="1:13" s="85" customFormat="1" ht="19.5" customHeight="1">
      <c r="A33" s="164"/>
      <c r="B33" s="169"/>
      <c r="C33" s="172"/>
      <c r="D33" s="129">
        <v>0.12</v>
      </c>
      <c r="E33" s="128">
        <v>1</v>
      </c>
      <c r="F33" s="128" t="s">
        <v>17</v>
      </c>
      <c r="G33" s="172"/>
      <c r="H33" s="164"/>
      <c r="I33" s="164"/>
      <c r="J33" s="2"/>
      <c r="K33" s="2"/>
      <c r="L33" s="2"/>
      <c r="M33" s="2"/>
    </row>
    <row r="34" spans="1:13" s="85" customFormat="1" ht="19.5" customHeight="1">
      <c r="A34" s="164"/>
      <c r="B34" s="170"/>
      <c r="C34" s="173"/>
      <c r="D34" s="129">
        <v>0.12</v>
      </c>
      <c r="E34" s="128">
        <v>1</v>
      </c>
      <c r="F34" s="128" t="s">
        <v>220</v>
      </c>
      <c r="G34" s="173"/>
      <c r="H34" s="164"/>
      <c r="I34" s="164"/>
      <c r="J34" s="2"/>
      <c r="K34" s="2"/>
      <c r="L34" s="2"/>
      <c r="M34" s="2"/>
    </row>
    <row r="35" spans="1:13" s="85" customFormat="1" ht="19.5" customHeight="1">
      <c r="A35" s="174">
        <v>7</v>
      </c>
      <c r="B35" s="56" t="s">
        <v>42</v>
      </c>
      <c r="C35" s="100" t="s">
        <v>143</v>
      </c>
      <c r="D35" s="137">
        <v>1.1</v>
      </c>
      <c r="E35" s="132">
        <v>1</v>
      </c>
      <c r="F35" s="133" t="s">
        <v>395</v>
      </c>
      <c r="G35" s="171" t="s">
        <v>143</v>
      </c>
      <c r="H35" s="174" t="s">
        <v>144</v>
      </c>
      <c r="I35" s="44" t="s">
        <v>13</v>
      </c>
      <c r="J35" s="2"/>
      <c r="K35" s="2"/>
      <c r="L35" s="2"/>
      <c r="M35" s="2"/>
    </row>
    <row r="36" spans="1:13" s="85" customFormat="1" ht="19.5" customHeight="1">
      <c r="A36" s="169"/>
      <c r="B36" s="174"/>
      <c r="C36" s="171"/>
      <c r="D36" s="129">
        <v>0.12</v>
      </c>
      <c r="E36" s="128">
        <v>1</v>
      </c>
      <c r="F36" s="128" t="s">
        <v>15</v>
      </c>
      <c r="G36" s="172"/>
      <c r="H36" s="169"/>
      <c r="I36" s="44"/>
      <c r="J36" s="2"/>
      <c r="K36" s="2"/>
      <c r="L36" s="2"/>
      <c r="M36" s="2"/>
    </row>
    <row r="37" spans="1:13" s="85" customFormat="1" ht="19.5" customHeight="1">
      <c r="A37" s="169"/>
      <c r="B37" s="169"/>
      <c r="C37" s="172"/>
      <c r="D37" s="129">
        <v>0.12</v>
      </c>
      <c r="E37" s="128">
        <v>1</v>
      </c>
      <c r="F37" s="128" t="s">
        <v>16</v>
      </c>
      <c r="G37" s="172"/>
      <c r="H37" s="169"/>
      <c r="I37" s="44"/>
      <c r="J37" s="2"/>
      <c r="K37" s="2"/>
      <c r="L37" s="2"/>
      <c r="M37" s="2"/>
    </row>
    <row r="38" spans="1:13" s="85" customFormat="1" ht="19.5" customHeight="1">
      <c r="A38" s="169"/>
      <c r="B38" s="169"/>
      <c r="C38" s="172"/>
      <c r="D38" s="129">
        <v>0.12</v>
      </c>
      <c r="E38" s="128">
        <v>1</v>
      </c>
      <c r="F38" s="128" t="s">
        <v>460</v>
      </c>
      <c r="G38" s="172"/>
      <c r="H38" s="169"/>
      <c r="I38" s="44"/>
      <c r="J38" s="2"/>
      <c r="K38" s="2"/>
      <c r="L38" s="2"/>
      <c r="M38" s="2"/>
    </row>
    <row r="39" spans="1:13" s="85" customFormat="1" ht="19.5" customHeight="1">
      <c r="A39" s="170"/>
      <c r="B39" s="170"/>
      <c r="C39" s="173"/>
      <c r="D39" s="129">
        <v>0.12</v>
      </c>
      <c r="E39" s="128">
        <v>1</v>
      </c>
      <c r="F39" s="128" t="s">
        <v>220</v>
      </c>
      <c r="G39" s="173"/>
      <c r="H39" s="170"/>
      <c r="I39" s="44"/>
      <c r="J39" s="2"/>
      <c r="K39" s="2"/>
      <c r="L39" s="2"/>
      <c r="M39" s="2"/>
    </row>
    <row r="40" spans="1:13" s="85" customFormat="1" ht="19.5" customHeight="1">
      <c r="A40" s="164">
        <v>8</v>
      </c>
      <c r="B40" s="56" t="s">
        <v>42</v>
      </c>
      <c r="C40" s="100" t="s">
        <v>145</v>
      </c>
      <c r="D40" s="134">
        <v>1.1</v>
      </c>
      <c r="E40" s="132">
        <v>1</v>
      </c>
      <c r="F40" s="133" t="s">
        <v>395</v>
      </c>
      <c r="G40" s="171" t="s">
        <v>146</v>
      </c>
      <c r="H40" s="164" t="s">
        <v>147</v>
      </c>
      <c r="I40" s="44" t="s">
        <v>13</v>
      </c>
      <c r="J40" s="2"/>
      <c r="K40" s="2"/>
      <c r="L40" s="2"/>
      <c r="M40" s="2"/>
    </row>
    <row r="41" spans="1:13" s="85" customFormat="1" ht="19.5" customHeight="1">
      <c r="A41" s="164"/>
      <c r="B41" s="174"/>
      <c r="C41" s="171"/>
      <c r="D41" s="129">
        <v>0.24</v>
      </c>
      <c r="E41" s="128">
        <v>1</v>
      </c>
      <c r="F41" s="128" t="s">
        <v>15</v>
      </c>
      <c r="G41" s="172"/>
      <c r="H41" s="164"/>
      <c r="I41" s="164"/>
      <c r="J41" s="2"/>
      <c r="K41" s="2"/>
      <c r="L41" s="2"/>
      <c r="M41" s="2"/>
    </row>
    <row r="42" spans="1:13" s="85" customFormat="1" ht="19.5" customHeight="1">
      <c r="A42" s="164"/>
      <c r="B42" s="169"/>
      <c r="C42" s="172"/>
      <c r="D42" s="129">
        <v>0.24</v>
      </c>
      <c r="E42" s="128">
        <v>1</v>
      </c>
      <c r="F42" s="128" t="s">
        <v>396</v>
      </c>
      <c r="G42" s="172"/>
      <c r="H42" s="164"/>
      <c r="I42" s="164"/>
      <c r="J42" s="2"/>
      <c r="K42" s="2"/>
      <c r="L42" s="2"/>
      <c r="M42" s="2"/>
    </row>
    <row r="43" spans="1:13" s="85" customFormat="1" ht="19.5" customHeight="1">
      <c r="A43" s="164"/>
      <c r="B43" s="169"/>
      <c r="C43" s="172"/>
      <c r="D43" s="129">
        <v>0.24</v>
      </c>
      <c r="E43" s="128">
        <v>1</v>
      </c>
      <c r="F43" s="128" t="s">
        <v>17</v>
      </c>
      <c r="G43" s="172"/>
      <c r="H43" s="164"/>
      <c r="I43" s="164"/>
      <c r="J43" s="2"/>
      <c r="K43" s="2"/>
      <c r="L43" s="2"/>
      <c r="M43" s="2"/>
    </row>
    <row r="44" spans="1:13" s="85" customFormat="1" ht="19.5" customHeight="1">
      <c r="A44" s="164"/>
      <c r="B44" s="170"/>
      <c r="C44" s="173"/>
      <c r="D44" s="129">
        <v>0.24</v>
      </c>
      <c r="E44" s="128">
        <v>1</v>
      </c>
      <c r="F44" s="128" t="s">
        <v>220</v>
      </c>
      <c r="G44" s="173"/>
      <c r="H44" s="164"/>
      <c r="I44" s="164"/>
      <c r="J44" s="2"/>
      <c r="K44" s="2"/>
      <c r="L44" s="2"/>
      <c r="M44" s="2"/>
    </row>
    <row r="45" spans="1:13" s="85" customFormat="1" ht="19.5" customHeight="1">
      <c r="A45" s="174">
        <v>9</v>
      </c>
      <c r="B45" s="56" t="s">
        <v>42</v>
      </c>
      <c r="C45" s="101" t="s">
        <v>438</v>
      </c>
      <c r="D45" s="201">
        <v>1.1</v>
      </c>
      <c r="E45" s="181">
        <v>2</v>
      </c>
      <c r="F45" s="182" t="s">
        <v>395</v>
      </c>
      <c r="G45" s="171" t="s">
        <v>148</v>
      </c>
      <c r="H45" s="174" t="s">
        <v>149</v>
      </c>
      <c r="I45" s="164" t="s">
        <v>13</v>
      </c>
      <c r="J45" s="217"/>
      <c r="K45" s="217"/>
      <c r="L45" s="217"/>
      <c r="M45" s="2"/>
    </row>
    <row r="46" spans="1:16" s="85" customFormat="1" ht="19.5" customHeight="1">
      <c r="A46" s="169"/>
      <c r="B46" s="210"/>
      <c r="C46" s="210"/>
      <c r="D46" s="201"/>
      <c r="E46" s="181"/>
      <c r="F46" s="182"/>
      <c r="G46" s="172"/>
      <c r="H46" s="169"/>
      <c r="I46" s="164"/>
      <c r="J46" s="217"/>
      <c r="K46" s="217"/>
      <c r="L46" s="217"/>
      <c r="M46" s="2"/>
      <c r="P46" s="98"/>
    </row>
    <row r="47" spans="1:13" s="85" customFormat="1" ht="19.5" customHeight="1">
      <c r="A47" s="169"/>
      <c r="B47" s="211"/>
      <c r="C47" s="211"/>
      <c r="D47" s="129">
        <v>0.24</v>
      </c>
      <c r="E47" s="128">
        <v>1</v>
      </c>
      <c r="F47" s="128" t="s">
        <v>15</v>
      </c>
      <c r="G47" s="172"/>
      <c r="H47" s="169"/>
      <c r="I47" s="219"/>
      <c r="J47" s="217"/>
      <c r="K47" s="217"/>
      <c r="L47" s="217"/>
      <c r="M47" s="2"/>
    </row>
    <row r="48" spans="1:13" s="85" customFormat="1" ht="19.5" customHeight="1">
      <c r="A48" s="169"/>
      <c r="B48" s="211"/>
      <c r="C48" s="211"/>
      <c r="D48" s="129">
        <v>0.24</v>
      </c>
      <c r="E48" s="128">
        <v>1</v>
      </c>
      <c r="F48" s="128" t="s">
        <v>396</v>
      </c>
      <c r="G48" s="172"/>
      <c r="H48" s="169"/>
      <c r="I48" s="219"/>
      <c r="J48" s="217"/>
      <c r="K48" s="217"/>
      <c r="L48" s="217"/>
      <c r="M48" s="2"/>
    </row>
    <row r="49" spans="1:13" s="85" customFormat="1" ht="19.5" customHeight="1">
      <c r="A49" s="169"/>
      <c r="B49" s="211"/>
      <c r="C49" s="211"/>
      <c r="D49" s="129">
        <v>0.24</v>
      </c>
      <c r="E49" s="128">
        <v>1</v>
      </c>
      <c r="F49" s="128" t="s">
        <v>17</v>
      </c>
      <c r="G49" s="172"/>
      <c r="H49" s="169"/>
      <c r="I49" s="219"/>
      <c r="J49" s="217"/>
      <c r="K49" s="217"/>
      <c r="L49" s="217"/>
      <c r="M49" s="2"/>
    </row>
    <row r="50" spans="1:13" s="85" customFormat="1" ht="19.5" customHeight="1">
      <c r="A50" s="170"/>
      <c r="B50" s="212"/>
      <c r="C50" s="212"/>
      <c r="D50" s="129">
        <v>0.24</v>
      </c>
      <c r="E50" s="128">
        <v>1</v>
      </c>
      <c r="F50" s="128" t="s">
        <v>220</v>
      </c>
      <c r="G50" s="173"/>
      <c r="H50" s="170"/>
      <c r="I50" s="219"/>
      <c r="J50" s="217"/>
      <c r="K50" s="217"/>
      <c r="L50" s="217"/>
      <c r="M50" s="2"/>
    </row>
    <row r="51" spans="1:13" s="85" customFormat="1" ht="19.5" customHeight="1">
      <c r="A51" s="164">
        <v>10</v>
      </c>
      <c r="B51" s="56" t="s">
        <v>42</v>
      </c>
      <c r="C51" s="100" t="s">
        <v>150</v>
      </c>
      <c r="D51" s="134">
        <v>0.24</v>
      </c>
      <c r="E51" s="132">
        <v>1</v>
      </c>
      <c r="F51" s="133" t="s">
        <v>395</v>
      </c>
      <c r="G51" s="47" t="s">
        <v>150</v>
      </c>
      <c r="H51" s="164" t="s">
        <v>151</v>
      </c>
      <c r="I51" s="164"/>
      <c r="J51" s="2"/>
      <c r="K51" s="2"/>
      <c r="L51" s="2"/>
      <c r="M51" s="2"/>
    </row>
    <row r="52" spans="1:13" s="85" customFormat="1" ht="19.5" customHeight="1">
      <c r="A52" s="164"/>
      <c r="B52" s="213"/>
      <c r="C52" s="213"/>
      <c r="D52" s="129">
        <v>0.12</v>
      </c>
      <c r="E52" s="128">
        <v>1</v>
      </c>
      <c r="F52" s="128" t="s">
        <v>15</v>
      </c>
      <c r="G52" s="223"/>
      <c r="H52" s="164"/>
      <c r="I52" s="164"/>
      <c r="J52" s="2"/>
      <c r="K52" s="2"/>
      <c r="L52" s="2"/>
      <c r="M52" s="2"/>
    </row>
    <row r="53" spans="1:13" s="85" customFormat="1" ht="19.5" customHeight="1">
      <c r="A53" s="164"/>
      <c r="B53" s="214"/>
      <c r="C53" s="214"/>
      <c r="D53" s="129">
        <v>0.12</v>
      </c>
      <c r="E53" s="128">
        <v>1</v>
      </c>
      <c r="F53" s="128" t="s">
        <v>16</v>
      </c>
      <c r="G53" s="223"/>
      <c r="H53" s="164"/>
      <c r="I53" s="164"/>
      <c r="J53" s="2"/>
      <c r="K53" s="2"/>
      <c r="L53" s="2"/>
      <c r="M53" s="2"/>
    </row>
    <row r="54" spans="1:13" s="85" customFormat="1" ht="19.5" customHeight="1">
      <c r="A54" s="164"/>
      <c r="B54" s="214"/>
      <c r="C54" s="214"/>
      <c r="D54" s="129">
        <v>0.12</v>
      </c>
      <c r="E54" s="128">
        <v>1</v>
      </c>
      <c r="F54" s="128" t="s">
        <v>17</v>
      </c>
      <c r="G54" s="223"/>
      <c r="H54" s="164"/>
      <c r="I54" s="164"/>
      <c r="J54" s="2"/>
      <c r="K54" s="2"/>
      <c r="L54" s="2"/>
      <c r="M54" s="2"/>
    </row>
    <row r="55" spans="1:13" s="85" customFormat="1" ht="19.5" customHeight="1">
      <c r="A55" s="164"/>
      <c r="B55" s="215"/>
      <c r="C55" s="215"/>
      <c r="D55" s="129">
        <v>0.12</v>
      </c>
      <c r="E55" s="128">
        <v>1</v>
      </c>
      <c r="F55" s="128" t="s">
        <v>220</v>
      </c>
      <c r="G55" s="223"/>
      <c r="H55" s="164"/>
      <c r="I55" s="164"/>
      <c r="J55" s="2"/>
      <c r="K55" s="2"/>
      <c r="L55" s="2"/>
      <c r="M55" s="2"/>
    </row>
    <row r="56" spans="1:13" s="85" customFormat="1" ht="12.75">
      <c r="A56" s="164">
        <v>11</v>
      </c>
      <c r="B56" s="44" t="s">
        <v>42</v>
      </c>
      <c r="C56" s="46" t="s">
        <v>152</v>
      </c>
      <c r="D56" s="201">
        <v>1.1</v>
      </c>
      <c r="E56" s="181">
        <v>1</v>
      </c>
      <c r="F56" s="182" t="s">
        <v>395</v>
      </c>
      <c r="G56" s="171" t="s">
        <v>153</v>
      </c>
      <c r="H56" s="164" t="s">
        <v>154</v>
      </c>
      <c r="I56" s="164" t="s">
        <v>13</v>
      </c>
      <c r="J56" s="2"/>
      <c r="K56" s="2"/>
      <c r="L56" s="2"/>
      <c r="M56" s="2"/>
    </row>
    <row r="57" spans="1:13" s="85" customFormat="1" ht="12.75">
      <c r="A57" s="164"/>
      <c r="B57" s="44" t="s">
        <v>42</v>
      </c>
      <c r="C57" s="46" t="s">
        <v>153</v>
      </c>
      <c r="D57" s="201"/>
      <c r="E57" s="181"/>
      <c r="F57" s="182"/>
      <c r="G57" s="172"/>
      <c r="H57" s="164"/>
      <c r="I57" s="164"/>
      <c r="J57" s="2"/>
      <c r="K57" s="2"/>
      <c r="L57" s="2"/>
      <c r="M57" s="2"/>
    </row>
    <row r="58" spans="1:13" s="85" customFormat="1" ht="19.5" customHeight="1">
      <c r="A58" s="164"/>
      <c r="B58" s="164"/>
      <c r="C58" s="220"/>
      <c r="D58" s="129">
        <v>0.24</v>
      </c>
      <c r="E58" s="128">
        <v>1</v>
      </c>
      <c r="F58" s="128" t="s">
        <v>15</v>
      </c>
      <c r="G58" s="172"/>
      <c r="H58" s="164"/>
      <c r="I58" s="164"/>
      <c r="J58" s="2"/>
      <c r="K58" s="2"/>
      <c r="L58" s="2"/>
      <c r="M58" s="2"/>
    </row>
    <row r="59" spans="1:13" s="85" customFormat="1" ht="19.5" customHeight="1">
      <c r="A59" s="164"/>
      <c r="B59" s="164"/>
      <c r="C59" s="221"/>
      <c r="D59" s="129">
        <v>0.24</v>
      </c>
      <c r="E59" s="128">
        <v>1</v>
      </c>
      <c r="F59" s="128" t="s">
        <v>396</v>
      </c>
      <c r="G59" s="172"/>
      <c r="H59" s="164"/>
      <c r="I59" s="164"/>
      <c r="J59" s="2"/>
      <c r="K59" s="2"/>
      <c r="L59" s="2"/>
      <c r="M59" s="2"/>
    </row>
    <row r="60" spans="1:13" s="85" customFormat="1" ht="19.5" customHeight="1">
      <c r="A60" s="164"/>
      <c r="B60" s="164"/>
      <c r="C60" s="221"/>
      <c r="D60" s="129">
        <v>0.24</v>
      </c>
      <c r="E60" s="128">
        <v>1</v>
      </c>
      <c r="F60" s="128" t="s">
        <v>17</v>
      </c>
      <c r="G60" s="172"/>
      <c r="H60" s="164"/>
      <c r="I60" s="164"/>
      <c r="J60" s="2"/>
      <c r="K60" s="2"/>
      <c r="L60" s="2"/>
      <c r="M60" s="2"/>
    </row>
    <row r="61" spans="1:13" s="85" customFormat="1" ht="19.5" customHeight="1">
      <c r="A61" s="164"/>
      <c r="B61" s="164"/>
      <c r="C61" s="222"/>
      <c r="D61" s="129">
        <v>0.24</v>
      </c>
      <c r="E61" s="128">
        <v>1</v>
      </c>
      <c r="F61" s="128" t="s">
        <v>220</v>
      </c>
      <c r="G61" s="173"/>
      <c r="H61" s="164"/>
      <c r="I61" s="164"/>
      <c r="J61" s="2"/>
      <c r="K61" s="2"/>
      <c r="L61" s="2"/>
      <c r="M61" s="2"/>
    </row>
    <row r="62" spans="1:13" s="85" customFormat="1" ht="19.5" customHeight="1">
      <c r="A62" s="164">
        <v>12</v>
      </c>
      <c r="B62" s="174" t="s">
        <v>42</v>
      </c>
      <c r="C62" s="171" t="s">
        <v>155</v>
      </c>
      <c r="D62" s="132">
        <v>0.24</v>
      </c>
      <c r="E62" s="132">
        <v>2</v>
      </c>
      <c r="F62" s="133" t="s">
        <v>395</v>
      </c>
      <c r="G62" s="171" t="s">
        <v>155</v>
      </c>
      <c r="H62" s="174" t="s">
        <v>156</v>
      </c>
      <c r="I62" s="174"/>
      <c r="J62" s="2"/>
      <c r="K62" s="2"/>
      <c r="L62" s="2"/>
      <c r="M62" s="2"/>
    </row>
    <row r="63" spans="1:13" s="85" customFormat="1" ht="19.5" customHeight="1">
      <c r="A63" s="164"/>
      <c r="B63" s="169"/>
      <c r="C63" s="172"/>
      <c r="D63" s="129">
        <v>0.24</v>
      </c>
      <c r="E63" s="128">
        <v>1</v>
      </c>
      <c r="F63" s="128" t="s">
        <v>15</v>
      </c>
      <c r="G63" s="172"/>
      <c r="H63" s="169"/>
      <c r="I63" s="169"/>
      <c r="J63" s="2"/>
      <c r="K63" s="2"/>
      <c r="L63" s="2"/>
      <c r="M63" s="2"/>
    </row>
    <row r="64" spans="1:13" s="85" customFormat="1" ht="19.5" customHeight="1">
      <c r="A64" s="164"/>
      <c r="B64" s="169"/>
      <c r="C64" s="172"/>
      <c r="D64" s="129">
        <v>0.24</v>
      </c>
      <c r="E64" s="128">
        <v>1</v>
      </c>
      <c r="F64" s="128" t="s">
        <v>396</v>
      </c>
      <c r="G64" s="172"/>
      <c r="H64" s="169"/>
      <c r="I64" s="169"/>
      <c r="J64" s="2"/>
      <c r="K64" s="2"/>
      <c r="L64" s="2"/>
      <c r="M64" s="2"/>
    </row>
    <row r="65" spans="1:13" s="85" customFormat="1" ht="19.5" customHeight="1">
      <c r="A65" s="164"/>
      <c r="B65" s="169"/>
      <c r="C65" s="172"/>
      <c r="D65" s="129">
        <v>0.24</v>
      </c>
      <c r="E65" s="128">
        <v>1</v>
      </c>
      <c r="F65" s="128" t="s">
        <v>17</v>
      </c>
      <c r="G65" s="172"/>
      <c r="H65" s="169"/>
      <c r="I65" s="169"/>
      <c r="J65" s="2"/>
      <c r="K65" s="2"/>
      <c r="L65" s="2"/>
      <c r="M65" s="2"/>
    </row>
    <row r="66" spans="1:13" s="85" customFormat="1" ht="19.5" customHeight="1">
      <c r="A66" s="164"/>
      <c r="B66" s="170"/>
      <c r="C66" s="173"/>
      <c r="D66" s="129">
        <v>0.24</v>
      </c>
      <c r="E66" s="128">
        <v>1</v>
      </c>
      <c r="F66" s="128" t="s">
        <v>220</v>
      </c>
      <c r="G66" s="173"/>
      <c r="H66" s="170"/>
      <c r="I66" s="170"/>
      <c r="J66" s="2"/>
      <c r="K66" s="2"/>
      <c r="L66" s="2"/>
      <c r="M66" s="2"/>
    </row>
    <row r="67" spans="1:13" s="85" customFormat="1" ht="19.5" customHeight="1">
      <c r="A67" s="174">
        <v>13</v>
      </c>
      <c r="B67" s="174" t="s">
        <v>42</v>
      </c>
      <c r="C67" s="46" t="s">
        <v>157</v>
      </c>
      <c r="D67" s="149">
        <v>1.1</v>
      </c>
      <c r="E67" s="132">
        <v>1</v>
      </c>
      <c r="F67" s="133" t="s">
        <v>395</v>
      </c>
      <c r="G67" s="174" t="s">
        <v>479</v>
      </c>
      <c r="H67" s="174" t="s">
        <v>478</v>
      </c>
      <c r="I67" s="44"/>
      <c r="J67" s="2"/>
      <c r="K67" s="2"/>
      <c r="L67" s="2"/>
      <c r="M67" s="2"/>
    </row>
    <row r="68" spans="1:13" s="85" customFormat="1" ht="19.5" customHeight="1">
      <c r="A68" s="170"/>
      <c r="B68" s="170"/>
      <c r="C68" s="46"/>
      <c r="D68" s="143">
        <v>0.12</v>
      </c>
      <c r="E68" s="143">
        <v>1</v>
      </c>
      <c r="F68" s="140" t="s">
        <v>415</v>
      </c>
      <c r="G68" s="170"/>
      <c r="H68" s="170"/>
      <c r="I68" s="44" t="s">
        <v>13</v>
      </c>
      <c r="J68" s="2"/>
      <c r="K68" s="2"/>
      <c r="L68" s="2"/>
      <c r="M68" s="2"/>
    </row>
    <row r="69" spans="1:13" s="85" customFormat="1" ht="12.75">
      <c r="A69" s="164">
        <v>14</v>
      </c>
      <c r="B69" s="44" t="s">
        <v>42</v>
      </c>
      <c r="C69" s="46" t="s">
        <v>158</v>
      </c>
      <c r="D69" s="201">
        <v>1.1</v>
      </c>
      <c r="E69" s="181">
        <v>1</v>
      </c>
      <c r="F69" s="182" t="s">
        <v>395</v>
      </c>
      <c r="G69" s="171" t="s">
        <v>159</v>
      </c>
      <c r="H69" s="164" t="s">
        <v>160</v>
      </c>
      <c r="I69" s="164" t="s">
        <v>13</v>
      </c>
      <c r="J69" s="2"/>
      <c r="K69" s="2"/>
      <c r="L69" s="2"/>
      <c r="M69" s="2"/>
    </row>
    <row r="70" spans="1:13" s="85" customFormat="1" ht="12.75">
      <c r="A70" s="164"/>
      <c r="B70" s="44" t="s">
        <v>42</v>
      </c>
      <c r="C70" s="46" t="s">
        <v>161</v>
      </c>
      <c r="D70" s="201"/>
      <c r="E70" s="181"/>
      <c r="F70" s="182"/>
      <c r="G70" s="172"/>
      <c r="H70" s="164"/>
      <c r="I70" s="164"/>
      <c r="J70" s="2"/>
      <c r="K70" s="2"/>
      <c r="L70" s="2"/>
      <c r="M70" s="2"/>
    </row>
    <row r="71" spans="1:13" s="85" customFormat="1" ht="12.75">
      <c r="A71" s="164"/>
      <c r="B71" s="44" t="s">
        <v>42</v>
      </c>
      <c r="C71" s="46" t="s">
        <v>159</v>
      </c>
      <c r="D71" s="201"/>
      <c r="E71" s="181"/>
      <c r="F71" s="182"/>
      <c r="G71" s="172"/>
      <c r="H71" s="164"/>
      <c r="I71" s="164"/>
      <c r="J71" s="2"/>
      <c r="K71" s="2"/>
      <c r="L71" s="2"/>
      <c r="M71" s="2"/>
    </row>
    <row r="72" spans="1:13" s="85" customFormat="1" ht="19.5" customHeight="1">
      <c r="A72" s="164"/>
      <c r="B72" s="164"/>
      <c r="C72" s="218"/>
      <c r="D72" s="129">
        <v>0.24</v>
      </c>
      <c r="E72" s="128">
        <v>1</v>
      </c>
      <c r="F72" s="128" t="s">
        <v>15</v>
      </c>
      <c r="G72" s="172"/>
      <c r="H72" s="164"/>
      <c r="I72" s="164"/>
      <c r="J72" s="2"/>
      <c r="K72" s="2"/>
      <c r="L72" s="2"/>
      <c r="M72" s="2"/>
    </row>
    <row r="73" spans="1:13" s="85" customFormat="1" ht="19.5" customHeight="1">
      <c r="A73" s="164"/>
      <c r="B73" s="164"/>
      <c r="C73" s="218"/>
      <c r="D73" s="129">
        <v>0.24</v>
      </c>
      <c r="E73" s="128">
        <v>1</v>
      </c>
      <c r="F73" s="128" t="s">
        <v>396</v>
      </c>
      <c r="G73" s="172"/>
      <c r="H73" s="164"/>
      <c r="I73" s="164"/>
      <c r="J73" s="2"/>
      <c r="K73" s="2"/>
      <c r="L73" s="2"/>
      <c r="M73" s="2"/>
    </row>
    <row r="74" spans="1:13" s="85" customFormat="1" ht="19.5" customHeight="1">
      <c r="A74" s="164"/>
      <c r="B74" s="164"/>
      <c r="C74" s="218"/>
      <c r="D74" s="129">
        <v>0.24</v>
      </c>
      <c r="E74" s="128">
        <v>1</v>
      </c>
      <c r="F74" s="128" t="s">
        <v>17</v>
      </c>
      <c r="G74" s="172"/>
      <c r="H74" s="164"/>
      <c r="I74" s="164"/>
      <c r="J74" s="2"/>
      <c r="K74" s="2"/>
      <c r="L74" s="2"/>
      <c r="M74" s="2"/>
    </row>
    <row r="75" spans="1:13" s="85" customFormat="1" ht="19.5" customHeight="1">
      <c r="A75" s="164"/>
      <c r="B75" s="164"/>
      <c r="C75" s="218"/>
      <c r="D75" s="129">
        <v>0.24</v>
      </c>
      <c r="E75" s="128">
        <v>1</v>
      </c>
      <c r="F75" s="128" t="s">
        <v>220</v>
      </c>
      <c r="G75" s="173"/>
      <c r="H75" s="164"/>
      <c r="I75" s="164"/>
      <c r="J75" s="2"/>
      <c r="K75" s="2"/>
      <c r="L75" s="2"/>
      <c r="M75" s="2"/>
    </row>
    <row r="76" spans="1:13" s="85" customFormat="1" ht="19.5" customHeight="1">
      <c r="A76" s="164">
        <v>15</v>
      </c>
      <c r="B76" s="56" t="s">
        <v>42</v>
      </c>
      <c r="C76" s="86" t="s">
        <v>162</v>
      </c>
      <c r="D76" s="132">
        <v>0.24</v>
      </c>
      <c r="E76" s="132">
        <v>2</v>
      </c>
      <c r="F76" s="133" t="s">
        <v>395</v>
      </c>
      <c r="G76" s="171" t="s">
        <v>162</v>
      </c>
      <c r="H76" s="164" t="s">
        <v>163</v>
      </c>
      <c r="I76" s="164"/>
      <c r="J76" s="2"/>
      <c r="K76" s="2"/>
      <c r="L76" s="2"/>
      <c r="M76" s="2"/>
    </row>
    <row r="77" spans="1:13" s="85" customFormat="1" ht="19.5" customHeight="1">
      <c r="A77" s="164"/>
      <c r="B77" s="174"/>
      <c r="C77" s="174"/>
      <c r="D77" s="129">
        <v>0.24</v>
      </c>
      <c r="E77" s="128">
        <v>1</v>
      </c>
      <c r="F77" s="128" t="s">
        <v>15</v>
      </c>
      <c r="G77" s="172"/>
      <c r="H77" s="164"/>
      <c r="I77" s="164"/>
      <c r="J77" s="2"/>
      <c r="K77" s="2"/>
      <c r="L77" s="2"/>
      <c r="M77" s="2"/>
    </row>
    <row r="78" spans="1:13" s="85" customFormat="1" ht="19.5" customHeight="1">
      <c r="A78" s="164"/>
      <c r="B78" s="169"/>
      <c r="C78" s="169"/>
      <c r="D78" s="129">
        <v>0.24</v>
      </c>
      <c r="E78" s="128">
        <v>1</v>
      </c>
      <c r="F78" s="128" t="s">
        <v>396</v>
      </c>
      <c r="G78" s="172"/>
      <c r="H78" s="164"/>
      <c r="I78" s="164"/>
      <c r="J78" s="2"/>
      <c r="K78" s="2"/>
      <c r="L78" s="2"/>
      <c r="M78" s="2"/>
    </row>
    <row r="79" spans="1:13" s="85" customFormat="1" ht="19.5" customHeight="1">
      <c r="A79" s="164"/>
      <c r="B79" s="169"/>
      <c r="C79" s="169"/>
      <c r="D79" s="129">
        <v>0.24</v>
      </c>
      <c r="E79" s="128">
        <v>1</v>
      </c>
      <c r="F79" s="128" t="s">
        <v>17</v>
      </c>
      <c r="G79" s="172"/>
      <c r="H79" s="164"/>
      <c r="I79" s="164"/>
      <c r="J79" s="2"/>
      <c r="K79" s="2"/>
      <c r="L79" s="2"/>
      <c r="M79" s="2"/>
    </row>
    <row r="80" spans="1:13" s="85" customFormat="1" ht="19.5" customHeight="1">
      <c r="A80" s="164"/>
      <c r="B80" s="170"/>
      <c r="C80" s="170"/>
      <c r="D80" s="129">
        <v>0.24</v>
      </c>
      <c r="E80" s="128">
        <v>1</v>
      </c>
      <c r="F80" s="128" t="s">
        <v>220</v>
      </c>
      <c r="G80" s="173"/>
      <c r="H80" s="164"/>
      <c r="I80" s="164"/>
      <c r="J80" s="2"/>
      <c r="K80" s="2"/>
      <c r="L80" s="2"/>
      <c r="M80" s="2"/>
    </row>
    <row r="81" spans="1:13" s="85" customFormat="1" ht="19.5" customHeight="1">
      <c r="A81" s="164">
        <v>16</v>
      </c>
      <c r="B81" s="56" t="s">
        <v>42</v>
      </c>
      <c r="C81" s="86" t="s">
        <v>164</v>
      </c>
      <c r="D81" s="132">
        <v>0.24</v>
      </c>
      <c r="E81" s="132">
        <v>2</v>
      </c>
      <c r="F81" s="133" t="s">
        <v>395</v>
      </c>
      <c r="G81" s="171" t="s">
        <v>165</v>
      </c>
      <c r="H81" s="164" t="s">
        <v>166</v>
      </c>
      <c r="I81" s="164"/>
      <c r="J81" s="2"/>
      <c r="K81" s="2"/>
      <c r="L81" s="2"/>
      <c r="M81" s="2"/>
    </row>
    <row r="82" spans="1:13" s="85" customFormat="1" ht="19.5" customHeight="1">
      <c r="A82" s="164"/>
      <c r="B82" s="174"/>
      <c r="C82" s="174"/>
      <c r="D82" s="129">
        <v>0.24</v>
      </c>
      <c r="E82" s="128">
        <v>1</v>
      </c>
      <c r="F82" s="128" t="s">
        <v>15</v>
      </c>
      <c r="G82" s="172"/>
      <c r="H82" s="164"/>
      <c r="I82" s="164"/>
      <c r="J82" s="2"/>
      <c r="K82" s="2"/>
      <c r="L82" s="2"/>
      <c r="M82" s="2"/>
    </row>
    <row r="83" spans="1:13" s="85" customFormat="1" ht="19.5" customHeight="1">
      <c r="A83" s="164"/>
      <c r="B83" s="169"/>
      <c r="C83" s="169"/>
      <c r="D83" s="129">
        <v>0.24</v>
      </c>
      <c r="E83" s="128">
        <v>1</v>
      </c>
      <c r="F83" s="128" t="s">
        <v>396</v>
      </c>
      <c r="G83" s="172"/>
      <c r="H83" s="164"/>
      <c r="I83" s="164"/>
      <c r="J83" s="2"/>
      <c r="K83" s="2"/>
      <c r="L83" s="2"/>
      <c r="M83" s="2"/>
    </row>
    <row r="84" spans="1:13" s="85" customFormat="1" ht="19.5" customHeight="1">
      <c r="A84" s="164"/>
      <c r="B84" s="169"/>
      <c r="C84" s="169"/>
      <c r="D84" s="129">
        <v>0.24</v>
      </c>
      <c r="E84" s="128">
        <v>1</v>
      </c>
      <c r="F84" s="128" t="s">
        <v>17</v>
      </c>
      <c r="G84" s="172"/>
      <c r="H84" s="164"/>
      <c r="I84" s="164"/>
      <c r="J84" s="2"/>
      <c r="K84" s="2"/>
      <c r="L84" s="2"/>
      <c r="M84" s="2"/>
    </row>
    <row r="85" spans="1:13" s="85" customFormat="1" ht="19.5" customHeight="1">
      <c r="A85" s="164"/>
      <c r="B85" s="170"/>
      <c r="C85" s="170"/>
      <c r="D85" s="129">
        <v>0.24</v>
      </c>
      <c r="E85" s="128">
        <v>1</v>
      </c>
      <c r="F85" s="128" t="s">
        <v>220</v>
      </c>
      <c r="G85" s="173"/>
      <c r="H85" s="164"/>
      <c r="I85" s="164"/>
      <c r="J85" s="2"/>
      <c r="K85" s="2"/>
      <c r="L85" s="2"/>
      <c r="M85" s="2"/>
    </row>
    <row r="86" spans="1:13" s="85" customFormat="1" ht="19.5" customHeight="1">
      <c r="A86" s="164">
        <v>17</v>
      </c>
      <c r="B86" s="56" t="s">
        <v>42</v>
      </c>
      <c r="C86" s="86" t="s">
        <v>167</v>
      </c>
      <c r="D86" s="132">
        <v>0.24</v>
      </c>
      <c r="E86" s="132">
        <v>2</v>
      </c>
      <c r="F86" s="133" t="s">
        <v>395</v>
      </c>
      <c r="G86" s="171" t="s">
        <v>167</v>
      </c>
      <c r="H86" s="164" t="s">
        <v>168</v>
      </c>
      <c r="I86" s="164"/>
      <c r="J86" s="2"/>
      <c r="K86" s="2"/>
      <c r="L86" s="2"/>
      <c r="M86" s="2"/>
    </row>
    <row r="87" spans="1:13" s="85" customFormat="1" ht="19.5" customHeight="1">
      <c r="A87" s="164"/>
      <c r="B87" s="174"/>
      <c r="C87" s="174"/>
      <c r="D87" s="129">
        <v>0.12</v>
      </c>
      <c r="E87" s="128">
        <v>1</v>
      </c>
      <c r="F87" s="128" t="s">
        <v>15</v>
      </c>
      <c r="G87" s="172"/>
      <c r="H87" s="164"/>
      <c r="I87" s="164"/>
      <c r="J87" s="2"/>
      <c r="K87" s="2"/>
      <c r="L87" s="2"/>
      <c r="M87" s="2"/>
    </row>
    <row r="88" spans="1:13" s="85" customFormat="1" ht="19.5" customHeight="1">
      <c r="A88" s="164"/>
      <c r="B88" s="169"/>
      <c r="C88" s="169"/>
      <c r="D88" s="129">
        <v>0.12</v>
      </c>
      <c r="E88" s="128">
        <v>1</v>
      </c>
      <c r="F88" s="128" t="s">
        <v>396</v>
      </c>
      <c r="G88" s="172"/>
      <c r="H88" s="164"/>
      <c r="I88" s="164"/>
      <c r="J88" s="2"/>
      <c r="K88" s="2"/>
      <c r="L88" s="2"/>
      <c r="M88" s="2"/>
    </row>
    <row r="89" spans="1:13" s="85" customFormat="1" ht="19.5" customHeight="1">
      <c r="A89" s="164"/>
      <c r="B89" s="169"/>
      <c r="C89" s="169"/>
      <c r="D89" s="129">
        <v>0.12</v>
      </c>
      <c r="E89" s="128">
        <v>1</v>
      </c>
      <c r="F89" s="128" t="s">
        <v>415</v>
      </c>
      <c r="G89" s="172"/>
      <c r="H89" s="164"/>
      <c r="I89" s="164"/>
      <c r="J89" s="2"/>
      <c r="K89" s="2"/>
      <c r="L89" s="2"/>
      <c r="M89" s="2"/>
    </row>
    <row r="90" spans="1:13" s="85" customFormat="1" ht="19.5" customHeight="1">
      <c r="A90" s="164"/>
      <c r="B90" s="169"/>
      <c r="C90" s="169"/>
      <c r="D90" s="129">
        <v>0.12</v>
      </c>
      <c r="E90" s="128">
        <v>1</v>
      </c>
      <c r="F90" s="128" t="s">
        <v>17</v>
      </c>
      <c r="G90" s="172"/>
      <c r="H90" s="164"/>
      <c r="I90" s="164"/>
      <c r="J90" s="2"/>
      <c r="K90" s="2"/>
      <c r="L90" s="2"/>
      <c r="M90" s="2"/>
    </row>
    <row r="91" spans="1:13" s="85" customFormat="1" ht="19.5" customHeight="1">
      <c r="A91" s="164"/>
      <c r="B91" s="170"/>
      <c r="C91" s="170"/>
      <c r="D91" s="129">
        <v>0.12</v>
      </c>
      <c r="E91" s="128">
        <v>1</v>
      </c>
      <c r="F91" s="128" t="s">
        <v>220</v>
      </c>
      <c r="G91" s="173"/>
      <c r="H91" s="164"/>
      <c r="I91" s="164"/>
      <c r="J91" s="2"/>
      <c r="K91" s="2"/>
      <c r="L91" s="2"/>
      <c r="M91" s="2"/>
    </row>
    <row r="92" spans="1:13" s="85" customFormat="1" ht="19.5" customHeight="1">
      <c r="A92" s="164">
        <v>18</v>
      </c>
      <c r="B92" s="174" t="s">
        <v>42</v>
      </c>
      <c r="C92" s="228" t="s">
        <v>169</v>
      </c>
      <c r="D92" s="134">
        <v>0.24</v>
      </c>
      <c r="E92" s="132">
        <v>2</v>
      </c>
      <c r="F92" s="133" t="s">
        <v>395</v>
      </c>
      <c r="G92" s="165" t="s">
        <v>169</v>
      </c>
      <c r="H92" s="164" t="s">
        <v>170</v>
      </c>
      <c r="I92" s="164"/>
      <c r="J92" s="2"/>
      <c r="K92" s="2"/>
      <c r="L92" s="2"/>
      <c r="M92" s="2"/>
    </row>
    <row r="93" spans="1:13" s="85" customFormat="1" ht="19.5" customHeight="1">
      <c r="A93" s="164"/>
      <c r="B93" s="169"/>
      <c r="C93" s="229"/>
      <c r="D93" s="129">
        <v>0.12</v>
      </c>
      <c r="E93" s="128">
        <v>1</v>
      </c>
      <c r="F93" s="128" t="s">
        <v>15</v>
      </c>
      <c r="G93" s="165"/>
      <c r="H93" s="164"/>
      <c r="I93" s="164"/>
      <c r="J93" s="2"/>
      <c r="K93" s="2"/>
      <c r="L93" s="2"/>
      <c r="M93" s="2"/>
    </row>
    <row r="94" spans="1:13" s="85" customFormat="1" ht="19.5" customHeight="1">
      <c r="A94" s="164"/>
      <c r="B94" s="169"/>
      <c r="C94" s="229"/>
      <c r="D94" s="129">
        <v>0.12</v>
      </c>
      <c r="E94" s="128">
        <v>1</v>
      </c>
      <c r="F94" s="128" t="s">
        <v>396</v>
      </c>
      <c r="G94" s="165"/>
      <c r="H94" s="164"/>
      <c r="I94" s="164"/>
      <c r="J94" s="2"/>
      <c r="K94" s="2"/>
      <c r="L94" s="2"/>
      <c r="M94" s="2"/>
    </row>
    <row r="95" spans="1:13" s="85" customFormat="1" ht="19.5" customHeight="1">
      <c r="A95" s="164"/>
      <c r="B95" s="169"/>
      <c r="C95" s="229"/>
      <c r="D95" s="129">
        <v>0.12</v>
      </c>
      <c r="E95" s="128">
        <v>1</v>
      </c>
      <c r="F95" s="128" t="s">
        <v>17</v>
      </c>
      <c r="G95" s="165"/>
      <c r="H95" s="164"/>
      <c r="I95" s="164"/>
      <c r="J95" s="2"/>
      <c r="K95" s="2"/>
      <c r="L95" s="2"/>
      <c r="M95" s="2"/>
    </row>
    <row r="96" spans="1:13" s="85" customFormat="1" ht="19.5" customHeight="1">
      <c r="A96" s="164"/>
      <c r="B96" s="170"/>
      <c r="C96" s="230"/>
      <c r="D96" s="129">
        <v>0.12</v>
      </c>
      <c r="E96" s="128">
        <v>1</v>
      </c>
      <c r="F96" s="128" t="s">
        <v>220</v>
      </c>
      <c r="G96" s="165"/>
      <c r="H96" s="164"/>
      <c r="I96" s="164"/>
      <c r="J96" s="2"/>
      <c r="K96" s="2"/>
      <c r="L96" s="2"/>
      <c r="M96" s="2"/>
    </row>
    <row r="97" spans="1:13" s="85" customFormat="1" ht="19.5" customHeight="1">
      <c r="A97" s="174">
        <v>19</v>
      </c>
      <c r="B97" s="56" t="s">
        <v>42</v>
      </c>
      <c r="C97" s="71" t="s">
        <v>171</v>
      </c>
      <c r="D97" s="134">
        <v>0.24</v>
      </c>
      <c r="E97" s="132">
        <v>2</v>
      </c>
      <c r="F97" s="133" t="s">
        <v>395</v>
      </c>
      <c r="G97" s="171" t="s">
        <v>171</v>
      </c>
      <c r="H97" s="174" t="s">
        <v>172</v>
      </c>
      <c r="I97" s="174"/>
      <c r="J97" s="2"/>
      <c r="K97" s="2"/>
      <c r="L97" s="2"/>
      <c r="M97" s="2"/>
    </row>
    <row r="98" spans="1:13" s="85" customFormat="1" ht="19.5" customHeight="1">
      <c r="A98" s="169"/>
      <c r="B98" s="174"/>
      <c r="C98" s="174"/>
      <c r="D98" s="129">
        <v>0.12</v>
      </c>
      <c r="E98" s="128">
        <v>1</v>
      </c>
      <c r="F98" s="128" t="s">
        <v>15</v>
      </c>
      <c r="G98" s="172"/>
      <c r="H98" s="169"/>
      <c r="I98" s="169"/>
      <c r="J98" s="2"/>
      <c r="K98" s="2"/>
      <c r="L98" s="2"/>
      <c r="M98" s="2"/>
    </row>
    <row r="99" spans="1:13" s="85" customFormat="1" ht="19.5" customHeight="1">
      <c r="A99" s="169"/>
      <c r="B99" s="169"/>
      <c r="C99" s="169"/>
      <c r="D99" s="129">
        <v>0.12</v>
      </c>
      <c r="E99" s="128">
        <v>1</v>
      </c>
      <c r="F99" s="128" t="s">
        <v>396</v>
      </c>
      <c r="G99" s="172"/>
      <c r="H99" s="169"/>
      <c r="I99" s="169"/>
      <c r="J99" s="2"/>
      <c r="K99" s="2"/>
      <c r="L99" s="2"/>
      <c r="M99" s="2"/>
    </row>
    <row r="100" spans="1:13" s="85" customFormat="1" ht="19.5" customHeight="1">
      <c r="A100" s="169"/>
      <c r="B100" s="169"/>
      <c r="C100" s="169"/>
      <c r="D100" s="129">
        <v>0.12</v>
      </c>
      <c r="E100" s="128">
        <v>1</v>
      </c>
      <c r="F100" s="128" t="s">
        <v>17</v>
      </c>
      <c r="G100" s="172"/>
      <c r="H100" s="169"/>
      <c r="I100" s="169"/>
      <c r="J100" s="2"/>
      <c r="K100" s="2"/>
      <c r="L100" s="2"/>
      <c r="M100" s="2"/>
    </row>
    <row r="101" spans="1:13" s="85" customFormat="1" ht="19.5" customHeight="1">
      <c r="A101" s="170"/>
      <c r="B101" s="170"/>
      <c r="C101" s="170"/>
      <c r="D101" s="129">
        <v>0.12</v>
      </c>
      <c r="E101" s="128">
        <v>1</v>
      </c>
      <c r="F101" s="128" t="s">
        <v>220</v>
      </c>
      <c r="G101" s="173"/>
      <c r="H101" s="170"/>
      <c r="I101" s="170"/>
      <c r="J101" s="2"/>
      <c r="K101" s="2"/>
      <c r="L101" s="2"/>
      <c r="M101" s="2"/>
    </row>
    <row r="102" spans="1:13" s="85" customFormat="1" ht="12.75">
      <c r="A102" s="164">
        <v>20</v>
      </c>
      <c r="B102" s="44" t="s">
        <v>42</v>
      </c>
      <c r="C102" s="46" t="s">
        <v>173</v>
      </c>
      <c r="D102" s="178">
        <v>0.24</v>
      </c>
      <c r="E102" s="181">
        <v>2</v>
      </c>
      <c r="F102" s="182" t="s">
        <v>395</v>
      </c>
      <c r="G102" s="165" t="s">
        <v>480</v>
      </c>
      <c r="H102" s="164" t="s">
        <v>174</v>
      </c>
      <c r="I102" s="164"/>
      <c r="J102" s="2"/>
      <c r="K102" s="2"/>
      <c r="L102" s="2"/>
      <c r="M102" s="2"/>
    </row>
    <row r="103" spans="1:13" s="85" customFormat="1" ht="12.75">
      <c r="A103" s="164"/>
      <c r="B103" s="44" t="s">
        <v>42</v>
      </c>
      <c r="C103" s="46" t="s">
        <v>175</v>
      </c>
      <c r="D103" s="178"/>
      <c r="E103" s="181"/>
      <c r="F103" s="182"/>
      <c r="G103" s="165"/>
      <c r="H103" s="164"/>
      <c r="I103" s="164"/>
      <c r="J103" s="2"/>
      <c r="K103" s="2"/>
      <c r="L103" s="2"/>
      <c r="M103" s="2"/>
    </row>
    <row r="104" spans="1:13" s="85" customFormat="1" ht="12.75">
      <c r="A104" s="164"/>
      <c r="B104" s="44" t="s">
        <v>10</v>
      </c>
      <c r="C104" s="46" t="s">
        <v>176</v>
      </c>
      <c r="D104" s="178"/>
      <c r="E104" s="181"/>
      <c r="F104" s="182"/>
      <c r="G104" s="165"/>
      <c r="H104" s="164"/>
      <c r="I104" s="164"/>
      <c r="J104" s="2"/>
      <c r="K104" s="2"/>
      <c r="L104" s="2"/>
      <c r="M104" s="2"/>
    </row>
    <row r="105" spans="1:13" s="85" customFormat="1" ht="12.75">
      <c r="A105" s="164"/>
      <c r="B105" s="164"/>
      <c r="C105" s="82" t="s">
        <v>177</v>
      </c>
      <c r="D105" s="184"/>
      <c r="E105" s="184"/>
      <c r="F105" s="184"/>
      <c r="G105" s="165"/>
      <c r="H105" s="164"/>
      <c r="I105" s="164"/>
      <c r="J105" s="2"/>
      <c r="K105" s="2"/>
      <c r="L105" s="2"/>
      <c r="M105" s="2"/>
    </row>
    <row r="106" spans="1:13" s="85" customFormat="1" ht="12.75">
      <c r="A106" s="164"/>
      <c r="B106" s="164"/>
      <c r="C106" s="82" t="s">
        <v>178</v>
      </c>
      <c r="D106" s="184"/>
      <c r="E106" s="184"/>
      <c r="F106" s="184"/>
      <c r="G106" s="165"/>
      <c r="H106" s="164"/>
      <c r="I106" s="164"/>
      <c r="J106" s="2"/>
      <c r="K106" s="2"/>
      <c r="L106" s="2"/>
      <c r="M106" s="2"/>
    </row>
    <row r="107" spans="1:13" s="85" customFormat="1" ht="12.75">
      <c r="A107" s="164"/>
      <c r="B107" s="164"/>
      <c r="C107" s="82" t="s">
        <v>179</v>
      </c>
      <c r="D107" s="184"/>
      <c r="E107" s="184"/>
      <c r="F107" s="184"/>
      <c r="G107" s="165"/>
      <c r="H107" s="164"/>
      <c r="I107" s="164"/>
      <c r="J107" s="2"/>
      <c r="K107" s="2"/>
      <c r="L107" s="2"/>
      <c r="M107" s="2"/>
    </row>
    <row r="108" spans="1:13" s="85" customFormat="1" ht="19.5" customHeight="1">
      <c r="A108" s="164">
        <v>21</v>
      </c>
      <c r="B108" s="44" t="s">
        <v>42</v>
      </c>
      <c r="C108" s="46" t="s">
        <v>180</v>
      </c>
      <c r="D108" s="134">
        <v>0.24</v>
      </c>
      <c r="E108" s="132">
        <v>2</v>
      </c>
      <c r="F108" s="133" t="s">
        <v>395</v>
      </c>
      <c r="G108" s="165" t="s">
        <v>180</v>
      </c>
      <c r="H108" s="164" t="s">
        <v>181</v>
      </c>
      <c r="I108" s="164"/>
      <c r="J108" s="2"/>
      <c r="K108" s="2"/>
      <c r="L108" s="2"/>
      <c r="M108" s="2"/>
    </row>
    <row r="109" spans="1:13" s="85" customFormat="1" ht="19.5" customHeight="1">
      <c r="A109" s="164"/>
      <c r="B109" s="72"/>
      <c r="C109" s="82" t="s">
        <v>182</v>
      </c>
      <c r="D109" s="45"/>
      <c r="E109" s="80"/>
      <c r="F109" s="80"/>
      <c r="G109" s="165"/>
      <c r="H109" s="164"/>
      <c r="I109" s="164"/>
      <c r="J109" s="2"/>
      <c r="K109" s="2"/>
      <c r="L109" s="2"/>
      <c r="M109" s="2"/>
    </row>
    <row r="110" spans="1:13" s="85" customFormat="1" ht="19.5" customHeight="1">
      <c r="A110" s="164">
        <v>22</v>
      </c>
      <c r="B110" s="56" t="s">
        <v>42</v>
      </c>
      <c r="C110" s="46" t="s">
        <v>183</v>
      </c>
      <c r="D110" s="134">
        <v>1.1</v>
      </c>
      <c r="E110" s="132">
        <v>1</v>
      </c>
      <c r="F110" s="133" t="s">
        <v>395</v>
      </c>
      <c r="G110" s="165" t="s">
        <v>184</v>
      </c>
      <c r="H110" s="164" t="s">
        <v>185</v>
      </c>
      <c r="I110" s="164" t="s">
        <v>13</v>
      </c>
      <c r="J110" s="217"/>
      <c r="K110" s="217"/>
      <c r="L110" s="217"/>
      <c r="M110" s="2"/>
    </row>
    <row r="111" spans="1:13" s="85" customFormat="1" ht="12.75">
      <c r="A111" s="164"/>
      <c r="B111" s="174"/>
      <c r="C111" s="82" t="s">
        <v>184</v>
      </c>
      <c r="D111" s="184"/>
      <c r="E111" s="184"/>
      <c r="F111" s="184"/>
      <c r="G111" s="165"/>
      <c r="H111" s="164"/>
      <c r="I111" s="164"/>
      <c r="J111" s="217"/>
      <c r="K111" s="217"/>
      <c r="L111" s="217"/>
      <c r="M111" s="2"/>
    </row>
    <row r="112" spans="1:13" s="85" customFormat="1" ht="12.75">
      <c r="A112" s="164"/>
      <c r="B112" s="170"/>
      <c r="C112" s="82" t="s">
        <v>186</v>
      </c>
      <c r="D112" s="184"/>
      <c r="E112" s="184"/>
      <c r="F112" s="184"/>
      <c r="G112" s="165"/>
      <c r="H112" s="164"/>
      <c r="I112" s="164"/>
      <c r="J112" s="217"/>
      <c r="K112" s="217"/>
      <c r="L112" s="217"/>
      <c r="M112" s="2"/>
    </row>
    <row r="113" spans="1:13" s="85" customFormat="1" ht="19.5" customHeight="1">
      <c r="A113" s="164">
        <v>23</v>
      </c>
      <c r="B113" s="56" t="s">
        <v>42</v>
      </c>
      <c r="C113" s="46" t="s">
        <v>187</v>
      </c>
      <c r="D113" s="132">
        <v>0.24</v>
      </c>
      <c r="E113" s="132">
        <v>2</v>
      </c>
      <c r="F113" s="133" t="s">
        <v>395</v>
      </c>
      <c r="G113" s="165" t="s">
        <v>188</v>
      </c>
      <c r="H113" s="202" t="s">
        <v>189</v>
      </c>
      <c r="I113" s="164"/>
      <c r="J113" s="2"/>
      <c r="K113" s="2"/>
      <c r="L113" s="2"/>
      <c r="M113" s="2"/>
    </row>
    <row r="114" spans="1:13" s="85" customFormat="1" ht="12.75">
      <c r="A114" s="164"/>
      <c r="B114" s="174"/>
      <c r="C114" s="82" t="s">
        <v>190</v>
      </c>
      <c r="D114" s="184"/>
      <c r="E114" s="184"/>
      <c r="F114" s="184"/>
      <c r="G114" s="165"/>
      <c r="H114" s="202"/>
      <c r="I114" s="164"/>
      <c r="J114" s="2"/>
      <c r="K114" s="2"/>
      <c r="L114" s="2"/>
      <c r="M114" s="2"/>
    </row>
    <row r="115" spans="1:13" s="85" customFormat="1" ht="12.75">
      <c r="A115" s="164"/>
      <c r="B115" s="169"/>
      <c r="C115" s="82" t="s">
        <v>191</v>
      </c>
      <c r="D115" s="184"/>
      <c r="E115" s="184"/>
      <c r="F115" s="184"/>
      <c r="G115" s="165"/>
      <c r="H115" s="202"/>
      <c r="I115" s="164"/>
      <c r="J115" s="2"/>
      <c r="K115" s="2"/>
      <c r="L115" s="2"/>
      <c r="M115" s="2"/>
    </row>
    <row r="116" spans="1:13" s="85" customFormat="1" ht="12.75">
      <c r="A116" s="164"/>
      <c r="B116" s="169"/>
      <c r="C116" s="82" t="s">
        <v>192</v>
      </c>
      <c r="D116" s="184"/>
      <c r="E116" s="184"/>
      <c r="F116" s="184"/>
      <c r="G116" s="165"/>
      <c r="H116" s="202"/>
      <c r="I116" s="164"/>
      <c r="J116" s="2"/>
      <c r="K116" s="2"/>
      <c r="L116" s="2"/>
      <c r="M116" s="2"/>
    </row>
    <row r="117" spans="1:13" s="85" customFormat="1" ht="12.75">
      <c r="A117" s="164"/>
      <c r="B117" s="170"/>
      <c r="C117" s="82" t="s">
        <v>193</v>
      </c>
      <c r="D117" s="184"/>
      <c r="E117" s="184"/>
      <c r="F117" s="184"/>
      <c r="G117" s="165"/>
      <c r="H117" s="202"/>
      <c r="I117" s="164"/>
      <c r="J117" s="2"/>
      <c r="K117" s="2"/>
      <c r="L117" s="2"/>
      <c r="M117" s="2"/>
    </row>
    <row r="118" spans="1:13" s="85" customFormat="1" ht="19.5" customHeight="1">
      <c r="A118" s="164">
        <v>24</v>
      </c>
      <c r="B118" s="44" t="s">
        <v>42</v>
      </c>
      <c r="C118" s="46" t="s">
        <v>194</v>
      </c>
      <c r="D118" s="132">
        <v>0.24</v>
      </c>
      <c r="E118" s="132">
        <v>2</v>
      </c>
      <c r="F118" s="133" t="s">
        <v>395</v>
      </c>
      <c r="G118" s="165" t="s">
        <v>194</v>
      </c>
      <c r="H118" s="202" t="s">
        <v>195</v>
      </c>
      <c r="I118" s="164"/>
      <c r="J118" s="217"/>
      <c r="K118" s="217"/>
      <c r="L118" s="217"/>
      <c r="M118" s="2"/>
    </row>
    <row r="119" spans="1:13" s="85" customFormat="1" ht="12.75">
      <c r="A119" s="164"/>
      <c r="B119" s="164"/>
      <c r="C119" s="82" t="s">
        <v>196</v>
      </c>
      <c r="D119" s="184"/>
      <c r="E119" s="184"/>
      <c r="F119" s="184"/>
      <c r="G119" s="165"/>
      <c r="H119" s="202"/>
      <c r="I119" s="164"/>
      <c r="J119" s="217"/>
      <c r="K119" s="217"/>
      <c r="L119" s="217"/>
      <c r="M119" s="2"/>
    </row>
    <row r="120" spans="1:13" s="85" customFormat="1" ht="12.75">
      <c r="A120" s="164"/>
      <c r="B120" s="164"/>
      <c r="C120" s="82" t="s">
        <v>197</v>
      </c>
      <c r="D120" s="184"/>
      <c r="E120" s="184"/>
      <c r="F120" s="184"/>
      <c r="G120" s="165"/>
      <c r="H120" s="202"/>
      <c r="I120" s="164"/>
      <c r="J120" s="217"/>
      <c r="K120" s="217"/>
      <c r="L120" s="217"/>
      <c r="M120" s="2"/>
    </row>
    <row r="121" spans="1:13" s="85" customFormat="1" ht="19.5" customHeight="1">
      <c r="A121" s="44">
        <v>25</v>
      </c>
      <c r="B121" s="44" t="s">
        <v>10</v>
      </c>
      <c r="C121" s="46" t="s">
        <v>198</v>
      </c>
      <c r="D121" s="134">
        <v>1.1</v>
      </c>
      <c r="E121" s="132">
        <v>3</v>
      </c>
      <c r="F121" s="133" t="s">
        <v>395</v>
      </c>
      <c r="G121" s="47" t="s">
        <v>198</v>
      </c>
      <c r="H121" s="46" t="s">
        <v>199</v>
      </c>
      <c r="I121" s="44"/>
      <c r="J121" s="2"/>
      <c r="K121" s="2"/>
      <c r="L121" s="2"/>
      <c r="M121" s="2"/>
    </row>
    <row r="122" spans="1:13" s="85" customFormat="1" ht="12.75">
      <c r="A122" s="164">
        <v>26</v>
      </c>
      <c r="B122" s="89" t="s">
        <v>200</v>
      </c>
      <c r="C122" s="47" t="s">
        <v>201</v>
      </c>
      <c r="D122" s="201">
        <v>1.1</v>
      </c>
      <c r="E122" s="181">
        <v>1</v>
      </c>
      <c r="F122" s="182" t="s">
        <v>395</v>
      </c>
      <c r="G122" s="165" t="s">
        <v>202</v>
      </c>
      <c r="H122" s="216" t="s">
        <v>203</v>
      </c>
      <c r="I122" s="164"/>
      <c r="J122" s="2"/>
      <c r="K122" s="2"/>
      <c r="L122" s="2"/>
      <c r="M122" s="2"/>
    </row>
    <row r="123" spans="1:13" s="85" customFormat="1" ht="12.75">
      <c r="A123" s="164"/>
      <c r="B123" s="44" t="s">
        <v>10</v>
      </c>
      <c r="C123" s="47" t="s">
        <v>204</v>
      </c>
      <c r="D123" s="201"/>
      <c r="E123" s="181"/>
      <c r="F123" s="182"/>
      <c r="G123" s="165"/>
      <c r="H123" s="216"/>
      <c r="I123" s="164"/>
      <c r="J123" s="2"/>
      <c r="K123" s="2"/>
      <c r="L123" s="2"/>
      <c r="M123" s="2"/>
    </row>
    <row r="124" spans="1:13" s="85" customFormat="1" ht="12.75">
      <c r="A124" s="164"/>
      <c r="B124" s="164"/>
      <c r="C124" s="67" t="s">
        <v>205</v>
      </c>
      <c r="D124" s="164"/>
      <c r="E124" s="164"/>
      <c r="F124" s="164"/>
      <c r="G124" s="165"/>
      <c r="H124" s="216"/>
      <c r="I124" s="164"/>
      <c r="J124" s="2"/>
      <c r="K124" s="2"/>
      <c r="L124" s="2"/>
      <c r="M124" s="2"/>
    </row>
    <row r="125" spans="1:13" s="85" customFormat="1" ht="19.5" customHeight="1">
      <c r="A125" s="164"/>
      <c r="B125" s="164"/>
      <c r="C125" s="67" t="s">
        <v>206</v>
      </c>
      <c r="D125" s="164"/>
      <c r="E125" s="164"/>
      <c r="F125" s="164"/>
      <c r="G125" s="165"/>
      <c r="H125" s="216"/>
      <c r="I125" s="164"/>
      <c r="J125" s="2"/>
      <c r="K125" s="2"/>
      <c r="L125" s="2"/>
      <c r="M125" s="2"/>
    </row>
    <row r="126" spans="1:13" s="85" customFormat="1" ht="19.5" customHeight="1">
      <c r="A126" s="174">
        <v>27</v>
      </c>
      <c r="B126" s="174" t="s">
        <v>106</v>
      </c>
      <c r="C126" s="228" t="s">
        <v>207</v>
      </c>
      <c r="D126" s="132">
        <v>0.12</v>
      </c>
      <c r="E126" s="132">
        <v>1</v>
      </c>
      <c r="F126" s="133" t="s">
        <v>395</v>
      </c>
      <c r="G126" s="174" t="s">
        <v>208</v>
      </c>
      <c r="H126" s="208" t="s">
        <v>209</v>
      </c>
      <c r="I126" s="174"/>
      <c r="J126" s="2"/>
      <c r="K126" s="2"/>
      <c r="L126" s="2"/>
      <c r="M126" s="2"/>
    </row>
    <row r="127" spans="1:13" s="85" customFormat="1" ht="19.5" customHeight="1">
      <c r="A127" s="169"/>
      <c r="B127" s="169"/>
      <c r="C127" s="229"/>
      <c r="D127" s="129">
        <v>0.12</v>
      </c>
      <c r="E127" s="128">
        <v>1</v>
      </c>
      <c r="F127" s="128" t="s">
        <v>396</v>
      </c>
      <c r="G127" s="169"/>
      <c r="H127" s="231"/>
      <c r="I127" s="169"/>
      <c r="J127" s="2"/>
      <c r="K127" s="2"/>
      <c r="L127" s="2"/>
      <c r="M127" s="2"/>
    </row>
    <row r="128" spans="1:13" s="85" customFormat="1" ht="19.5" customHeight="1">
      <c r="A128" s="170"/>
      <c r="B128" s="170"/>
      <c r="C128" s="230"/>
      <c r="D128" s="129">
        <v>0.12</v>
      </c>
      <c r="E128" s="128">
        <v>1</v>
      </c>
      <c r="F128" s="128" t="s">
        <v>17</v>
      </c>
      <c r="G128" s="170"/>
      <c r="H128" s="209"/>
      <c r="I128" s="170"/>
      <c r="J128" s="2"/>
      <c r="K128" s="2"/>
      <c r="L128" s="2"/>
      <c r="M128" s="2"/>
    </row>
    <row r="129" spans="1:13" s="85" customFormat="1" ht="19.5" customHeight="1">
      <c r="A129" s="44">
        <v>28</v>
      </c>
      <c r="B129" s="44" t="s">
        <v>106</v>
      </c>
      <c r="C129" s="47" t="s">
        <v>210</v>
      </c>
      <c r="D129" s="132">
        <v>0.12</v>
      </c>
      <c r="E129" s="132">
        <v>1</v>
      </c>
      <c r="F129" s="133" t="s">
        <v>395</v>
      </c>
      <c r="G129" s="47" t="s">
        <v>210</v>
      </c>
      <c r="H129" s="81" t="s">
        <v>211</v>
      </c>
      <c r="I129" s="44"/>
      <c r="J129" s="2"/>
      <c r="K129" s="2"/>
      <c r="L129" s="2"/>
      <c r="M129" s="2"/>
    </row>
    <row r="130" spans="1:13" s="85" customFormat="1" ht="19.5" customHeight="1">
      <c r="A130" s="44">
        <v>29</v>
      </c>
      <c r="B130" s="44" t="s">
        <v>106</v>
      </c>
      <c r="C130" s="47" t="s">
        <v>212</v>
      </c>
      <c r="D130" s="132">
        <v>0.24</v>
      </c>
      <c r="E130" s="132">
        <v>3</v>
      </c>
      <c r="F130" s="133" t="s">
        <v>395</v>
      </c>
      <c r="G130" s="47" t="s">
        <v>213</v>
      </c>
      <c r="H130" s="81" t="s">
        <v>214</v>
      </c>
      <c r="I130" s="44"/>
      <c r="J130" s="2"/>
      <c r="K130" s="2"/>
      <c r="L130" s="2"/>
      <c r="M130" s="2"/>
    </row>
    <row r="131" spans="1:13" s="85" customFormat="1" ht="20.25">
      <c r="A131" s="44">
        <v>30</v>
      </c>
      <c r="B131" s="44" t="s">
        <v>106</v>
      </c>
      <c r="C131" s="47" t="s">
        <v>215</v>
      </c>
      <c r="D131" s="132">
        <v>0.24</v>
      </c>
      <c r="E131" s="132">
        <v>3</v>
      </c>
      <c r="F131" s="133" t="s">
        <v>395</v>
      </c>
      <c r="G131" s="47" t="s">
        <v>216</v>
      </c>
      <c r="H131" s="81" t="s">
        <v>217</v>
      </c>
      <c r="I131" s="44"/>
      <c r="J131" s="2"/>
      <c r="K131" s="2"/>
      <c r="L131" s="2"/>
      <c r="M131" s="2"/>
    </row>
    <row r="132" spans="1:8" ht="12.75">
      <c r="A132" s="13"/>
      <c r="B132" s="13"/>
      <c r="C132" s="14"/>
      <c r="D132" s="94"/>
      <c r="E132" s="13">
        <f>SUM(E7:E131)</f>
        <v>113</v>
      </c>
      <c r="F132" s="13"/>
      <c r="H132" s="13"/>
    </row>
    <row r="133" spans="1:8" ht="12.75">
      <c r="A133" s="13"/>
      <c r="B133" s="13"/>
      <c r="C133" s="14"/>
      <c r="D133" s="94"/>
      <c r="E133" s="13"/>
      <c r="F133" s="13"/>
      <c r="H133" s="13"/>
    </row>
    <row r="134" spans="1:8" ht="12.75">
      <c r="A134" s="13"/>
      <c r="B134" s="13"/>
      <c r="C134" s="14"/>
      <c r="D134" s="94"/>
      <c r="E134" s="13"/>
      <c r="F134" s="13"/>
      <c r="H134" s="13"/>
    </row>
    <row r="135" spans="1:8" ht="24.75" customHeight="1">
      <c r="A135" s="13"/>
      <c r="B135" s="13"/>
      <c r="C135" s="161" t="s">
        <v>118</v>
      </c>
      <c r="D135" s="8">
        <v>0.12</v>
      </c>
      <c r="E135" s="17">
        <f>E126+E129</f>
        <v>2</v>
      </c>
      <c r="F135" s="13"/>
      <c r="H135" s="13"/>
    </row>
    <row r="136" spans="1:8" ht="12.75">
      <c r="A136" s="13"/>
      <c r="B136" s="13"/>
      <c r="C136" s="161"/>
      <c r="D136" s="9">
        <v>0.24</v>
      </c>
      <c r="E136" s="17">
        <f>E30+E51+E62+E67+E76+E81+E86+E92+E97+E102+E108+E113+E118+E130+E131</f>
        <v>30</v>
      </c>
      <c r="F136" s="13"/>
      <c r="H136" s="13"/>
    </row>
    <row r="137" spans="1:8" ht="12.75">
      <c r="A137" s="13"/>
      <c r="B137" s="13"/>
      <c r="C137" s="161"/>
      <c r="D137" s="9">
        <v>1.1</v>
      </c>
      <c r="E137" s="17">
        <f>SUM(E7,E11,E17,E18,E23,E35,E40,E45,E56,E69,E67,E110,E121:E123)</f>
        <v>18</v>
      </c>
      <c r="F137" s="13"/>
      <c r="H137" s="13"/>
    </row>
    <row r="138" spans="1:8" ht="12.75">
      <c r="A138" s="13"/>
      <c r="B138" s="13"/>
      <c r="C138" s="11"/>
      <c r="D138" s="15"/>
      <c r="E138" s="17">
        <f>SUM(E135:E137)</f>
        <v>50</v>
      </c>
      <c r="F138" s="13"/>
      <c r="H138" s="13"/>
    </row>
    <row r="140" spans="3:5" ht="24.75" customHeight="1">
      <c r="C140" s="162" t="s">
        <v>119</v>
      </c>
      <c r="D140" s="8">
        <v>0.12</v>
      </c>
      <c r="E140" s="27">
        <f>SUM(E31:E34,E36:E39,E52:E55,E68,E87:E91,E93:E96,E98:E101,E127:E128)</f>
        <v>28</v>
      </c>
    </row>
    <row r="141" spans="3:5" ht="12.75">
      <c r="C141" s="162"/>
      <c r="D141" s="9">
        <v>0.24</v>
      </c>
      <c r="E141" s="27">
        <f>SUM(E13:E16,E26:E29,E41:E44,E47:E50,E58:E61,E63:E66,E72:E75,E77:E80,E82:E85)</f>
        <v>36</v>
      </c>
    </row>
    <row r="142" spans="3:5" ht="12.75">
      <c r="C142" s="162"/>
      <c r="D142" s="9">
        <v>1.1</v>
      </c>
      <c r="E142" s="27">
        <v>0</v>
      </c>
    </row>
    <row r="143" ht="12.75">
      <c r="E143" s="27">
        <f>SUM(E140:E142)</f>
        <v>64</v>
      </c>
    </row>
    <row r="145" spans="3:5" ht="12.75">
      <c r="C145" s="7"/>
      <c r="D145" s="95"/>
      <c r="E145" s="1"/>
    </row>
    <row r="146" ht="12.75">
      <c r="E146" s="1"/>
    </row>
  </sheetData>
  <sheetProtection selectLockedCells="1" selectUnlockedCells="1"/>
  <mergeCells count="189">
    <mergeCell ref="A67:A68"/>
    <mergeCell ref="B67:B68"/>
    <mergeCell ref="G67:G68"/>
    <mergeCell ref="H67:H68"/>
    <mergeCell ref="H62:H66"/>
    <mergeCell ref="I62:I66"/>
    <mergeCell ref="B92:B96"/>
    <mergeCell ref="C92:C96"/>
    <mergeCell ref="A126:A128"/>
    <mergeCell ref="B126:B128"/>
    <mergeCell ref="C126:C128"/>
    <mergeCell ref="G126:G128"/>
    <mergeCell ref="H126:H128"/>
    <mergeCell ref="I126:I128"/>
    <mergeCell ref="B1:C1"/>
    <mergeCell ref="G1:I1"/>
    <mergeCell ref="D4:F4"/>
    <mergeCell ref="I7:I10"/>
    <mergeCell ref="B9:B10"/>
    <mergeCell ref="D9:F10"/>
    <mergeCell ref="D7:D8"/>
    <mergeCell ref="F2:I3"/>
    <mergeCell ref="H7:H10"/>
    <mergeCell ref="G7:G10"/>
    <mergeCell ref="G11:G16"/>
    <mergeCell ref="F7:F8"/>
    <mergeCell ref="H11:H16"/>
    <mergeCell ref="I11:I12"/>
    <mergeCell ref="I13:I16"/>
    <mergeCell ref="F11:F12"/>
    <mergeCell ref="A7:A10"/>
    <mergeCell ref="A11:A16"/>
    <mergeCell ref="D11:D12"/>
    <mergeCell ref="E11:E12"/>
    <mergeCell ref="E7:E8"/>
    <mergeCell ref="B13:B16"/>
    <mergeCell ref="C13:C16"/>
    <mergeCell ref="A23:A29"/>
    <mergeCell ref="D23:D25"/>
    <mergeCell ref="E23:E25"/>
    <mergeCell ref="F23:F25"/>
    <mergeCell ref="A18:A22"/>
    <mergeCell ref="D18:D19"/>
    <mergeCell ref="F18:F19"/>
    <mergeCell ref="E18:E19"/>
    <mergeCell ref="B26:B29"/>
    <mergeCell ref="C26:C29"/>
    <mergeCell ref="B20:B22"/>
    <mergeCell ref="G18:G22"/>
    <mergeCell ref="D20:F22"/>
    <mergeCell ref="A30:A34"/>
    <mergeCell ref="H30:H34"/>
    <mergeCell ref="I30:I34"/>
    <mergeCell ref="G30:G34"/>
    <mergeCell ref="G35:G39"/>
    <mergeCell ref="A40:A44"/>
    <mergeCell ref="A86:A91"/>
    <mergeCell ref="H76:H80"/>
    <mergeCell ref="I86:I91"/>
    <mergeCell ref="A76:A80"/>
    <mergeCell ref="G76:G80"/>
    <mergeCell ref="H18:H22"/>
    <mergeCell ref="I18:I19"/>
    <mergeCell ref="I23:I25"/>
    <mergeCell ref="H35:H39"/>
    <mergeCell ref="I51:I55"/>
    <mergeCell ref="A81:A85"/>
    <mergeCell ref="G23:G29"/>
    <mergeCell ref="G81:G85"/>
    <mergeCell ref="I45:I46"/>
    <mergeCell ref="A35:A39"/>
    <mergeCell ref="H81:H85"/>
    <mergeCell ref="D45:D46"/>
    <mergeCell ref="E45:E46"/>
    <mergeCell ref="I76:I80"/>
    <mergeCell ref="I81:I85"/>
    <mergeCell ref="H40:H44"/>
    <mergeCell ref="G45:G50"/>
    <mergeCell ref="H45:H50"/>
    <mergeCell ref="H51:H55"/>
    <mergeCell ref="G40:G44"/>
    <mergeCell ref="J18:K19"/>
    <mergeCell ref="I41:I44"/>
    <mergeCell ref="H23:H29"/>
    <mergeCell ref="I20:I22"/>
    <mergeCell ref="I26:I29"/>
    <mergeCell ref="A51:A55"/>
    <mergeCell ref="A45:A50"/>
    <mergeCell ref="C58:C61"/>
    <mergeCell ref="G56:G61"/>
    <mergeCell ref="C46:C50"/>
    <mergeCell ref="F45:F46"/>
    <mergeCell ref="G52:G55"/>
    <mergeCell ref="E56:E57"/>
    <mergeCell ref="F56:F57"/>
    <mergeCell ref="B58:B61"/>
    <mergeCell ref="I47:I50"/>
    <mergeCell ref="I56:I57"/>
    <mergeCell ref="I58:I61"/>
    <mergeCell ref="H56:H61"/>
    <mergeCell ref="A69:A75"/>
    <mergeCell ref="D69:D71"/>
    <mergeCell ref="E69:E71"/>
    <mergeCell ref="F69:F71"/>
    <mergeCell ref="A62:A66"/>
    <mergeCell ref="J45:L46"/>
    <mergeCell ref="J47:L50"/>
    <mergeCell ref="G62:G66"/>
    <mergeCell ref="A56:A61"/>
    <mergeCell ref="D56:D57"/>
    <mergeCell ref="H69:H75"/>
    <mergeCell ref="I69:I71"/>
    <mergeCell ref="B72:B75"/>
    <mergeCell ref="C72:C75"/>
    <mergeCell ref="I72:I75"/>
    <mergeCell ref="G69:G75"/>
    <mergeCell ref="A108:A109"/>
    <mergeCell ref="G108:G109"/>
    <mergeCell ref="A102:A107"/>
    <mergeCell ref="D102:D104"/>
    <mergeCell ref="E102:E104"/>
    <mergeCell ref="A92:A96"/>
    <mergeCell ref="G92:G96"/>
    <mergeCell ref="A97:A101"/>
    <mergeCell ref="G97:G101"/>
    <mergeCell ref="B98:B101"/>
    <mergeCell ref="H102:H107"/>
    <mergeCell ref="I92:I96"/>
    <mergeCell ref="G86:G91"/>
    <mergeCell ref="H86:H91"/>
    <mergeCell ref="B87:B91"/>
    <mergeCell ref="C87:C91"/>
    <mergeCell ref="H92:H96"/>
    <mergeCell ref="H97:H101"/>
    <mergeCell ref="I97:I101"/>
    <mergeCell ref="C98:C101"/>
    <mergeCell ref="D105:F107"/>
    <mergeCell ref="A110:A112"/>
    <mergeCell ref="G110:G112"/>
    <mergeCell ref="H110:H112"/>
    <mergeCell ref="I110:I112"/>
    <mergeCell ref="F102:F104"/>
    <mergeCell ref="G102:G107"/>
    <mergeCell ref="I102:I107"/>
    <mergeCell ref="H108:H109"/>
    <mergeCell ref="I108:I109"/>
    <mergeCell ref="J110:L112"/>
    <mergeCell ref="D111:F112"/>
    <mergeCell ref="B111:B112"/>
    <mergeCell ref="A113:A117"/>
    <mergeCell ref="G113:G117"/>
    <mergeCell ref="H113:H117"/>
    <mergeCell ref="I113:I117"/>
    <mergeCell ref="D114:F117"/>
    <mergeCell ref="B114:B117"/>
    <mergeCell ref="J118:L120"/>
    <mergeCell ref="B119:B120"/>
    <mergeCell ref="D119:F120"/>
    <mergeCell ref="A118:A120"/>
    <mergeCell ref="G118:G120"/>
    <mergeCell ref="H118:H120"/>
    <mergeCell ref="I122:I125"/>
    <mergeCell ref="B124:B125"/>
    <mergeCell ref="D124:F125"/>
    <mergeCell ref="G122:G125"/>
    <mergeCell ref="H122:H125"/>
    <mergeCell ref="A122:A125"/>
    <mergeCell ref="D122:D123"/>
    <mergeCell ref="E122:E123"/>
    <mergeCell ref="F122:F123"/>
    <mergeCell ref="B52:B55"/>
    <mergeCell ref="C135:C137"/>
    <mergeCell ref="C140:C142"/>
    <mergeCell ref="B62:B66"/>
    <mergeCell ref="B77:B80"/>
    <mergeCell ref="C77:C80"/>
    <mergeCell ref="B82:B85"/>
    <mergeCell ref="B105:B107"/>
    <mergeCell ref="C62:C66"/>
    <mergeCell ref="C82:C85"/>
    <mergeCell ref="I118:I120"/>
    <mergeCell ref="C31:C34"/>
    <mergeCell ref="B31:B34"/>
    <mergeCell ref="C36:C39"/>
    <mergeCell ref="B36:B39"/>
    <mergeCell ref="C41:C44"/>
    <mergeCell ref="B41:B44"/>
    <mergeCell ref="B46:B50"/>
    <mergeCell ref="C52:C55"/>
  </mergeCells>
  <printOptions/>
  <pageMargins left="0.5511811023622047" right="0.5511811023622047" top="0.7874015748031497" bottom="0.7874015748031497" header="0.5118110236220472" footer="0.5118110236220472"/>
  <pageSetup orientation="portrait" paperSize="9" scale="86" r:id="rId1"/>
  <rowBreaks count="2" manualBreakCount="2">
    <brk id="44" max="8" man="1"/>
    <brk id="9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9"/>
  <sheetViews>
    <sheetView zoomScale="145" zoomScaleNormal="145" zoomScalePageLayoutView="0" workbookViewId="0" topLeftCell="A139">
      <selection activeCell="A100" sqref="A100:A104"/>
    </sheetView>
  </sheetViews>
  <sheetFormatPr defaultColWidth="9.00390625" defaultRowHeight="12.75"/>
  <cols>
    <col min="1" max="1" width="4.875" style="1" customWidth="1"/>
    <col min="2" max="2" width="10.375" style="1" customWidth="1"/>
    <col min="3" max="3" width="21.125" style="2" customWidth="1"/>
    <col min="4" max="4" width="10.00390625" style="3" customWidth="1"/>
    <col min="5" max="5" width="10.375" style="1" customWidth="1"/>
    <col min="6" max="6" width="13.50390625" style="1" customWidth="1"/>
    <col min="7" max="7" width="21.00390625" style="1" customWidth="1"/>
    <col min="8" max="8" width="8.875" style="1" customWidth="1"/>
    <col min="9" max="9" width="9.125" style="4" customWidth="1"/>
  </cols>
  <sheetData>
    <row r="1" spans="2:9" ht="17.25" customHeight="1">
      <c r="B1" s="206"/>
      <c r="C1" s="206"/>
      <c r="F1" s="25"/>
      <c r="G1" s="188" t="s">
        <v>221</v>
      </c>
      <c r="H1" s="188"/>
      <c r="I1" s="188"/>
    </row>
    <row r="2" spans="6:10" ht="16.5" customHeight="1">
      <c r="F2" s="240" t="s">
        <v>440</v>
      </c>
      <c r="G2" s="240"/>
      <c r="H2" s="240"/>
      <c r="I2" s="240"/>
      <c r="J2" s="31"/>
    </row>
    <row r="3" spans="7:9" ht="13.5" customHeight="1">
      <c r="G3" s="88"/>
      <c r="H3" s="25"/>
      <c r="I3" s="88"/>
    </row>
    <row r="4" spans="2:8" ht="17.25" customHeight="1">
      <c r="B4" s="29"/>
      <c r="C4" s="125" t="s">
        <v>0</v>
      </c>
      <c r="D4" s="187" t="s">
        <v>1</v>
      </c>
      <c r="E4" s="187"/>
      <c r="F4" s="187"/>
      <c r="G4" s="29"/>
      <c r="H4" s="29"/>
    </row>
    <row r="5" spans="1:9" ht="47.25" customHeight="1">
      <c r="A5" s="44" t="s">
        <v>394</v>
      </c>
      <c r="B5" s="44" t="s">
        <v>2</v>
      </c>
      <c r="C5" s="44" t="s">
        <v>3</v>
      </c>
      <c r="D5" s="45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</row>
    <row r="6" spans="1:9" s="91" customFormat="1" ht="8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</row>
    <row r="7" spans="1:9" ht="19.5" customHeight="1">
      <c r="A7" s="174">
        <v>1</v>
      </c>
      <c r="B7" s="174" t="s">
        <v>10</v>
      </c>
      <c r="C7" s="46" t="s">
        <v>11</v>
      </c>
      <c r="D7" s="201">
        <v>1.1</v>
      </c>
      <c r="E7" s="181">
        <v>1</v>
      </c>
      <c r="F7" s="182" t="s">
        <v>395</v>
      </c>
      <c r="G7" s="171" t="s">
        <v>11</v>
      </c>
      <c r="H7" s="174" t="s">
        <v>12</v>
      </c>
      <c r="I7" s="164" t="s">
        <v>13</v>
      </c>
    </row>
    <row r="8" spans="1:9" ht="19.5" customHeight="1">
      <c r="A8" s="169"/>
      <c r="B8" s="169"/>
      <c r="C8" s="46" t="s">
        <v>14</v>
      </c>
      <c r="D8" s="201"/>
      <c r="E8" s="181"/>
      <c r="F8" s="182"/>
      <c r="G8" s="172"/>
      <c r="H8" s="169"/>
      <c r="I8" s="164"/>
    </row>
    <row r="9" spans="1:9" ht="19.5" customHeight="1">
      <c r="A9" s="169"/>
      <c r="B9" s="169"/>
      <c r="C9" s="220"/>
      <c r="D9" s="129">
        <v>1.1</v>
      </c>
      <c r="E9" s="128">
        <v>1</v>
      </c>
      <c r="F9" s="128" t="s">
        <v>15</v>
      </c>
      <c r="G9" s="172"/>
      <c r="H9" s="169"/>
      <c r="I9" s="174"/>
    </row>
    <row r="10" spans="1:9" ht="19.5" customHeight="1">
      <c r="A10" s="169"/>
      <c r="B10" s="169"/>
      <c r="C10" s="221"/>
      <c r="D10" s="129">
        <v>1.1</v>
      </c>
      <c r="E10" s="128">
        <v>1</v>
      </c>
      <c r="F10" s="128" t="s">
        <v>411</v>
      </c>
      <c r="G10" s="172"/>
      <c r="H10" s="169"/>
      <c r="I10" s="169"/>
    </row>
    <row r="11" spans="1:9" ht="19.5" customHeight="1">
      <c r="A11" s="169"/>
      <c r="B11" s="169"/>
      <c r="C11" s="221"/>
      <c r="D11" s="129">
        <v>1.1</v>
      </c>
      <c r="E11" s="128">
        <v>1</v>
      </c>
      <c r="F11" s="128" t="s">
        <v>17</v>
      </c>
      <c r="G11" s="172"/>
      <c r="H11" s="169"/>
      <c r="I11" s="169"/>
    </row>
    <row r="12" spans="1:9" ht="19.5" customHeight="1">
      <c r="A12" s="170"/>
      <c r="B12" s="170"/>
      <c r="C12" s="222"/>
      <c r="D12" s="129">
        <v>0.24</v>
      </c>
      <c r="E12" s="128">
        <v>1</v>
      </c>
      <c r="F12" s="128" t="s">
        <v>414</v>
      </c>
      <c r="G12" s="173"/>
      <c r="H12" s="170"/>
      <c r="I12" s="170"/>
    </row>
    <row r="13" spans="1:9" ht="19.5" customHeight="1">
      <c r="A13" s="164">
        <v>2</v>
      </c>
      <c r="B13" s="164" t="s">
        <v>10</v>
      </c>
      <c r="C13" s="46" t="s">
        <v>18</v>
      </c>
      <c r="D13" s="178">
        <v>1.1</v>
      </c>
      <c r="E13" s="181">
        <v>1</v>
      </c>
      <c r="F13" s="182" t="s">
        <v>395</v>
      </c>
      <c r="G13" s="165" t="s">
        <v>19</v>
      </c>
      <c r="H13" s="164" t="s">
        <v>20</v>
      </c>
      <c r="I13" s="164" t="s">
        <v>13</v>
      </c>
    </row>
    <row r="14" spans="1:9" ht="19.5" customHeight="1">
      <c r="A14" s="164"/>
      <c r="B14" s="164"/>
      <c r="C14" s="46" t="s">
        <v>21</v>
      </c>
      <c r="D14" s="178"/>
      <c r="E14" s="181"/>
      <c r="F14" s="182"/>
      <c r="G14" s="165"/>
      <c r="H14" s="164"/>
      <c r="I14" s="164"/>
    </row>
    <row r="15" spans="1:9" ht="12.75">
      <c r="A15" s="164"/>
      <c r="B15" s="164"/>
      <c r="C15" s="82" t="s">
        <v>19</v>
      </c>
      <c r="D15" s="45"/>
      <c r="E15" s="80"/>
      <c r="F15" s="80"/>
      <c r="G15" s="165"/>
      <c r="H15" s="164"/>
      <c r="I15" s="44"/>
    </row>
    <row r="16" spans="1:9" ht="19.5" customHeight="1">
      <c r="A16" s="164">
        <v>3</v>
      </c>
      <c r="B16" s="164" t="s">
        <v>10</v>
      </c>
      <c r="C16" s="46" t="s">
        <v>22</v>
      </c>
      <c r="D16" s="178">
        <v>1.1</v>
      </c>
      <c r="E16" s="181">
        <v>1</v>
      </c>
      <c r="F16" s="182" t="s">
        <v>395</v>
      </c>
      <c r="G16" s="165" t="s">
        <v>23</v>
      </c>
      <c r="H16" s="164" t="s">
        <v>472</v>
      </c>
      <c r="I16" s="164" t="s">
        <v>13</v>
      </c>
    </row>
    <row r="17" spans="1:9" ht="19.5" customHeight="1">
      <c r="A17" s="164"/>
      <c r="B17" s="164"/>
      <c r="C17" s="46" t="s">
        <v>23</v>
      </c>
      <c r="D17" s="178"/>
      <c r="E17" s="181"/>
      <c r="F17" s="182"/>
      <c r="G17" s="165"/>
      <c r="H17" s="164"/>
      <c r="I17" s="164"/>
    </row>
    <row r="18" spans="1:9" ht="19.5" customHeight="1">
      <c r="A18" s="164"/>
      <c r="B18" s="164"/>
      <c r="C18" s="166"/>
      <c r="D18" s="129">
        <v>0.24</v>
      </c>
      <c r="E18" s="128">
        <v>1</v>
      </c>
      <c r="F18" s="128" t="s">
        <v>414</v>
      </c>
      <c r="G18" s="165"/>
      <c r="H18" s="164"/>
      <c r="I18" s="174"/>
    </row>
    <row r="19" spans="1:9" ht="19.5" customHeight="1">
      <c r="A19" s="164"/>
      <c r="B19" s="164"/>
      <c r="C19" s="167"/>
      <c r="D19" s="129">
        <v>0.24</v>
      </c>
      <c r="E19" s="128">
        <v>1</v>
      </c>
      <c r="F19" s="128" t="s">
        <v>15</v>
      </c>
      <c r="G19" s="165"/>
      <c r="H19" s="164"/>
      <c r="I19" s="169"/>
    </row>
    <row r="20" spans="1:9" ht="19.5" customHeight="1">
      <c r="A20" s="164"/>
      <c r="B20" s="164"/>
      <c r="C20" s="167"/>
      <c r="D20" s="129">
        <v>0.24</v>
      </c>
      <c r="E20" s="128">
        <v>1</v>
      </c>
      <c r="F20" s="128" t="s">
        <v>411</v>
      </c>
      <c r="G20" s="165"/>
      <c r="H20" s="164"/>
      <c r="I20" s="169"/>
    </row>
    <row r="21" spans="1:9" ht="19.5" customHeight="1">
      <c r="A21" s="164"/>
      <c r="B21" s="164"/>
      <c r="C21" s="167"/>
      <c r="D21" s="129">
        <v>0.24</v>
      </c>
      <c r="E21" s="128">
        <v>1</v>
      </c>
      <c r="F21" s="128" t="s">
        <v>17</v>
      </c>
      <c r="G21" s="165"/>
      <c r="H21" s="164"/>
      <c r="I21" s="169"/>
    </row>
    <row r="22" spans="1:9" ht="19.5" customHeight="1">
      <c r="A22" s="164"/>
      <c r="B22" s="164"/>
      <c r="C22" s="168"/>
      <c r="D22" s="129">
        <v>0.24</v>
      </c>
      <c r="E22" s="128">
        <v>1</v>
      </c>
      <c r="F22" s="128" t="s">
        <v>415</v>
      </c>
      <c r="G22" s="165"/>
      <c r="H22" s="164"/>
      <c r="I22" s="170"/>
    </row>
    <row r="23" spans="1:9" ht="19.5" customHeight="1">
      <c r="A23" s="164">
        <v>4</v>
      </c>
      <c r="B23" s="174" t="s">
        <v>10</v>
      </c>
      <c r="C23" s="228" t="s">
        <v>24</v>
      </c>
      <c r="D23" s="134">
        <v>1.1</v>
      </c>
      <c r="E23" s="132">
        <v>1</v>
      </c>
      <c r="F23" s="133" t="s">
        <v>395</v>
      </c>
      <c r="G23" s="171" t="s">
        <v>24</v>
      </c>
      <c r="H23" s="164" t="s">
        <v>25</v>
      </c>
      <c r="I23" s="44" t="s">
        <v>13</v>
      </c>
    </row>
    <row r="24" spans="1:9" ht="19.5" customHeight="1">
      <c r="A24" s="164"/>
      <c r="B24" s="169"/>
      <c r="C24" s="229"/>
      <c r="D24" s="129">
        <v>0.24</v>
      </c>
      <c r="E24" s="128">
        <v>1</v>
      </c>
      <c r="F24" s="128" t="s">
        <v>414</v>
      </c>
      <c r="G24" s="172"/>
      <c r="H24" s="164"/>
      <c r="I24" s="44"/>
    </row>
    <row r="25" spans="1:9" ht="19.5" customHeight="1">
      <c r="A25" s="164"/>
      <c r="B25" s="169"/>
      <c r="C25" s="229"/>
      <c r="D25" s="129">
        <v>0.24</v>
      </c>
      <c r="E25" s="128">
        <v>1</v>
      </c>
      <c r="F25" s="128" t="s">
        <v>15</v>
      </c>
      <c r="G25" s="172"/>
      <c r="H25" s="164"/>
      <c r="I25" s="164"/>
    </row>
    <row r="26" spans="1:9" ht="19.5" customHeight="1">
      <c r="A26" s="164"/>
      <c r="B26" s="169"/>
      <c r="C26" s="229"/>
      <c r="D26" s="129">
        <v>0.24</v>
      </c>
      <c r="E26" s="128">
        <v>1</v>
      </c>
      <c r="F26" s="128" t="s">
        <v>411</v>
      </c>
      <c r="G26" s="172"/>
      <c r="H26" s="164"/>
      <c r="I26" s="164"/>
    </row>
    <row r="27" spans="1:9" ht="19.5" customHeight="1">
      <c r="A27" s="164"/>
      <c r="B27" s="170"/>
      <c r="C27" s="230"/>
      <c r="D27" s="129">
        <v>0.24</v>
      </c>
      <c r="E27" s="128">
        <v>1</v>
      </c>
      <c r="F27" s="128" t="s">
        <v>17</v>
      </c>
      <c r="G27" s="173"/>
      <c r="H27" s="164"/>
      <c r="I27" s="164"/>
    </row>
    <row r="28" spans="1:9" ht="19.5" customHeight="1">
      <c r="A28" s="164">
        <v>5</v>
      </c>
      <c r="B28" s="164" t="s">
        <v>10</v>
      </c>
      <c r="C28" s="46" t="s">
        <v>26</v>
      </c>
      <c r="D28" s="178">
        <v>1.1</v>
      </c>
      <c r="E28" s="181">
        <v>1</v>
      </c>
      <c r="F28" s="182" t="s">
        <v>395</v>
      </c>
      <c r="G28" s="165" t="s">
        <v>27</v>
      </c>
      <c r="H28" s="164" t="s">
        <v>28</v>
      </c>
      <c r="I28" s="164" t="s">
        <v>13</v>
      </c>
    </row>
    <row r="29" spans="1:9" ht="19.5" customHeight="1">
      <c r="A29" s="164"/>
      <c r="B29" s="164"/>
      <c r="C29" s="46" t="s">
        <v>29</v>
      </c>
      <c r="D29" s="178"/>
      <c r="E29" s="181"/>
      <c r="F29" s="182"/>
      <c r="G29" s="165"/>
      <c r="H29" s="164"/>
      <c r="I29" s="164"/>
    </row>
    <row r="30" spans="1:9" ht="19.5" customHeight="1">
      <c r="A30" s="164"/>
      <c r="B30" s="164"/>
      <c r="C30" s="46" t="s">
        <v>30</v>
      </c>
      <c r="D30" s="178"/>
      <c r="E30" s="181"/>
      <c r="F30" s="182"/>
      <c r="G30" s="165"/>
      <c r="H30" s="164"/>
      <c r="I30" s="164"/>
    </row>
    <row r="31" spans="1:9" ht="19.5" customHeight="1">
      <c r="A31" s="164"/>
      <c r="B31" s="164"/>
      <c r="C31" s="46" t="s">
        <v>31</v>
      </c>
      <c r="D31" s="178"/>
      <c r="E31" s="181"/>
      <c r="F31" s="182"/>
      <c r="G31" s="165"/>
      <c r="H31" s="164"/>
      <c r="I31" s="164"/>
    </row>
    <row r="32" spans="1:9" ht="12.75">
      <c r="A32" s="164"/>
      <c r="B32" s="164"/>
      <c r="C32" s="82" t="s">
        <v>32</v>
      </c>
      <c r="D32" s="237"/>
      <c r="E32" s="220"/>
      <c r="F32" s="220"/>
      <c r="G32" s="165"/>
      <c r="H32" s="164"/>
      <c r="I32" s="174"/>
    </row>
    <row r="33" spans="1:9" ht="12.75">
      <c r="A33" s="164"/>
      <c r="B33" s="164"/>
      <c r="C33" s="82" t="s">
        <v>33</v>
      </c>
      <c r="D33" s="238"/>
      <c r="E33" s="221"/>
      <c r="F33" s="221"/>
      <c r="G33" s="165"/>
      <c r="H33" s="164"/>
      <c r="I33" s="169"/>
    </row>
    <row r="34" spans="1:9" ht="12.75">
      <c r="A34" s="164"/>
      <c r="B34" s="164"/>
      <c r="C34" s="82" t="s">
        <v>34</v>
      </c>
      <c r="D34" s="239"/>
      <c r="E34" s="222"/>
      <c r="F34" s="222"/>
      <c r="G34" s="165"/>
      <c r="H34" s="164"/>
      <c r="I34" s="170"/>
    </row>
    <row r="35" spans="1:9" ht="12.75">
      <c r="A35" s="164">
        <v>6</v>
      </c>
      <c r="B35" s="174" t="s">
        <v>10</v>
      </c>
      <c r="C35" s="46" t="s">
        <v>35</v>
      </c>
      <c r="D35" s="201">
        <v>1.1</v>
      </c>
      <c r="E35" s="181">
        <v>1</v>
      </c>
      <c r="F35" s="182" t="s">
        <v>395</v>
      </c>
      <c r="G35" s="171" t="s">
        <v>36</v>
      </c>
      <c r="H35" s="164" t="s">
        <v>37</v>
      </c>
      <c r="I35" s="164" t="s">
        <v>13</v>
      </c>
    </row>
    <row r="36" spans="1:9" ht="12.75">
      <c r="A36" s="164"/>
      <c r="B36" s="169"/>
      <c r="C36" s="46" t="s">
        <v>36</v>
      </c>
      <c r="D36" s="201"/>
      <c r="E36" s="181"/>
      <c r="F36" s="182"/>
      <c r="G36" s="172"/>
      <c r="H36" s="164"/>
      <c r="I36" s="164"/>
    </row>
    <row r="37" spans="1:9" ht="19.5" customHeight="1">
      <c r="A37" s="164"/>
      <c r="B37" s="169"/>
      <c r="C37" s="174"/>
      <c r="D37" s="129">
        <v>0.24</v>
      </c>
      <c r="E37" s="128">
        <v>1</v>
      </c>
      <c r="F37" s="128" t="s">
        <v>414</v>
      </c>
      <c r="G37" s="172"/>
      <c r="H37" s="164"/>
      <c r="I37" s="174"/>
    </row>
    <row r="38" spans="1:9" ht="19.5" customHeight="1">
      <c r="A38" s="164"/>
      <c r="B38" s="169"/>
      <c r="C38" s="169"/>
      <c r="D38" s="129">
        <v>0.24</v>
      </c>
      <c r="E38" s="128">
        <v>1</v>
      </c>
      <c r="F38" s="128" t="s">
        <v>15</v>
      </c>
      <c r="G38" s="172"/>
      <c r="H38" s="164"/>
      <c r="I38" s="169"/>
    </row>
    <row r="39" spans="1:9" ht="19.5" customHeight="1">
      <c r="A39" s="164"/>
      <c r="B39" s="169"/>
      <c r="C39" s="169"/>
      <c r="D39" s="129">
        <v>0.24</v>
      </c>
      <c r="E39" s="128">
        <v>1</v>
      </c>
      <c r="F39" s="128" t="s">
        <v>411</v>
      </c>
      <c r="G39" s="172"/>
      <c r="H39" s="164"/>
      <c r="I39" s="169"/>
    </row>
    <row r="40" spans="1:9" ht="19.5" customHeight="1">
      <c r="A40" s="164"/>
      <c r="B40" s="170"/>
      <c r="C40" s="170"/>
      <c r="D40" s="129">
        <v>0.24</v>
      </c>
      <c r="E40" s="128">
        <v>1</v>
      </c>
      <c r="F40" s="128" t="s">
        <v>17</v>
      </c>
      <c r="G40" s="173"/>
      <c r="H40" s="164"/>
      <c r="I40" s="170"/>
    </row>
    <row r="41" spans="1:9" ht="12.75">
      <c r="A41" s="164">
        <v>7</v>
      </c>
      <c r="B41" s="164" t="s">
        <v>10</v>
      </c>
      <c r="C41" s="46" t="s">
        <v>38</v>
      </c>
      <c r="D41" s="178">
        <v>1.1</v>
      </c>
      <c r="E41" s="181">
        <v>2</v>
      </c>
      <c r="F41" s="182" t="s">
        <v>395</v>
      </c>
      <c r="G41" s="165" t="s">
        <v>41</v>
      </c>
      <c r="H41" s="164" t="s">
        <v>473</v>
      </c>
      <c r="I41" s="164" t="s">
        <v>13</v>
      </c>
    </row>
    <row r="42" spans="1:9" ht="12.75">
      <c r="A42" s="164"/>
      <c r="B42" s="164"/>
      <c r="C42" s="46" t="s">
        <v>39</v>
      </c>
      <c r="D42" s="178"/>
      <c r="E42" s="181"/>
      <c r="F42" s="182"/>
      <c r="G42" s="165"/>
      <c r="H42" s="164"/>
      <c r="I42" s="164"/>
    </row>
    <row r="43" spans="1:9" ht="12.75">
      <c r="A43" s="164"/>
      <c r="B43" s="164"/>
      <c r="C43" s="46" t="s">
        <v>40</v>
      </c>
      <c r="D43" s="178"/>
      <c r="E43" s="181"/>
      <c r="F43" s="182"/>
      <c r="G43" s="165"/>
      <c r="H43" s="164"/>
      <c r="I43" s="164"/>
    </row>
    <row r="44" spans="1:9" ht="12.75">
      <c r="A44" s="164"/>
      <c r="B44" s="164"/>
      <c r="C44" s="46" t="s">
        <v>43</v>
      </c>
      <c r="D44" s="178"/>
      <c r="E44" s="181"/>
      <c r="F44" s="182"/>
      <c r="G44" s="165"/>
      <c r="H44" s="164"/>
      <c r="I44" s="164"/>
    </row>
    <row r="45" spans="1:9" ht="12.75">
      <c r="A45" s="164"/>
      <c r="B45" s="164"/>
      <c r="C45" s="174"/>
      <c r="D45" s="178"/>
      <c r="E45" s="181"/>
      <c r="F45" s="182"/>
      <c r="G45" s="165"/>
      <c r="H45" s="164"/>
      <c r="I45" s="164"/>
    </row>
    <row r="46" spans="1:9" ht="19.5" customHeight="1">
      <c r="A46" s="164"/>
      <c r="B46" s="164"/>
      <c r="C46" s="169"/>
      <c r="D46" s="129">
        <v>0.24</v>
      </c>
      <c r="E46" s="128">
        <v>2</v>
      </c>
      <c r="F46" s="128" t="s">
        <v>414</v>
      </c>
      <c r="G46" s="165"/>
      <c r="H46" s="164"/>
      <c r="I46" s="164"/>
    </row>
    <row r="47" spans="1:9" ht="19.5" customHeight="1">
      <c r="A47" s="164"/>
      <c r="B47" s="164"/>
      <c r="C47" s="169"/>
      <c r="D47" s="129">
        <v>1.1</v>
      </c>
      <c r="E47" s="128">
        <v>1</v>
      </c>
      <c r="F47" s="128" t="s">
        <v>15</v>
      </c>
      <c r="G47" s="165"/>
      <c r="H47" s="164"/>
      <c r="I47" s="164"/>
    </row>
    <row r="48" spans="1:9" ht="19.5" customHeight="1">
      <c r="A48" s="164"/>
      <c r="B48" s="164"/>
      <c r="C48" s="169"/>
      <c r="D48" s="129">
        <v>1.1</v>
      </c>
      <c r="E48" s="128">
        <v>1</v>
      </c>
      <c r="F48" s="128" t="s">
        <v>411</v>
      </c>
      <c r="G48" s="165"/>
      <c r="H48" s="164"/>
      <c r="I48" s="164"/>
    </row>
    <row r="49" spans="1:9" ht="19.5" customHeight="1">
      <c r="A49" s="164"/>
      <c r="B49" s="164"/>
      <c r="C49" s="169"/>
      <c r="D49" s="129">
        <v>1.1</v>
      </c>
      <c r="E49" s="128">
        <v>1</v>
      </c>
      <c r="F49" s="128" t="s">
        <v>17</v>
      </c>
      <c r="G49" s="165"/>
      <c r="H49" s="164"/>
      <c r="I49" s="164"/>
    </row>
    <row r="50" spans="1:9" ht="19.5" customHeight="1">
      <c r="A50" s="164"/>
      <c r="B50" s="164"/>
      <c r="C50" s="170"/>
      <c r="D50" s="139">
        <v>0.24</v>
      </c>
      <c r="E50" s="128">
        <v>1</v>
      </c>
      <c r="F50" s="139" t="s">
        <v>415</v>
      </c>
      <c r="G50" s="165"/>
      <c r="H50" s="164"/>
      <c r="I50" s="44" t="s">
        <v>13</v>
      </c>
    </row>
    <row r="51" spans="1:9" ht="19.5" customHeight="1">
      <c r="A51" s="174">
        <v>8</v>
      </c>
      <c r="B51" s="174" t="s">
        <v>10</v>
      </c>
      <c r="C51" s="228" t="s">
        <v>27</v>
      </c>
      <c r="D51" s="134">
        <v>1.1</v>
      </c>
      <c r="E51" s="132">
        <v>1</v>
      </c>
      <c r="F51" s="133" t="s">
        <v>395</v>
      </c>
      <c r="G51" s="171" t="s">
        <v>27</v>
      </c>
      <c r="H51" s="174" t="s">
        <v>416</v>
      </c>
      <c r="I51" s="57" t="s">
        <v>13</v>
      </c>
    </row>
    <row r="52" spans="1:9" ht="19.5" customHeight="1">
      <c r="A52" s="169"/>
      <c r="B52" s="169"/>
      <c r="C52" s="229"/>
      <c r="D52" s="129">
        <v>0.24</v>
      </c>
      <c r="E52" s="128">
        <v>1</v>
      </c>
      <c r="F52" s="128" t="s">
        <v>414</v>
      </c>
      <c r="G52" s="172"/>
      <c r="H52" s="169"/>
      <c r="I52" s="174"/>
    </row>
    <row r="53" spans="1:9" ht="19.5" customHeight="1">
      <c r="A53" s="169"/>
      <c r="B53" s="169"/>
      <c r="C53" s="229"/>
      <c r="D53" s="129">
        <v>0.24</v>
      </c>
      <c r="E53" s="128">
        <v>1</v>
      </c>
      <c r="F53" s="128" t="s">
        <v>15</v>
      </c>
      <c r="G53" s="172"/>
      <c r="H53" s="169"/>
      <c r="I53" s="169"/>
    </row>
    <row r="54" spans="1:9" ht="19.5" customHeight="1">
      <c r="A54" s="169"/>
      <c r="B54" s="169"/>
      <c r="C54" s="229"/>
      <c r="D54" s="129">
        <v>0.24</v>
      </c>
      <c r="E54" s="128">
        <v>1</v>
      </c>
      <c r="F54" s="128" t="s">
        <v>411</v>
      </c>
      <c r="G54" s="172"/>
      <c r="H54" s="169"/>
      <c r="I54" s="169"/>
    </row>
    <row r="55" spans="1:9" ht="19.5" customHeight="1">
      <c r="A55" s="169"/>
      <c r="B55" s="169"/>
      <c r="C55" s="229"/>
      <c r="D55" s="129">
        <v>0.24</v>
      </c>
      <c r="E55" s="128">
        <v>1</v>
      </c>
      <c r="F55" s="128" t="s">
        <v>17</v>
      </c>
      <c r="G55" s="172"/>
      <c r="H55" s="169"/>
      <c r="I55" s="170"/>
    </row>
    <row r="56" spans="1:9" ht="19.5" customHeight="1">
      <c r="A56" s="170"/>
      <c r="B56" s="170"/>
      <c r="C56" s="230"/>
      <c r="D56" s="139">
        <v>0.24</v>
      </c>
      <c r="E56" s="128">
        <v>1</v>
      </c>
      <c r="F56" s="139" t="s">
        <v>415</v>
      </c>
      <c r="G56" s="173"/>
      <c r="H56" s="170"/>
      <c r="I56" s="57" t="s">
        <v>13</v>
      </c>
    </row>
    <row r="57" spans="1:9" ht="12.75">
      <c r="A57" s="164">
        <v>9</v>
      </c>
      <c r="B57" s="174" t="s">
        <v>10</v>
      </c>
      <c r="C57" s="46" t="s">
        <v>44</v>
      </c>
      <c r="D57" s="201">
        <v>1.1</v>
      </c>
      <c r="E57" s="181">
        <v>1</v>
      </c>
      <c r="F57" s="182" t="s">
        <v>395</v>
      </c>
      <c r="G57" s="171" t="s">
        <v>45</v>
      </c>
      <c r="H57" s="164" t="s">
        <v>46</v>
      </c>
      <c r="I57" s="164" t="s">
        <v>13</v>
      </c>
    </row>
    <row r="58" spans="1:9" ht="12.75">
      <c r="A58" s="164"/>
      <c r="B58" s="169"/>
      <c r="C58" s="46" t="s">
        <v>47</v>
      </c>
      <c r="D58" s="201"/>
      <c r="E58" s="181"/>
      <c r="F58" s="182"/>
      <c r="G58" s="172"/>
      <c r="H58" s="164"/>
      <c r="I58" s="164"/>
    </row>
    <row r="59" spans="1:9" ht="19.5" customHeight="1">
      <c r="A59" s="164"/>
      <c r="B59" s="169"/>
      <c r="C59" s="174"/>
      <c r="D59" s="129">
        <v>0.24</v>
      </c>
      <c r="E59" s="128">
        <v>1</v>
      </c>
      <c r="F59" s="128" t="s">
        <v>414</v>
      </c>
      <c r="G59" s="172"/>
      <c r="H59" s="164"/>
      <c r="I59" s="174"/>
    </row>
    <row r="60" spans="1:9" ht="19.5" customHeight="1">
      <c r="A60" s="164"/>
      <c r="B60" s="169"/>
      <c r="C60" s="169"/>
      <c r="D60" s="129">
        <v>1.1</v>
      </c>
      <c r="E60" s="128">
        <v>1</v>
      </c>
      <c r="F60" s="128" t="s">
        <v>15</v>
      </c>
      <c r="G60" s="172"/>
      <c r="H60" s="164"/>
      <c r="I60" s="169"/>
    </row>
    <row r="61" spans="1:9" ht="19.5" customHeight="1">
      <c r="A61" s="164"/>
      <c r="B61" s="169"/>
      <c r="C61" s="169"/>
      <c r="D61" s="129">
        <v>1.1</v>
      </c>
      <c r="E61" s="128">
        <v>1</v>
      </c>
      <c r="F61" s="128" t="s">
        <v>411</v>
      </c>
      <c r="G61" s="172"/>
      <c r="H61" s="164"/>
      <c r="I61" s="169"/>
    </row>
    <row r="62" spans="1:9" ht="19.5" customHeight="1">
      <c r="A62" s="164"/>
      <c r="B62" s="170"/>
      <c r="C62" s="170"/>
      <c r="D62" s="129">
        <v>1.1</v>
      </c>
      <c r="E62" s="128">
        <v>1</v>
      </c>
      <c r="F62" s="128" t="s">
        <v>17</v>
      </c>
      <c r="G62" s="173"/>
      <c r="H62" s="164"/>
      <c r="I62" s="170"/>
    </row>
    <row r="63" spans="1:9" ht="19.5" customHeight="1">
      <c r="A63" s="174">
        <v>10</v>
      </c>
      <c r="B63" s="174" t="s">
        <v>10</v>
      </c>
      <c r="C63" s="174" t="s">
        <v>48</v>
      </c>
      <c r="D63" s="132">
        <v>0.24</v>
      </c>
      <c r="E63" s="132">
        <v>1</v>
      </c>
      <c r="F63" s="133" t="s">
        <v>395</v>
      </c>
      <c r="G63" s="174" t="s">
        <v>48</v>
      </c>
      <c r="H63" s="174" t="s">
        <v>49</v>
      </c>
      <c r="I63" s="44" t="s">
        <v>13</v>
      </c>
    </row>
    <row r="64" spans="1:9" ht="19.5" customHeight="1">
      <c r="A64" s="169"/>
      <c r="B64" s="169"/>
      <c r="C64" s="169"/>
      <c r="D64" s="132">
        <v>0.12</v>
      </c>
      <c r="E64" s="132">
        <v>1</v>
      </c>
      <c r="F64" s="133" t="s">
        <v>395</v>
      </c>
      <c r="G64" s="169"/>
      <c r="H64" s="169"/>
      <c r="I64" s="44" t="s">
        <v>13</v>
      </c>
    </row>
    <row r="65" spans="1:9" ht="19.5" customHeight="1">
      <c r="A65" s="169"/>
      <c r="B65" s="169"/>
      <c r="C65" s="169"/>
      <c r="D65" s="129">
        <v>0.24</v>
      </c>
      <c r="E65" s="128">
        <v>1</v>
      </c>
      <c r="F65" s="128" t="s">
        <v>414</v>
      </c>
      <c r="G65" s="169"/>
      <c r="H65" s="169"/>
      <c r="I65" s="174"/>
    </row>
    <row r="66" spans="1:9" ht="19.5" customHeight="1">
      <c r="A66" s="169"/>
      <c r="B66" s="169"/>
      <c r="C66" s="169"/>
      <c r="D66" s="129">
        <v>0.24</v>
      </c>
      <c r="E66" s="128">
        <v>1</v>
      </c>
      <c r="F66" s="128" t="s">
        <v>15</v>
      </c>
      <c r="G66" s="169"/>
      <c r="H66" s="169"/>
      <c r="I66" s="169"/>
    </row>
    <row r="67" spans="1:9" ht="19.5" customHeight="1">
      <c r="A67" s="169"/>
      <c r="B67" s="169"/>
      <c r="C67" s="169"/>
      <c r="D67" s="129">
        <v>0.24</v>
      </c>
      <c r="E67" s="128">
        <v>1</v>
      </c>
      <c r="F67" s="128" t="s">
        <v>411</v>
      </c>
      <c r="G67" s="169"/>
      <c r="H67" s="169"/>
      <c r="I67" s="169"/>
    </row>
    <row r="68" spans="1:9" ht="19.5" customHeight="1">
      <c r="A68" s="169"/>
      <c r="B68" s="169"/>
      <c r="C68" s="169"/>
      <c r="D68" s="129">
        <v>0.24</v>
      </c>
      <c r="E68" s="128">
        <v>1</v>
      </c>
      <c r="F68" s="128" t="s">
        <v>415</v>
      </c>
      <c r="G68" s="169"/>
      <c r="H68" s="169"/>
      <c r="I68" s="169"/>
    </row>
    <row r="69" spans="1:9" ht="19.5" customHeight="1">
      <c r="A69" s="170"/>
      <c r="B69" s="170"/>
      <c r="C69" s="170"/>
      <c r="D69" s="129">
        <v>0.24</v>
      </c>
      <c r="E69" s="128">
        <v>1</v>
      </c>
      <c r="F69" s="128" t="s">
        <v>17</v>
      </c>
      <c r="G69" s="170"/>
      <c r="H69" s="170"/>
      <c r="I69" s="170"/>
    </row>
    <row r="70" spans="1:9" ht="19.5" customHeight="1">
      <c r="A70" s="255">
        <v>11</v>
      </c>
      <c r="B70" s="164" t="s">
        <v>10</v>
      </c>
      <c r="C70" s="46" t="s">
        <v>50</v>
      </c>
      <c r="D70" s="134">
        <v>1.1</v>
      </c>
      <c r="E70" s="132">
        <v>1</v>
      </c>
      <c r="F70" s="133" t="s">
        <v>395</v>
      </c>
      <c r="G70" s="165" t="s">
        <v>51</v>
      </c>
      <c r="H70" s="164" t="s">
        <v>52</v>
      </c>
      <c r="I70" s="44"/>
    </row>
    <row r="71" spans="1:9" ht="12.75">
      <c r="A71" s="255"/>
      <c r="B71" s="164"/>
      <c r="C71" s="82" t="s">
        <v>51</v>
      </c>
      <c r="D71" s="45"/>
      <c r="E71" s="80"/>
      <c r="F71" s="80"/>
      <c r="G71" s="165"/>
      <c r="H71" s="164"/>
      <c r="I71" s="44"/>
    </row>
    <row r="72" spans="1:9" ht="19.5" customHeight="1">
      <c r="A72" s="255">
        <v>12</v>
      </c>
      <c r="B72" s="164" t="s">
        <v>10</v>
      </c>
      <c r="C72" s="46" t="s">
        <v>53</v>
      </c>
      <c r="D72" s="134">
        <v>1.1</v>
      </c>
      <c r="E72" s="132">
        <v>1</v>
      </c>
      <c r="F72" s="133" t="s">
        <v>395</v>
      </c>
      <c r="G72" s="165" t="s">
        <v>54</v>
      </c>
      <c r="H72" s="164" t="s">
        <v>55</v>
      </c>
      <c r="I72" s="44" t="s">
        <v>13</v>
      </c>
    </row>
    <row r="73" spans="1:9" ht="19.5" customHeight="1">
      <c r="A73" s="255"/>
      <c r="B73" s="164"/>
      <c r="C73" s="82" t="s">
        <v>54</v>
      </c>
      <c r="D73" s="129">
        <v>0.24</v>
      </c>
      <c r="E73" s="128">
        <v>1</v>
      </c>
      <c r="F73" s="128" t="s">
        <v>414</v>
      </c>
      <c r="G73" s="165"/>
      <c r="H73" s="164"/>
      <c r="I73" s="174"/>
    </row>
    <row r="74" spans="1:9" ht="19.5" customHeight="1">
      <c r="A74" s="255"/>
      <c r="B74" s="164"/>
      <c r="C74" s="174"/>
      <c r="D74" s="129">
        <v>0.24</v>
      </c>
      <c r="E74" s="128">
        <v>1</v>
      </c>
      <c r="F74" s="128" t="s">
        <v>15</v>
      </c>
      <c r="G74" s="165"/>
      <c r="H74" s="164"/>
      <c r="I74" s="169"/>
    </row>
    <row r="75" spans="1:9" ht="19.5" customHeight="1">
      <c r="A75" s="255"/>
      <c r="B75" s="164"/>
      <c r="C75" s="169"/>
      <c r="D75" s="129">
        <v>0.24</v>
      </c>
      <c r="E75" s="128">
        <v>1</v>
      </c>
      <c r="F75" s="128" t="s">
        <v>411</v>
      </c>
      <c r="G75" s="165"/>
      <c r="H75" s="164"/>
      <c r="I75" s="169"/>
    </row>
    <row r="76" spans="1:9" ht="17.25" customHeight="1">
      <c r="A76" s="255"/>
      <c r="B76" s="164"/>
      <c r="C76" s="170"/>
      <c r="D76" s="129">
        <v>0.24</v>
      </c>
      <c r="E76" s="128">
        <v>1</v>
      </c>
      <c r="F76" s="128" t="s">
        <v>17</v>
      </c>
      <c r="G76" s="165"/>
      <c r="H76" s="164"/>
      <c r="I76" s="170"/>
    </row>
    <row r="77" spans="1:9" ht="19.5" customHeight="1">
      <c r="A77" s="164">
        <v>13</v>
      </c>
      <c r="B77" s="174" t="s">
        <v>10</v>
      </c>
      <c r="C77" s="46" t="s">
        <v>56</v>
      </c>
      <c r="D77" s="201">
        <v>1.1</v>
      </c>
      <c r="E77" s="181">
        <v>1</v>
      </c>
      <c r="F77" s="182" t="s">
        <v>395</v>
      </c>
      <c r="G77" s="171" t="s">
        <v>57</v>
      </c>
      <c r="H77" s="164" t="s">
        <v>58</v>
      </c>
      <c r="I77" s="164" t="s">
        <v>13</v>
      </c>
    </row>
    <row r="78" spans="1:9" ht="19.5" customHeight="1">
      <c r="A78" s="164"/>
      <c r="B78" s="169"/>
      <c r="C78" s="46" t="s">
        <v>59</v>
      </c>
      <c r="D78" s="201"/>
      <c r="E78" s="181"/>
      <c r="F78" s="182"/>
      <c r="G78" s="172"/>
      <c r="H78" s="164"/>
      <c r="I78" s="164"/>
    </row>
    <row r="79" spans="1:9" ht="19.5" customHeight="1">
      <c r="A79" s="164"/>
      <c r="B79" s="169"/>
      <c r="C79" s="174"/>
      <c r="D79" s="129">
        <v>0.24</v>
      </c>
      <c r="E79" s="128">
        <v>1</v>
      </c>
      <c r="F79" s="128" t="s">
        <v>414</v>
      </c>
      <c r="G79" s="172"/>
      <c r="H79" s="164"/>
      <c r="I79" s="174"/>
    </row>
    <row r="80" spans="1:9" ht="19.5" customHeight="1">
      <c r="A80" s="164"/>
      <c r="B80" s="169"/>
      <c r="C80" s="169"/>
      <c r="D80" s="129">
        <v>1.1</v>
      </c>
      <c r="E80" s="128">
        <v>1</v>
      </c>
      <c r="F80" s="128" t="s">
        <v>15</v>
      </c>
      <c r="G80" s="172"/>
      <c r="H80" s="164"/>
      <c r="I80" s="169"/>
    </row>
    <row r="81" spans="1:9" ht="19.5" customHeight="1">
      <c r="A81" s="164"/>
      <c r="B81" s="169"/>
      <c r="C81" s="169"/>
      <c r="D81" s="129">
        <v>1.1</v>
      </c>
      <c r="E81" s="128">
        <v>1</v>
      </c>
      <c r="F81" s="128" t="s">
        <v>411</v>
      </c>
      <c r="G81" s="172"/>
      <c r="H81" s="164"/>
      <c r="I81" s="169"/>
    </row>
    <row r="82" spans="1:9" ht="19.5" customHeight="1">
      <c r="A82" s="164"/>
      <c r="B82" s="170"/>
      <c r="C82" s="170"/>
      <c r="D82" s="129">
        <v>1.1</v>
      </c>
      <c r="E82" s="128">
        <v>1</v>
      </c>
      <c r="F82" s="128" t="s">
        <v>17</v>
      </c>
      <c r="G82" s="173"/>
      <c r="H82" s="164"/>
      <c r="I82" s="170"/>
    </row>
    <row r="83" spans="1:9" ht="19.5" customHeight="1">
      <c r="A83" s="174">
        <v>14</v>
      </c>
      <c r="B83" s="174" t="s">
        <v>10</v>
      </c>
      <c r="C83" s="228" t="s">
        <v>60</v>
      </c>
      <c r="D83" s="132">
        <v>0.24</v>
      </c>
      <c r="E83" s="132">
        <v>1</v>
      </c>
      <c r="F83" s="133" t="s">
        <v>395</v>
      </c>
      <c r="G83" s="171" t="s">
        <v>60</v>
      </c>
      <c r="H83" s="174" t="s">
        <v>61</v>
      </c>
      <c r="I83" s="44" t="s">
        <v>62</v>
      </c>
    </row>
    <row r="84" spans="1:9" ht="19.5" customHeight="1">
      <c r="A84" s="169"/>
      <c r="B84" s="169"/>
      <c r="C84" s="229"/>
      <c r="D84" s="129">
        <v>0.24</v>
      </c>
      <c r="E84" s="128">
        <v>1</v>
      </c>
      <c r="F84" s="128" t="s">
        <v>414</v>
      </c>
      <c r="G84" s="172"/>
      <c r="H84" s="169"/>
      <c r="I84" s="174"/>
    </row>
    <row r="85" spans="1:9" ht="19.5" customHeight="1">
      <c r="A85" s="169"/>
      <c r="B85" s="169"/>
      <c r="C85" s="229"/>
      <c r="D85" s="129">
        <v>0.12</v>
      </c>
      <c r="E85" s="128">
        <v>1</v>
      </c>
      <c r="F85" s="128" t="s">
        <v>15</v>
      </c>
      <c r="G85" s="172"/>
      <c r="H85" s="169"/>
      <c r="I85" s="169"/>
    </row>
    <row r="86" spans="1:9" ht="19.5" customHeight="1">
      <c r="A86" s="169"/>
      <c r="B86" s="169"/>
      <c r="C86" s="229"/>
      <c r="D86" s="129">
        <v>0.12</v>
      </c>
      <c r="E86" s="128">
        <v>1</v>
      </c>
      <c r="F86" s="128" t="s">
        <v>411</v>
      </c>
      <c r="G86" s="172"/>
      <c r="H86" s="169"/>
      <c r="I86" s="169"/>
    </row>
    <row r="87" spans="1:9" ht="19.5" customHeight="1">
      <c r="A87" s="170"/>
      <c r="B87" s="170"/>
      <c r="C87" s="230"/>
      <c r="D87" s="129">
        <v>0.12</v>
      </c>
      <c r="E87" s="128">
        <v>1</v>
      </c>
      <c r="F87" s="128" t="s">
        <v>17</v>
      </c>
      <c r="G87" s="173"/>
      <c r="H87" s="170"/>
      <c r="I87" s="170"/>
    </row>
    <row r="88" spans="1:9" ht="19.5" customHeight="1">
      <c r="A88" s="164">
        <v>15</v>
      </c>
      <c r="B88" s="164" t="s">
        <v>10</v>
      </c>
      <c r="C88" s="47" t="s">
        <v>63</v>
      </c>
      <c r="D88" s="132">
        <v>0.24</v>
      </c>
      <c r="E88" s="132">
        <v>1</v>
      </c>
      <c r="F88" s="133" t="s">
        <v>395</v>
      </c>
      <c r="G88" s="165" t="s">
        <v>64</v>
      </c>
      <c r="H88" s="164" t="s">
        <v>65</v>
      </c>
      <c r="I88" s="174"/>
    </row>
    <row r="89" spans="1:9" ht="12.75">
      <c r="A89" s="164"/>
      <c r="B89" s="164"/>
      <c r="C89" s="67" t="s">
        <v>64</v>
      </c>
      <c r="D89" s="184"/>
      <c r="E89" s="184"/>
      <c r="F89" s="184"/>
      <c r="G89" s="165"/>
      <c r="H89" s="164"/>
      <c r="I89" s="169"/>
    </row>
    <row r="90" spans="1:9" ht="12.75">
      <c r="A90" s="164"/>
      <c r="B90" s="164"/>
      <c r="C90" s="67" t="s">
        <v>66</v>
      </c>
      <c r="D90" s="184"/>
      <c r="E90" s="184"/>
      <c r="F90" s="184"/>
      <c r="G90" s="165"/>
      <c r="H90" s="164"/>
      <c r="I90" s="169"/>
    </row>
    <row r="91" spans="1:9" ht="12.75">
      <c r="A91" s="164"/>
      <c r="B91" s="164"/>
      <c r="C91" s="67" t="s">
        <v>67</v>
      </c>
      <c r="D91" s="184"/>
      <c r="E91" s="184"/>
      <c r="F91" s="184"/>
      <c r="G91" s="165"/>
      <c r="H91" s="164"/>
      <c r="I91" s="170"/>
    </row>
    <row r="92" spans="1:9" ht="19.5" customHeight="1">
      <c r="A92" s="164">
        <v>16</v>
      </c>
      <c r="B92" s="164" t="s">
        <v>10</v>
      </c>
      <c r="C92" s="46" t="s">
        <v>68</v>
      </c>
      <c r="D92" s="134">
        <v>0.24</v>
      </c>
      <c r="E92" s="132">
        <v>2</v>
      </c>
      <c r="F92" s="133" t="s">
        <v>395</v>
      </c>
      <c r="G92" s="165" t="s">
        <v>68</v>
      </c>
      <c r="H92" s="164" t="s">
        <v>69</v>
      </c>
      <c r="I92" s="44" t="s">
        <v>13</v>
      </c>
    </row>
    <row r="93" spans="1:9" ht="12.75">
      <c r="A93" s="164"/>
      <c r="B93" s="164"/>
      <c r="C93" s="82" t="s">
        <v>70</v>
      </c>
      <c r="D93" s="184"/>
      <c r="E93" s="184"/>
      <c r="F93" s="184"/>
      <c r="G93" s="165"/>
      <c r="H93" s="164"/>
      <c r="I93" s="174"/>
    </row>
    <row r="94" spans="1:9" ht="12.75">
      <c r="A94" s="164"/>
      <c r="B94" s="164"/>
      <c r="C94" s="82" t="s">
        <v>71</v>
      </c>
      <c r="D94" s="184"/>
      <c r="E94" s="184"/>
      <c r="F94" s="184"/>
      <c r="G94" s="165"/>
      <c r="H94" s="164"/>
      <c r="I94" s="169"/>
    </row>
    <row r="95" spans="1:9" ht="12.75">
      <c r="A95" s="164"/>
      <c r="B95" s="164"/>
      <c r="C95" s="82" t="s">
        <v>72</v>
      </c>
      <c r="D95" s="184"/>
      <c r="E95" s="184"/>
      <c r="F95" s="184"/>
      <c r="G95" s="165"/>
      <c r="H95" s="164"/>
      <c r="I95" s="169"/>
    </row>
    <row r="96" spans="1:9" ht="12.75">
      <c r="A96" s="164"/>
      <c r="B96" s="164"/>
      <c r="C96" s="82" t="s">
        <v>73</v>
      </c>
      <c r="D96" s="184"/>
      <c r="E96" s="184"/>
      <c r="F96" s="184"/>
      <c r="G96" s="165"/>
      <c r="H96" s="164"/>
      <c r="I96" s="170"/>
    </row>
    <row r="97" spans="1:9" ht="19.5" customHeight="1">
      <c r="A97" s="164">
        <v>17</v>
      </c>
      <c r="B97" s="164" t="s">
        <v>10</v>
      </c>
      <c r="C97" s="46" t="s">
        <v>74</v>
      </c>
      <c r="D97" s="134">
        <v>1.1</v>
      </c>
      <c r="E97" s="132">
        <v>1</v>
      </c>
      <c r="F97" s="133" t="s">
        <v>395</v>
      </c>
      <c r="G97" s="165" t="s">
        <v>75</v>
      </c>
      <c r="H97" s="164" t="s">
        <v>76</v>
      </c>
      <c r="I97" s="44" t="s">
        <v>13</v>
      </c>
    </row>
    <row r="98" spans="1:9" ht="12.75">
      <c r="A98" s="164"/>
      <c r="B98" s="164"/>
      <c r="C98" s="82" t="s">
        <v>474</v>
      </c>
      <c r="D98" s="184"/>
      <c r="E98" s="184"/>
      <c r="F98" s="184"/>
      <c r="G98" s="165"/>
      <c r="H98" s="164"/>
      <c r="I98" s="174"/>
    </row>
    <row r="99" spans="1:9" ht="12.75">
      <c r="A99" s="164"/>
      <c r="B99" s="164"/>
      <c r="C99" s="82" t="s">
        <v>75</v>
      </c>
      <c r="D99" s="184"/>
      <c r="E99" s="184"/>
      <c r="F99" s="184"/>
      <c r="G99" s="165"/>
      <c r="H99" s="164"/>
      <c r="I99" s="169"/>
    </row>
    <row r="100" spans="1:9" ht="19.5" customHeight="1">
      <c r="A100" s="256">
        <v>18</v>
      </c>
      <c r="B100" s="174" t="s">
        <v>10</v>
      </c>
      <c r="C100" s="171" t="s">
        <v>77</v>
      </c>
      <c r="D100" s="132">
        <v>0.24</v>
      </c>
      <c r="E100" s="132">
        <v>2</v>
      </c>
      <c r="F100" s="133" t="s">
        <v>395</v>
      </c>
      <c r="G100" s="171" t="s">
        <v>77</v>
      </c>
      <c r="H100" s="174" t="s">
        <v>218</v>
      </c>
      <c r="I100" s="174"/>
    </row>
    <row r="101" spans="1:9" ht="19.5" customHeight="1">
      <c r="A101" s="257"/>
      <c r="B101" s="169"/>
      <c r="C101" s="172"/>
      <c r="D101" s="129">
        <v>0.1</v>
      </c>
      <c r="E101" s="128">
        <v>1</v>
      </c>
      <c r="F101" s="128" t="s">
        <v>414</v>
      </c>
      <c r="G101" s="172"/>
      <c r="H101" s="169"/>
      <c r="I101" s="169"/>
    </row>
    <row r="102" spans="1:9" ht="19.5" customHeight="1">
      <c r="A102" s="257"/>
      <c r="B102" s="169"/>
      <c r="C102" s="172"/>
      <c r="D102" s="129">
        <v>0.1</v>
      </c>
      <c r="E102" s="128">
        <v>1</v>
      </c>
      <c r="F102" s="128" t="s">
        <v>15</v>
      </c>
      <c r="G102" s="172"/>
      <c r="H102" s="169"/>
      <c r="I102" s="169"/>
    </row>
    <row r="103" spans="1:9" ht="19.5" customHeight="1">
      <c r="A103" s="257"/>
      <c r="B103" s="169"/>
      <c r="C103" s="172"/>
      <c r="D103" s="129">
        <v>0.1</v>
      </c>
      <c r="E103" s="128">
        <v>1</v>
      </c>
      <c r="F103" s="128" t="s">
        <v>411</v>
      </c>
      <c r="G103" s="172"/>
      <c r="H103" s="169"/>
      <c r="I103" s="169"/>
    </row>
    <row r="104" spans="1:9" ht="19.5" customHeight="1">
      <c r="A104" s="257"/>
      <c r="B104" s="169"/>
      <c r="C104" s="172"/>
      <c r="D104" s="129">
        <v>0.1</v>
      </c>
      <c r="E104" s="128">
        <v>1</v>
      </c>
      <c r="F104" s="128" t="s">
        <v>17</v>
      </c>
      <c r="G104" s="172"/>
      <c r="H104" s="169"/>
      <c r="I104" s="169"/>
    </row>
    <row r="105" spans="1:9" ht="12.75">
      <c r="A105" s="164">
        <v>19</v>
      </c>
      <c r="B105" s="174" t="s">
        <v>10</v>
      </c>
      <c r="C105" s="171" t="s">
        <v>78</v>
      </c>
      <c r="D105" s="144">
        <v>1.1</v>
      </c>
      <c r="E105" s="145">
        <v>1</v>
      </c>
      <c r="F105" s="146" t="s">
        <v>395</v>
      </c>
      <c r="G105" s="171" t="s">
        <v>78</v>
      </c>
      <c r="H105" s="164" t="s">
        <v>79</v>
      </c>
      <c r="I105" s="44" t="s">
        <v>13</v>
      </c>
    </row>
    <row r="106" spans="1:9" ht="19.5" customHeight="1">
      <c r="A106" s="164"/>
      <c r="B106" s="169"/>
      <c r="C106" s="172"/>
      <c r="D106" s="129">
        <v>1.1</v>
      </c>
      <c r="E106" s="128">
        <v>1</v>
      </c>
      <c r="F106" s="128" t="s">
        <v>15</v>
      </c>
      <c r="G106" s="172"/>
      <c r="H106" s="164"/>
      <c r="I106" s="169"/>
    </row>
    <row r="107" spans="1:9" ht="19.5" customHeight="1">
      <c r="A107" s="164"/>
      <c r="B107" s="169"/>
      <c r="C107" s="172"/>
      <c r="D107" s="129">
        <v>1.1</v>
      </c>
      <c r="E107" s="128">
        <v>1</v>
      </c>
      <c r="F107" s="128" t="s">
        <v>411</v>
      </c>
      <c r="G107" s="172"/>
      <c r="H107" s="164"/>
      <c r="I107" s="169"/>
    </row>
    <row r="108" spans="1:9" ht="19.5" customHeight="1">
      <c r="A108" s="164"/>
      <c r="B108" s="169"/>
      <c r="C108" s="172"/>
      <c r="D108" s="129">
        <v>0.24</v>
      </c>
      <c r="E108" s="128">
        <v>1</v>
      </c>
      <c r="F108" s="128" t="s">
        <v>415</v>
      </c>
      <c r="G108" s="172"/>
      <c r="H108" s="164"/>
      <c r="I108" s="169"/>
    </row>
    <row r="109" spans="1:9" ht="19.5" customHeight="1">
      <c r="A109" s="164"/>
      <c r="B109" s="170"/>
      <c r="C109" s="173"/>
      <c r="D109" s="129">
        <v>1.1</v>
      </c>
      <c r="E109" s="128">
        <v>1</v>
      </c>
      <c r="F109" s="128" t="s">
        <v>17</v>
      </c>
      <c r="G109" s="173"/>
      <c r="H109" s="164"/>
      <c r="I109" s="170"/>
    </row>
    <row r="110" spans="1:9" ht="19.5" customHeight="1">
      <c r="A110" s="164">
        <v>20</v>
      </c>
      <c r="B110" s="164" t="s">
        <v>10</v>
      </c>
      <c r="C110" s="46" t="s">
        <v>80</v>
      </c>
      <c r="D110" s="134">
        <v>1.1</v>
      </c>
      <c r="E110" s="132">
        <v>1</v>
      </c>
      <c r="F110" s="133" t="s">
        <v>395</v>
      </c>
      <c r="G110" s="165" t="s">
        <v>81</v>
      </c>
      <c r="H110" s="164" t="s">
        <v>82</v>
      </c>
      <c r="I110" s="44" t="s">
        <v>13</v>
      </c>
    </row>
    <row r="111" spans="1:9" ht="19.5" customHeight="1">
      <c r="A111" s="164"/>
      <c r="B111" s="164"/>
      <c r="C111" s="82" t="s">
        <v>407</v>
      </c>
      <c r="D111" s="184"/>
      <c r="E111" s="184"/>
      <c r="F111" s="184"/>
      <c r="G111" s="165"/>
      <c r="H111" s="164"/>
      <c r="I111" s="174"/>
    </row>
    <row r="112" spans="1:9" ht="12.75">
      <c r="A112" s="164"/>
      <c r="B112" s="164"/>
      <c r="C112" s="82" t="s">
        <v>83</v>
      </c>
      <c r="D112" s="184"/>
      <c r="E112" s="184"/>
      <c r="F112" s="184"/>
      <c r="G112" s="165"/>
      <c r="H112" s="164"/>
      <c r="I112" s="169"/>
    </row>
    <row r="113" spans="1:9" ht="12.75">
      <c r="A113" s="164"/>
      <c r="B113" s="164"/>
      <c r="C113" s="82" t="s">
        <v>84</v>
      </c>
      <c r="D113" s="184"/>
      <c r="E113" s="184"/>
      <c r="F113" s="184"/>
      <c r="G113" s="165"/>
      <c r="H113" s="164"/>
      <c r="I113" s="169"/>
    </row>
    <row r="114" spans="1:9" ht="12.75">
      <c r="A114" s="164"/>
      <c r="B114" s="164"/>
      <c r="C114" s="82" t="s">
        <v>85</v>
      </c>
      <c r="D114" s="184"/>
      <c r="E114" s="184"/>
      <c r="F114" s="184"/>
      <c r="G114" s="165"/>
      <c r="H114" s="164"/>
      <c r="I114" s="170"/>
    </row>
    <row r="115" spans="1:9" ht="19.5" customHeight="1">
      <c r="A115" s="164">
        <v>21</v>
      </c>
      <c r="B115" s="164" t="s">
        <v>10</v>
      </c>
      <c r="C115" s="46" t="s">
        <v>86</v>
      </c>
      <c r="D115" s="134">
        <v>0.24</v>
      </c>
      <c r="E115" s="132">
        <v>2</v>
      </c>
      <c r="F115" s="133" t="s">
        <v>395</v>
      </c>
      <c r="G115" s="165" t="s">
        <v>87</v>
      </c>
      <c r="H115" s="164" t="s">
        <v>88</v>
      </c>
      <c r="I115" s="44" t="s">
        <v>13</v>
      </c>
    </row>
    <row r="116" spans="1:9" ht="19.5" customHeight="1">
      <c r="A116" s="164"/>
      <c r="B116" s="164"/>
      <c r="C116" s="82" t="s">
        <v>408</v>
      </c>
      <c r="D116" s="184"/>
      <c r="E116" s="184"/>
      <c r="F116" s="184"/>
      <c r="G116" s="165"/>
      <c r="H116" s="164"/>
      <c r="I116" s="44"/>
    </row>
    <row r="117" spans="1:9" ht="19.5" customHeight="1">
      <c r="A117" s="164">
        <v>22</v>
      </c>
      <c r="B117" s="164" t="s">
        <v>10</v>
      </c>
      <c r="C117" s="46" t="s">
        <v>89</v>
      </c>
      <c r="D117" s="134">
        <v>0.24</v>
      </c>
      <c r="E117" s="132">
        <v>1</v>
      </c>
      <c r="F117" s="133" t="s">
        <v>395</v>
      </c>
      <c r="G117" s="165" t="s">
        <v>90</v>
      </c>
      <c r="H117" s="164" t="s">
        <v>91</v>
      </c>
      <c r="I117" s="44" t="s">
        <v>13</v>
      </c>
    </row>
    <row r="118" spans="1:9" ht="12.75">
      <c r="A118" s="164"/>
      <c r="B118" s="164"/>
      <c r="C118" s="82" t="s">
        <v>92</v>
      </c>
      <c r="D118" s="184"/>
      <c r="E118" s="184"/>
      <c r="F118" s="184"/>
      <c r="G118" s="165"/>
      <c r="H118" s="164"/>
      <c r="I118" s="164"/>
    </row>
    <row r="119" spans="1:9" ht="12.75">
      <c r="A119" s="164"/>
      <c r="B119" s="164"/>
      <c r="C119" s="82" t="s">
        <v>93</v>
      </c>
      <c r="D119" s="184"/>
      <c r="E119" s="184"/>
      <c r="F119" s="184"/>
      <c r="G119" s="165"/>
      <c r="H119" s="164"/>
      <c r="I119" s="164"/>
    </row>
    <row r="120" spans="1:9" ht="19.5" customHeight="1">
      <c r="A120" s="164"/>
      <c r="B120" s="164"/>
      <c r="C120" s="82" t="s">
        <v>409</v>
      </c>
      <c r="D120" s="184"/>
      <c r="E120" s="184"/>
      <c r="F120" s="184"/>
      <c r="G120" s="165"/>
      <c r="H120" s="164"/>
      <c r="I120" s="164"/>
    </row>
    <row r="121" spans="1:9" ht="19.5" customHeight="1">
      <c r="A121" s="164"/>
      <c r="B121" s="164"/>
      <c r="C121" s="82" t="s">
        <v>410</v>
      </c>
      <c r="D121" s="184"/>
      <c r="E121" s="184"/>
      <c r="F121" s="184"/>
      <c r="G121" s="165"/>
      <c r="H121" s="164"/>
      <c r="I121" s="164"/>
    </row>
    <row r="122" spans="1:9" ht="12.75">
      <c r="A122" s="164">
        <v>23</v>
      </c>
      <c r="B122" s="164" t="s">
        <v>10</v>
      </c>
      <c r="C122" s="46" t="s">
        <v>94</v>
      </c>
      <c r="D122" s="178">
        <v>1.1</v>
      </c>
      <c r="E122" s="181">
        <v>2</v>
      </c>
      <c r="F122" s="182" t="s">
        <v>395</v>
      </c>
      <c r="G122" s="165" t="s">
        <v>95</v>
      </c>
      <c r="H122" s="164" t="s">
        <v>96</v>
      </c>
      <c r="I122" s="164" t="s">
        <v>13</v>
      </c>
    </row>
    <row r="123" spans="1:9" ht="12.75">
      <c r="A123" s="164"/>
      <c r="B123" s="164"/>
      <c r="C123" s="46" t="s">
        <v>95</v>
      </c>
      <c r="D123" s="178"/>
      <c r="E123" s="181"/>
      <c r="F123" s="182"/>
      <c r="G123" s="165"/>
      <c r="H123" s="164"/>
      <c r="I123" s="164"/>
    </row>
    <row r="124" spans="1:9" ht="12.75">
      <c r="A124" s="164"/>
      <c r="B124" s="164"/>
      <c r="C124" s="46" t="s">
        <v>97</v>
      </c>
      <c r="D124" s="178"/>
      <c r="E124" s="181"/>
      <c r="F124" s="182"/>
      <c r="G124" s="165"/>
      <c r="H124" s="164"/>
      <c r="I124" s="164"/>
    </row>
    <row r="125" spans="1:9" ht="19.5" customHeight="1">
      <c r="A125" s="164"/>
      <c r="B125" s="164"/>
      <c r="C125" s="82" t="s">
        <v>98</v>
      </c>
      <c r="D125" s="129">
        <v>0.24</v>
      </c>
      <c r="E125" s="128">
        <v>1</v>
      </c>
      <c r="F125" s="128" t="s">
        <v>414</v>
      </c>
      <c r="G125" s="165"/>
      <c r="H125" s="164"/>
      <c r="I125" s="174"/>
    </row>
    <row r="126" spans="1:9" ht="19.5" customHeight="1">
      <c r="A126" s="164"/>
      <c r="B126" s="164"/>
      <c r="C126" s="148"/>
      <c r="D126" s="129">
        <v>0.24</v>
      </c>
      <c r="E126" s="128">
        <v>1</v>
      </c>
      <c r="F126" s="128" t="s">
        <v>15</v>
      </c>
      <c r="G126" s="165"/>
      <c r="H126" s="164"/>
      <c r="I126" s="169"/>
    </row>
    <row r="127" spans="1:9" ht="19.5" customHeight="1">
      <c r="A127" s="164"/>
      <c r="B127" s="164"/>
      <c r="C127" s="148"/>
      <c r="D127" s="129">
        <v>0.24</v>
      </c>
      <c r="E127" s="128">
        <v>1</v>
      </c>
      <c r="F127" s="128" t="s">
        <v>411</v>
      </c>
      <c r="G127" s="165"/>
      <c r="H127" s="164"/>
      <c r="I127" s="169"/>
    </row>
    <row r="128" spans="1:9" ht="19.5" customHeight="1">
      <c r="A128" s="164"/>
      <c r="B128" s="164"/>
      <c r="C128" s="72"/>
      <c r="D128" s="129">
        <v>0.24</v>
      </c>
      <c r="E128" s="128">
        <v>1</v>
      </c>
      <c r="F128" s="128" t="s">
        <v>17</v>
      </c>
      <c r="G128" s="165"/>
      <c r="H128" s="164"/>
      <c r="I128" s="169"/>
    </row>
    <row r="129" spans="1:9" ht="19.5" customHeight="1">
      <c r="A129" s="164">
        <v>24</v>
      </c>
      <c r="B129" s="164" t="s">
        <v>10</v>
      </c>
      <c r="C129" s="46" t="s">
        <v>99</v>
      </c>
      <c r="D129" s="134">
        <v>1.1</v>
      </c>
      <c r="E129" s="132">
        <v>1</v>
      </c>
      <c r="F129" s="133" t="s">
        <v>395</v>
      </c>
      <c r="G129" s="165" t="s">
        <v>100</v>
      </c>
      <c r="H129" s="164" t="s">
        <v>101</v>
      </c>
      <c r="I129" s="44" t="s">
        <v>13</v>
      </c>
    </row>
    <row r="130" spans="1:9" ht="20.25">
      <c r="A130" s="164"/>
      <c r="B130" s="164"/>
      <c r="C130" s="82" t="s">
        <v>102</v>
      </c>
      <c r="D130" s="184"/>
      <c r="E130" s="184"/>
      <c r="F130" s="184"/>
      <c r="G130" s="165"/>
      <c r="H130" s="164"/>
      <c r="I130" s="44"/>
    </row>
    <row r="131" spans="1:9" ht="19.5" customHeight="1">
      <c r="A131" s="164">
        <v>25</v>
      </c>
      <c r="B131" s="174" t="s">
        <v>10</v>
      </c>
      <c r="C131" s="228" t="s">
        <v>103</v>
      </c>
      <c r="D131" s="137">
        <v>1.1</v>
      </c>
      <c r="E131" s="132">
        <v>1</v>
      </c>
      <c r="F131" s="133" t="s">
        <v>395</v>
      </c>
      <c r="G131" s="171" t="s">
        <v>104</v>
      </c>
      <c r="H131" s="164" t="s">
        <v>105</v>
      </c>
      <c r="I131" s="164"/>
    </row>
    <row r="132" spans="1:9" ht="19.5" customHeight="1">
      <c r="A132" s="164"/>
      <c r="B132" s="169"/>
      <c r="C132" s="229"/>
      <c r="D132" s="129">
        <v>0.24</v>
      </c>
      <c r="E132" s="128">
        <v>1</v>
      </c>
      <c r="F132" s="128" t="s">
        <v>414</v>
      </c>
      <c r="G132" s="172"/>
      <c r="H132" s="164"/>
      <c r="I132" s="164"/>
    </row>
    <row r="133" spans="1:9" ht="19.5" customHeight="1">
      <c r="A133" s="164"/>
      <c r="B133" s="169"/>
      <c r="C133" s="229"/>
      <c r="D133" s="129">
        <v>1.1</v>
      </c>
      <c r="E133" s="128">
        <v>1</v>
      </c>
      <c r="F133" s="128" t="s">
        <v>15</v>
      </c>
      <c r="G133" s="172"/>
      <c r="H133" s="164"/>
      <c r="I133" s="164"/>
    </row>
    <row r="134" spans="1:9" ht="19.5" customHeight="1">
      <c r="A134" s="164"/>
      <c r="B134" s="169"/>
      <c r="C134" s="229"/>
      <c r="D134" s="129">
        <v>1.1</v>
      </c>
      <c r="E134" s="128">
        <v>1</v>
      </c>
      <c r="F134" s="128" t="s">
        <v>411</v>
      </c>
      <c r="G134" s="172"/>
      <c r="H134" s="164"/>
      <c r="I134" s="164"/>
    </row>
    <row r="135" spans="1:9" ht="19.5" customHeight="1">
      <c r="A135" s="164"/>
      <c r="B135" s="170"/>
      <c r="C135" s="230"/>
      <c r="D135" s="129">
        <v>1.1</v>
      </c>
      <c r="E135" s="128">
        <v>1</v>
      </c>
      <c r="F135" s="128" t="s">
        <v>17</v>
      </c>
      <c r="G135" s="173"/>
      <c r="H135" s="164"/>
      <c r="I135" s="164"/>
    </row>
    <row r="136" spans="1:9" ht="19.5" customHeight="1">
      <c r="A136" s="44">
        <v>26</v>
      </c>
      <c r="B136" s="44" t="s">
        <v>106</v>
      </c>
      <c r="C136" s="46" t="s">
        <v>107</v>
      </c>
      <c r="D136" s="132">
        <v>0.24</v>
      </c>
      <c r="E136" s="132">
        <v>1</v>
      </c>
      <c r="F136" s="133" t="s">
        <v>395</v>
      </c>
      <c r="G136" s="47" t="s">
        <v>107</v>
      </c>
      <c r="H136" s="44" t="s">
        <v>108</v>
      </c>
      <c r="I136" s="44"/>
    </row>
    <row r="137" spans="1:9" ht="19.5" customHeight="1">
      <c r="A137" s="44">
        <v>27</v>
      </c>
      <c r="B137" s="44" t="s">
        <v>106</v>
      </c>
      <c r="C137" s="46" t="s">
        <v>109</v>
      </c>
      <c r="D137" s="132">
        <v>0.24</v>
      </c>
      <c r="E137" s="132">
        <v>1</v>
      </c>
      <c r="F137" s="133" t="s">
        <v>395</v>
      </c>
      <c r="G137" s="47" t="s">
        <v>412</v>
      </c>
      <c r="H137" s="44" t="s">
        <v>110</v>
      </c>
      <c r="I137" s="44"/>
    </row>
    <row r="138" spans="1:9" ht="19.5" customHeight="1">
      <c r="A138" s="174">
        <v>28</v>
      </c>
      <c r="B138" s="174" t="s">
        <v>106</v>
      </c>
      <c r="C138" s="171" t="s">
        <v>111</v>
      </c>
      <c r="D138" s="137">
        <v>1.1</v>
      </c>
      <c r="E138" s="132">
        <v>1</v>
      </c>
      <c r="F138" s="133" t="s">
        <v>395</v>
      </c>
      <c r="G138" s="174" t="s">
        <v>111</v>
      </c>
      <c r="H138" s="208" t="s">
        <v>112</v>
      </c>
      <c r="I138" s="174"/>
    </row>
    <row r="139" spans="1:9" ht="19.5" customHeight="1">
      <c r="A139" s="170"/>
      <c r="B139" s="170"/>
      <c r="C139" s="173"/>
      <c r="D139" s="129">
        <v>0.24</v>
      </c>
      <c r="E139" s="128">
        <v>1</v>
      </c>
      <c r="F139" s="128" t="s">
        <v>414</v>
      </c>
      <c r="G139" s="170"/>
      <c r="H139" s="209"/>
      <c r="I139" s="170"/>
    </row>
    <row r="140" spans="1:9" ht="19.5" customHeight="1">
      <c r="A140" s="44">
        <v>29</v>
      </c>
      <c r="B140" s="44" t="s">
        <v>106</v>
      </c>
      <c r="C140" s="47" t="s">
        <v>413</v>
      </c>
      <c r="D140" s="132">
        <v>0.12</v>
      </c>
      <c r="E140" s="132">
        <v>1</v>
      </c>
      <c r="F140" s="133" t="s">
        <v>395</v>
      </c>
      <c r="G140" s="47" t="s">
        <v>113</v>
      </c>
      <c r="H140" s="44" t="s">
        <v>114</v>
      </c>
      <c r="I140" s="44"/>
    </row>
    <row r="141" spans="1:9" ht="19.5" customHeight="1">
      <c r="A141" s="164">
        <v>30</v>
      </c>
      <c r="B141" s="164" t="s">
        <v>106</v>
      </c>
      <c r="C141" s="165" t="s">
        <v>115</v>
      </c>
      <c r="D141" s="132">
        <v>0.12</v>
      </c>
      <c r="E141" s="132">
        <v>1</v>
      </c>
      <c r="F141" s="133" t="s">
        <v>395</v>
      </c>
      <c r="G141" s="165" t="s">
        <v>116</v>
      </c>
      <c r="H141" s="164" t="s">
        <v>117</v>
      </c>
      <c r="I141" s="164"/>
    </row>
    <row r="142" spans="1:9" ht="19.5" customHeight="1">
      <c r="A142" s="164"/>
      <c r="B142" s="164"/>
      <c r="C142" s="165"/>
      <c r="D142" s="132">
        <v>0.24</v>
      </c>
      <c r="E142" s="132">
        <v>4</v>
      </c>
      <c r="F142" s="133" t="s">
        <v>395</v>
      </c>
      <c r="G142" s="165"/>
      <c r="H142" s="164"/>
      <c r="I142" s="164"/>
    </row>
    <row r="143" spans="3:5" ht="12.75">
      <c r="C143" s="61"/>
      <c r="D143" s="1"/>
      <c r="E143" s="1">
        <f>SUM(E7:E142)</f>
        <v>106</v>
      </c>
    </row>
    <row r="144" ht="12.75">
      <c r="C144" s="85"/>
    </row>
    <row r="145" spans="3:6" ht="12.75" customHeight="1">
      <c r="C145" s="233" t="s">
        <v>118</v>
      </c>
      <c r="D145" s="8">
        <v>0.12</v>
      </c>
      <c r="E145" s="27">
        <f>E64+E140+E141</f>
        <v>3</v>
      </c>
      <c r="F145" s="92"/>
    </row>
    <row r="146" spans="3:5" ht="12.75">
      <c r="C146" s="233"/>
      <c r="D146" s="9">
        <v>0.24</v>
      </c>
      <c r="E146" s="27">
        <f>E63+E83+E88+E92+E100+E115+E117+E136+E137+E142</f>
        <v>16</v>
      </c>
    </row>
    <row r="147" spans="3:5" ht="12.75">
      <c r="C147" s="233"/>
      <c r="D147" s="9">
        <v>1.1</v>
      </c>
      <c r="E147" s="27">
        <f>E7+E13+E16+E23+E28+E35+E41+E51+E57+E70+E72+E77+E97+E105+E110+E122+E129+E131+E138</f>
        <v>21</v>
      </c>
    </row>
    <row r="148" spans="3:5" ht="12.75">
      <c r="C148" s="23"/>
      <c r="D148" s="10"/>
      <c r="E148" s="27">
        <f>SUM(E145:E147)</f>
        <v>40</v>
      </c>
    </row>
    <row r="150" spans="3:5" ht="12.75">
      <c r="C150" s="234" t="s">
        <v>119</v>
      </c>
      <c r="D150" s="119">
        <v>0.1</v>
      </c>
      <c r="E150" s="27">
        <f>SUM(E101:E104)</f>
        <v>4</v>
      </c>
    </row>
    <row r="151" spans="3:5" ht="12.75" customHeight="1">
      <c r="C151" s="235"/>
      <c r="D151" s="119">
        <v>0.12</v>
      </c>
      <c r="E151" s="27">
        <f>E85+E86+E87</f>
        <v>3</v>
      </c>
    </row>
    <row r="152" spans="3:9" ht="12.75">
      <c r="C152" s="235"/>
      <c r="D152" s="120">
        <v>0.24</v>
      </c>
      <c r="E152" s="27">
        <f>E12+E18+E19+E20+E21+E22+E24+E25+E26+E27+E37+E38+E39+E40+E46+E50+E52+E53+E54+E55+E56+E59+E65+E66+E67+E68+E69+E73+E74+E75+E76+E79+E84+E108+E125+E126+E127+E128+E132+E139</f>
        <v>41</v>
      </c>
      <c r="I152"/>
    </row>
    <row r="153" spans="3:5" ht="12.75">
      <c r="C153" s="236"/>
      <c r="D153" s="120">
        <v>1.1</v>
      </c>
      <c r="E153" s="93">
        <f>E9+E10+E11+E47+E48+E49+E60+E61+E62+E80+E81+E82+E106+E107+E109+E133+E134+E135</f>
        <v>18</v>
      </c>
    </row>
    <row r="154" ht="12.75">
      <c r="E154" s="27">
        <f>SUM(E150:E153)</f>
        <v>66</v>
      </c>
    </row>
    <row r="156" spans="3:4" ht="12.75">
      <c r="C156" s="232"/>
      <c r="D156" s="95"/>
    </row>
    <row r="157" spans="3:4" ht="12.75">
      <c r="C157" s="232"/>
      <c r="D157" s="10"/>
    </row>
    <row r="158" spans="3:4" ht="12.75">
      <c r="C158" s="232"/>
      <c r="D158" s="10"/>
    </row>
    <row r="159" spans="3:4" ht="12.75">
      <c r="C159" s="5"/>
      <c r="D159" s="12"/>
    </row>
  </sheetData>
  <sheetProtection selectLockedCells="1" selectUnlockedCells="1"/>
  <mergeCells count="200">
    <mergeCell ref="C105:C109"/>
    <mergeCell ref="C74:C76"/>
    <mergeCell ref="I125:I128"/>
    <mergeCell ref="F7:F8"/>
    <mergeCell ref="F35:F36"/>
    <mergeCell ref="I73:I76"/>
    <mergeCell ref="G23:G27"/>
    <mergeCell ref="I18:I22"/>
    <mergeCell ref="C63:C69"/>
    <mergeCell ref="H7:H12"/>
    <mergeCell ref="I65:I69"/>
    <mergeCell ref="A13:A15"/>
    <mergeCell ref="B13:B15"/>
    <mergeCell ref="D13:D14"/>
    <mergeCell ref="E13:E14"/>
    <mergeCell ref="A7:A12"/>
    <mergeCell ref="C18:C22"/>
    <mergeCell ref="C45:C50"/>
    <mergeCell ref="G13:G15"/>
    <mergeCell ref="C9:C12"/>
    <mergeCell ref="B1:C1"/>
    <mergeCell ref="G1:I1"/>
    <mergeCell ref="D4:F4"/>
    <mergeCell ref="D7:D8"/>
    <mergeCell ref="E7:E8"/>
    <mergeCell ref="I7:I8"/>
    <mergeCell ref="B7:B12"/>
    <mergeCell ref="F2:I2"/>
    <mergeCell ref="G7:G12"/>
    <mergeCell ref="I9:I12"/>
    <mergeCell ref="G16:G22"/>
    <mergeCell ref="H16:H22"/>
    <mergeCell ref="I16:I17"/>
    <mergeCell ref="I13:I14"/>
    <mergeCell ref="H13:H15"/>
    <mergeCell ref="F13:F14"/>
    <mergeCell ref="I25:I27"/>
    <mergeCell ref="A23:A27"/>
    <mergeCell ref="A16:A22"/>
    <mergeCell ref="B16:B22"/>
    <mergeCell ref="D16:D17"/>
    <mergeCell ref="E16:E17"/>
    <mergeCell ref="H23:H27"/>
    <mergeCell ref="B23:B27"/>
    <mergeCell ref="C23:C27"/>
    <mergeCell ref="F16:F17"/>
    <mergeCell ref="B28:B34"/>
    <mergeCell ref="D32:D34"/>
    <mergeCell ref="D28:D31"/>
    <mergeCell ref="F32:F34"/>
    <mergeCell ref="E32:E34"/>
    <mergeCell ref="E28:E31"/>
    <mergeCell ref="F28:F31"/>
    <mergeCell ref="I28:I31"/>
    <mergeCell ref="G28:G34"/>
    <mergeCell ref="H28:H34"/>
    <mergeCell ref="I32:I34"/>
    <mergeCell ref="C37:C40"/>
    <mergeCell ref="D35:D36"/>
    <mergeCell ref="E35:E36"/>
    <mergeCell ref="H35:H40"/>
    <mergeCell ref="D41:D45"/>
    <mergeCell ref="E41:E45"/>
    <mergeCell ref="F41:F45"/>
    <mergeCell ref="I35:I36"/>
    <mergeCell ref="I37:I40"/>
    <mergeCell ref="G41:G50"/>
    <mergeCell ref="I41:I45"/>
    <mergeCell ref="I46:I49"/>
    <mergeCell ref="H41:H50"/>
    <mergeCell ref="G35:G40"/>
    <mergeCell ref="A70:A71"/>
    <mergeCell ref="B70:B71"/>
    <mergeCell ref="A28:A34"/>
    <mergeCell ref="B51:B56"/>
    <mergeCell ref="A51:A56"/>
    <mergeCell ref="B35:B40"/>
    <mergeCell ref="A35:A40"/>
    <mergeCell ref="A41:A50"/>
    <mergeCell ref="A57:A62"/>
    <mergeCell ref="B57:B62"/>
    <mergeCell ref="C59:C62"/>
    <mergeCell ref="C51:C56"/>
    <mergeCell ref="B41:B50"/>
    <mergeCell ref="A63:A69"/>
    <mergeCell ref="B63:B69"/>
    <mergeCell ref="F57:F58"/>
    <mergeCell ref="E57:E58"/>
    <mergeCell ref="H57:H62"/>
    <mergeCell ref="G57:G62"/>
    <mergeCell ref="D57:D58"/>
    <mergeCell ref="G70:G71"/>
    <mergeCell ref="H70:H71"/>
    <mergeCell ref="G63:G69"/>
    <mergeCell ref="H63:H69"/>
    <mergeCell ref="H51:H56"/>
    <mergeCell ref="I52:I55"/>
    <mergeCell ref="I57:I58"/>
    <mergeCell ref="I59:I62"/>
    <mergeCell ref="C100:C104"/>
    <mergeCell ref="B100:B104"/>
    <mergeCell ref="G100:G104"/>
    <mergeCell ref="C79:C82"/>
    <mergeCell ref="I77:I78"/>
    <mergeCell ref="G51:G56"/>
    <mergeCell ref="I79:I82"/>
    <mergeCell ref="D130:F130"/>
    <mergeCell ref="D93:F96"/>
    <mergeCell ref="B122:B128"/>
    <mergeCell ref="D122:D124"/>
    <mergeCell ref="D98:F99"/>
    <mergeCell ref="B83:B87"/>
    <mergeCell ref="C83:C87"/>
    <mergeCell ref="G83:G87"/>
    <mergeCell ref="H83:H87"/>
    <mergeCell ref="A105:A109"/>
    <mergeCell ref="B105:B109"/>
    <mergeCell ref="A110:A114"/>
    <mergeCell ref="B110:B114"/>
    <mergeCell ref="A72:A76"/>
    <mergeCell ref="B72:B76"/>
    <mergeCell ref="A77:A82"/>
    <mergeCell ref="B77:B82"/>
    <mergeCell ref="A83:A87"/>
    <mergeCell ref="G72:G76"/>
    <mergeCell ref="H72:H76"/>
    <mergeCell ref="E77:E78"/>
    <mergeCell ref="F77:F78"/>
    <mergeCell ref="H77:H82"/>
    <mergeCell ref="G77:G82"/>
    <mergeCell ref="I84:I87"/>
    <mergeCell ref="D77:D78"/>
    <mergeCell ref="I88:I91"/>
    <mergeCell ref="D89:F91"/>
    <mergeCell ref="A92:A96"/>
    <mergeCell ref="B92:B96"/>
    <mergeCell ref="G92:G96"/>
    <mergeCell ref="A88:A91"/>
    <mergeCell ref="B88:B91"/>
    <mergeCell ref="G88:G91"/>
    <mergeCell ref="H88:H91"/>
    <mergeCell ref="H92:H96"/>
    <mergeCell ref="I106:I109"/>
    <mergeCell ref="I98:I99"/>
    <mergeCell ref="H105:H109"/>
    <mergeCell ref="H100:H104"/>
    <mergeCell ref="I100:I104"/>
    <mergeCell ref="A100:A104"/>
    <mergeCell ref="G105:G109"/>
    <mergeCell ref="I93:I96"/>
    <mergeCell ref="A97:A99"/>
    <mergeCell ref="B97:B99"/>
    <mergeCell ref="G97:G99"/>
    <mergeCell ref="H97:H99"/>
    <mergeCell ref="G110:G114"/>
    <mergeCell ref="D111:F114"/>
    <mergeCell ref="I111:I114"/>
    <mergeCell ref="A115:A116"/>
    <mergeCell ref="B115:B116"/>
    <mergeCell ref="G115:G116"/>
    <mergeCell ref="H115:H116"/>
    <mergeCell ref="D116:F116"/>
    <mergeCell ref="H110:H114"/>
    <mergeCell ref="A117:A121"/>
    <mergeCell ref="B117:B121"/>
    <mergeCell ref="G117:G121"/>
    <mergeCell ref="H117:H121"/>
    <mergeCell ref="D118:F121"/>
    <mergeCell ref="I118:I121"/>
    <mergeCell ref="A129:A130"/>
    <mergeCell ref="B129:B130"/>
    <mergeCell ref="G129:G130"/>
    <mergeCell ref="H129:H130"/>
    <mergeCell ref="I122:I124"/>
    <mergeCell ref="A122:A128"/>
    <mergeCell ref="E122:E124"/>
    <mergeCell ref="F122:F124"/>
    <mergeCell ref="A138:A139"/>
    <mergeCell ref="B138:B139"/>
    <mergeCell ref="C138:C139"/>
    <mergeCell ref="G138:G139"/>
    <mergeCell ref="G122:G128"/>
    <mergeCell ref="H122:H128"/>
    <mergeCell ref="A131:A135"/>
    <mergeCell ref="B131:B135"/>
    <mergeCell ref="C131:C135"/>
    <mergeCell ref="G131:G135"/>
    <mergeCell ref="H141:H142"/>
    <mergeCell ref="I141:I142"/>
    <mergeCell ref="I131:I135"/>
    <mergeCell ref="H138:H139"/>
    <mergeCell ref="I138:I139"/>
    <mergeCell ref="H131:H135"/>
    <mergeCell ref="C156:C158"/>
    <mergeCell ref="A141:A142"/>
    <mergeCell ref="B141:B142"/>
    <mergeCell ref="C141:C142"/>
    <mergeCell ref="G141:G142"/>
    <mergeCell ref="C145:C147"/>
    <mergeCell ref="C150:C153"/>
  </mergeCells>
  <printOptions/>
  <pageMargins left="0.7480314960629921" right="0.7480314960629921" top="0.984251968503937" bottom="0.984251968503937" header="0.5118110236220472" footer="0.5118110236220472"/>
  <pageSetup orientation="portrait" paperSize="9" scale="80" r:id="rId1"/>
  <rowBreaks count="3" manualBreakCount="3">
    <brk id="48" max="8" man="1"/>
    <brk id="95" max="8" man="1"/>
    <brk id="1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1"/>
  <sheetViews>
    <sheetView zoomScale="145" zoomScaleNormal="145" zoomScaleSheetLayoutView="100" zoomScalePageLayoutView="0" workbookViewId="0" topLeftCell="A161">
      <selection activeCell="E176" sqref="E176"/>
    </sheetView>
  </sheetViews>
  <sheetFormatPr defaultColWidth="9.00390625" defaultRowHeight="12.75"/>
  <cols>
    <col min="1" max="1" width="3.625" style="25" customWidth="1"/>
    <col min="2" max="2" width="10.125" style="25" customWidth="1"/>
    <col min="3" max="3" width="22.50390625" style="26" customWidth="1"/>
    <col min="4" max="4" width="10.375" style="7" customWidth="1"/>
    <col min="5" max="5" width="10.00390625" style="25" customWidth="1"/>
    <col min="6" max="6" width="13.50390625" style="25" customWidth="1"/>
    <col min="7" max="7" width="16.50390625" style="41" customWidth="1"/>
    <col min="8" max="8" width="9.625" style="41" customWidth="1"/>
    <col min="9" max="9" width="9.50390625" style="4" customWidth="1"/>
    <col min="10" max="10" width="28.50390625" style="0" customWidth="1"/>
  </cols>
  <sheetData>
    <row r="1" spans="2:9" ht="20.25" customHeight="1">
      <c r="B1" s="254"/>
      <c r="C1" s="254"/>
      <c r="G1" s="226" t="s">
        <v>221</v>
      </c>
      <c r="H1" s="226"/>
      <c r="I1" s="226"/>
    </row>
    <row r="2" spans="6:10" ht="15.75" customHeight="1">
      <c r="F2" s="227" t="s">
        <v>439</v>
      </c>
      <c r="G2" s="227"/>
      <c r="H2" s="227"/>
      <c r="I2" s="227"/>
      <c r="J2" s="90"/>
    </row>
    <row r="3" spans="6:9" ht="13.5" customHeight="1">
      <c r="F3" s="227"/>
      <c r="G3" s="227"/>
      <c r="H3" s="227"/>
      <c r="I3" s="227"/>
    </row>
    <row r="4" spans="1:9" ht="15" customHeight="1">
      <c r="A4" s="42"/>
      <c r="B4" s="42"/>
      <c r="C4" s="125" t="s">
        <v>290</v>
      </c>
      <c r="D4" s="187" t="s">
        <v>1</v>
      </c>
      <c r="E4" s="187"/>
      <c r="F4" s="187"/>
      <c r="G4" s="42"/>
      <c r="H4" s="42"/>
      <c r="I4" s="43"/>
    </row>
    <row r="5" spans="1:9" ht="30">
      <c r="A5" s="44" t="s">
        <v>394</v>
      </c>
      <c r="B5" s="44" t="s">
        <v>223</v>
      </c>
      <c r="C5" s="44" t="s">
        <v>3</v>
      </c>
      <c r="D5" s="45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</row>
    <row r="6" spans="1:9" s="58" customFormat="1" ht="8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</row>
    <row r="7" spans="1:9" ht="19.5" customHeight="1">
      <c r="A7" s="164">
        <v>1</v>
      </c>
      <c r="B7" s="174" t="s">
        <v>42</v>
      </c>
      <c r="C7" s="46" t="s">
        <v>291</v>
      </c>
      <c r="D7" s="178">
        <v>1.1</v>
      </c>
      <c r="E7" s="181">
        <v>1</v>
      </c>
      <c r="F7" s="182" t="s">
        <v>395</v>
      </c>
      <c r="G7" s="165" t="s">
        <v>292</v>
      </c>
      <c r="H7" s="164" t="s">
        <v>293</v>
      </c>
      <c r="I7" s="164" t="s">
        <v>13</v>
      </c>
    </row>
    <row r="8" spans="1:9" ht="19.5" customHeight="1">
      <c r="A8" s="164"/>
      <c r="B8" s="169"/>
      <c r="C8" s="46" t="s">
        <v>294</v>
      </c>
      <c r="D8" s="178"/>
      <c r="E8" s="181"/>
      <c r="F8" s="182"/>
      <c r="G8" s="165"/>
      <c r="H8" s="164"/>
      <c r="I8" s="164"/>
    </row>
    <row r="9" spans="1:9" s="31" customFormat="1" ht="12.75">
      <c r="A9" s="164"/>
      <c r="B9" s="170"/>
      <c r="C9" s="82" t="s">
        <v>292</v>
      </c>
      <c r="D9" s="45"/>
      <c r="E9" s="80"/>
      <c r="F9" s="80"/>
      <c r="G9" s="165"/>
      <c r="H9" s="164"/>
      <c r="I9" s="44"/>
    </row>
    <row r="10" spans="1:9" ht="19.5" customHeight="1">
      <c r="A10" s="164">
        <v>2</v>
      </c>
      <c r="B10" s="164" t="s">
        <v>42</v>
      </c>
      <c r="C10" s="228" t="s">
        <v>295</v>
      </c>
      <c r="D10" s="132">
        <v>0.12</v>
      </c>
      <c r="E10" s="132">
        <v>4</v>
      </c>
      <c r="F10" s="133" t="s">
        <v>395</v>
      </c>
      <c r="G10" s="171" t="s">
        <v>295</v>
      </c>
      <c r="H10" s="164" t="s">
        <v>423</v>
      </c>
      <c r="I10" s="44" t="s">
        <v>13</v>
      </c>
    </row>
    <row r="11" spans="1:9" ht="19.5" customHeight="1">
      <c r="A11" s="164"/>
      <c r="B11" s="164"/>
      <c r="C11" s="229"/>
      <c r="D11" s="143">
        <v>0.24</v>
      </c>
      <c r="E11" s="143">
        <v>1</v>
      </c>
      <c r="F11" s="140" t="s">
        <v>220</v>
      </c>
      <c r="G11" s="172"/>
      <c r="H11" s="164"/>
      <c r="I11" s="174"/>
    </row>
    <row r="12" spans="1:9" ht="19.5" customHeight="1">
      <c r="A12" s="164"/>
      <c r="B12" s="164"/>
      <c r="C12" s="229"/>
      <c r="D12" s="129">
        <v>0.12</v>
      </c>
      <c r="E12" s="128">
        <v>1</v>
      </c>
      <c r="F12" s="128" t="s">
        <v>15</v>
      </c>
      <c r="G12" s="172"/>
      <c r="H12" s="164"/>
      <c r="I12" s="169"/>
    </row>
    <row r="13" spans="1:9" ht="19.5" customHeight="1">
      <c r="A13" s="164"/>
      <c r="B13" s="164"/>
      <c r="C13" s="229"/>
      <c r="D13" s="129">
        <v>0.12</v>
      </c>
      <c r="E13" s="128">
        <v>1</v>
      </c>
      <c r="F13" s="128" t="s">
        <v>396</v>
      </c>
      <c r="G13" s="172"/>
      <c r="H13" s="164"/>
      <c r="I13" s="169"/>
    </row>
    <row r="14" spans="1:9" ht="19.5" customHeight="1">
      <c r="A14" s="164"/>
      <c r="B14" s="164"/>
      <c r="C14" s="230"/>
      <c r="D14" s="129">
        <v>0.12</v>
      </c>
      <c r="E14" s="128">
        <v>1</v>
      </c>
      <c r="F14" s="128" t="s">
        <v>17</v>
      </c>
      <c r="G14" s="173"/>
      <c r="H14" s="164"/>
      <c r="I14" s="170"/>
    </row>
    <row r="15" spans="1:9" ht="19.5" customHeight="1">
      <c r="A15" s="164">
        <v>3</v>
      </c>
      <c r="B15" s="174" t="s">
        <v>42</v>
      </c>
      <c r="C15" s="228" t="s">
        <v>296</v>
      </c>
      <c r="D15" s="132">
        <v>0.12</v>
      </c>
      <c r="E15" s="132">
        <v>2</v>
      </c>
      <c r="F15" s="133" t="s">
        <v>395</v>
      </c>
      <c r="G15" s="171" t="s">
        <v>475</v>
      </c>
      <c r="H15" s="164" t="s">
        <v>422</v>
      </c>
      <c r="I15" s="44" t="s">
        <v>13</v>
      </c>
    </row>
    <row r="16" spans="1:9" ht="19.5" customHeight="1">
      <c r="A16" s="164"/>
      <c r="B16" s="169"/>
      <c r="C16" s="229"/>
      <c r="D16" s="143">
        <v>0.24</v>
      </c>
      <c r="E16" s="143">
        <v>1</v>
      </c>
      <c r="F16" s="140" t="s">
        <v>220</v>
      </c>
      <c r="G16" s="172"/>
      <c r="H16" s="164"/>
      <c r="I16" s="56"/>
    </row>
    <row r="17" spans="1:9" ht="19.5" customHeight="1">
      <c r="A17" s="164"/>
      <c r="B17" s="169"/>
      <c r="C17" s="229"/>
      <c r="D17" s="129">
        <v>0.12</v>
      </c>
      <c r="E17" s="128">
        <v>1</v>
      </c>
      <c r="F17" s="128" t="s">
        <v>15</v>
      </c>
      <c r="G17" s="172"/>
      <c r="H17" s="164"/>
      <c r="I17" s="174"/>
    </row>
    <row r="18" spans="1:9" ht="19.5" customHeight="1">
      <c r="A18" s="164"/>
      <c r="B18" s="169"/>
      <c r="C18" s="229"/>
      <c r="D18" s="129">
        <v>0.12</v>
      </c>
      <c r="E18" s="128">
        <v>1</v>
      </c>
      <c r="F18" s="128" t="s">
        <v>396</v>
      </c>
      <c r="G18" s="172"/>
      <c r="H18" s="164"/>
      <c r="I18" s="169"/>
    </row>
    <row r="19" spans="1:9" ht="19.5" customHeight="1">
      <c r="A19" s="164"/>
      <c r="B19" s="170"/>
      <c r="C19" s="230"/>
      <c r="D19" s="129">
        <v>0.12</v>
      </c>
      <c r="E19" s="128">
        <v>1</v>
      </c>
      <c r="F19" s="128" t="s">
        <v>17</v>
      </c>
      <c r="G19" s="173"/>
      <c r="H19" s="164"/>
      <c r="I19" s="170"/>
    </row>
    <row r="20" spans="1:9" ht="19.5" customHeight="1">
      <c r="A20" s="164">
        <v>4</v>
      </c>
      <c r="B20" s="174" t="s">
        <v>42</v>
      </c>
      <c r="C20" s="46" t="s">
        <v>297</v>
      </c>
      <c r="D20" s="178">
        <v>1.1</v>
      </c>
      <c r="E20" s="181">
        <v>2</v>
      </c>
      <c r="F20" s="182" t="s">
        <v>395</v>
      </c>
      <c r="G20" s="165" t="s">
        <v>298</v>
      </c>
      <c r="H20" s="164" t="s">
        <v>421</v>
      </c>
      <c r="I20" s="164" t="s">
        <v>13</v>
      </c>
    </row>
    <row r="21" spans="1:9" ht="19.5" customHeight="1">
      <c r="A21" s="164"/>
      <c r="B21" s="169"/>
      <c r="C21" s="46" t="s">
        <v>299</v>
      </c>
      <c r="D21" s="178"/>
      <c r="E21" s="181"/>
      <c r="F21" s="182"/>
      <c r="G21" s="165"/>
      <c r="H21" s="164"/>
      <c r="I21" s="164"/>
    </row>
    <row r="22" spans="1:9" ht="12.75">
      <c r="A22" s="164"/>
      <c r="B22" s="169"/>
      <c r="C22" s="82" t="s">
        <v>300</v>
      </c>
      <c r="D22" s="250"/>
      <c r="E22" s="248"/>
      <c r="F22" s="248"/>
      <c r="G22" s="165"/>
      <c r="H22" s="164"/>
      <c r="I22" s="164"/>
    </row>
    <row r="23" spans="1:9" ht="12.75">
      <c r="A23" s="164"/>
      <c r="B23" s="170"/>
      <c r="C23" s="82" t="s">
        <v>301</v>
      </c>
      <c r="D23" s="251"/>
      <c r="E23" s="249"/>
      <c r="F23" s="249"/>
      <c r="G23" s="165"/>
      <c r="H23" s="164"/>
      <c r="I23" s="164"/>
    </row>
    <row r="24" spans="1:9" ht="19.5" customHeight="1">
      <c r="A24" s="174">
        <v>5</v>
      </c>
      <c r="B24" s="174" t="s">
        <v>42</v>
      </c>
      <c r="C24" s="46" t="s">
        <v>304</v>
      </c>
      <c r="D24" s="201">
        <v>1.1</v>
      </c>
      <c r="E24" s="181">
        <v>1</v>
      </c>
      <c r="F24" s="182" t="s">
        <v>395</v>
      </c>
      <c r="G24" s="174" t="s">
        <v>305</v>
      </c>
      <c r="H24" s="174" t="s">
        <v>306</v>
      </c>
      <c r="I24" s="164" t="s">
        <v>13</v>
      </c>
    </row>
    <row r="25" spans="1:9" ht="19.5" customHeight="1">
      <c r="A25" s="169"/>
      <c r="B25" s="169"/>
      <c r="C25" s="46" t="s">
        <v>307</v>
      </c>
      <c r="D25" s="201"/>
      <c r="E25" s="181"/>
      <c r="F25" s="182"/>
      <c r="G25" s="169"/>
      <c r="H25" s="169"/>
      <c r="I25" s="164"/>
    </row>
    <row r="26" spans="1:9" ht="19.5" customHeight="1">
      <c r="A26" s="169"/>
      <c r="B26" s="169"/>
      <c r="C26" s="174"/>
      <c r="D26" s="142">
        <v>0.24</v>
      </c>
      <c r="E26" s="143">
        <v>1</v>
      </c>
      <c r="F26" s="140" t="s">
        <v>220</v>
      </c>
      <c r="G26" s="169"/>
      <c r="H26" s="169"/>
      <c r="I26" s="174"/>
    </row>
    <row r="27" spans="1:9" ht="19.5" customHeight="1">
      <c r="A27" s="169"/>
      <c r="B27" s="169"/>
      <c r="C27" s="169"/>
      <c r="D27" s="142">
        <v>0.24</v>
      </c>
      <c r="E27" s="143">
        <v>1</v>
      </c>
      <c r="F27" s="128" t="s">
        <v>15</v>
      </c>
      <c r="G27" s="169"/>
      <c r="H27" s="169"/>
      <c r="I27" s="169"/>
    </row>
    <row r="28" spans="1:9" ht="19.5" customHeight="1">
      <c r="A28" s="169"/>
      <c r="B28" s="169"/>
      <c r="C28" s="169"/>
      <c r="D28" s="142">
        <v>0.24</v>
      </c>
      <c r="E28" s="143">
        <v>1</v>
      </c>
      <c r="F28" s="128" t="s">
        <v>396</v>
      </c>
      <c r="G28" s="169"/>
      <c r="H28" s="169"/>
      <c r="I28" s="169"/>
    </row>
    <row r="29" spans="1:9" ht="19.5" customHeight="1">
      <c r="A29" s="170"/>
      <c r="B29" s="170"/>
      <c r="C29" s="170"/>
      <c r="D29" s="142">
        <v>0.24</v>
      </c>
      <c r="E29" s="143">
        <v>1</v>
      </c>
      <c r="F29" s="128" t="s">
        <v>17</v>
      </c>
      <c r="G29" s="170"/>
      <c r="H29" s="170"/>
      <c r="I29" s="170"/>
    </row>
    <row r="30" spans="1:9" ht="19.5" customHeight="1">
      <c r="A30" s="164">
        <v>6</v>
      </c>
      <c r="B30" s="174" t="s">
        <v>42</v>
      </c>
      <c r="C30" s="46" t="s">
        <v>302</v>
      </c>
      <c r="D30" s="201">
        <v>1.1</v>
      </c>
      <c r="E30" s="181">
        <v>2</v>
      </c>
      <c r="F30" s="182" t="s">
        <v>395</v>
      </c>
      <c r="G30" s="174" t="s">
        <v>308</v>
      </c>
      <c r="H30" s="164" t="s">
        <v>420</v>
      </c>
      <c r="I30" s="164" t="s">
        <v>13</v>
      </c>
    </row>
    <row r="31" spans="1:9" ht="18.75" customHeight="1">
      <c r="A31" s="164"/>
      <c r="B31" s="169"/>
      <c r="C31" s="46" t="s">
        <v>303</v>
      </c>
      <c r="D31" s="201"/>
      <c r="E31" s="181"/>
      <c r="F31" s="182"/>
      <c r="G31" s="169"/>
      <c r="H31" s="164"/>
      <c r="I31" s="164"/>
    </row>
    <row r="32" spans="1:9" ht="19.5" customHeight="1">
      <c r="A32" s="164"/>
      <c r="B32" s="169"/>
      <c r="C32" s="241"/>
      <c r="D32" s="143">
        <v>0.24</v>
      </c>
      <c r="E32" s="143">
        <v>2</v>
      </c>
      <c r="F32" s="140" t="s">
        <v>220</v>
      </c>
      <c r="G32" s="169"/>
      <c r="H32" s="164"/>
      <c r="I32" s="174"/>
    </row>
    <row r="33" spans="1:9" ht="19.5" customHeight="1">
      <c r="A33" s="164"/>
      <c r="B33" s="169"/>
      <c r="C33" s="242"/>
      <c r="D33" s="129">
        <v>1.1</v>
      </c>
      <c r="E33" s="128">
        <v>1</v>
      </c>
      <c r="F33" s="128" t="s">
        <v>15</v>
      </c>
      <c r="G33" s="169"/>
      <c r="H33" s="164"/>
      <c r="I33" s="169"/>
    </row>
    <row r="34" spans="1:9" ht="19.5" customHeight="1">
      <c r="A34" s="164"/>
      <c r="B34" s="169"/>
      <c r="C34" s="242"/>
      <c r="D34" s="129">
        <v>1.1</v>
      </c>
      <c r="E34" s="128">
        <v>1</v>
      </c>
      <c r="F34" s="128" t="s">
        <v>396</v>
      </c>
      <c r="G34" s="169"/>
      <c r="H34" s="164"/>
      <c r="I34" s="169"/>
    </row>
    <row r="35" spans="1:9" ht="19.5" customHeight="1">
      <c r="A35" s="164"/>
      <c r="B35" s="170"/>
      <c r="C35" s="243"/>
      <c r="D35" s="129">
        <v>1.1</v>
      </c>
      <c r="E35" s="128">
        <v>1</v>
      </c>
      <c r="F35" s="128" t="s">
        <v>17</v>
      </c>
      <c r="G35" s="170"/>
      <c r="H35" s="164"/>
      <c r="I35" s="170"/>
    </row>
    <row r="36" spans="1:9" ht="19.5" customHeight="1">
      <c r="A36" s="164">
        <v>7</v>
      </c>
      <c r="B36" s="174" t="s">
        <v>42</v>
      </c>
      <c r="C36" s="46" t="s">
        <v>309</v>
      </c>
      <c r="D36" s="201">
        <v>1.1</v>
      </c>
      <c r="E36" s="181">
        <v>2</v>
      </c>
      <c r="F36" s="182" t="s">
        <v>395</v>
      </c>
      <c r="G36" s="174" t="s">
        <v>310</v>
      </c>
      <c r="H36" s="164" t="s">
        <v>424</v>
      </c>
      <c r="I36" s="164" t="s">
        <v>13</v>
      </c>
    </row>
    <row r="37" spans="1:9" ht="19.5" customHeight="1">
      <c r="A37" s="164"/>
      <c r="B37" s="169"/>
      <c r="C37" s="46" t="s">
        <v>311</v>
      </c>
      <c r="D37" s="201"/>
      <c r="E37" s="181"/>
      <c r="F37" s="182"/>
      <c r="G37" s="169"/>
      <c r="H37" s="164"/>
      <c r="I37" s="164"/>
    </row>
    <row r="38" spans="1:9" ht="19.5" customHeight="1">
      <c r="A38" s="164"/>
      <c r="B38" s="169"/>
      <c r="C38" s="47" t="s">
        <v>476</v>
      </c>
      <c r="D38" s="143">
        <v>0.24</v>
      </c>
      <c r="E38" s="143">
        <v>1</v>
      </c>
      <c r="F38" s="140" t="s">
        <v>220</v>
      </c>
      <c r="G38" s="169"/>
      <c r="H38" s="164"/>
      <c r="I38" s="174"/>
    </row>
    <row r="39" spans="1:9" ht="19.5" customHeight="1">
      <c r="A39" s="164"/>
      <c r="B39" s="169"/>
      <c r="C39" s="147"/>
      <c r="D39" s="129">
        <v>0.24</v>
      </c>
      <c r="E39" s="128">
        <v>1</v>
      </c>
      <c r="F39" s="128" t="s">
        <v>15</v>
      </c>
      <c r="G39" s="169"/>
      <c r="H39" s="164"/>
      <c r="I39" s="169"/>
    </row>
    <row r="40" spans="1:9" ht="19.5" customHeight="1">
      <c r="A40" s="164"/>
      <c r="B40" s="169"/>
      <c r="C40" s="147"/>
      <c r="D40" s="129">
        <v>0.24</v>
      </c>
      <c r="E40" s="128">
        <v>1</v>
      </c>
      <c r="F40" s="128" t="s">
        <v>396</v>
      </c>
      <c r="G40" s="169"/>
      <c r="H40" s="164"/>
      <c r="I40" s="169"/>
    </row>
    <row r="41" spans="1:9" ht="19.5" customHeight="1">
      <c r="A41" s="164"/>
      <c r="B41" s="170"/>
      <c r="C41" s="57"/>
      <c r="D41" s="129">
        <v>0.24</v>
      </c>
      <c r="E41" s="128">
        <v>1</v>
      </c>
      <c r="F41" s="128" t="s">
        <v>17</v>
      </c>
      <c r="G41" s="170"/>
      <c r="H41" s="164"/>
      <c r="I41" s="170"/>
    </row>
    <row r="42" spans="1:10" ht="19.5" customHeight="1">
      <c r="A42" s="164">
        <v>8</v>
      </c>
      <c r="B42" s="44" t="s">
        <v>42</v>
      </c>
      <c r="C42" s="46" t="s">
        <v>312</v>
      </c>
      <c r="D42" s="178">
        <v>1.1</v>
      </c>
      <c r="E42" s="181">
        <v>1</v>
      </c>
      <c r="F42" s="182" t="s">
        <v>395</v>
      </c>
      <c r="G42" s="171" t="s">
        <v>477</v>
      </c>
      <c r="H42" s="253" t="s">
        <v>425</v>
      </c>
      <c r="I42" s="164" t="s">
        <v>13</v>
      </c>
      <c r="J42" s="37"/>
    </row>
    <row r="43" spans="1:10" ht="19.5" customHeight="1">
      <c r="A43" s="164"/>
      <c r="B43" s="174"/>
      <c r="C43" s="82" t="s">
        <v>313</v>
      </c>
      <c r="D43" s="178"/>
      <c r="E43" s="181"/>
      <c r="F43" s="182"/>
      <c r="G43" s="172"/>
      <c r="H43" s="253"/>
      <c r="I43" s="164"/>
      <c r="J43" s="37"/>
    </row>
    <row r="44" spans="1:9" ht="19.5" customHeight="1">
      <c r="A44" s="164"/>
      <c r="B44" s="169"/>
      <c r="C44" s="242"/>
      <c r="D44" s="129">
        <v>1.1</v>
      </c>
      <c r="E44" s="128">
        <v>1</v>
      </c>
      <c r="F44" s="128" t="s">
        <v>15</v>
      </c>
      <c r="G44" s="172"/>
      <c r="H44" s="253"/>
      <c r="I44" s="164"/>
    </row>
    <row r="45" spans="1:9" ht="19.5" customHeight="1">
      <c r="A45" s="164"/>
      <c r="B45" s="169"/>
      <c r="C45" s="242"/>
      <c r="D45" s="129">
        <v>1.1</v>
      </c>
      <c r="E45" s="128">
        <v>1</v>
      </c>
      <c r="F45" s="128" t="s">
        <v>396</v>
      </c>
      <c r="G45" s="172"/>
      <c r="H45" s="253"/>
      <c r="I45" s="164"/>
    </row>
    <row r="46" spans="1:9" ht="19.5" customHeight="1">
      <c r="A46" s="164"/>
      <c r="B46" s="170"/>
      <c r="C46" s="243"/>
      <c r="D46" s="129">
        <v>1.1</v>
      </c>
      <c r="E46" s="128">
        <v>1</v>
      </c>
      <c r="F46" s="128" t="s">
        <v>17</v>
      </c>
      <c r="G46" s="173"/>
      <c r="H46" s="253"/>
      <c r="I46" s="164"/>
    </row>
    <row r="47" spans="1:9" ht="17.25" customHeight="1">
      <c r="A47" s="164">
        <v>9</v>
      </c>
      <c r="B47" s="164" t="s">
        <v>42</v>
      </c>
      <c r="C47" s="202" t="s">
        <v>314</v>
      </c>
      <c r="D47" s="134">
        <v>0.12</v>
      </c>
      <c r="E47" s="132">
        <v>1</v>
      </c>
      <c r="F47" s="133" t="s">
        <v>395</v>
      </c>
      <c r="G47" s="165" t="s">
        <v>315</v>
      </c>
      <c r="H47" s="164" t="s">
        <v>428</v>
      </c>
      <c r="I47" s="164"/>
    </row>
    <row r="48" spans="1:9" ht="17.25" customHeight="1">
      <c r="A48" s="164"/>
      <c r="B48" s="164"/>
      <c r="C48" s="202"/>
      <c r="D48" s="132">
        <v>0.24</v>
      </c>
      <c r="E48" s="132">
        <v>2</v>
      </c>
      <c r="F48" s="133" t="s">
        <v>395</v>
      </c>
      <c r="G48" s="165"/>
      <c r="H48" s="164"/>
      <c r="I48" s="164"/>
    </row>
    <row r="49" spans="1:9" ht="12.75">
      <c r="A49" s="164">
        <v>10</v>
      </c>
      <c r="B49" s="44" t="s">
        <v>42</v>
      </c>
      <c r="C49" s="46" t="s">
        <v>316</v>
      </c>
      <c r="D49" s="201">
        <v>1.1</v>
      </c>
      <c r="E49" s="181">
        <v>2</v>
      </c>
      <c r="F49" s="182" t="s">
        <v>395</v>
      </c>
      <c r="G49" s="165" t="s">
        <v>317</v>
      </c>
      <c r="H49" s="164" t="s">
        <v>427</v>
      </c>
      <c r="I49" s="252" t="s">
        <v>62</v>
      </c>
    </row>
    <row r="50" spans="1:9" ht="12.75">
      <c r="A50" s="164"/>
      <c r="B50" s="44" t="s">
        <v>42</v>
      </c>
      <c r="C50" s="46" t="s">
        <v>317</v>
      </c>
      <c r="D50" s="201"/>
      <c r="E50" s="181"/>
      <c r="F50" s="182"/>
      <c r="G50" s="165"/>
      <c r="H50" s="164"/>
      <c r="I50" s="252"/>
    </row>
    <row r="51" spans="1:9" ht="12.75">
      <c r="A51" s="164"/>
      <c r="B51" s="44" t="s">
        <v>42</v>
      </c>
      <c r="C51" s="46" t="s">
        <v>318</v>
      </c>
      <c r="D51" s="201"/>
      <c r="E51" s="181"/>
      <c r="F51" s="182"/>
      <c r="G51" s="165"/>
      <c r="H51" s="164"/>
      <c r="I51" s="252"/>
    </row>
    <row r="52" spans="1:9" ht="12.75">
      <c r="A52" s="164"/>
      <c r="B52" s="44" t="s">
        <v>42</v>
      </c>
      <c r="C52" s="46" t="s">
        <v>319</v>
      </c>
      <c r="D52" s="201"/>
      <c r="E52" s="181"/>
      <c r="F52" s="182"/>
      <c r="G52" s="165"/>
      <c r="H52" s="164"/>
      <c r="I52" s="252"/>
    </row>
    <row r="53" spans="1:9" ht="12.75">
      <c r="A53" s="164"/>
      <c r="B53" s="44" t="s">
        <v>42</v>
      </c>
      <c r="C53" s="46" t="s">
        <v>320</v>
      </c>
      <c r="D53" s="201"/>
      <c r="E53" s="181"/>
      <c r="F53" s="182"/>
      <c r="G53" s="165"/>
      <c r="H53" s="164"/>
      <c r="I53" s="252"/>
    </row>
    <row r="54" spans="1:9" ht="12.75">
      <c r="A54" s="164"/>
      <c r="B54" s="44" t="s">
        <v>42</v>
      </c>
      <c r="C54" s="46" t="s">
        <v>321</v>
      </c>
      <c r="D54" s="201"/>
      <c r="E54" s="181"/>
      <c r="F54" s="182"/>
      <c r="G54" s="165"/>
      <c r="H54" s="164"/>
      <c r="I54" s="252"/>
    </row>
    <row r="55" spans="1:9" ht="17.25" customHeight="1">
      <c r="A55" s="164"/>
      <c r="B55" s="44" t="s">
        <v>42</v>
      </c>
      <c r="C55" s="46" t="s">
        <v>322</v>
      </c>
      <c r="D55" s="134">
        <v>0.24</v>
      </c>
      <c r="E55" s="132">
        <v>1</v>
      </c>
      <c r="F55" s="182"/>
      <c r="G55" s="165"/>
      <c r="H55" s="164"/>
      <c r="I55" s="252"/>
    </row>
    <row r="56" spans="1:9" ht="19.5" customHeight="1">
      <c r="A56" s="164"/>
      <c r="B56" s="44"/>
      <c r="C56" s="82" t="s">
        <v>323</v>
      </c>
      <c r="D56" s="45"/>
      <c r="E56" s="80"/>
      <c r="F56" s="80"/>
      <c r="G56" s="165"/>
      <c r="H56" s="164"/>
      <c r="I56" s="252"/>
    </row>
    <row r="57" spans="1:9" ht="21.75" customHeight="1">
      <c r="A57" s="164">
        <v>11</v>
      </c>
      <c r="B57" s="174" t="s">
        <v>42</v>
      </c>
      <c r="C57" s="46" t="s">
        <v>324</v>
      </c>
      <c r="D57" s="134">
        <v>1.1</v>
      </c>
      <c r="E57" s="132">
        <v>1</v>
      </c>
      <c r="F57" s="133" t="s">
        <v>395</v>
      </c>
      <c r="G57" s="165" t="s">
        <v>325</v>
      </c>
      <c r="H57" s="164" t="s">
        <v>426</v>
      </c>
      <c r="I57" s="164" t="s">
        <v>62</v>
      </c>
    </row>
    <row r="58" spans="1:9" ht="12.75">
      <c r="A58" s="164"/>
      <c r="B58" s="169"/>
      <c r="C58" s="82" t="s">
        <v>326</v>
      </c>
      <c r="D58" s="237"/>
      <c r="E58" s="220"/>
      <c r="F58" s="220"/>
      <c r="G58" s="165"/>
      <c r="H58" s="164"/>
      <c r="I58" s="164"/>
    </row>
    <row r="59" spans="1:9" ht="12.75">
      <c r="A59" s="164"/>
      <c r="B59" s="169"/>
      <c r="C59" s="82" t="s">
        <v>327</v>
      </c>
      <c r="D59" s="238"/>
      <c r="E59" s="221"/>
      <c r="F59" s="221"/>
      <c r="G59" s="165"/>
      <c r="H59" s="164"/>
      <c r="I59" s="164"/>
    </row>
    <row r="60" spans="1:9" ht="12.75">
      <c r="A60" s="164"/>
      <c r="B60" s="170"/>
      <c r="C60" s="82" t="s">
        <v>328</v>
      </c>
      <c r="D60" s="239"/>
      <c r="E60" s="222"/>
      <c r="F60" s="222"/>
      <c r="G60" s="165"/>
      <c r="H60" s="164"/>
      <c r="I60" s="164"/>
    </row>
    <row r="61" spans="1:9" ht="19.5" customHeight="1">
      <c r="A61" s="164">
        <v>12</v>
      </c>
      <c r="B61" s="174" t="s">
        <v>42</v>
      </c>
      <c r="C61" s="228" t="s">
        <v>329</v>
      </c>
      <c r="D61" s="134">
        <v>0.24</v>
      </c>
      <c r="E61" s="132">
        <v>2</v>
      </c>
      <c r="F61" s="133" t="s">
        <v>395</v>
      </c>
      <c r="G61" s="171" t="s">
        <v>329</v>
      </c>
      <c r="H61" s="164" t="s">
        <v>429</v>
      </c>
      <c r="I61" s="174"/>
    </row>
    <row r="62" spans="1:9" ht="19.5" customHeight="1">
      <c r="A62" s="164"/>
      <c r="B62" s="169"/>
      <c r="C62" s="229"/>
      <c r="D62" s="143">
        <v>0.24</v>
      </c>
      <c r="E62" s="143">
        <v>1</v>
      </c>
      <c r="F62" s="140" t="s">
        <v>220</v>
      </c>
      <c r="G62" s="172"/>
      <c r="H62" s="164"/>
      <c r="I62" s="169"/>
    </row>
    <row r="63" spans="1:9" ht="19.5" customHeight="1">
      <c r="A63" s="164"/>
      <c r="B63" s="169"/>
      <c r="C63" s="229"/>
      <c r="D63" s="129">
        <v>0.12</v>
      </c>
      <c r="E63" s="128">
        <v>1</v>
      </c>
      <c r="F63" s="128" t="s">
        <v>15</v>
      </c>
      <c r="G63" s="172"/>
      <c r="H63" s="164"/>
      <c r="I63" s="169"/>
    </row>
    <row r="64" spans="1:9" ht="19.5" customHeight="1">
      <c r="A64" s="164"/>
      <c r="B64" s="169"/>
      <c r="C64" s="229"/>
      <c r="D64" s="129">
        <v>0.12</v>
      </c>
      <c r="E64" s="128">
        <v>1</v>
      </c>
      <c r="F64" s="128" t="s">
        <v>396</v>
      </c>
      <c r="G64" s="172"/>
      <c r="H64" s="164"/>
      <c r="I64" s="170"/>
    </row>
    <row r="65" spans="1:9" ht="19.5" customHeight="1">
      <c r="A65" s="164"/>
      <c r="B65" s="169"/>
      <c r="C65" s="229"/>
      <c r="D65" s="129">
        <v>0.12</v>
      </c>
      <c r="E65" s="128">
        <v>1</v>
      </c>
      <c r="F65" s="128" t="s">
        <v>415</v>
      </c>
      <c r="G65" s="172"/>
      <c r="H65" s="164"/>
      <c r="I65" s="44" t="s">
        <v>62</v>
      </c>
    </row>
    <row r="66" spans="1:9" ht="19.5" customHeight="1">
      <c r="A66" s="164"/>
      <c r="B66" s="170"/>
      <c r="C66" s="230"/>
      <c r="D66" s="129">
        <v>0.12</v>
      </c>
      <c r="E66" s="128">
        <v>1</v>
      </c>
      <c r="F66" s="128" t="s">
        <v>17</v>
      </c>
      <c r="G66" s="173"/>
      <c r="H66" s="164"/>
      <c r="I66" s="44"/>
    </row>
    <row r="67" spans="1:9" ht="19.5" customHeight="1">
      <c r="A67" s="164">
        <v>13</v>
      </c>
      <c r="B67" s="174" t="s">
        <v>42</v>
      </c>
      <c r="C67" s="228" t="s">
        <v>330</v>
      </c>
      <c r="D67" s="137">
        <v>1.1</v>
      </c>
      <c r="E67" s="132">
        <v>4</v>
      </c>
      <c r="F67" s="133" t="s">
        <v>395</v>
      </c>
      <c r="G67" s="171" t="s">
        <v>331</v>
      </c>
      <c r="H67" s="164" t="s">
        <v>430</v>
      </c>
      <c r="I67" s="164"/>
    </row>
    <row r="68" spans="1:9" ht="19.5" customHeight="1">
      <c r="A68" s="164"/>
      <c r="B68" s="169"/>
      <c r="C68" s="229"/>
      <c r="D68" s="126">
        <v>1.1</v>
      </c>
      <c r="E68" s="143">
        <v>1</v>
      </c>
      <c r="F68" s="140" t="s">
        <v>220</v>
      </c>
      <c r="G68" s="172"/>
      <c r="H68" s="164"/>
      <c r="I68" s="164"/>
    </row>
    <row r="69" spans="1:9" ht="19.5" customHeight="1">
      <c r="A69" s="164"/>
      <c r="B69" s="169"/>
      <c r="C69" s="229"/>
      <c r="D69" s="129">
        <v>1.1</v>
      </c>
      <c r="E69" s="128">
        <v>1</v>
      </c>
      <c r="F69" s="128" t="s">
        <v>15</v>
      </c>
      <c r="G69" s="172"/>
      <c r="H69" s="164"/>
      <c r="I69" s="164"/>
    </row>
    <row r="70" spans="1:9" ht="19.5" customHeight="1">
      <c r="A70" s="164"/>
      <c r="B70" s="169"/>
      <c r="C70" s="229"/>
      <c r="D70" s="129">
        <v>1.1</v>
      </c>
      <c r="E70" s="128">
        <v>1</v>
      </c>
      <c r="F70" s="128" t="s">
        <v>396</v>
      </c>
      <c r="G70" s="172"/>
      <c r="H70" s="164"/>
      <c r="I70" s="164"/>
    </row>
    <row r="71" spans="1:9" ht="19.5" customHeight="1">
      <c r="A71" s="164"/>
      <c r="B71" s="170"/>
      <c r="C71" s="230"/>
      <c r="D71" s="129">
        <v>1.1</v>
      </c>
      <c r="E71" s="128">
        <v>1</v>
      </c>
      <c r="F71" s="128" t="s">
        <v>17</v>
      </c>
      <c r="G71" s="173"/>
      <c r="H71" s="164"/>
      <c r="I71" s="164"/>
    </row>
    <row r="72" spans="1:9" ht="19.5" customHeight="1">
      <c r="A72" s="164">
        <v>14</v>
      </c>
      <c r="B72" s="44" t="s">
        <v>42</v>
      </c>
      <c r="C72" s="46" t="s">
        <v>332</v>
      </c>
      <c r="D72" s="201">
        <v>1.1</v>
      </c>
      <c r="E72" s="181">
        <v>2</v>
      </c>
      <c r="F72" s="182" t="s">
        <v>395</v>
      </c>
      <c r="G72" s="171" t="s">
        <v>333</v>
      </c>
      <c r="H72" s="164" t="s">
        <v>431</v>
      </c>
      <c r="I72" s="164" t="s">
        <v>13</v>
      </c>
    </row>
    <row r="73" spans="1:9" ht="19.5" customHeight="1">
      <c r="A73" s="164"/>
      <c r="B73" s="44" t="s">
        <v>42</v>
      </c>
      <c r="C73" s="46" t="s">
        <v>334</v>
      </c>
      <c r="D73" s="201"/>
      <c r="E73" s="181"/>
      <c r="F73" s="182"/>
      <c r="G73" s="172"/>
      <c r="H73" s="164"/>
      <c r="I73" s="164"/>
    </row>
    <row r="74" spans="1:9" ht="19.5" customHeight="1">
      <c r="A74" s="164"/>
      <c r="B74" s="174"/>
      <c r="C74" s="174"/>
      <c r="D74" s="142">
        <v>1.1</v>
      </c>
      <c r="E74" s="143">
        <v>1</v>
      </c>
      <c r="F74" s="140" t="s">
        <v>220</v>
      </c>
      <c r="G74" s="172"/>
      <c r="H74" s="164"/>
      <c r="I74" s="164"/>
    </row>
    <row r="75" spans="1:9" ht="19.5" customHeight="1">
      <c r="A75" s="164"/>
      <c r="B75" s="169"/>
      <c r="C75" s="169"/>
      <c r="D75" s="129">
        <v>1.1</v>
      </c>
      <c r="E75" s="128">
        <v>1</v>
      </c>
      <c r="F75" s="128" t="s">
        <v>15</v>
      </c>
      <c r="G75" s="172"/>
      <c r="H75" s="164"/>
      <c r="I75" s="164"/>
    </row>
    <row r="76" spans="1:9" ht="19.5" customHeight="1">
      <c r="A76" s="164"/>
      <c r="B76" s="169"/>
      <c r="C76" s="169"/>
      <c r="D76" s="129">
        <v>1.1</v>
      </c>
      <c r="E76" s="128">
        <v>1</v>
      </c>
      <c r="F76" s="128" t="s">
        <v>396</v>
      </c>
      <c r="G76" s="172"/>
      <c r="H76" s="164"/>
      <c r="I76" s="164"/>
    </row>
    <row r="77" spans="1:9" ht="19.5" customHeight="1">
      <c r="A77" s="164"/>
      <c r="B77" s="170"/>
      <c r="C77" s="170"/>
      <c r="D77" s="129">
        <v>1.1</v>
      </c>
      <c r="E77" s="128">
        <v>1</v>
      </c>
      <c r="F77" s="128" t="s">
        <v>17</v>
      </c>
      <c r="G77" s="173"/>
      <c r="H77" s="164"/>
      <c r="I77" s="164"/>
    </row>
    <row r="78" spans="1:9" ht="19.5" customHeight="1">
      <c r="A78" s="164">
        <v>15</v>
      </c>
      <c r="B78" s="44" t="s">
        <v>42</v>
      </c>
      <c r="C78" s="46" t="s">
        <v>335</v>
      </c>
      <c r="D78" s="201">
        <v>1.1</v>
      </c>
      <c r="E78" s="181">
        <v>1</v>
      </c>
      <c r="F78" s="182" t="s">
        <v>395</v>
      </c>
      <c r="G78" s="165" t="s">
        <v>336</v>
      </c>
      <c r="H78" s="164" t="s">
        <v>431</v>
      </c>
      <c r="I78" s="164" t="s">
        <v>13</v>
      </c>
    </row>
    <row r="79" spans="1:9" ht="19.5" customHeight="1">
      <c r="A79" s="164"/>
      <c r="B79" s="44" t="s">
        <v>42</v>
      </c>
      <c r="C79" s="46" t="s">
        <v>337</v>
      </c>
      <c r="D79" s="201"/>
      <c r="E79" s="181"/>
      <c r="F79" s="182"/>
      <c r="G79" s="165"/>
      <c r="H79" s="164"/>
      <c r="I79" s="164"/>
    </row>
    <row r="80" spans="1:9" ht="19.5" customHeight="1">
      <c r="A80" s="164"/>
      <c r="B80" s="44" t="s">
        <v>42</v>
      </c>
      <c r="C80" s="46" t="s">
        <v>336</v>
      </c>
      <c r="D80" s="201"/>
      <c r="E80" s="181"/>
      <c r="F80" s="182"/>
      <c r="G80" s="165"/>
      <c r="H80" s="164"/>
      <c r="I80" s="164"/>
    </row>
    <row r="81" spans="1:9" ht="19.5" customHeight="1">
      <c r="A81" s="164"/>
      <c r="B81" s="44" t="s">
        <v>42</v>
      </c>
      <c r="C81" s="46" t="s">
        <v>338</v>
      </c>
      <c r="D81" s="201"/>
      <c r="E81" s="181"/>
      <c r="F81" s="182"/>
      <c r="G81" s="165"/>
      <c r="H81" s="164"/>
      <c r="I81" s="164"/>
    </row>
    <row r="82" spans="1:9" ht="19.5" customHeight="1">
      <c r="A82" s="174">
        <v>16</v>
      </c>
      <c r="B82" s="44" t="s">
        <v>42</v>
      </c>
      <c r="C82" s="46" t="s">
        <v>339</v>
      </c>
      <c r="D82" s="201">
        <v>1.1</v>
      </c>
      <c r="E82" s="181">
        <v>2</v>
      </c>
      <c r="F82" s="182" t="s">
        <v>395</v>
      </c>
      <c r="G82" s="171" t="s">
        <v>340</v>
      </c>
      <c r="H82" s="174" t="s">
        <v>432</v>
      </c>
      <c r="I82" s="164" t="s">
        <v>13</v>
      </c>
    </row>
    <row r="83" spans="1:9" ht="19.5" customHeight="1">
      <c r="A83" s="169"/>
      <c r="B83" s="44" t="s">
        <v>42</v>
      </c>
      <c r="C83" s="46" t="s">
        <v>341</v>
      </c>
      <c r="D83" s="201"/>
      <c r="E83" s="181"/>
      <c r="F83" s="182"/>
      <c r="G83" s="172"/>
      <c r="H83" s="169"/>
      <c r="I83" s="164"/>
    </row>
    <row r="84" spans="1:9" ht="19.5" customHeight="1">
      <c r="A84" s="169"/>
      <c r="B84" s="44" t="s">
        <v>42</v>
      </c>
      <c r="C84" s="46" t="s">
        <v>340</v>
      </c>
      <c r="D84" s="201"/>
      <c r="E84" s="181"/>
      <c r="F84" s="182"/>
      <c r="G84" s="172"/>
      <c r="H84" s="169"/>
      <c r="I84" s="164"/>
    </row>
    <row r="85" spans="1:9" ht="19.5" customHeight="1">
      <c r="A85" s="169"/>
      <c r="B85" s="44" t="s">
        <v>42</v>
      </c>
      <c r="C85" s="46" t="s">
        <v>342</v>
      </c>
      <c r="D85" s="201"/>
      <c r="E85" s="181"/>
      <c r="F85" s="182"/>
      <c r="G85" s="172"/>
      <c r="H85" s="169"/>
      <c r="I85" s="164"/>
    </row>
    <row r="86" spans="1:9" ht="19.5" customHeight="1">
      <c r="A86" s="169"/>
      <c r="B86" s="174"/>
      <c r="C86" s="174"/>
      <c r="D86" s="143">
        <v>0.24</v>
      </c>
      <c r="E86" s="143">
        <v>1</v>
      </c>
      <c r="F86" s="140" t="s">
        <v>220</v>
      </c>
      <c r="G86" s="172"/>
      <c r="H86" s="169"/>
      <c r="I86" s="174"/>
    </row>
    <row r="87" spans="1:9" ht="19.5" customHeight="1">
      <c r="A87" s="169"/>
      <c r="B87" s="169"/>
      <c r="C87" s="169"/>
      <c r="D87" s="129">
        <v>0.24</v>
      </c>
      <c r="E87" s="128">
        <v>1</v>
      </c>
      <c r="F87" s="128" t="s">
        <v>15</v>
      </c>
      <c r="G87" s="172"/>
      <c r="H87" s="169"/>
      <c r="I87" s="169"/>
    </row>
    <row r="88" spans="1:9" ht="19.5" customHeight="1">
      <c r="A88" s="169"/>
      <c r="B88" s="169"/>
      <c r="C88" s="169"/>
      <c r="D88" s="129">
        <v>0.24</v>
      </c>
      <c r="E88" s="128">
        <v>1</v>
      </c>
      <c r="F88" s="128" t="s">
        <v>396</v>
      </c>
      <c r="G88" s="172"/>
      <c r="H88" s="169"/>
      <c r="I88" s="169"/>
    </row>
    <row r="89" spans="1:9" ht="19.5" customHeight="1">
      <c r="A89" s="170"/>
      <c r="B89" s="170"/>
      <c r="C89" s="170"/>
      <c r="D89" s="129">
        <v>0.24</v>
      </c>
      <c r="E89" s="128">
        <v>1</v>
      </c>
      <c r="F89" s="128" t="s">
        <v>17</v>
      </c>
      <c r="G89" s="173"/>
      <c r="H89" s="170"/>
      <c r="I89" s="170"/>
    </row>
    <row r="90" spans="1:9" ht="19.5" customHeight="1">
      <c r="A90" s="164">
        <v>17</v>
      </c>
      <c r="B90" s="44" t="s">
        <v>42</v>
      </c>
      <c r="C90" s="46" t="s">
        <v>343</v>
      </c>
      <c r="D90" s="201">
        <v>1.1</v>
      </c>
      <c r="E90" s="181">
        <v>1</v>
      </c>
      <c r="F90" s="182" t="s">
        <v>395</v>
      </c>
      <c r="G90" s="171" t="s">
        <v>344</v>
      </c>
      <c r="H90" s="164" t="s">
        <v>433</v>
      </c>
      <c r="I90" s="164" t="s">
        <v>13</v>
      </c>
    </row>
    <row r="91" spans="1:9" ht="19.5" customHeight="1">
      <c r="A91" s="164"/>
      <c r="B91" s="44" t="s">
        <v>42</v>
      </c>
      <c r="C91" s="46" t="s">
        <v>344</v>
      </c>
      <c r="D91" s="201"/>
      <c r="E91" s="181"/>
      <c r="F91" s="182"/>
      <c r="G91" s="172"/>
      <c r="H91" s="164"/>
      <c r="I91" s="164"/>
    </row>
    <row r="92" spans="1:9" ht="19.5" customHeight="1">
      <c r="A92" s="164"/>
      <c r="B92" s="44" t="s">
        <v>42</v>
      </c>
      <c r="C92" s="46" t="s">
        <v>345</v>
      </c>
      <c r="D92" s="201"/>
      <c r="E92" s="181"/>
      <c r="F92" s="182"/>
      <c r="G92" s="172"/>
      <c r="H92" s="164"/>
      <c r="I92" s="164"/>
    </row>
    <row r="93" spans="1:9" ht="19.5" customHeight="1">
      <c r="A93" s="164"/>
      <c r="B93" s="174"/>
      <c r="C93" s="174"/>
      <c r="D93" s="143">
        <v>0.24</v>
      </c>
      <c r="E93" s="143">
        <v>1</v>
      </c>
      <c r="F93" s="140" t="s">
        <v>220</v>
      </c>
      <c r="G93" s="172"/>
      <c r="H93" s="164"/>
      <c r="I93" s="174"/>
    </row>
    <row r="94" spans="1:9" ht="19.5" customHeight="1">
      <c r="A94" s="164"/>
      <c r="B94" s="169"/>
      <c r="C94" s="169"/>
      <c r="D94" s="129">
        <v>0.24</v>
      </c>
      <c r="E94" s="128">
        <v>1</v>
      </c>
      <c r="F94" s="128" t="s">
        <v>15</v>
      </c>
      <c r="G94" s="172"/>
      <c r="H94" s="164"/>
      <c r="I94" s="169"/>
    </row>
    <row r="95" spans="1:9" ht="19.5" customHeight="1">
      <c r="A95" s="164"/>
      <c r="B95" s="169"/>
      <c r="C95" s="169"/>
      <c r="D95" s="129">
        <v>0.24</v>
      </c>
      <c r="E95" s="128">
        <v>1</v>
      </c>
      <c r="F95" s="128" t="s">
        <v>396</v>
      </c>
      <c r="G95" s="172"/>
      <c r="H95" s="164"/>
      <c r="I95" s="169"/>
    </row>
    <row r="96" spans="1:9" ht="19.5" customHeight="1">
      <c r="A96" s="164"/>
      <c r="B96" s="170"/>
      <c r="C96" s="170"/>
      <c r="D96" s="129">
        <v>0.24</v>
      </c>
      <c r="E96" s="128">
        <v>1</v>
      </c>
      <c r="F96" s="128" t="s">
        <v>17</v>
      </c>
      <c r="G96" s="173"/>
      <c r="H96" s="164"/>
      <c r="I96" s="170"/>
    </row>
    <row r="97" spans="1:9" ht="19.5" customHeight="1">
      <c r="A97" s="164">
        <v>18</v>
      </c>
      <c r="B97" s="44" t="s">
        <v>42</v>
      </c>
      <c r="C97" s="46" t="s">
        <v>346</v>
      </c>
      <c r="D97" s="201">
        <v>1.1</v>
      </c>
      <c r="E97" s="181">
        <v>1</v>
      </c>
      <c r="F97" s="182" t="s">
        <v>395</v>
      </c>
      <c r="G97" s="171" t="s">
        <v>347</v>
      </c>
      <c r="H97" s="164" t="s">
        <v>434</v>
      </c>
      <c r="I97" s="164" t="s">
        <v>13</v>
      </c>
    </row>
    <row r="98" spans="1:9" ht="19.5" customHeight="1">
      <c r="A98" s="164"/>
      <c r="B98" s="44" t="s">
        <v>42</v>
      </c>
      <c r="C98" s="46" t="s">
        <v>347</v>
      </c>
      <c r="D98" s="201"/>
      <c r="E98" s="181"/>
      <c r="F98" s="182"/>
      <c r="G98" s="172"/>
      <c r="H98" s="164"/>
      <c r="I98" s="164"/>
    </row>
    <row r="99" spans="1:9" ht="19.5" customHeight="1">
      <c r="A99" s="164"/>
      <c r="B99" s="44" t="s">
        <v>42</v>
      </c>
      <c r="C99" s="46" t="s">
        <v>348</v>
      </c>
      <c r="D99" s="201"/>
      <c r="E99" s="181"/>
      <c r="F99" s="182"/>
      <c r="G99" s="172"/>
      <c r="H99" s="164"/>
      <c r="I99" s="164"/>
    </row>
    <row r="100" spans="1:9" ht="19.5" customHeight="1">
      <c r="A100" s="164"/>
      <c r="B100" s="174"/>
      <c r="C100" s="174"/>
      <c r="D100" s="143">
        <v>0.24</v>
      </c>
      <c r="E100" s="143">
        <v>1</v>
      </c>
      <c r="F100" s="140" t="s">
        <v>220</v>
      </c>
      <c r="G100" s="172"/>
      <c r="H100" s="164"/>
      <c r="I100" s="174"/>
    </row>
    <row r="101" spans="1:9" ht="19.5" customHeight="1">
      <c r="A101" s="164"/>
      <c r="B101" s="169"/>
      <c r="C101" s="169"/>
      <c r="D101" s="129">
        <v>0.24</v>
      </c>
      <c r="E101" s="128">
        <v>1</v>
      </c>
      <c r="F101" s="128" t="s">
        <v>15</v>
      </c>
      <c r="G101" s="172"/>
      <c r="H101" s="164"/>
      <c r="I101" s="169"/>
    </row>
    <row r="102" spans="1:9" ht="19.5" customHeight="1">
      <c r="A102" s="164"/>
      <c r="B102" s="169"/>
      <c r="C102" s="169"/>
      <c r="D102" s="129">
        <v>0.24</v>
      </c>
      <c r="E102" s="128">
        <v>1</v>
      </c>
      <c r="F102" s="128" t="s">
        <v>396</v>
      </c>
      <c r="G102" s="172"/>
      <c r="H102" s="164"/>
      <c r="I102" s="169"/>
    </row>
    <row r="103" spans="1:9" ht="19.5" customHeight="1">
      <c r="A103" s="164"/>
      <c r="B103" s="170"/>
      <c r="C103" s="170"/>
      <c r="D103" s="129">
        <v>0.24</v>
      </c>
      <c r="E103" s="128">
        <v>1</v>
      </c>
      <c r="F103" s="128" t="s">
        <v>17</v>
      </c>
      <c r="G103" s="173"/>
      <c r="H103" s="164"/>
      <c r="I103" s="170"/>
    </row>
    <row r="104" spans="1:9" ht="19.5" customHeight="1">
      <c r="A104" s="164">
        <v>19</v>
      </c>
      <c r="B104" s="44" t="s">
        <v>42</v>
      </c>
      <c r="C104" s="46" t="s">
        <v>349</v>
      </c>
      <c r="D104" s="201">
        <v>1.1</v>
      </c>
      <c r="E104" s="181">
        <v>1</v>
      </c>
      <c r="F104" s="182" t="s">
        <v>395</v>
      </c>
      <c r="G104" s="171" t="s">
        <v>350</v>
      </c>
      <c r="H104" s="164" t="s">
        <v>435</v>
      </c>
      <c r="I104" s="164" t="s">
        <v>13</v>
      </c>
    </row>
    <row r="105" spans="1:9" ht="19.5" customHeight="1">
      <c r="A105" s="164"/>
      <c r="B105" s="44" t="s">
        <v>42</v>
      </c>
      <c r="C105" s="46" t="s">
        <v>351</v>
      </c>
      <c r="D105" s="201"/>
      <c r="E105" s="181"/>
      <c r="F105" s="182"/>
      <c r="G105" s="172"/>
      <c r="H105" s="164"/>
      <c r="I105" s="164"/>
    </row>
    <row r="106" spans="1:9" ht="19.5" customHeight="1">
      <c r="A106" s="164"/>
      <c r="B106" s="174"/>
      <c r="C106" s="174"/>
      <c r="D106" s="143">
        <v>0.24</v>
      </c>
      <c r="E106" s="143">
        <v>1</v>
      </c>
      <c r="F106" s="140" t="s">
        <v>220</v>
      </c>
      <c r="G106" s="172"/>
      <c r="H106" s="164"/>
      <c r="I106" s="174"/>
    </row>
    <row r="107" spans="1:9" ht="19.5" customHeight="1">
      <c r="A107" s="164"/>
      <c r="B107" s="169"/>
      <c r="C107" s="169"/>
      <c r="D107" s="129">
        <v>0.24</v>
      </c>
      <c r="E107" s="128">
        <v>1</v>
      </c>
      <c r="F107" s="128" t="s">
        <v>15</v>
      </c>
      <c r="G107" s="172"/>
      <c r="H107" s="164"/>
      <c r="I107" s="169"/>
    </row>
    <row r="108" spans="1:9" ht="19.5" customHeight="1">
      <c r="A108" s="164"/>
      <c r="B108" s="169"/>
      <c r="C108" s="169"/>
      <c r="D108" s="129">
        <v>0.24</v>
      </c>
      <c r="E108" s="128">
        <v>1</v>
      </c>
      <c r="F108" s="128" t="s">
        <v>16</v>
      </c>
      <c r="G108" s="172"/>
      <c r="H108" s="164"/>
      <c r="I108" s="169"/>
    </row>
    <row r="109" spans="1:9" ht="19.5" customHeight="1">
      <c r="A109" s="164"/>
      <c r="B109" s="170"/>
      <c r="C109" s="170"/>
      <c r="D109" s="129">
        <v>0.24</v>
      </c>
      <c r="E109" s="128">
        <v>1</v>
      </c>
      <c r="F109" s="128" t="s">
        <v>17</v>
      </c>
      <c r="G109" s="173"/>
      <c r="H109" s="164"/>
      <c r="I109" s="170"/>
    </row>
    <row r="110" spans="1:9" ht="19.5" customHeight="1">
      <c r="A110" s="164">
        <v>20</v>
      </c>
      <c r="B110" s="174" t="s">
        <v>42</v>
      </c>
      <c r="C110" s="228" t="s">
        <v>352</v>
      </c>
      <c r="D110" s="132">
        <v>0.24</v>
      </c>
      <c r="E110" s="132">
        <v>2</v>
      </c>
      <c r="F110" s="133" t="s">
        <v>395</v>
      </c>
      <c r="G110" s="171" t="s">
        <v>352</v>
      </c>
      <c r="H110" s="164" t="s">
        <v>436</v>
      </c>
      <c r="I110" s="44" t="s">
        <v>353</v>
      </c>
    </row>
    <row r="111" spans="1:9" ht="19.5" customHeight="1">
      <c r="A111" s="164"/>
      <c r="B111" s="169"/>
      <c r="C111" s="229"/>
      <c r="D111" s="143">
        <v>0.24</v>
      </c>
      <c r="E111" s="143">
        <v>1</v>
      </c>
      <c r="F111" s="140" t="s">
        <v>220</v>
      </c>
      <c r="G111" s="172"/>
      <c r="H111" s="164"/>
      <c r="I111" s="174"/>
    </row>
    <row r="112" spans="1:9" ht="19.5" customHeight="1">
      <c r="A112" s="164"/>
      <c r="B112" s="169"/>
      <c r="C112" s="229"/>
      <c r="D112" s="129">
        <v>0.12</v>
      </c>
      <c r="E112" s="128">
        <v>1</v>
      </c>
      <c r="F112" s="128" t="s">
        <v>15</v>
      </c>
      <c r="G112" s="172"/>
      <c r="H112" s="164"/>
      <c r="I112" s="169"/>
    </row>
    <row r="113" spans="1:9" ht="19.5" customHeight="1">
      <c r="A113" s="164"/>
      <c r="B113" s="169"/>
      <c r="C113" s="229"/>
      <c r="D113" s="129">
        <v>0.12</v>
      </c>
      <c r="E113" s="128">
        <v>1</v>
      </c>
      <c r="F113" s="128" t="s">
        <v>396</v>
      </c>
      <c r="G113" s="172"/>
      <c r="H113" s="164"/>
      <c r="I113" s="169"/>
    </row>
    <row r="114" spans="1:9" ht="19.5" customHeight="1">
      <c r="A114" s="164"/>
      <c r="B114" s="170"/>
      <c r="C114" s="230"/>
      <c r="D114" s="129">
        <v>0.12</v>
      </c>
      <c r="E114" s="128">
        <v>1</v>
      </c>
      <c r="F114" s="128" t="s">
        <v>17</v>
      </c>
      <c r="G114" s="173"/>
      <c r="H114" s="164"/>
      <c r="I114" s="170"/>
    </row>
    <row r="115" spans="1:9" ht="19.5" customHeight="1">
      <c r="A115" s="164">
        <v>21</v>
      </c>
      <c r="B115" s="44" t="s">
        <v>42</v>
      </c>
      <c r="C115" s="46" t="s">
        <v>354</v>
      </c>
      <c r="D115" s="201">
        <v>1.1</v>
      </c>
      <c r="E115" s="181">
        <v>2</v>
      </c>
      <c r="F115" s="182" t="s">
        <v>395</v>
      </c>
      <c r="G115" s="171" t="s">
        <v>355</v>
      </c>
      <c r="H115" s="164" t="s">
        <v>356</v>
      </c>
      <c r="I115" s="164" t="s">
        <v>13</v>
      </c>
    </row>
    <row r="116" spans="1:9" ht="19.5" customHeight="1">
      <c r="A116" s="164"/>
      <c r="B116" s="44" t="s">
        <v>42</v>
      </c>
      <c r="C116" s="46" t="s">
        <v>357</v>
      </c>
      <c r="D116" s="201"/>
      <c r="E116" s="181"/>
      <c r="F116" s="182"/>
      <c r="G116" s="172"/>
      <c r="H116" s="164"/>
      <c r="I116" s="164"/>
    </row>
    <row r="117" spans="1:9" ht="19.5" customHeight="1">
      <c r="A117" s="164"/>
      <c r="B117" s="174"/>
      <c r="C117" s="174"/>
      <c r="D117" s="143">
        <v>0.24</v>
      </c>
      <c r="E117" s="143">
        <v>1</v>
      </c>
      <c r="F117" s="140" t="s">
        <v>220</v>
      </c>
      <c r="G117" s="172"/>
      <c r="H117" s="164"/>
      <c r="I117" s="174"/>
    </row>
    <row r="118" spans="1:9" ht="19.5" customHeight="1">
      <c r="A118" s="164"/>
      <c r="B118" s="169"/>
      <c r="C118" s="169"/>
      <c r="D118" s="129">
        <v>0.24</v>
      </c>
      <c r="E118" s="128">
        <v>1</v>
      </c>
      <c r="F118" s="128" t="s">
        <v>15</v>
      </c>
      <c r="G118" s="172"/>
      <c r="H118" s="164"/>
      <c r="I118" s="169"/>
    </row>
    <row r="119" spans="1:9" ht="19.5" customHeight="1">
      <c r="A119" s="164"/>
      <c r="B119" s="169"/>
      <c r="C119" s="169"/>
      <c r="D119" s="129">
        <v>0.24</v>
      </c>
      <c r="E119" s="128">
        <v>1</v>
      </c>
      <c r="F119" s="128" t="s">
        <v>396</v>
      </c>
      <c r="G119" s="172"/>
      <c r="H119" s="164"/>
      <c r="I119" s="169"/>
    </row>
    <row r="120" spans="1:9" ht="19.5" customHeight="1">
      <c r="A120" s="164"/>
      <c r="B120" s="170"/>
      <c r="C120" s="170"/>
      <c r="D120" s="129">
        <v>0.24</v>
      </c>
      <c r="E120" s="128">
        <v>1</v>
      </c>
      <c r="F120" s="128" t="s">
        <v>17</v>
      </c>
      <c r="G120" s="173"/>
      <c r="H120" s="164"/>
      <c r="I120" s="170"/>
    </row>
    <row r="121" spans="1:9" ht="19.5" customHeight="1">
      <c r="A121" s="164">
        <v>22</v>
      </c>
      <c r="B121" s="44" t="s">
        <v>42</v>
      </c>
      <c r="C121" s="46" t="s">
        <v>358</v>
      </c>
      <c r="D121" s="201">
        <v>1.1</v>
      </c>
      <c r="E121" s="181">
        <v>2</v>
      </c>
      <c r="F121" s="182" t="s">
        <v>395</v>
      </c>
      <c r="G121" s="165" t="s">
        <v>359</v>
      </c>
      <c r="H121" s="164" t="s">
        <v>356</v>
      </c>
      <c r="I121" s="164" t="s">
        <v>13</v>
      </c>
    </row>
    <row r="122" spans="1:9" ht="19.5" customHeight="1">
      <c r="A122" s="164"/>
      <c r="B122" s="44" t="s">
        <v>42</v>
      </c>
      <c r="C122" s="46" t="s">
        <v>360</v>
      </c>
      <c r="D122" s="201"/>
      <c r="E122" s="181"/>
      <c r="F122" s="182"/>
      <c r="G122" s="165"/>
      <c r="H122" s="164"/>
      <c r="I122" s="164"/>
    </row>
    <row r="123" spans="1:9" ht="19.5" customHeight="1">
      <c r="A123" s="164">
        <v>23</v>
      </c>
      <c r="B123" s="44" t="s">
        <v>42</v>
      </c>
      <c r="C123" s="46" t="s">
        <v>361</v>
      </c>
      <c r="D123" s="201">
        <v>1.1</v>
      </c>
      <c r="E123" s="181">
        <v>1</v>
      </c>
      <c r="F123" s="182" t="s">
        <v>395</v>
      </c>
      <c r="G123" s="171" t="s">
        <v>362</v>
      </c>
      <c r="H123" s="164" t="s">
        <v>363</v>
      </c>
      <c r="I123" s="164" t="s">
        <v>13</v>
      </c>
    </row>
    <row r="124" spans="1:9" ht="19.5" customHeight="1">
      <c r="A124" s="164"/>
      <c r="B124" s="44" t="s">
        <v>42</v>
      </c>
      <c r="C124" s="46" t="s">
        <v>364</v>
      </c>
      <c r="D124" s="201"/>
      <c r="E124" s="181"/>
      <c r="F124" s="182"/>
      <c r="G124" s="172"/>
      <c r="H124" s="164"/>
      <c r="I124" s="164"/>
    </row>
    <row r="125" spans="1:9" ht="19.5" customHeight="1">
      <c r="A125" s="164"/>
      <c r="B125" s="174"/>
      <c r="C125" s="174"/>
      <c r="D125" s="143">
        <v>0.24</v>
      </c>
      <c r="E125" s="143">
        <v>1</v>
      </c>
      <c r="F125" s="140" t="s">
        <v>220</v>
      </c>
      <c r="G125" s="172"/>
      <c r="H125" s="164"/>
      <c r="I125" s="174"/>
    </row>
    <row r="126" spans="1:9" ht="19.5" customHeight="1">
      <c r="A126" s="164"/>
      <c r="B126" s="169"/>
      <c r="C126" s="169"/>
      <c r="D126" s="129">
        <v>0.24</v>
      </c>
      <c r="E126" s="128">
        <v>1</v>
      </c>
      <c r="F126" s="128" t="s">
        <v>15</v>
      </c>
      <c r="G126" s="172"/>
      <c r="H126" s="164"/>
      <c r="I126" s="169"/>
    </row>
    <row r="127" spans="1:9" ht="19.5" customHeight="1">
      <c r="A127" s="164"/>
      <c r="B127" s="169"/>
      <c r="C127" s="169"/>
      <c r="D127" s="129">
        <v>0.24</v>
      </c>
      <c r="E127" s="128">
        <v>1</v>
      </c>
      <c r="F127" s="128" t="s">
        <v>396</v>
      </c>
      <c r="G127" s="172"/>
      <c r="H127" s="164"/>
      <c r="I127" s="169"/>
    </row>
    <row r="128" spans="1:9" ht="19.5" customHeight="1">
      <c r="A128" s="164"/>
      <c r="B128" s="170"/>
      <c r="C128" s="170"/>
      <c r="D128" s="129">
        <v>0.24</v>
      </c>
      <c r="E128" s="128">
        <v>1</v>
      </c>
      <c r="F128" s="128" t="s">
        <v>17</v>
      </c>
      <c r="G128" s="173"/>
      <c r="H128" s="164"/>
      <c r="I128" s="170"/>
    </row>
    <row r="129" spans="1:9" ht="19.5" customHeight="1">
      <c r="A129" s="164">
        <v>24</v>
      </c>
      <c r="B129" s="174" t="s">
        <v>42</v>
      </c>
      <c r="C129" s="46" t="s">
        <v>365</v>
      </c>
      <c r="D129" s="134">
        <v>1.1</v>
      </c>
      <c r="E129" s="132">
        <v>1</v>
      </c>
      <c r="F129" s="133" t="s">
        <v>395</v>
      </c>
      <c r="G129" s="165" t="s">
        <v>365</v>
      </c>
      <c r="H129" s="164" t="s">
        <v>366</v>
      </c>
      <c r="I129" s="44" t="s">
        <v>13</v>
      </c>
    </row>
    <row r="130" spans="1:9" ht="19.5" customHeight="1">
      <c r="A130" s="164"/>
      <c r="B130" s="169"/>
      <c r="C130" s="82" t="s">
        <v>367</v>
      </c>
      <c r="D130" s="237"/>
      <c r="E130" s="220"/>
      <c r="F130" s="220"/>
      <c r="G130" s="165"/>
      <c r="H130" s="164"/>
      <c r="I130" s="174"/>
    </row>
    <row r="131" spans="1:9" ht="19.5" customHeight="1">
      <c r="A131" s="164"/>
      <c r="B131" s="170"/>
      <c r="C131" s="82" t="s">
        <v>368</v>
      </c>
      <c r="D131" s="239"/>
      <c r="E131" s="222"/>
      <c r="F131" s="222"/>
      <c r="G131" s="165"/>
      <c r="H131" s="164"/>
      <c r="I131" s="170"/>
    </row>
    <row r="132" spans="1:9" ht="19.5" customHeight="1">
      <c r="A132" s="164">
        <v>25</v>
      </c>
      <c r="B132" s="44" t="s">
        <v>42</v>
      </c>
      <c r="C132" s="46" t="s">
        <v>369</v>
      </c>
      <c r="D132" s="201">
        <v>1.1</v>
      </c>
      <c r="E132" s="181">
        <v>1</v>
      </c>
      <c r="F132" s="182" t="s">
        <v>395</v>
      </c>
      <c r="G132" s="171" t="s">
        <v>370</v>
      </c>
      <c r="H132" s="164" t="s">
        <v>371</v>
      </c>
      <c r="I132" s="164" t="s">
        <v>13</v>
      </c>
    </row>
    <row r="133" spans="1:9" ht="19.5" customHeight="1">
      <c r="A133" s="164"/>
      <c r="B133" s="44" t="s">
        <v>42</v>
      </c>
      <c r="C133" s="46" t="s">
        <v>370</v>
      </c>
      <c r="D133" s="201"/>
      <c r="E133" s="181"/>
      <c r="F133" s="182"/>
      <c r="G133" s="172"/>
      <c r="H133" s="164"/>
      <c r="I133" s="164"/>
    </row>
    <row r="134" spans="1:9" ht="19.5" customHeight="1">
      <c r="A134" s="164"/>
      <c r="B134" s="174"/>
      <c r="C134" s="174"/>
      <c r="D134" s="143">
        <v>0.24</v>
      </c>
      <c r="E134" s="143">
        <v>1</v>
      </c>
      <c r="F134" s="140" t="s">
        <v>220</v>
      </c>
      <c r="G134" s="172"/>
      <c r="H134" s="164"/>
      <c r="I134" s="174"/>
    </row>
    <row r="135" spans="1:9" ht="19.5" customHeight="1">
      <c r="A135" s="164"/>
      <c r="B135" s="169"/>
      <c r="C135" s="169"/>
      <c r="D135" s="129">
        <v>0.24</v>
      </c>
      <c r="E135" s="128">
        <v>1</v>
      </c>
      <c r="F135" s="128" t="s">
        <v>15</v>
      </c>
      <c r="G135" s="172"/>
      <c r="H135" s="164"/>
      <c r="I135" s="169"/>
    </row>
    <row r="136" spans="1:9" ht="19.5" customHeight="1">
      <c r="A136" s="164"/>
      <c r="B136" s="169"/>
      <c r="C136" s="169"/>
      <c r="D136" s="129">
        <v>0.24</v>
      </c>
      <c r="E136" s="128">
        <v>1</v>
      </c>
      <c r="F136" s="128" t="s">
        <v>396</v>
      </c>
      <c r="G136" s="172"/>
      <c r="H136" s="164"/>
      <c r="I136" s="169"/>
    </row>
    <row r="137" spans="1:9" ht="19.5" customHeight="1">
      <c r="A137" s="164"/>
      <c r="B137" s="170"/>
      <c r="C137" s="170"/>
      <c r="D137" s="129">
        <v>0.24</v>
      </c>
      <c r="E137" s="128">
        <v>1</v>
      </c>
      <c r="F137" s="128" t="s">
        <v>17</v>
      </c>
      <c r="G137" s="173"/>
      <c r="H137" s="164"/>
      <c r="I137" s="170"/>
    </row>
    <row r="138" spans="1:9" ht="19.5" customHeight="1">
      <c r="A138" s="164">
        <v>26</v>
      </c>
      <c r="B138" s="44" t="s">
        <v>42</v>
      </c>
      <c r="C138" s="46" t="s">
        <v>372</v>
      </c>
      <c r="D138" s="134">
        <v>0.24</v>
      </c>
      <c r="E138" s="132">
        <v>2</v>
      </c>
      <c r="F138" s="133" t="s">
        <v>395</v>
      </c>
      <c r="G138" s="165" t="s">
        <v>373</v>
      </c>
      <c r="H138" s="164" t="s">
        <v>374</v>
      </c>
      <c r="I138" s="44" t="s">
        <v>13</v>
      </c>
    </row>
    <row r="139" spans="1:9" ht="19.5" customHeight="1">
      <c r="A139" s="164"/>
      <c r="B139" s="44"/>
      <c r="C139" s="82" t="s">
        <v>375</v>
      </c>
      <c r="D139" s="45"/>
      <c r="E139" s="80"/>
      <c r="F139" s="80"/>
      <c r="G139" s="165"/>
      <c r="H139" s="164"/>
      <c r="I139" s="44"/>
    </row>
    <row r="140" spans="1:9" ht="19.5" customHeight="1">
      <c r="A140" s="164">
        <v>27</v>
      </c>
      <c r="B140" s="174" t="s">
        <v>42</v>
      </c>
      <c r="C140" s="228" t="s">
        <v>376</v>
      </c>
      <c r="D140" s="134">
        <v>0.24</v>
      </c>
      <c r="E140" s="132">
        <v>2</v>
      </c>
      <c r="F140" s="133" t="s">
        <v>395</v>
      </c>
      <c r="G140" s="171" t="s">
        <v>376</v>
      </c>
      <c r="H140" s="164" t="s">
        <v>377</v>
      </c>
      <c r="I140" s="164"/>
    </row>
    <row r="141" spans="1:9" ht="19.5" customHeight="1">
      <c r="A141" s="164"/>
      <c r="B141" s="169"/>
      <c r="C141" s="229"/>
      <c r="D141" s="143">
        <v>0.24</v>
      </c>
      <c r="E141" s="143">
        <v>1</v>
      </c>
      <c r="F141" s="140" t="s">
        <v>220</v>
      </c>
      <c r="G141" s="172"/>
      <c r="H141" s="164"/>
      <c r="I141" s="164"/>
    </row>
    <row r="142" spans="1:9" ht="19.5" customHeight="1">
      <c r="A142" s="164"/>
      <c r="B142" s="169"/>
      <c r="C142" s="229"/>
      <c r="D142" s="129">
        <v>0.12</v>
      </c>
      <c r="E142" s="128">
        <v>1</v>
      </c>
      <c r="F142" s="128" t="s">
        <v>15</v>
      </c>
      <c r="G142" s="172"/>
      <c r="H142" s="164"/>
      <c r="I142" s="164"/>
    </row>
    <row r="143" spans="1:9" ht="19.5" customHeight="1">
      <c r="A143" s="164"/>
      <c r="B143" s="169"/>
      <c r="C143" s="229"/>
      <c r="D143" s="129">
        <v>0.12</v>
      </c>
      <c r="E143" s="128">
        <v>1</v>
      </c>
      <c r="F143" s="128" t="s">
        <v>396</v>
      </c>
      <c r="G143" s="172"/>
      <c r="H143" s="164"/>
      <c r="I143" s="164"/>
    </row>
    <row r="144" spans="1:9" ht="19.5" customHeight="1">
      <c r="A144" s="164"/>
      <c r="B144" s="170"/>
      <c r="C144" s="230"/>
      <c r="D144" s="129">
        <v>0.12</v>
      </c>
      <c r="E144" s="128">
        <v>1</v>
      </c>
      <c r="F144" s="128" t="s">
        <v>17</v>
      </c>
      <c r="G144" s="173"/>
      <c r="H144" s="164"/>
      <c r="I144" s="164"/>
    </row>
    <row r="145" spans="1:9" ht="19.5" customHeight="1">
      <c r="A145" s="164">
        <v>28</v>
      </c>
      <c r="B145" s="174" t="s">
        <v>42</v>
      </c>
      <c r="C145" s="46" t="s">
        <v>378</v>
      </c>
      <c r="D145" s="134">
        <v>0.24</v>
      </c>
      <c r="E145" s="132">
        <v>2</v>
      </c>
      <c r="F145" s="133" t="s">
        <v>395</v>
      </c>
      <c r="G145" s="165" t="s">
        <v>379</v>
      </c>
      <c r="H145" s="164" t="s">
        <v>380</v>
      </c>
      <c r="I145" s="44" t="s">
        <v>353</v>
      </c>
    </row>
    <row r="146" spans="1:9" ht="19.5" customHeight="1">
      <c r="A146" s="164"/>
      <c r="B146" s="170"/>
      <c r="C146" s="82" t="s">
        <v>381</v>
      </c>
      <c r="D146" s="45"/>
      <c r="E146" s="80"/>
      <c r="F146" s="80"/>
      <c r="G146" s="165"/>
      <c r="H146" s="164"/>
      <c r="I146" s="44"/>
    </row>
    <row r="147" spans="1:9" ht="19.5" customHeight="1">
      <c r="A147" s="164">
        <v>29</v>
      </c>
      <c r="B147" s="174" t="s">
        <v>42</v>
      </c>
      <c r="C147" s="171" t="s">
        <v>382</v>
      </c>
      <c r="D147" s="134">
        <v>0.24</v>
      </c>
      <c r="E147" s="132">
        <v>2</v>
      </c>
      <c r="F147" s="133" t="s">
        <v>395</v>
      </c>
      <c r="G147" s="171" t="s">
        <v>382</v>
      </c>
      <c r="H147" s="164" t="s">
        <v>470</v>
      </c>
      <c r="I147" s="164"/>
    </row>
    <row r="148" spans="1:9" ht="19.5" customHeight="1">
      <c r="A148" s="164"/>
      <c r="B148" s="169"/>
      <c r="C148" s="172"/>
      <c r="D148" s="129">
        <v>0.24</v>
      </c>
      <c r="E148" s="128">
        <v>1</v>
      </c>
      <c r="F148" s="128" t="s">
        <v>15</v>
      </c>
      <c r="G148" s="172"/>
      <c r="H148" s="164"/>
      <c r="I148" s="164"/>
    </row>
    <row r="149" spans="1:9" ht="19.5" customHeight="1">
      <c r="A149" s="164"/>
      <c r="B149" s="169"/>
      <c r="C149" s="172"/>
      <c r="D149" s="129">
        <v>0.24</v>
      </c>
      <c r="E149" s="128">
        <v>1</v>
      </c>
      <c r="F149" s="128" t="s">
        <v>396</v>
      </c>
      <c r="G149" s="172"/>
      <c r="H149" s="164"/>
      <c r="I149" s="164"/>
    </row>
    <row r="150" spans="1:9" ht="19.5" customHeight="1">
      <c r="A150" s="164"/>
      <c r="B150" s="169"/>
      <c r="C150" s="172"/>
      <c r="D150" s="129">
        <v>0.24</v>
      </c>
      <c r="E150" s="128">
        <v>1</v>
      </c>
      <c r="F150" s="128" t="s">
        <v>17</v>
      </c>
      <c r="G150" s="172"/>
      <c r="H150" s="164"/>
      <c r="I150" s="164"/>
    </row>
    <row r="151" spans="1:9" ht="19.5" customHeight="1">
      <c r="A151" s="164"/>
      <c r="B151" s="170"/>
      <c r="C151" s="173"/>
      <c r="D151" s="129">
        <v>0.24</v>
      </c>
      <c r="E151" s="128">
        <v>1</v>
      </c>
      <c r="F151" s="128" t="s">
        <v>220</v>
      </c>
      <c r="G151" s="173"/>
      <c r="H151" s="164"/>
      <c r="I151" s="164"/>
    </row>
    <row r="152" spans="1:9" ht="19.5" customHeight="1">
      <c r="A152" s="44">
        <v>30</v>
      </c>
      <c r="B152" s="44" t="s">
        <v>106</v>
      </c>
      <c r="C152" s="46" t="s">
        <v>383</v>
      </c>
      <c r="D152" s="132">
        <v>0.24</v>
      </c>
      <c r="E152" s="132">
        <v>1</v>
      </c>
      <c r="F152" s="133" t="s">
        <v>395</v>
      </c>
      <c r="G152" s="47" t="s">
        <v>383</v>
      </c>
      <c r="H152" s="44" t="s">
        <v>469</v>
      </c>
      <c r="I152" s="44"/>
    </row>
    <row r="153" spans="1:10" ht="19.5" customHeight="1">
      <c r="A153" s="44">
        <v>31</v>
      </c>
      <c r="B153" s="44" t="s">
        <v>106</v>
      </c>
      <c r="C153" s="47" t="s">
        <v>384</v>
      </c>
      <c r="D153" s="132">
        <v>0.24</v>
      </c>
      <c r="E153" s="132">
        <v>1</v>
      </c>
      <c r="F153" s="133" t="s">
        <v>395</v>
      </c>
      <c r="G153" s="47" t="s">
        <v>384</v>
      </c>
      <c r="H153" s="81" t="s">
        <v>466</v>
      </c>
      <c r="I153" s="44"/>
      <c r="J153" s="38"/>
    </row>
    <row r="154" spans="1:10" ht="19.5" customHeight="1">
      <c r="A154" s="44">
        <v>32</v>
      </c>
      <c r="B154" s="44" t="s">
        <v>106</v>
      </c>
      <c r="C154" s="47" t="s">
        <v>385</v>
      </c>
      <c r="D154" s="132">
        <v>0.24</v>
      </c>
      <c r="E154" s="132">
        <v>1</v>
      </c>
      <c r="F154" s="133" t="s">
        <v>395</v>
      </c>
      <c r="G154" s="47" t="s">
        <v>385</v>
      </c>
      <c r="H154" s="81" t="s">
        <v>467</v>
      </c>
      <c r="I154" s="44"/>
      <c r="J154" s="38"/>
    </row>
    <row r="155" spans="1:10" ht="19.5" customHeight="1">
      <c r="A155" s="164">
        <v>33</v>
      </c>
      <c r="B155" s="164" t="s">
        <v>106</v>
      </c>
      <c r="C155" s="165" t="s">
        <v>386</v>
      </c>
      <c r="D155" s="132">
        <v>0.12</v>
      </c>
      <c r="E155" s="132">
        <v>1</v>
      </c>
      <c r="F155" s="133" t="s">
        <v>395</v>
      </c>
      <c r="G155" s="165" t="s">
        <v>386</v>
      </c>
      <c r="H155" s="216" t="s">
        <v>387</v>
      </c>
      <c r="I155" s="164"/>
      <c r="J155" s="38"/>
    </row>
    <row r="156" spans="1:10" ht="19.5" customHeight="1">
      <c r="A156" s="164"/>
      <c r="B156" s="164"/>
      <c r="C156" s="165"/>
      <c r="D156" s="132">
        <v>0.24</v>
      </c>
      <c r="E156" s="132">
        <v>1</v>
      </c>
      <c r="F156" s="133" t="s">
        <v>395</v>
      </c>
      <c r="G156" s="165"/>
      <c r="H156" s="216"/>
      <c r="I156" s="164"/>
      <c r="J156" s="38"/>
    </row>
    <row r="157" spans="1:11" ht="19.5" customHeight="1">
      <c r="A157" s="174">
        <v>34</v>
      </c>
      <c r="B157" s="174" t="s">
        <v>106</v>
      </c>
      <c r="C157" s="171" t="s">
        <v>417</v>
      </c>
      <c r="D157" s="137">
        <v>1.1</v>
      </c>
      <c r="E157" s="132">
        <v>1</v>
      </c>
      <c r="F157" s="133" t="s">
        <v>395</v>
      </c>
      <c r="G157" s="171" t="s">
        <v>388</v>
      </c>
      <c r="H157" s="208" t="s">
        <v>389</v>
      </c>
      <c r="I157" s="174"/>
      <c r="J157" s="244"/>
      <c r="K157" s="245"/>
    </row>
    <row r="158" spans="1:11" ht="19.5" customHeight="1">
      <c r="A158" s="170"/>
      <c r="B158" s="170"/>
      <c r="C158" s="173"/>
      <c r="D158" s="137">
        <v>0.24</v>
      </c>
      <c r="E158" s="132">
        <v>2</v>
      </c>
      <c r="F158" s="133" t="s">
        <v>395</v>
      </c>
      <c r="G158" s="173"/>
      <c r="H158" s="209"/>
      <c r="I158" s="170"/>
      <c r="J158" s="99"/>
      <c r="K158" s="39"/>
    </row>
    <row r="159" spans="1:9" ht="19.5" customHeight="1">
      <c r="A159" s="44">
        <v>35</v>
      </c>
      <c r="B159" s="44" t="s">
        <v>106</v>
      </c>
      <c r="C159" s="47" t="s">
        <v>390</v>
      </c>
      <c r="D159" s="132">
        <v>0.24</v>
      </c>
      <c r="E159" s="132">
        <v>1</v>
      </c>
      <c r="F159" s="133" t="s">
        <v>395</v>
      </c>
      <c r="G159" s="47" t="s">
        <v>390</v>
      </c>
      <c r="H159" s="81" t="s">
        <v>465</v>
      </c>
      <c r="I159" s="44"/>
    </row>
    <row r="160" spans="1:9" ht="19.5" customHeight="1">
      <c r="A160" s="44">
        <v>36</v>
      </c>
      <c r="B160" s="44" t="s">
        <v>106</v>
      </c>
      <c r="C160" s="47" t="s">
        <v>391</v>
      </c>
      <c r="D160" s="137">
        <v>1.1</v>
      </c>
      <c r="E160" s="132">
        <v>1</v>
      </c>
      <c r="F160" s="133" t="s">
        <v>395</v>
      </c>
      <c r="G160" s="47" t="s">
        <v>391</v>
      </c>
      <c r="H160" s="81" t="s">
        <v>468</v>
      </c>
      <c r="I160" s="44"/>
    </row>
    <row r="161" spans="1:10" ht="19.5" customHeight="1">
      <c r="A161" s="44">
        <v>37</v>
      </c>
      <c r="B161" s="44" t="s">
        <v>106</v>
      </c>
      <c r="C161" s="46" t="s">
        <v>418</v>
      </c>
      <c r="D161" s="137">
        <v>1.1</v>
      </c>
      <c r="E161" s="132">
        <v>1</v>
      </c>
      <c r="F161" s="133" t="s">
        <v>395</v>
      </c>
      <c r="G161" s="47" t="s">
        <v>392</v>
      </c>
      <c r="H161" s="44" t="s">
        <v>393</v>
      </c>
      <c r="I161" s="44"/>
      <c r="J161" s="40"/>
    </row>
    <row r="162" spans="1:10" ht="21.75" customHeight="1">
      <c r="A162" s="44">
        <v>38</v>
      </c>
      <c r="B162" s="44" t="s">
        <v>106</v>
      </c>
      <c r="C162" s="46" t="s">
        <v>419</v>
      </c>
      <c r="D162" s="137">
        <v>1.1</v>
      </c>
      <c r="E162" s="132">
        <v>1</v>
      </c>
      <c r="F162" s="133" t="s">
        <v>395</v>
      </c>
      <c r="G162" s="47" t="s">
        <v>471</v>
      </c>
      <c r="H162" s="44" t="s">
        <v>464</v>
      </c>
      <c r="I162" s="44"/>
      <c r="J162" s="37"/>
    </row>
    <row r="163" spans="1:10" ht="20.25" customHeight="1">
      <c r="A163" s="174">
        <v>39</v>
      </c>
      <c r="B163" s="174" t="s">
        <v>106</v>
      </c>
      <c r="C163" s="174" t="s">
        <v>461</v>
      </c>
      <c r="D163" s="141">
        <v>0.12</v>
      </c>
      <c r="E163" s="136">
        <v>1</v>
      </c>
      <c r="F163" s="135" t="s">
        <v>395</v>
      </c>
      <c r="G163" s="164" t="s">
        <v>462</v>
      </c>
      <c r="H163" s="174" t="s">
        <v>463</v>
      </c>
      <c r="I163" s="174"/>
      <c r="J163" s="37"/>
    </row>
    <row r="164" spans="1:10" ht="18" customHeight="1">
      <c r="A164" s="170"/>
      <c r="B164" s="170"/>
      <c r="C164" s="170"/>
      <c r="D164" s="141">
        <v>0.24</v>
      </c>
      <c r="E164" s="136">
        <v>2</v>
      </c>
      <c r="F164" s="135" t="s">
        <v>395</v>
      </c>
      <c r="G164" s="164"/>
      <c r="H164" s="170"/>
      <c r="I164" s="170"/>
      <c r="J164" s="37"/>
    </row>
    <row r="165" spans="3:5" ht="12.75">
      <c r="C165" s="21"/>
      <c r="D165" s="25"/>
      <c r="E165" s="25">
        <f>SUM(E7:E164)</f>
        <v>145</v>
      </c>
    </row>
    <row r="166" spans="3:4" ht="12.75">
      <c r="C166" s="21"/>
      <c r="D166" s="25"/>
    </row>
    <row r="167" ht="18" customHeight="1"/>
    <row r="168" spans="3:5" ht="25.5" customHeight="1">
      <c r="C168" s="233" t="s">
        <v>118</v>
      </c>
      <c r="D168" s="8">
        <v>0.12</v>
      </c>
      <c r="E168" s="17">
        <f>E10+E15+E47+E155+E163</f>
        <v>9</v>
      </c>
    </row>
    <row r="169" spans="1:11" s="4" customFormat="1" ht="12.75">
      <c r="A169" s="25"/>
      <c r="B169" s="25"/>
      <c r="C169" s="233"/>
      <c r="D169" s="9">
        <v>0.24</v>
      </c>
      <c r="E169" s="17">
        <f>E48+E55+E61+E110+E138+E140+E145+E147+E152+E153+E154+E156+E158+E159+E164</f>
        <v>24</v>
      </c>
      <c r="F169" s="25"/>
      <c r="G169" s="41"/>
      <c r="H169" s="41"/>
      <c r="J169"/>
      <c r="K169"/>
    </row>
    <row r="170" spans="1:11" s="4" customFormat="1" ht="12.75">
      <c r="A170" s="25"/>
      <c r="B170" s="25"/>
      <c r="C170" s="233"/>
      <c r="D170" s="9">
        <v>1.1</v>
      </c>
      <c r="E170" s="17">
        <f>E7+E20+E24+E30+E36+E42+E49+E57+E67+E72+E78+E82+E90+E97+E104+E115+E121+E123+E129+E132+E157+E160+E161+E162</f>
        <v>35</v>
      </c>
      <c r="F170" s="25"/>
      <c r="G170" s="41"/>
      <c r="H170" s="41"/>
      <c r="J170"/>
      <c r="K170"/>
    </row>
    <row r="171" spans="1:11" s="4" customFormat="1" ht="12.75">
      <c r="A171" s="25"/>
      <c r="B171" s="25"/>
      <c r="C171" s="23"/>
      <c r="D171" s="10"/>
      <c r="E171" s="17">
        <f>SUM(E168:E170)</f>
        <v>68</v>
      </c>
      <c r="F171" s="25"/>
      <c r="G171" s="41"/>
      <c r="H171" s="41"/>
      <c r="J171"/>
      <c r="K171"/>
    </row>
    <row r="172" spans="1:11" s="4" customFormat="1" ht="12.75">
      <c r="A172" s="25"/>
      <c r="B172" s="25"/>
      <c r="C172" s="2"/>
      <c r="D172" s="3"/>
      <c r="E172" s="25"/>
      <c r="F172" s="25"/>
      <c r="G172" s="41"/>
      <c r="H172" s="41"/>
      <c r="J172"/>
      <c r="K172"/>
    </row>
    <row r="173" spans="1:11" s="4" customFormat="1" ht="24.75" customHeight="1">
      <c r="A173" s="25"/>
      <c r="B173" s="25"/>
      <c r="C173" s="246" t="s">
        <v>119</v>
      </c>
      <c r="D173" s="8">
        <v>0.12</v>
      </c>
      <c r="E173" s="17">
        <f>E12+E13+E14+E17+E18+E19+E63+E64+E65+E66+E112+E113+E114+E142+E143+E144</f>
        <v>16</v>
      </c>
      <c r="F173" s="25"/>
      <c r="G173" s="41"/>
      <c r="H173" s="41"/>
      <c r="J173"/>
      <c r="K173"/>
    </row>
    <row r="174" spans="1:11" s="4" customFormat="1" ht="12.75">
      <c r="A174" s="25"/>
      <c r="B174" s="25"/>
      <c r="C174" s="246"/>
      <c r="D174" s="9">
        <v>0.24</v>
      </c>
      <c r="E174" s="17">
        <f>E11+E16+E26+E27+E28+E29+E32+E38+E39+E40+E41++E62+E86+E87+E88+E89+E93+E94+E95+E96+E100+E101+E102+E103+E106+E107+E108+E109+E111+E117+E118+E119+E120+E125+E126+E127+E128+E134+E135+E136+E137+E141+E148+E149+E150+E151</f>
        <v>47</v>
      </c>
      <c r="F174" s="25"/>
      <c r="G174" s="41"/>
      <c r="H174" s="41"/>
      <c r="J174"/>
      <c r="K174"/>
    </row>
    <row r="175" spans="1:11" s="4" customFormat="1" ht="12.75">
      <c r="A175" s="25"/>
      <c r="B175" s="25"/>
      <c r="C175" s="246"/>
      <c r="D175" s="9">
        <v>1.1</v>
      </c>
      <c r="E175" s="36">
        <f>E33+E34+E35+E44+E45+E46+E65+E68+E69+E70+E71+E74+E75+E76+E77</f>
        <v>15</v>
      </c>
      <c r="F175" s="25"/>
      <c r="G175" s="41"/>
      <c r="H175" s="41"/>
      <c r="J175"/>
      <c r="K175"/>
    </row>
    <row r="176" spans="1:11" s="4" customFormat="1" ht="12.75">
      <c r="A176" s="25"/>
      <c r="B176" s="25"/>
      <c r="C176" s="26"/>
      <c r="D176" s="7"/>
      <c r="E176" s="87">
        <f>SUM(E173:E175)</f>
        <v>78</v>
      </c>
      <c r="F176" s="25"/>
      <c r="G176" s="41"/>
      <c r="H176" s="41"/>
      <c r="J176"/>
      <c r="K176"/>
    </row>
    <row r="178" spans="1:11" s="4" customFormat="1" ht="12.75">
      <c r="A178" s="25"/>
      <c r="B178" s="25"/>
      <c r="C178" s="247"/>
      <c r="D178" s="95"/>
      <c r="E178" s="25"/>
      <c r="F178" s="25"/>
      <c r="G178" s="41"/>
      <c r="H178" s="41"/>
      <c r="J178"/>
      <c r="K178"/>
    </row>
    <row r="179" spans="1:11" s="4" customFormat="1" ht="12.75">
      <c r="A179" s="25"/>
      <c r="B179" s="25"/>
      <c r="C179" s="247"/>
      <c r="D179" s="10"/>
      <c r="E179" s="25"/>
      <c r="F179" s="25"/>
      <c r="G179" s="41"/>
      <c r="H179" s="41"/>
      <c r="J179"/>
      <c r="K179"/>
    </row>
    <row r="180" spans="1:11" s="4" customFormat="1" ht="12.75">
      <c r="A180" s="25"/>
      <c r="B180" s="25"/>
      <c r="C180" s="247"/>
      <c r="D180" s="10"/>
      <c r="E180" s="25"/>
      <c r="F180" s="25"/>
      <c r="G180" s="41"/>
      <c r="H180" s="41"/>
      <c r="J180"/>
      <c r="K180"/>
    </row>
    <row r="181" spans="1:11" s="4" customFormat="1" ht="12.75">
      <c r="A181" s="25"/>
      <c r="B181" s="25"/>
      <c r="C181" s="26"/>
      <c r="D181" s="7"/>
      <c r="E181" s="25"/>
      <c r="F181" s="25"/>
      <c r="G181" s="41"/>
      <c r="H181" s="41"/>
      <c r="J181"/>
      <c r="K181"/>
    </row>
  </sheetData>
  <sheetProtection selectLockedCells="1" selectUnlockedCells="1"/>
  <autoFilter ref="A5:I159"/>
  <mergeCells count="255">
    <mergeCell ref="B20:B23"/>
    <mergeCell ref="B24:B29"/>
    <mergeCell ref="B36:B41"/>
    <mergeCell ref="B15:B19"/>
    <mergeCell ref="B1:C1"/>
    <mergeCell ref="G1:I1"/>
    <mergeCell ref="D4:F4"/>
    <mergeCell ref="A7:A9"/>
    <mergeCell ref="D7:D8"/>
    <mergeCell ref="E7:E8"/>
    <mergeCell ref="F7:F8"/>
    <mergeCell ref="G7:G9"/>
    <mergeCell ref="B7:B9"/>
    <mergeCell ref="H7:H9"/>
    <mergeCell ref="A10:A14"/>
    <mergeCell ref="B10:B14"/>
    <mergeCell ref="H10:H14"/>
    <mergeCell ref="I20:I23"/>
    <mergeCell ref="A15:A19"/>
    <mergeCell ref="H15:H19"/>
    <mergeCell ref="A20:A23"/>
    <mergeCell ref="D20:D21"/>
    <mergeCell ref="I7:I8"/>
    <mergeCell ref="E20:E21"/>
    <mergeCell ref="G30:G35"/>
    <mergeCell ref="C15:C19"/>
    <mergeCell ref="G15:G19"/>
    <mergeCell ref="H20:H23"/>
    <mergeCell ref="I24:I25"/>
    <mergeCell ref="I17:I19"/>
    <mergeCell ref="F20:F21"/>
    <mergeCell ref="G20:G23"/>
    <mergeCell ref="E24:E25"/>
    <mergeCell ref="H30:H35"/>
    <mergeCell ref="I30:I31"/>
    <mergeCell ref="D24:D25"/>
    <mergeCell ref="A30:A35"/>
    <mergeCell ref="D30:D31"/>
    <mergeCell ref="E30:E31"/>
    <mergeCell ref="F30:F31"/>
    <mergeCell ref="H36:H41"/>
    <mergeCell ref="I36:I37"/>
    <mergeCell ref="G36:G41"/>
    <mergeCell ref="A42:A46"/>
    <mergeCell ref="D42:D43"/>
    <mergeCell ref="E42:E43"/>
    <mergeCell ref="A36:A41"/>
    <mergeCell ref="D36:D37"/>
    <mergeCell ref="E36:E37"/>
    <mergeCell ref="F36:F37"/>
    <mergeCell ref="B47:B48"/>
    <mergeCell ref="C47:C48"/>
    <mergeCell ref="A47:A48"/>
    <mergeCell ref="I47:I48"/>
    <mergeCell ref="H42:H46"/>
    <mergeCell ref="I42:I43"/>
    <mergeCell ref="I44:I46"/>
    <mergeCell ref="H47:H48"/>
    <mergeCell ref="G47:G48"/>
    <mergeCell ref="I57:I60"/>
    <mergeCell ref="B57:B60"/>
    <mergeCell ref="A49:A56"/>
    <mergeCell ref="D49:D54"/>
    <mergeCell ref="E49:E54"/>
    <mergeCell ref="I49:I56"/>
    <mergeCell ref="F49:F55"/>
    <mergeCell ref="G49:G56"/>
    <mergeCell ref="H49:H56"/>
    <mergeCell ref="A61:A66"/>
    <mergeCell ref="H61:H66"/>
    <mergeCell ref="B61:B66"/>
    <mergeCell ref="G61:G66"/>
    <mergeCell ref="A57:A60"/>
    <mergeCell ref="G57:G60"/>
    <mergeCell ref="H57:H60"/>
    <mergeCell ref="H78:H81"/>
    <mergeCell ref="A72:A77"/>
    <mergeCell ref="D72:D73"/>
    <mergeCell ref="E72:E73"/>
    <mergeCell ref="I67:I71"/>
    <mergeCell ref="I72:I77"/>
    <mergeCell ref="A67:A71"/>
    <mergeCell ref="B74:B77"/>
    <mergeCell ref="C74:C77"/>
    <mergeCell ref="B67:B71"/>
    <mergeCell ref="I82:I85"/>
    <mergeCell ref="H67:H71"/>
    <mergeCell ref="A78:A81"/>
    <mergeCell ref="D78:D81"/>
    <mergeCell ref="E78:E81"/>
    <mergeCell ref="F78:F81"/>
    <mergeCell ref="I115:I116"/>
    <mergeCell ref="I78:I81"/>
    <mergeCell ref="G72:G77"/>
    <mergeCell ref="F72:F73"/>
    <mergeCell ref="H72:H77"/>
    <mergeCell ref="G78:G81"/>
    <mergeCell ref="I90:I92"/>
    <mergeCell ref="G110:G114"/>
    <mergeCell ref="H110:H114"/>
    <mergeCell ref="I111:I114"/>
    <mergeCell ref="I100:I103"/>
    <mergeCell ref="I104:I105"/>
    <mergeCell ref="I106:I109"/>
    <mergeCell ref="C10:C14"/>
    <mergeCell ref="G10:G14"/>
    <mergeCell ref="I11:I14"/>
    <mergeCell ref="G67:G71"/>
    <mergeCell ref="C67:C71"/>
    <mergeCell ref="G42:G46"/>
    <mergeCell ref="F82:F85"/>
    <mergeCell ref="A123:A128"/>
    <mergeCell ref="D123:D124"/>
    <mergeCell ref="B110:B114"/>
    <mergeCell ref="C110:C114"/>
    <mergeCell ref="B117:B120"/>
    <mergeCell ref="C117:C120"/>
    <mergeCell ref="A110:A114"/>
    <mergeCell ref="I86:I89"/>
    <mergeCell ref="I32:I35"/>
    <mergeCell ref="I38:I41"/>
    <mergeCell ref="C61:C66"/>
    <mergeCell ref="F22:F23"/>
    <mergeCell ref="E22:E23"/>
    <mergeCell ref="D22:D23"/>
    <mergeCell ref="D82:D85"/>
    <mergeCell ref="E82:E85"/>
    <mergeCell ref="G90:G96"/>
    <mergeCell ref="H90:H96"/>
    <mergeCell ref="B93:B96"/>
    <mergeCell ref="C93:C96"/>
    <mergeCell ref="F2:I3"/>
    <mergeCell ref="A82:A89"/>
    <mergeCell ref="G82:G89"/>
    <mergeCell ref="H82:H89"/>
    <mergeCell ref="B86:B89"/>
    <mergeCell ref="C86:C89"/>
    <mergeCell ref="B100:B103"/>
    <mergeCell ref="C100:C103"/>
    <mergeCell ref="A90:A96"/>
    <mergeCell ref="D90:D92"/>
    <mergeCell ref="E90:E92"/>
    <mergeCell ref="F90:F92"/>
    <mergeCell ref="G104:G109"/>
    <mergeCell ref="H104:H109"/>
    <mergeCell ref="I93:I96"/>
    <mergeCell ref="A97:A103"/>
    <mergeCell ref="D97:D99"/>
    <mergeCell ref="E97:E99"/>
    <mergeCell ref="F97:F99"/>
    <mergeCell ref="G97:G103"/>
    <mergeCell ref="H97:H103"/>
    <mergeCell ref="I97:I99"/>
    <mergeCell ref="E115:E116"/>
    <mergeCell ref="F115:F116"/>
    <mergeCell ref="G115:G120"/>
    <mergeCell ref="H115:H120"/>
    <mergeCell ref="A104:A109"/>
    <mergeCell ref="D104:D105"/>
    <mergeCell ref="B106:B109"/>
    <mergeCell ref="C106:C109"/>
    <mergeCell ref="E104:E105"/>
    <mergeCell ref="F104:F105"/>
    <mergeCell ref="I117:I120"/>
    <mergeCell ref="A121:A122"/>
    <mergeCell ref="D121:D122"/>
    <mergeCell ref="E121:E122"/>
    <mergeCell ref="F121:F122"/>
    <mergeCell ref="G121:G122"/>
    <mergeCell ref="H121:H122"/>
    <mergeCell ref="I121:I122"/>
    <mergeCell ref="A115:A120"/>
    <mergeCell ref="D115:D116"/>
    <mergeCell ref="I123:I124"/>
    <mergeCell ref="B125:B128"/>
    <mergeCell ref="C125:C128"/>
    <mergeCell ref="I125:I128"/>
    <mergeCell ref="E123:E124"/>
    <mergeCell ref="F123:F124"/>
    <mergeCell ref="G123:G128"/>
    <mergeCell ref="H123:H128"/>
    <mergeCell ref="I130:I131"/>
    <mergeCell ref="A132:A137"/>
    <mergeCell ref="D132:D133"/>
    <mergeCell ref="E132:E133"/>
    <mergeCell ref="F132:F133"/>
    <mergeCell ref="G132:G137"/>
    <mergeCell ref="H132:H137"/>
    <mergeCell ref="F130:F131"/>
    <mergeCell ref="A129:A131"/>
    <mergeCell ref="G129:G131"/>
    <mergeCell ref="H129:H131"/>
    <mergeCell ref="B129:B131"/>
    <mergeCell ref="D130:D131"/>
    <mergeCell ref="E130:E131"/>
    <mergeCell ref="I140:I144"/>
    <mergeCell ref="I132:I133"/>
    <mergeCell ref="B134:B137"/>
    <mergeCell ref="C134:C137"/>
    <mergeCell ref="I134:I137"/>
    <mergeCell ref="A138:A139"/>
    <mergeCell ref="G138:G139"/>
    <mergeCell ref="H138:H139"/>
    <mergeCell ref="A140:A144"/>
    <mergeCell ref="B140:B144"/>
    <mergeCell ref="G140:G144"/>
    <mergeCell ref="H140:H144"/>
    <mergeCell ref="A145:A146"/>
    <mergeCell ref="B145:B146"/>
    <mergeCell ref="G145:G146"/>
    <mergeCell ref="H145:H146"/>
    <mergeCell ref="C178:C180"/>
    <mergeCell ref="H157:H158"/>
    <mergeCell ref="I157:I158"/>
    <mergeCell ref="G157:G158"/>
    <mergeCell ref="A155:A156"/>
    <mergeCell ref="B155:B156"/>
    <mergeCell ref="C155:C156"/>
    <mergeCell ref="G155:G156"/>
    <mergeCell ref="H155:H156"/>
    <mergeCell ref="A163:A164"/>
    <mergeCell ref="J157:K157"/>
    <mergeCell ref="C168:C170"/>
    <mergeCell ref="C173:C175"/>
    <mergeCell ref="I147:I151"/>
    <mergeCell ref="I155:I156"/>
    <mergeCell ref="A157:A158"/>
    <mergeCell ref="B157:B158"/>
    <mergeCell ref="C157:C158"/>
    <mergeCell ref="A147:A151"/>
    <mergeCell ref="B147:B151"/>
    <mergeCell ref="A24:A29"/>
    <mergeCell ref="C26:C29"/>
    <mergeCell ref="G24:G29"/>
    <mergeCell ref="H24:H29"/>
    <mergeCell ref="I26:I29"/>
    <mergeCell ref="F24:F25"/>
    <mergeCell ref="C32:C35"/>
    <mergeCell ref="B43:B46"/>
    <mergeCell ref="C44:C46"/>
    <mergeCell ref="D58:D60"/>
    <mergeCell ref="E58:E60"/>
    <mergeCell ref="F58:F60"/>
    <mergeCell ref="F42:F43"/>
    <mergeCell ref="B30:B35"/>
    <mergeCell ref="B163:B164"/>
    <mergeCell ref="C163:C164"/>
    <mergeCell ref="G163:G164"/>
    <mergeCell ref="H163:H164"/>
    <mergeCell ref="I163:I164"/>
    <mergeCell ref="I61:I64"/>
    <mergeCell ref="G147:G151"/>
    <mergeCell ref="H147:H151"/>
    <mergeCell ref="C147:C151"/>
    <mergeCell ref="C140:C144"/>
  </mergeCells>
  <printOptions/>
  <pageMargins left="0.75" right="0.75" top="1" bottom="1" header="0.5118055555555555" footer="0.5118055555555555"/>
  <pageSetup orientation="portrait" paperSize="9" scale="8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Żukowska</dc:creator>
  <cp:keywords/>
  <dc:description/>
  <cp:lastModifiedBy>Anna Żukowska</cp:lastModifiedBy>
  <cp:lastPrinted>2023-01-26T07:02:19Z</cp:lastPrinted>
  <dcterms:created xsi:type="dcterms:W3CDTF">2021-01-12T06:51:01Z</dcterms:created>
  <dcterms:modified xsi:type="dcterms:W3CDTF">2024-01-28T10:22:07Z</dcterms:modified>
  <cp:category/>
  <cp:version/>
  <cp:contentType/>
  <cp:contentStatus/>
</cp:coreProperties>
</file>