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B216AC1F-A265-4C89-992C-6C564AEAEA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donice" sheetId="1" r:id="rId1"/>
  </sheets>
  <calcPr calcId="191029"/>
</workbook>
</file>

<file path=xl/calcChain.xml><?xml version="1.0" encoding="utf-8"?>
<calcChain xmlns="http://schemas.openxmlformats.org/spreadsheetml/2006/main">
  <c r="F75" i="1" l="1"/>
  <c r="H74" i="1"/>
  <c r="G74" i="1"/>
  <c r="H73" i="1"/>
  <c r="G73" i="1"/>
  <c r="F70" i="1"/>
  <c r="H70" i="1" s="1"/>
  <c r="C69" i="1"/>
  <c r="F68" i="1"/>
  <c r="F69" i="1" s="1"/>
  <c r="C66" i="1"/>
  <c r="F65" i="1"/>
  <c r="G65" i="1" s="1"/>
  <c r="F64" i="1"/>
  <c r="H64" i="1" s="1"/>
  <c r="F63" i="1"/>
  <c r="C61" i="1"/>
  <c r="F60" i="1"/>
  <c r="G60" i="1" s="1"/>
  <c r="F59" i="1"/>
  <c r="G59" i="1" s="1"/>
  <c r="F58" i="1"/>
  <c r="G58" i="1" s="1"/>
  <c r="C56" i="1"/>
  <c r="F55" i="1"/>
  <c r="H55" i="1" s="1"/>
  <c r="H56" i="1" s="1"/>
  <c r="C53" i="1"/>
  <c r="F52" i="1"/>
  <c r="F53" i="1" s="1"/>
  <c r="C50" i="1"/>
  <c r="F49" i="1"/>
  <c r="G49" i="1" s="1"/>
  <c r="G50" i="1" s="1"/>
  <c r="C47" i="1"/>
  <c r="F46" i="1"/>
  <c r="H46" i="1" s="1"/>
  <c r="F45" i="1"/>
  <c r="H45" i="1" s="1"/>
  <c r="H47" i="1" s="1"/>
  <c r="C43" i="1"/>
  <c r="F42" i="1"/>
  <c r="G42" i="1" s="1"/>
  <c r="F41" i="1"/>
  <c r="H41" i="1" s="1"/>
  <c r="F40" i="1"/>
  <c r="C38" i="1"/>
  <c r="F37" i="1"/>
  <c r="G37" i="1" s="1"/>
  <c r="F36" i="1"/>
  <c r="G36" i="1" s="1"/>
  <c r="F35" i="1"/>
  <c r="G35" i="1" s="1"/>
  <c r="C33" i="1"/>
  <c r="F32" i="1"/>
  <c r="F33" i="1" s="1"/>
  <c r="C30" i="1"/>
  <c r="F29" i="1"/>
  <c r="F30" i="1" s="1"/>
  <c r="C27" i="1"/>
  <c r="F26" i="1"/>
  <c r="G26" i="1" s="1"/>
  <c r="G27" i="1" s="1"/>
  <c r="C24" i="1"/>
  <c r="F23" i="1"/>
  <c r="H23" i="1" s="1"/>
  <c r="F22" i="1"/>
  <c r="H22" i="1" s="1"/>
  <c r="F21" i="1"/>
  <c r="G21" i="1" s="1"/>
  <c r="F20" i="1"/>
  <c r="H20" i="1" s="1"/>
  <c r="C18" i="1"/>
  <c r="F17" i="1"/>
  <c r="F18" i="1" s="1"/>
  <c r="C15" i="1"/>
  <c r="F14" i="1"/>
  <c r="H14" i="1" s="1"/>
  <c r="H15" i="1" s="1"/>
  <c r="C12" i="1"/>
  <c r="F11" i="1"/>
  <c r="G11" i="1" s="1"/>
  <c r="F10" i="1"/>
  <c r="G10" i="1" s="1"/>
  <c r="F9" i="1"/>
  <c r="G9" i="1" s="1"/>
  <c r="F8" i="1"/>
  <c r="F12" i="1" s="1"/>
  <c r="H37" i="1" l="1"/>
  <c r="G45" i="1"/>
  <c r="G64" i="1"/>
  <c r="H11" i="1"/>
  <c r="G41" i="1"/>
  <c r="H49" i="1"/>
  <c r="H50" i="1" s="1"/>
  <c r="H60" i="1"/>
  <c r="F66" i="1"/>
  <c r="G75" i="1"/>
  <c r="H75" i="1"/>
  <c r="H10" i="1"/>
  <c r="G17" i="1"/>
  <c r="G18" i="1" s="1"/>
  <c r="H26" i="1"/>
  <c r="H27" i="1" s="1"/>
  <c r="G29" i="1"/>
  <c r="G30" i="1" s="1"/>
  <c r="H36" i="1"/>
  <c r="G23" i="1"/>
  <c r="F43" i="1"/>
  <c r="H9" i="1"/>
  <c r="F24" i="1"/>
  <c r="H21" i="1"/>
  <c r="H24" i="1" s="1"/>
  <c r="G52" i="1"/>
  <c r="G53" i="1" s="1"/>
  <c r="H59" i="1"/>
  <c r="G68" i="1"/>
  <c r="G69" i="1" s="1"/>
  <c r="G8" i="1"/>
  <c r="G12" i="1" s="1"/>
  <c r="H29" i="1"/>
  <c r="H30" i="1" s="1"/>
  <c r="F38" i="1"/>
  <c r="H42" i="1"/>
  <c r="H52" i="1"/>
  <c r="H53" i="1" s="1"/>
  <c r="F61" i="1"/>
  <c r="H65" i="1"/>
  <c r="H68" i="1"/>
  <c r="H69" i="1" s="1"/>
  <c r="G38" i="1"/>
  <c r="G61" i="1"/>
  <c r="F47" i="1"/>
  <c r="F56" i="1"/>
  <c r="H8" i="1"/>
  <c r="H12" i="1" s="1"/>
  <c r="G14" i="1"/>
  <c r="G15" i="1" s="1"/>
  <c r="H17" i="1"/>
  <c r="H18" i="1" s="1"/>
  <c r="G22" i="1"/>
  <c r="G32" i="1"/>
  <c r="G33" i="1" s="1"/>
  <c r="H35" i="1"/>
  <c r="H38" i="1" s="1"/>
  <c r="G40" i="1"/>
  <c r="G46" i="1"/>
  <c r="G55" i="1"/>
  <c r="G56" i="1" s="1"/>
  <c r="H58" i="1"/>
  <c r="G63" i="1"/>
  <c r="G66" i="1" s="1"/>
  <c r="G70" i="1"/>
  <c r="F15" i="1"/>
  <c r="F27" i="1"/>
  <c r="H32" i="1"/>
  <c r="H33" i="1" s="1"/>
  <c r="H40" i="1"/>
  <c r="H43" i="1" s="1"/>
  <c r="F50" i="1"/>
  <c r="H63" i="1"/>
  <c r="G20" i="1"/>
  <c r="H61" i="1" l="1"/>
  <c r="G43" i="1"/>
  <c r="H66" i="1"/>
  <c r="F71" i="1"/>
  <c r="F77" i="1" s="1"/>
  <c r="H71" i="1"/>
  <c r="H77" i="1" s="1"/>
  <c r="G24" i="1"/>
  <c r="G71" i="1" s="1"/>
  <c r="G77" i="1" s="1"/>
</calcChain>
</file>

<file path=xl/sharedStrings.xml><?xml version="1.0" encoding="utf-8"?>
<sst xmlns="http://schemas.openxmlformats.org/spreadsheetml/2006/main" count="93" uniqueCount="52">
  <si>
    <r>
      <t xml:space="preserve">Kalkulacja cenowa "Urządzenie, pielęgnacja i utrzymanie ukwiecenia na terenie Miasta i Gminy Uzdrowiskowej Muszyna w roku 2023”
</t>
    </r>
    <r>
      <rPr>
        <b/>
        <sz val="14"/>
        <color theme="1"/>
        <rFont val="Arial"/>
        <family val="2"/>
        <charset val="238"/>
      </rPr>
      <t>Zadanie nr 1.
Obsada donic, wież kwiatowych oraz gazonów.</t>
    </r>
  </si>
  <si>
    <t>Lp.</t>
  </si>
  <si>
    <t>Opis przedmiotu zamówienia</t>
  </si>
  <si>
    <t>Ilość</t>
  </si>
  <si>
    <t>J.m.</t>
  </si>
  <si>
    <t>Cena jedn.
 netto.</t>
  </si>
  <si>
    <t>Wartość 
netto zł.</t>
  </si>
  <si>
    <t>Podatek VAT</t>
  </si>
  <si>
    <t>Wartość 
brutto zł.</t>
  </si>
  <si>
    <t>Muszyna</t>
  </si>
  <si>
    <t>Wieże kwiatowe ul. Kościelna - 12 szt.</t>
  </si>
  <si>
    <t>Paciorecznik odm. karłowa</t>
  </si>
  <si>
    <t>szt.</t>
  </si>
  <si>
    <t>Begonia bulwiasta</t>
  </si>
  <si>
    <t>Petunia w odmianach</t>
  </si>
  <si>
    <t>szt</t>
  </si>
  <si>
    <t>Wilec</t>
  </si>
  <si>
    <t>Donice wiszące ul. Kościelna - 32 szt.</t>
  </si>
  <si>
    <t xml:space="preserve">Begonia zwisajaca </t>
  </si>
  <si>
    <t>Donice wiszące ul. Piłsudskiego - 8 szt.</t>
  </si>
  <si>
    <t xml:space="preserve">Pelargonia bluszczolistna  </t>
  </si>
  <si>
    <t>Wieże kwiatowe ul. Rynek 4 szt.</t>
  </si>
  <si>
    <t>Paciorecznik odm karłowa</t>
  </si>
  <si>
    <t>Petunia</t>
  </si>
  <si>
    <t>Donice wiszące na Rynku -  25 szt.</t>
  </si>
  <si>
    <t xml:space="preserve">Begonia zwisająca </t>
  </si>
  <si>
    <t>Skrzynki balkonowe UMiGU Muszyna - 5 szt
Nie podlegają pielegnacji</t>
  </si>
  <si>
    <t>Skrzynki balkonowe Ratusz - 46 szt.
Nie podlegają pielegnacji</t>
  </si>
  <si>
    <t>Begonia zwisająca ciemna</t>
  </si>
  <si>
    <t>Kamenne donice na Rynku - 34 szt.</t>
  </si>
  <si>
    <t>Paciorecznik</t>
  </si>
  <si>
    <t xml:space="preserve">Begoniia dragon </t>
  </si>
  <si>
    <t>Donice Dwór Starostów - 2 szt</t>
  </si>
  <si>
    <t>Aptenia sercolistna</t>
  </si>
  <si>
    <t>Kwietniki na rowerach -  20 szt.</t>
  </si>
  <si>
    <t xml:space="preserve">Donice wiszące na moście - 5 szt. </t>
  </si>
  <si>
    <t xml:space="preserve">Wazy w Ogrodzie antycznym </t>
  </si>
  <si>
    <t xml:space="preserve">Begonia dragon </t>
  </si>
  <si>
    <t>Wazy w ogrodzie nowoczesnym - 2 szt</t>
  </si>
  <si>
    <t>Rozplenica słoniowa "vertigo"</t>
  </si>
  <si>
    <t>Ogród Miłosci donice kamienne - 2 szt.</t>
  </si>
  <si>
    <t>Niecierpek w odm.</t>
  </si>
  <si>
    <t>Donice Powroźnik - 6 szt.</t>
  </si>
  <si>
    <t>Fuksja</t>
  </si>
  <si>
    <t>Plektrantus</t>
  </si>
  <si>
    <t xml:space="preserve">Begonia semperflorens w odmianach </t>
  </si>
  <si>
    <t xml:space="preserve">Ziemia ogrodnicza do kwiatów kwitnacych </t>
  </si>
  <si>
    <t>l</t>
  </si>
  <si>
    <t xml:space="preserve">Zadanie nr 1 - całosezenowa pielęgnacja </t>
  </si>
  <si>
    <t>Zadanie nr 1 - likwidacja nasadzeń</t>
  </si>
  <si>
    <t>Podsumowanie środków</t>
  </si>
  <si>
    <t xml:space="preserve">Jastrzębik gazony przy świetlicy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</si>
</sst>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7">
    <xf numFmtId="0" fontId="0" fillId="0" borderId="0" xfId="0"/>
    <xf numFmtId="0" fontId="5" fillId="0" borderId="13" xfId="0" applyFont="1" applyBorder="1" applyAlignment="1">
      <alignment horizontal="center" vertical="center" wrapText="1"/>
    </xf>
    <xf numFmtId="164" fontId="5" fillId="0" borderId="13" xfId="1" applyFont="1" applyBorder="1" applyAlignment="1" applyProtection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2" fillId="0" borderId="17" xfId="1" applyFont="1" applyBorder="1" applyAlignment="1" applyProtection="1">
      <alignment horizontal="left" vertical="center" wrapText="1"/>
    </xf>
    <xf numFmtId="164" fontId="2" fillId="0" borderId="17" xfId="1" applyFont="1" applyBorder="1" applyAlignment="1" applyProtection="1">
      <alignment vertical="center" wrapText="1"/>
    </xf>
    <xf numFmtId="164" fontId="2" fillId="0" borderId="18" xfId="1" applyFont="1" applyBorder="1" applyAlignment="1" applyProtection="1">
      <alignment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top" wrapText="1"/>
    </xf>
    <xf numFmtId="0" fontId="2" fillId="0" borderId="11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2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0" fontId="5" fillId="0" borderId="35" xfId="0" applyFont="1" applyBorder="1" applyAlignment="1">
      <alignment vertical="center" wrapText="1"/>
    </xf>
    <xf numFmtId="0" fontId="2" fillId="0" borderId="3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left" vertical="center" wrapText="1"/>
    </xf>
    <xf numFmtId="0" fontId="2" fillId="0" borderId="36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5" fillId="0" borderId="43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5" fillId="0" borderId="44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5" fillId="0" borderId="4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center" vertical="center" wrapText="1"/>
    </xf>
    <xf numFmtId="0" fontId="2" fillId="0" borderId="47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2" fillId="0" borderId="4" xfId="1" applyNumberFormat="1" applyFont="1" applyBorder="1" applyAlignment="1" applyProtection="1">
      <alignment horizontal="right" vertical="center" wrapText="1"/>
    </xf>
    <xf numFmtId="165" fontId="2" fillId="0" borderId="5" xfId="1" applyNumberFormat="1" applyFont="1" applyBorder="1" applyAlignment="1" applyProtection="1">
      <alignment horizontal="right" vertical="center" wrapText="1"/>
    </xf>
    <xf numFmtId="165" fontId="2" fillId="0" borderId="23" xfId="1" applyNumberFormat="1" applyFont="1" applyBorder="1" applyAlignment="1" applyProtection="1">
      <alignment horizontal="right" vertical="center" wrapText="1"/>
    </xf>
    <xf numFmtId="165" fontId="2" fillId="0" borderId="24" xfId="1" applyNumberFormat="1" applyFont="1" applyBorder="1" applyAlignment="1" applyProtection="1">
      <alignment horizontal="right" vertical="center" wrapText="1"/>
    </xf>
    <xf numFmtId="165" fontId="2" fillId="0" borderId="9" xfId="1" applyNumberFormat="1" applyFont="1" applyBorder="1" applyAlignment="1" applyProtection="1">
      <alignment horizontal="right" vertical="center" wrapText="1"/>
    </xf>
    <xf numFmtId="165" fontId="2" fillId="0" borderId="10" xfId="1" applyNumberFormat="1" applyFont="1" applyBorder="1" applyAlignment="1" applyProtection="1">
      <alignment horizontal="right" vertical="center" wrapText="1"/>
    </xf>
    <xf numFmtId="165" fontId="5" fillId="0" borderId="28" xfId="1" applyNumberFormat="1" applyFont="1" applyBorder="1" applyAlignment="1" applyProtection="1">
      <alignment horizontal="right" vertical="center" wrapText="1"/>
    </xf>
    <xf numFmtId="165" fontId="5" fillId="0" borderId="13" xfId="1" applyNumberFormat="1" applyFont="1" applyBorder="1" applyAlignment="1" applyProtection="1">
      <alignment horizontal="right" vertical="center" wrapText="1"/>
    </xf>
    <xf numFmtId="165" fontId="5" fillId="0" borderId="14" xfId="0" applyNumberFormat="1" applyFont="1" applyBorder="1" applyAlignment="1">
      <alignment horizontal="right" vertical="center" wrapText="1"/>
    </xf>
    <xf numFmtId="165" fontId="2" fillId="0" borderId="16" xfId="1" applyNumberFormat="1" applyFont="1" applyBorder="1" applyAlignment="1" applyProtection="1">
      <alignment horizontal="right" vertical="center" wrapText="1"/>
    </xf>
    <xf numFmtId="165" fontId="2" fillId="0" borderId="17" xfId="1" applyNumberFormat="1" applyFont="1" applyBorder="1" applyAlignment="1" applyProtection="1">
      <alignment horizontal="right" vertical="center" wrapText="1"/>
    </xf>
    <xf numFmtId="165" fontId="2" fillId="0" borderId="18" xfId="1" applyNumberFormat="1" applyFont="1" applyBorder="1" applyAlignment="1" applyProtection="1">
      <alignment horizontal="right" vertical="center" wrapText="1"/>
    </xf>
    <xf numFmtId="165" fontId="2" fillId="0" borderId="13" xfId="1" applyNumberFormat="1" applyFont="1" applyBorder="1" applyAlignment="1" applyProtection="1">
      <alignment horizontal="right" vertical="center" wrapText="1"/>
    </xf>
    <xf numFmtId="165" fontId="2" fillId="0" borderId="14" xfId="1" applyNumberFormat="1" applyFont="1" applyBorder="1" applyAlignment="1" applyProtection="1">
      <alignment horizontal="right" vertical="center" wrapText="1"/>
    </xf>
    <xf numFmtId="165" fontId="5" fillId="0" borderId="11" xfId="1" applyNumberFormat="1" applyFont="1" applyBorder="1" applyAlignment="1" applyProtection="1">
      <alignment horizontal="right" vertical="center" wrapText="1"/>
    </xf>
    <xf numFmtId="165" fontId="5" fillId="0" borderId="29" xfId="1" applyNumberFormat="1" applyFont="1" applyBorder="1" applyAlignment="1" applyProtection="1">
      <alignment horizontal="right" vertical="center" wrapText="1"/>
    </xf>
    <xf numFmtId="165" fontId="5" fillId="0" borderId="30" xfId="1" applyNumberFormat="1" applyFont="1" applyBorder="1" applyAlignment="1" applyProtection="1">
      <alignment horizontal="right" vertical="center" wrapText="1"/>
    </xf>
    <xf numFmtId="165" fontId="5" fillId="0" borderId="14" xfId="1" applyNumberFormat="1" applyFont="1" applyBorder="1" applyAlignment="1" applyProtection="1">
      <alignment horizontal="right" vertical="center" wrapText="1"/>
    </xf>
    <xf numFmtId="165" fontId="2" fillId="0" borderId="32" xfId="1" applyNumberFormat="1" applyFont="1" applyBorder="1" applyAlignment="1" applyProtection="1">
      <alignment horizontal="right" vertical="center" wrapText="1"/>
    </xf>
    <xf numFmtId="165" fontId="2" fillId="0" borderId="33" xfId="1" applyNumberFormat="1" applyFont="1" applyBorder="1" applyAlignment="1" applyProtection="1">
      <alignment horizontal="right" vertical="center" wrapText="1"/>
    </xf>
    <xf numFmtId="165" fontId="2" fillId="0" borderId="34" xfId="1" applyNumberFormat="1" applyFont="1" applyBorder="1" applyAlignment="1" applyProtection="1">
      <alignment horizontal="right" vertical="center" wrapText="1"/>
    </xf>
    <xf numFmtId="165" fontId="5" fillId="0" borderId="37" xfId="1" applyNumberFormat="1" applyFont="1" applyBorder="1" applyAlignment="1" applyProtection="1">
      <alignment horizontal="right" vertical="center" wrapText="1"/>
    </xf>
    <xf numFmtId="165" fontId="5" fillId="0" borderId="38" xfId="1" applyNumberFormat="1" applyFont="1" applyBorder="1" applyAlignment="1" applyProtection="1">
      <alignment horizontal="right" vertical="center" wrapText="1"/>
    </xf>
    <xf numFmtId="165" fontId="5" fillId="0" borderId="39" xfId="1" applyNumberFormat="1" applyFont="1" applyBorder="1" applyAlignment="1" applyProtection="1">
      <alignment horizontal="right" vertical="center" wrapText="1"/>
    </xf>
    <xf numFmtId="165" fontId="2" fillId="0" borderId="40" xfId="1" applyNumberFormat="1" applyFont="1" applyBorder="1" applyAlignment="1" applyProtection="1">
      <alignment horizontal="right" vertical="center" wrapText="1"/>
    </xf>
    <xf numFmtId="165" fontId="2" fillId="0" borderId="42" xfId="1" applyNumberFormat="1" applyFont="1" applyBorder="1" applyAlignment="1" applyProtection="1">
      <alignment horizontal="right" vertical="center" wrapText="1"/>
    </xf>
    <xf numFmtId="165" fontId="5" fillId="0" borderId="16" xfId="1" applyNumberFormat="1" applyFont="1" applyBorder="1" applyAlignment="1" applyProtection="1">
      <alignment horizontal="right" vertical="center" wrapText="1"/>
    </xf>
    <xf numFmtId="165" fontId="5" fillId="0" borderId="17" xfId="1" applyNumberFormat="1" applyFont="1" applyBorder="1" applyAlignment="1" applyProtection="1">
      <alignment horizontal="right" vertical="center" wrapText="1"/>
    </xf>
    <xf numFmtId="165" fontId="5" fillId="0" borderId="18" xfId="1" applyNumberFormat="1" applyFont="1" applyBorder="1" applyAlignment="1" applyProtection="1">
      <alignment horizontal="right" vertical="center" wrapText="1"/>
    </xf>
    <xf numFmtId="165" fontId="5" fillId="0" borderId="4" xfId="1" applyNumberFormat="1" applyFont="1" applyBorder="1" applyAlignment="1" applyProtection="1">
      <alignment horizontal="right" vertical="center" wrapText="1"/>
    </xf>
    <xf numFmtId="165" fontId="5" fillId="0" borderId="5" xfId="1" applyNumberFormat="1" applyFont="1" applyBorder="1" applyAlignment="1" applyProtection="1">
      <alignment horizontal="right" vertical="center" wrapText="1"/>
    </xf>
    <xf numFmtId="165" fontId="5" fillId="0" borderId="23" xfId="1" applyNumberFormat="1" applyFont="1" applyBorder="1" applyAlignment="1" applyProtection="1">
      <alignment horizontal="right" vertical="center" wrapText="1"/>
    </xf>
    <xf numFmtId="165" fontId="5" fillId="0" borderId="24" xfId="1" applyNumberFormat="1" applyFont="1" applyBorder="1" applyAlignment="1" applyProtection="1">
      <alignment horizontal="right" vertical="center" wrapText="1"/>
    </xf>
    <xf numFmtId="165" fontId="5" fillId="0" borderId="9" xfId="1" applyNumberFormat="1" applyFont="1" applyBorder="1" applyAlignment="1" applyProtection="1">
      <alignment horizontal="right" vertical="center" wrapText="1"/>
    </xf>
    <xf numFmtId="165" fontId="5" fillId="0" borderId="10" xfId="1" applyNumberFormat="1" applyFont="1" applyBorder="1" applyAlignment="1" applyProtection="1">
      <alignment horizontal="right" vertical="center" wrapText="1"/>
    </xf>
    <xf numFmtId="165" fontId="2" fillId="0" borderId="34" xfId="0" applyNumberFormat="1" applyFont="1" applyBorder="1" applyAlignment="1">
      <alignment horizontal="right" vertical="center" wrapText="1"/>
    </xf>
    <xf numFmtId="165" fontId="5" fillId="0" borderId="42" xfId="1" applyNumberFormat="1" applyFont="1" applyBorder="1" applyAlignment="1" applyProtection="1">
      <alignment horizontal="right" vertical="center" wrapText="1"/>
    </xf>
    <xf numFmtId="165" fontId="2" fillId="0" borderId="11" xfId="1" applyNumberFormat="1" applyFont="1" applyBorder="1" applyAlignment="1" applyProtection="1">
      <alignment horizontal="right" vertical="center" wrapText="1"/>
    </xf>
    <xf numFmtId="165" fontId="2" fillId="0" borderId="12" xfId="1" applyNumberFormat="1" applyFont="1" applyBorder="1" applyAlignment="1" applyProtection="1">
      <alignment horizontal="right" vertical="center" wrapText="1"/>
    </xf>
    <xf numFmtId="165" fontId="5" fillId="0" borderId="0" xfId="1" applyNumberFormat="1" applyFont="1" applyBorder="1" applyAlignment="1" applyProtection="1">
      <alignment horizontal="right" vertical="center" wrapText="1"/>
    </xf>
    <xf numFmtId="165" fontId="5" fillId="0" borderId="46" xfId="0" applyNumberFormat="1" applyFont="1" applyBorder="1" applyAlignment="1">
      <alignment horizontal="right" vertical="center"/>
    </xf>
    <xf numFmtId="165" fontId="5" fillId="0" borderId="11" xfId="0" applyNumberFormat="1" applyFont="1" applyBorder="1" applyAlignment="1">
      <alignment horizontal="right" vertical="center"/>
    </xf>
    <xf numFmtId="165" fontId="5" fillId="0" borderId="50" xfId="0" applyNumberFormat="1" applyFont="1" applyBorder="1" applyAlignment="1">
      <alignment horizontal="right" vertical="center"/>
    </xf>
    <xf numFmtId="165" fontId="5" fillId="0" borderId="27" xfId="0" applyNumberFormat="1" applyFont="1" applyBorder="1" applyAlignment="1">
      <alignment horizontal="right" vertical="center"/>
    </xf>
    <xf numFmtId="165" fontId="3" fillId="0" borderId="47" xfId="1" applyNumberFormat="1" applyFont="1" applyBorder="1" applyAlignment="1" applyProtection="1">
      <alignment horizontal="right" vertical="center" wrapText="1"/>
    </xf>
    <xf numFmtId="165" fontId="3" fillId="0" borderId="11" xfId="1" applyNumberFormat="1" applyFont="1" applyBorder="1" applyAlignment="1" applyProtection="1">
      <alignment horizontal="right" vertical="center" wrapText="1"/>
    </xf>
    <xf numFmtId="165" fontId="3" fillId="0" borderId="49" xfId="1" applyNumberFormat="1" applyFont="1" applyBorder="1" applyAlignment="1" applyProtection="1">
      <alignment horizontal="right" vertical="center" wrapText="1"/>
    </xf>
    <xf numFmtId="165" fontId="4" fillId="0" borderId="0" xfId="1" applyNumberFormat="1" applyFont="1" applyBorder="1" applyAlignment="1" applyProtection="1">
      <alignment horizontal="right" vertical="center" wrapText="1"/>
    </xf>
    <xf numFmtId="165" fontId="3" fillId="0" borderId="11" xfId="2" applyNumberFormat="1" applyFont="1" applyBorder="1" applyAlignment="1" applyProtection="1">
      <alignment horizontal="right" vertical="center"/>
    </xf>
    <xf numFmtId="165" fontId="3" fillId="0" borderId="11" xfId="1" applyNumberFormat="1" applyFont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164" fontId="2" fillId="0" borderId="0" xfId="1" applyFont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164" fontId="2" fillId="0" borderId="17" xfId="1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64" fontId="2" fillId="0" borderId="0" xfId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64" fontId="5" fillId="0" borderId="0" xfId="1" applyFont="1" applyBorder="1" applyAlignment="1" applyProtection="1">
      <alignment horizontal="left" vertical="center" wrapText="1"/>
      <protection locked="0"/>
    </xf>
    <xf numFmtId="164" fontId="5" fillId="2" borderId="0" xfId="1" applyFont="1" applyFill="1" applyBorder="1" applyAlignment="1" applyProtection="1">
      <alignment horizontal="left" vertical="center" wrapText="1"/>
      <protection locked="0"/>
    </xf>
    <xf numFmtId="164" fontId="2" fillId="2" borderId="0" xfId="1" applyFont="1" applyFill="1" applyBorder="1" applyAlignment="1" applyProtection="1">
      <alignment horizontal="left" vertical="center" wrapText="1"/>
      <protection locked="0"/>
    </xf>
    <xf numFmtId="164" fontId="2" fillId="2" borderId="17" xfId="1" applyFont="1" applyFill="1" applyBorder="1" applyAlignment="1" applyProtection="1">
      <alignment horizontal="left" vertical="center" wrapText="1"/>
      <protection locked="0"/>
    </xf>
    <xf numFmtId="164" fontId="5" fillId="0" borderId="41" xfId="1" applyFont="1" applyBorder="1" applyAlignment="1" applyProtection="1">
      <alignment horizontal="left" vertical="center" wrapText="1"/>
      <protection locked="0"/>
    </xf>
    <xf numFmtId="0" fontId="7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165" fontId="4" fillId="0" borderId="0" xfId="1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2" fillId="0" borderId="46" xfId="0" applyFont="1" applyBorder="1" applyProtection="1">
      <protection locked="0"/>
    </xf>
    <xf numFmtId="44" fontId="2" fillId="0" borderId="0" xfId="0" applyNumberFormat="1" applyFont="1" applyProtection="1">
      <protection locked="0"/>
    </xf>
    <xf numFmtId="0" fontId="2" fillId="2" borderId="11" xfId="0" applyFont="1" applyFill="1" applyBorder="1"/>
    <xf numFmtId="0" fontId="5" fillId="2" borderId="1" xfId="0" applyFont="1" applyFill="1" applyBorder="1" applyAlignment="1">
      <alignment wrapText="1"/>
    </xf>
    <xf numFmtId="0" fontId="2" fillId="0" borderId="27" xfId="0" applyFont="1" applyBorder="1"/>
    <xf numFmtId="0" fontId="2" fillId="0" borderId="15" xfId="0" applyFont="1" applyBorder="1"/>
    <xf numFmtId="0" fontId="5" fillId="0" borderId="1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35" xfId="0" applyFont="1" applyBorder="1" applyAlignment="1">
      <alignment horizontal="left" vertical="center" wrapText="1"/>
    </xf>
    <xf numFmtId="0" fontId="2" fillId="0" borderId="6" xfId="0" applyFont="1" applyBorder="1"/>
    <xf numFmtId="0" fontId="2" fillId="0" borderId="36" xfId="0" applyFont="1" applyBorder="1"/>
    <xf numFmtId="0" fontId="5" fillId="0" borderId="11" xfId="0" applyFont="1" applyBorder="1"/>
    <xf numFmtId="0" fontId="5" fillId="0" borderId="1" xfId="0" applyFont="1" applyBorder="1"/>
    <xf numFmtId="0" fontId="2" fillId="0" borderId="11" xfId="0" applyFont="1" applyBorder="1"/>
    <xf numFmtId="0" fontId="2" fillId="0" borderId="0" xfId="0" applyFont="1"/>
    <xf numFmtId="0" fontId="2" fillId="0" borderId="19" xfId="0" applyFont="1" applyBorder="1"/>
    <xf numFmtId="0" fontId="2" fillId="0" borderId="7" xfId="0" applyFont="1" applyBorder="1"/>
    <xf numFmtId="0" fontId="5" fillId="0" borderId="27" xfId="0" applyFont="1" applyBorder="1" applyAlignment="1">
      <alignment vertical="center" wrapText="1"/>
    </xf>
    <xf numFmtId="165" fontId="3" fillId="0" borderId="27" xfId="0" applyNumberFormat="1" applyFont="1" applyBorder="1" applyAlignment="1">
      <alignment horizontal="right" vertical="center"/>
    </xf>
    <xf numFmtId="165" fontId="4" fillId="0" borderId="48" xfId="0" applyNumberFormat="1" applyFont="1" applyBorder="1" applyAlignment="1">
      <alignment horizontal="right"/>
    </xf>
    <xf numFmtId="165" fontId="4" fillId="0" borderId="41" xfId="0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 vertical="center"/>
    </xf>
    <xf numFmtId="164" fontId="2" fillId="3" borderId="4" xfId="1" applyFont="1" applyFill="1" applyBorder="1" applyAlignment="1" applyProtection="1">
      <alignment horizontal="left" vertical="center" wrapText="1"/>
      <protection locked="0"/>
    </xf>
    <xf numFmtId="164" fontId="2" fillId="3" borderId="23" xfId="1" applyFont="1" applyFill="1" applyBorder="1" applyAlignment="1" applyProtection="1">
      <alignment horizontal="left" vertical="center" wrapText="1"/>
      <protection locked="0"/>
    </xf>
    <xf numFmtId="164" fontId="2" fillId="3" borderId="9" xfId="1" applyFont="1" applyFill="1" applyBorder="1" applyAlignment="1" applyProtection="1">
      <alignment horizontal="left" vertical="center" wrapText="1"/>
      <protection locked="0"/>
    </xf>
    <xf numFmtId="164" fontId="2" fillId="3" borderId="13" xfId="1" applyFont="1" applyFill="1" applyBorder="1" applyAlignment="1" applyProtection="1">
      <alignment horizontal="left" vertical="center" wrapText="1"/>
      <protection locked="0"/>
    </xf>
    <xf numFmtId="164" fontId="2" fillId="3" borderId="51" xfId="1" applyFont="1" applyFill="1" applyBorder="1" applyAlignment="1" applyProtection="1">
      <alignment horizontal="left" vertical="center" wrapText="1"/>
      <protection locked="0"/>
    </xf>
    <xf numFmtId="164" fontId="5" fillId="3" borderId="13" xfId="1" applyFont="1" applyFill="1" applyBorder="1" applyAlignment="1" applyProtection="1">
      <alignment horizontal="left" vertical="center" wrapText="1"/>
      <protection locked="0"/>
    </xf>
    <xf numFmtId="165" fontId="5" fillId="3" borderId="11" xfId="1" applyNumberFormat="1" applyFont="1" applyFill="1" applyBorder="1" applyAlignment="1" applyProtection="1">
      <alignment horizontal="right" vertical="center"/>
      <protection locked="0"/>
    </xf>
    <xf numFmtId="165" fontId="5" fillId="3" borderId="27" xfId="1" applyNumberFormat="1" applyFont="1" applyFill="1" applyBorder="1" applyAlignment="1" applyProtection="1">
      <alignment horizontal="right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7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164" fontId="5" fillId="0" borderId="4" xfId="1" applyFont="1" applyBorder="1" applyAlignment="1" applyProtection="1">
      <alignment horizontal="center" vertical="center" wrapText="1"/>
    </xf>
    <xf numFmtId="164" fontId="5" fillId="0" borderId="9" xfId="1" applyFont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80"/>
  <sheetViews>
    <sheetView tabSelected="1" topLeftCell="A67" workbookViewId="0">
      <selection activeCell="A2" sqref="A2:H2"/>
    </sheetView>
  </sheetViews>
  <sheetFormatPr defaultColWidth="19.140625" defaultRowHeight="14.25" x14ac:dyDescent="0.2"/>
  <cols>
    <col min="1" max="1" width="7" style="133" customWidth="1"/>
    <col min="2" max="2" width="46.28515625" style="133" customWidth="1"/>
    <col min="3" max="3" width="11.140625" style="133" customWidth="1"/>
    <col min="4" max="4" width="8.28515625" style="156" customWidth="1"/>
    <col min="5" max="5" width="13.5703125" style="133" customWidth="1"/>
    <col min="6" max="6" width="20.28515625" style="133" customWidth="1"/>
    <col min="7" max="7" width="15.28515625" style="133" customWidth="1"/>
    <col min="8" max="8" width="17.42578125" style="133" customWidth="1"/>
    <col min="9" max="256" width="19.140625" style="133"/>
    <col min="257" max="257" width="7" style="133" customWidth="1"/>
    <col min="258" max="258" width="46.28515625" style="133" customWidth="1"/>
    <col min="259" max="259" width="11.140625" style="133" customWidth="1"/>
    <col min="260" max="260" width="8.28515625" style="133" customWidth="1"/>
    <col min="261" max="261" width="13.5703125" style="133" customWidth="1"/>
    <col min="262" max="262" width="17.7109375" style="133" customWidth="1"/>
    <col min="263" max="263" width="17.5703125" style="133" customWidth="1"/>
    <col min="264" max="264" width="20.28515625" style="133" customWidth="1"/>
    <col min="265" max="512" width="19.140625" style="133"/>
    <col min="513" max="513" width="7" style="133" customWidth="1"/>
    <col min="514" max="514" width="46.28515625" style="133" customWidth="1"/>
    <col min="515" max="515" width="11.140625" style="133" customWidth="1"/>
    <col min="516" max="516" width="8.28515625" style="133" customWidth="1"/>
    <col min="517" max="517" width="13.5703125" style="133" customWidth="1"/>
    <col min="518" max="518" width="17.7109375" style="133" customWidth="1"/>
    <col min="519" max="519" width="17.5703125" style="133" customWidth="1"/>
    <col min="520" max="520" width="20.28515625" style="133" customWidth="1"/>
    <col min="521" max="768" width="19.140625" style="133"/>
    <col min="769" max="769" width="7" style="133" customWidth="1"/>
    <col min="770" max="770" width="46.28515625" style="133" customWidth="1"/>
    <col min="771" max="771" width="11.140625" style="133" customWidth="1"/>
    <col min="772" max="772" width="8.28515625" style="133" customWidth="1"/>
    <col min="773" max="773" width="13.5703125" style="133" customWidth="1"/>
    <col min="774" max="774" width="17.7109375" style="133" customWidth="1"/>
    <col min="775" max="775" width="17.5703125" style="133" customWidth="1"/>
    <col min="776" max="776" width="20.28515625" style="133" customWidth="1"/>
    <col min="777" max="1024" width="19.140625" style="133"/>
    <col min="1025" max="1025" width="7" style="133" customWidth="1"/>
    <col min="1026" max="1026" width="46.28515625" style="133" customWidth="1"/>
    <col min="1027" max="1027" width="11.140625" style="133" customWidth="1"/>
    <col min="1028" max="1028" width="8.28515625" style="133" customWidth="1"/>
    <col min="1029" max="1029" width="13.5703125" style="133" customWidth="1"/>
    <col min="1030" max="1030" width="17.7109375" style="133" customWidth="1"/>
    <col min="1031" max="1031" width="17.5703125" style="133" customWidth="1"/>
    <col min="1032" max="1032" width="20.28515625" style="133" customWidth="1"/>
    <col min="1033" max="1280" width="19.140625" style="133"/>
    <col min="1281" max="1281" width="7" style="133" customWidth="1"/>
    <col min="1282" max="1282" width="46.28515625" style="133" customWidth="1"/>
    <col min="1283" max="1283" width="11.140625" style="133" customWidth="1"/>
    <col min="1284" max="1284" width="8.28515625" style="133" customWidth="1"/>
    <col min="1285" max="1285" width="13.5703125" style="133" customWidth="1"/>
    <col min="1286" max="1286" width="17.7109375" style="133" customWidth="1"/>
    <col min="1287" max="1287" width="17.5703125" style="133" customWidth="1"/>
    <col min="1288" max="1288" width="20.28515625" style="133" customWidth="1"/>
    <col min="1289" max="1536" width="19.140625" style="133"/>
    <col min="1537" max="1537" width="7" style="133" customWidth="1"/>
    <col min="1538" max="1538" width="46.28515625" style="133" customWidth="1"/>
    <col min="1539" max="1539" width="11.140625" style="133" customWidth="1"/>
    <col min="1540" max="1540" width="8.28515625" style="133" customWidth="1"/>
    <col min="1541" max="1541" width="13.5703125" style="133" customWidth="1"/>
    <col min="1542" max="1542" width="17.7109375" style="133" customWidth="1"/>
    <col min="1543" max="1543" width="17.5703125" style="133" customWidth="1"/>
    <col min="1544" max="1544" width="20.28515625" style="133" customWidth="1"/>
    <col min="1545" max="1792" width="19.140625" style="133"/>
    <col min="1793" max="1793" width="7" style="133" customWidth="1"/>
    <col min="1794" max="1794" width="46.28515625" style="133" customWidth="1"/>
    <col min="1795" max="1795" width="11.140625" style="133" customWidth="1"/>
    <col min="1796" max="1796" width="8.28515625" style="133" customWidth="1"/>
    <col min="1797" max="1797" width="13.5703125" style="133" customWidth="1"/>
    <col min="1798" max="1798" width="17.7109375" style="133" customWidth="1"/>
    <col min="1799" max="1799" width="17.5703125" style="133" customWidth="1"/>
    <col min="1800" max="1800" width="20.28515625" style="133" customWidth="1"/>
    <col min="1801" max="2048" width="19.140625" style="133"/>
    <col min="2049" max="2049" width="7" style="133" customWidth="1"/>
    <col min="2050" max="2050" width="46.28515625" style="133" customWidth="1"/>
    <col min="2051" max="2051" width="11.140625" style="133" customWidth="1"/>
    <col min="2052" max="2052" width="8.28515625" style="133" customWidth="1"/>
    <col min="2053" max="2053" width="13.5703125" style="133" customWidth="1"/>
    <col min="2054" max="2054" width="17.7109375" style="133" customWidth="1"/>
    <col min="2055" max="2055" width="17.5703125" style="133" customWidth="1"/>
    <col min="2056" max="2056" width="20.28515625" style="133" customWidth="1"/>
    <col min="2057" max="2304" width="19.140625" style="133"/>
    <col min="2305" max="2305" width="7" style="133" customWidth="1"/>
    <col min="2306" max="2306" width="46.28515625" style="133" customWidth="1"/>
    <col min="2307" max="2307" width="11.140625" style="133" customWidth="1"/>
    <col min="2308" max="2308" width="8.28515625" style="133" customWidth="1"/>
    <col min="2309" max="2309" width="13.5703125" style="133" customWidth="1"/>
    <col min="2310" max="2310" width="17.7109375" style="133" customWidth="1"/>
    <col min="2311" max="2311" width="17.5703125" style="133" customWidth="1"/>
    <col min="2312" max="2312" width="20.28515625" style="133" customWidth="1"/>
    <col min="2313" max="2560" width="19.140625" style="133"/>
    <col min="2561" max="2561" width="7" style="133" customWidth="1"/>
    <col min="2562" max="2562" width="46.28515625" style="133" customWidth="1"/>
    <col min="2563" max="2563" width="11.140625" style="133" customWidth="1"/>
    <col min="2564" max="2564" width="8.28515625" style="133" customWidth="1"/>
    <col min="2565" max="2565" width="13.5703125" style="133" customWidth="1"/>
    <col min="2566" max="2566" width="17.7109375" style="133" customWidth="1"/>
    <col min="2567" max="2567" width="17.5703125" style="133" customWidth="1"/>
    <col min="2568" max="2568" width="20.28515625" style="133" customWidth="1"/>
    <col min="2569" max="2816" width="19.140625" style="133"/>
    <col min="2817" max="2817" width="7" style="133" customWidth="1"/>
    <col min="2818" max="2818" width="46.28515625" style="133" customWidth="1"/>
    <col min="2819" max="2819" width="11.140625" style="133" customWidth="1"/>
    <col min="2820" max="2820" width="8.28515625" style="133" customWidth="1"/>
    <col min="2821" max="2821" width="13.5703125" style="133" customWidth="1"/>
    <col min="2822" max="2822" width="17.7109375" style="133" customWidth="1"/>
    <col min="2823" max="2823" width="17.5703125" style="133" customWidth="1"/>
    <col min="2824" max="2824" width="20.28515625" style="133" customWidth="1"/>
    <col min="2825" max="3072" width="19.140625" style="133"/>
    <col min="3073" max="3073" width="7" style="133" customWidth="1"/>
    <col min="3074" max="3074" width="46.28515625" style="133" customWidth="1"/>
    <col min="3075" max="3075" width="11.140625" style="133" customWidth="1"/>
    <col min="3076" max="3076" width="8.28515625" style="133" customWidth="1"/>
    <col min="3077" max="3077" width="13.5703125" style="133" customWidth="1"/>
    <col min="3078" max="3078" width="17.7109375" style="133" customWidth="1"/>
    <col min="3079" max="3079" width="17.5703125" style="133" customWidth="1"/>
    <col min="3080" max="3080" width="20.28515625" style="133" customWidth="1"/>
    <col min="3081" max="3328" width="19.140625" style="133"/>
    <col min="3329" max="3329" width="7" style="133" customWidth="1"/>
    <col min="3330" max="3330" width="46.28515625" style="133" customWidth="1"/>
    <col min="3331" max="3331" width="11.140625" style="133" customWidth="1"/>
    <col min="3332" max="3332" width="8.28515625" style="133" customWidth="1"/>
    <col min="3333" max="3333" width="13.5703125" style="133" customWidth="1"/>
    <col min="3334" max="3334" width="17.7109375" style="133" customWidth="1"/>
    <col min="3335" max="3335" width="17.5703125" style="133" customWidth="1"/>
    <col min="3336" max="3336" width="20.28515625" style="133" customWidth="1"/>
    <col min="3337" max="3584" width="19.140625" style="133"/>
    <col min="3585" max="3585" width="7" style="133" customWidth="1"/>
    <col min="3586" max="3586" width="46.28515625" style="133" customWidth="1"/>
    <col min="3587" max="3587" width="11.140625" style="133" customWidth="1"/>
    <col min="3588" max="3588" width="8.28515625" style="133" customWidth="1"/>
    <col min="3589" max="3589" width="13.5703125" style="133" customWidth="1"/>
    <col min="3590" max="3590" width="17.7109375" style="133" customWidth="1"/>
    <col min="3591" max="3591" width="17.5703125" style="133" customWidth="1"/>
    <col min="3592" max="3592" width="20.28515625" style="133" customWidth="1"/>
    <col min="3593" max="3840" width="19.140625" style="133"/>
    <col min="3841" max="3841" width="7" style="133" customWidth="1"/>
    <col min="3842" max="3842" width="46.28515625" style="133" customWidth="1"/>
    <col min="3843" max="3843" width="11.140625" style="133" customWidth="1"/>
    <col min="3844" max="3844" width="8.28515625" style="133" customWidth="1"/>
    <col min="3845" max="3845" width="13.5703125" style="133" customWidth="1"/>
    <col min="3846" max="3846" width="17.7109375" style="133" customWidth="1"/>
    <col min="3847" max="3847" width="17.5703125" style="133" customWidth="1"/>
    <col min="3848" max="3848" width="20.28515625" style="133" customWidth="1"/>
    <col min="3849" max="4096" width="19.140625" style="133"/>
    <col min="4097" max="4097" width="7" style="133" customWidth="1"/>
    <col min="4098" max="4098" width="46.28515625" style="133" customWidth="1"/>
    <col min="4099" max="4099" width="11.140625" style="133" customWidth="1"/>
    <col min="4100" max="4100" width="8.28515625" style="133" customWidth="1"/>
    <col min="4101" max="4101" width="13.5703125" style="133" customWidth="1"/>
    <col min="4102" max="4102" width="17.7109375" style="133" customWidth="1"/>
    <col min="4103" max="4103" width="17.5703125" style="133" customWidth="1"/>
    <col min="4104" max="4104" width="20.28515625" style="133" customWidth="1"/>
    <col min="4105" max="4352" width="19.140625" style="133"/>
    <col min="4353" max="4353" width="7" style="133" customWidth="1"/>
    <col min="4354" max="4354" width="46.28515625" style="133" customWidth="1"/>
    <col min="4355" max="4355" width="11.140625" style="133" customWidth="1"/>
    <col min="4356" max="4356" width="8.28515625" style="133" customWidth="1"/>
    <col min="4357" max="4357" width="13.5703125" style="133" customWidth="1"/>
    <col min="4358" max="4358" width="17.7109375" style="133" customWidth="1"/>
    <col min="4359" max="4359" width="17.5703125" style="133" customWidth="1"/>
    <col min="4360" max="4360" width="20.28515625" style="133" customWidth="1"/>
    <col min="4361" max="4608" width="19.140625" style="133"/>
    <col min="4609" max="4609" width="7" style="133" customWidth="1"/>
    <col min="4610" max="4610" width="46.28515625" style="133" customWidth="1"/>
    <col min="4611" max="4611" width="11.140625" style="133" customWidth="1"/>
    <col min="4612" max="4612" width="8.28515625" style="133" customWidth="1"/>
    <col min="4613" max="4613" width="13.5703125" style="133" customWidth="1"/>
    <col min="4614" max="4614" width="17.7109375" style="133" customWidth="1"/>
    <col min="4615" max="4615" width="17.5703125" style="133" customWidth="1"/>
    <col min="4616" max="4616" width="20.28515625" style="133" customWidth="1"/>
    <col min="4617" max="4864" width="19.140625" style="133"/>
    <col min="4865" max="4865" width="7" style="133" customWidth="1"/>
    <col min="4866" max="4866" width="46.28515625" style="133" customWidth="1"/>
    <col min="4867" max="4867" width="11.140625" style="133" customWidth="1"/>
    <col min="4868" max="4868" width="8.28515625" style="133" customWidth="1"/>
    <col min="4869" max="4869" width="13.5703125" style="133" customWidth="1"/>
    <col min="4870" max="4870" width="17.7109375" style="133" customWidth="1"/>
    <col min="4871" max="4871" width="17.5703125" style="133" customWidth="1"/>
    <col min="4872" max="4872" width="20.28515625" style="133" customWidth="1"/>
    <col min="4873" max="5120" width="19.140625" style="133"/>
    <col min="5121" max="5121" width="7" style="133" customWidth="1"/>
    <col min="5122" max="5122" width="46.28515625" style="133" customWidth="1"/>
    <col min="5123" max="5123" width="11.140625" style="133" customWidth="1"/>
    <col min="5124" max="5124" width="8.28515625" style="133" customWidth="1"/>
    <col min="5125" max="5125" width="13.5703125" style="133" customWidth="1"/>
    <col min="5126" max="5126" width="17.7109375" style="133" customWidth="1"/>
    <col min="5127" max="5127" width="17.5703125" style="133" customWidth="1"/>
    <col min="5128" max="5128" width="20.28515625" style="133" customWidth="1"/>
    <col min="5129" max="5376" width="19.140625" style="133"/>
    <col min="5377" max="5377" width="7" style="133" customWidth="1"/>
    <col min="5378" max="5378" width="46.28515625" style="133" customWidth="1"/>
    <col min="5379" max="5379" width="11.140625" style="133" customWidth="1"/>
    <col min="5380" max="5380" width="8.28515625" style="133" customWidth="1"/>
    <col min="5381" max="5381" width="13.5703125" style="133" customWidth="1"/>
    <col min="5382" max="5382" width="17.7109375" style="133" customWidth="1"/>
    <col min="5383" max="5383" width="17.5703125" style="133" customWidth="1"/>
    <col min="5384" max="5384" width="20.28515625" style="133" customWidth="1"/>
    <col min="5385" max="5632" width="19.140625" style="133"/>
    <col min="5633" max="5633" width="7" style="133" customWidth="1"/>
    <col min="5634" max="5634" width="46.28515625" style="133" customWidth="1"/>
    <col min="5635" max="5635" width="11.140625" style="133" customWidth="1"/>
    <col min="5636" max="5636" width="8.28515625" style="133" customWidth="1"/>
    <col min="5637" max="5637" width="13.5703125" style="133" customWidth="1"/>
    <col min="5638" max="5638" width="17.7109375" style="133" customWidth="1"/>
    <col min="5639" max="5639" width="17.5703125" style="133" customWidth="1"/>
    <col min="5640" max="5640" width="20.28515625" style="133" customWidth="1"/>
    <col min="5641" max="5888" width="19.140625" style="133"/>
    <col min="5889" max="5889" width="7" style="133" customWidth="1"/>
    <col min="5890" max="5890" width="46.28515625" style="133" customWidth="1"/>
    <col min="5891" max="5891" width="11.140625" style="133" customWidth="1"/>
    <col min="5892" max="5892" width="8.28515625" style="133" customWidth="1"/>
    <col min="5893" max="5893" width="13.5703125" style="133" customWidth="1"/>
    <col min="5894" max="5894" width="17.7109375" style="133" customWidth="1"/>
    <col min="5895" max="5895" width="17.5703125" style="133" customWidth="1"/>
    <col min="5896" max="5896" width="20.28515625" style="133" customWidth="1"/>
    <col min="5897" max="6144" width="19.140625" style="133"/>
    <col min="6145" max="6145" width="7" style="133" customWidth="1"/>
    <col min="6146" max="6146" width="46.28515625" style="133" customWidth="1"/>
    <col min="6147" max="6147" width="11.140625" style="133" customWidth="1"/>
    <col min="6148" max="6148" width="8.28515625" style="133" customWidth="1"/>
    <col min="6149" max="6149" width="13.5703125" style="133" customWidth="1"/>
    <col min="6150" max="6150" width="17.7109375" style="133" customWidth="1"/>
    <col min="6151" max="6151" width="17.5703125" style="133" customWidth="1"/>
    <col min="6152" max="6152" width="20.28515625" style="133" customWidth="1"/>
    <col min="6153" max="6400" width="19.140625" style="133"/>
    <col min="6401" max="6401" width="7" style="133" customWidth="1"/>
    <col min="6402" max="6402" width="46.28515625" style="133" customWidth="1"/>
    <col min="6403" max="6403" width="11.140625" style="133" customWidth="1"/>
    <col min="6404" max="6404" width="8.28515625" style="133" customWidth="1"/>
    <col min="6405" max="6405" width="13.5703125" style="133" customWidth="1"/>
    <col min="6406" max="6406" width="17.7109375" style="133" customWidth="1"/>
    <col min="6407" max="6407" width="17.5703125" style="133" customWidth="1"/>
    <col min="6408" max="6408" width="20.28515625" style="133" customWidth="1"/>
    <col min="6409" max="6656" width="19.140625" style="133"/>
    <col min="6657" max="6657" width="7" style="133" customWidth="1"/>
    <col min="6658" max="6658" width="46.28515625" style="133" customWidth="1"/>
    <col min="6659" max="6659" width="11.140625" style="133" customWidth="1"/>
    <col min="6660" max="6660" width="8.28515625" style="133" customWidth="1"/>
    <col min="6661" max="6661" width="13.5703125" style="133" customWidth="1"/>
    <col min="6662" max="6662" width="17.7109375" style="133" customWidth="1"/>
    <col min="6663" max="6663" width="17.5703125" style="133" customWidth="1"/>
    <col min="6664" max="6664" width="20.28515625" style="133" customWidth="1"/>
    <col min="6665" max="6912" width="19.140625" style="133"/>
    <col min="6913" max="6913" width="7" style="133" customWidth="1"/>
    <col min="6914" max="6914" width="46.28515625" style="133" customWidth="1"/>
    <col min="6915" max="6915" width="11.140625" style="133" customWidth="1"/>
    <col min="6916" max="6916" width="8.28515625" style="133" customWidth="1"/>
    <col min="6917" max="6917" width="13.5703125" style="133" customWidth="1"/>
    <col min="6918" max="6918" width="17.7109375" style="133" customWidth="1"/>
    <col min="6919" max="6919" width="17.5703125" style="133" customWidth="1"/>
    <col min="6920" max="6920" width="20.28515625" style="133" customWidth="1"/>
    <col min="6921" max="7168" width="19.140625" style="133"/>
    <col min="7169" max="7169" width="7" style="133" customWidth="1"/>
    <col min="7170" max="7170" width="46.28515625" style="133" customWidth="1"/>
    <col min="7171" max="7171" width="11.140625" style="133" customWidth="1"/>
    <col min="7172" max="7172" width="8.28515625" style="133" customWidth="1"/>
    <col min="7173" max="7173" width="13.5703125" style="133" customWidth="1"/>
    <col min="7174" max="7174" width="17.7109375" style="133" customWidth="1"/>
    <col min="7175" max="7175" width="17.5703125" style="133" customWidth="1"/>
    <col min="7176" max="7176" width="20.28515625" style="133" customWidth="1"/>
    <col min="7177" max="7424" width="19.140625" style="133"/>
    <col min="7425" max="7425" width="7" style="133" customWidth="1"/>
    <col min="7426" max="7426" width="46.28515625" style="133" customWidth="1"/>
    <col min="7427" max="7427" width="11.140625" style="133" customWidth="1"/>
    <col min="7428" max="7428" width="8.28515625" style="133" customWidth="1"/>
    <col min="7429" max="7429" width="13.5703125" style="133" customWidth="1"/>
    <col min="7430" max="7430" width="17.7109375" style="133" customWidth="1"/>
    <col min="7431" max="7431" width="17.5703125" style="133" customWidth="1"/>
    <col min="7432" max="7432" width="20.28515625" style="133" customWidth="1"/>
    <col min="7433" max="7680" width="19.140625" style="133"/>
    <col min="7681" max="7681" width="7" style="133" customWidth="1"/>
    <col min="7682" max="7682" width="46.28515625" style="133" customWidth="1"/>
    <col min="7683" max="7683" width="11.140625" style="133" customWidth="1"/>
    <col min="7684" max="7684" width="8.28515625" style="133" customWidth="1"/>
    <col min="7685" max="7685" width="13.5703125" style="133" customWidth="1"/>
    <col min="7686" max="7686" width="17.7109375" style="133" customWidth="1"/>
    <col min="7687" max="7687" width="17.5703125" style="133" customWidth="1"/>
    <col min="7688" max="7688" width="20.28515625" style="133" customWidth="1"/>
    <col min="7689" max="7936" width="19.140625" style="133"/>
    <col min="7937" max="7937" width="7" style="133" customWidth="1"/>
    <col min="7938" max="7938" width="46.28515625" style="133" customWidth="1"/>
    <col min="7939" max="7939" width="11.140625" style="133" customWidth="1"/>
    <col min="7940" max="7940" width="8.28515625" style="133" customWidth="1"/>
    <col min="7941" max="7941" width="13.5703125" style="133" customWidth="1"/>
    <col min="7942" max="7942" width="17.7109375" style="133" customWidth="1"/>
    <col min="7943" max="7943" width="17.5703125" style="133" customWidth="1"/>
    <col min="7944" max="7944" width="20.28515625" style="133" customWidth="1"/>
    <col min="7945" max="8192" width="19.140625" style="133"/>
    <col min="8193" max="8193" width="7" style="133" customWidth="1"/>
    <col min="8194" max="8194" width="46.28515625" style="133" customWidth="1"/>
    <col min="8195" max="8195" width="11.140625" style="133" customWidth="1"/>
    <col min="8196" max="8196" width="8.28515625" style="133" customWidth="1"/>
    <col min="8197" max="8197" width="13.5703125" style="133" customWidth="1"/>
    <col min="8198" max="8198" width="17.7109375" style="133" customWidth="1"/>
    <col min="8199" max="8199" width="17.5703125" style="133" customWidth="1"/>
    <col min="8200" max="8200" width="20.28515625" style="133" customWidth="1"/>
    <col min="8201" max="8448" width="19.140625" style="133"/>
    <col min="8449" max="8449" width="7" style="133" customWidth="1"/>
    <col min="8450" max="8450" width="46.28515625" style="133" customWidth="1"/>
    <col min="8451" max="8451" width="11.140625" style="133" customWidth="1"/>
    <col min="8452" max="8452" width="8.28515625" style="133" customWidth="1"/>
    <col min="8453" max="8453" width="13.5703125" style="133" customWidth="1"/>
    <col min="8454" max="8454" width="17.7109375" style="133" customWidth="1"/>
    <col min="8455" max="8455" width="17.5703125" style="133" customWidth="1"/>
    <col min="8456" max="8456" width="20.28515625" style="133" customWidth="1"/>
    <col min="8457" max="8704" width="19.140625" style="133"/>
    <col min="8705" max="8705" width="7" style="133" customWidth="1"/>
    <col min="8706" max="8706" width="46.28515625" style="133" customWidth="1"/>
    <col min="8707" max="8707" width="11.140625" style="133" customWidth="1"/>
    <col min="8708" max="8708" width="8.28515625" style="133" customWidth="1"/>
    <col min="8709" max="8709" width="13.5703125" style="133" customWidth="1"/>
    <col min="8710" max="8710" width="17.7109375" style="133" customWidth="1"/>
    <col min="8711" max="8711" width="17.5703125" style="133" customWidth="1"/>
    <col min="8712" max="8712" width="20.28515625" style="133" customWidth="1"/>
    <col min="8713" max="8960" width="19.140625" style="133"/>
    <col min="8961" max="8961" width="7" style="133" customWidth="1"/>
    <col min="8962" max="8962" width="46.28515625" style="133" customWidth="1"/>
    <col min="8963" max="8963" width="11.140625" style="133" customWidth="1"/>
    <col min="8964" max="8964" width="8.28515625" style="133" customWidth="1"/>
    <col min="8965" max="8965" width="13.5703125" style="133" customWidth="1"/>
    <col min="8966" max="8966" width="17.7109375" style="133" customWidth="1"/>
    <col min="8967" max="8967" width="17.5703125" style="133" customWidth="1"/>
    <col min="8968" max="8968" width="20.28515625" style="133" customWidth="1"/>
    <col min="8969" max="9216" width="19.140625" style="133"/>
    <col min="9217" max="9217" width="7" style="133" customWidth="1"/>
    <col min="9218" max="9218" width="46.28515625" style="133" customWidth="1"/>
    <col min="9219" max="9219" width="11.140625" style="133" customWidth="1"/>
    <col min="9220" max="9220" width="8.28515625" style="133" customWidth="1"/>
    <col min="9221" max="9221" width="13.5703125" style="133" customWidth="1"/>
    <col min="9222" max="9222" width="17.7109375" style="133" customWidth="1"/>
    <col min="9223" max="9223" width="17.5703125" style="133" customWidth="1"/>
    <col min="9224" max="9224" width="20.28515625" style="133" customWidth="1"/>
    <col min="9225" max="9472" width="19.140625" style="133"/>
    <col min="9473" max="9473" width="7" style="133" customWidth="1"/>
    <col min="9474" max="9474" width="46.28515625" style="133" customWidth="1"/>
    <col min="9475" max="9475" width="11.140625" style="133" customWidth="1"/>
    <col min="9476" max="9476" width="8.28515625" style="133" customWidth="1"/>
    <col min="9477" max="9477" width="13.5703125" style="133" customWidth="1"/>
    <col min="9478" max="9478" width="17.7109375" style="133" customWidth="1"/>
    <col min="9479" max="9479" width="17.5703125" style="133" customWidth="1"/>
    <col min="9480" max="9480" width="20.28515625" style="133" customWidth="1"/>
    <col min="9481" max="9728" width="19.140625" style="133"/>
    <col min="9729" max="9729" width="7" style="133" customWidth="1"/>
    <col min="9730" max="9730" width="46.28515625" style="133" customWidth="1"/>
    <col min="9731" max="9731" width="11.140625" style="133" customWidth="1"/>
    <col min="9732" max="9732" width="8.28515625" style="133" customWidth="1"/>
    <col min="9733" max="9733" width="13.5703125" style="133" customWidth="1"/>
    <col min="9734" max="9734" width="17.7109375" style="133" customWidth="1"/>
    <col min="9735" max="9735" width="17.5703125" style="133" customWidth="1"/>
    <col min="9736" max="9736" width="20.28515625" style="133" customWidth="1"/>
    <col min="9737" max="9984" width="19.140625" style="133"/>
    <col min="9985" max="9985" width="7" style="133" customWidth="1"/>
    <col min="9986" max="9986" width="46.28515625" style="133" customWidth="1"/>
    <col min="9987" max="9987" width="11.140625" style="133" customWidth="1"/>
    <col min="9988" max="9988" width="8.28515625" style="133" customWidth="1"/>
    <col min="9989" max="9989" width="13.5703125" style="133" customWidth="1"/>
    <col min="9990" max="9990" width="17.7109375" style="133" customWidth="1"/>
    <col min="9991" max="9991" width="17.5703125" style="133" customWidth="1"/>
    <col min="9992" max="9992" width="20.28515625" style="133" customWidth="1"/>
    <col min="9993" max="10240" width="19.140625" style="133"/>
    <col min="10241" max="10241" width="7" style="133" customWidth="1"/>
    <col min="10242" max="10242" width="46.28515625" style="133" customWidth="1"/>
    <col min="10243" max="10243" width="11.140625" style="133" customWidth="1"/>
    <col min="10244" max="10244" width="8.28515625" style="133" customWidth="1"/>
    <col min="10245" max="10245" width="13.5703125" style="133" customWidth="1"/>
    <col min="10246" max="10246" width="17.7109375" style="133" customWidth="1"/>
    <col min="10247" max="10247" width="17.5703125" style="133" customWidth="1"/>
    <col min="10248" max="10248" width="20.28515625" style="133" customWidth="1"/>
    <col min="10249" max="10496" width="19.140625" style="133"/>
    <col min="10497" max="10497" width="7" style="133" customWidth="1"/>
    <col min="10498" max="10498" width="46.28515625" style="133" customWidth="1"/>
    <col min="10499" max="10499" width="11.140625" style="133" customWidth="1"/>
    <col min="10500" max="10500" width="8.28515625" style="133" customWidth="1"/>
    <col min="10501" max="10501" width="13.5703125" style="133" customWidth="1"/>
    <col min="10502" max="10502" width="17.7109375" style="133" customWidth="1"/>
    <col min="10503" max="10503" width="17.5703125" style="133" customWidth="1"/>
    <col min="10504" max="10504" width="20.28515625" style="133" customWidth="1"/>
    <col min="10505" max="10752" width="19.140625" style="133"/>
    <col min="10753" max="10753" width="7" style="133" customWidth="1"/>
    <col min="10754" max="10754" width="46.28515625" style="133" customWidth="1"/>
    <col min="10755" max="10755" width="11.140625" style="133" customWidth="1"/>
    <col min="10756" max="10756" width="8.28515625" style="133" customWidth="1"/>
    <col min="10757" max="10757" width="13.5703125" style="133" customWidth="1"/>
    <col min="10758" max="10758" width="17.7109375" style="133" customWidth="1"/>
    <col min="10759" max="10759" width="17.5703125" style="133" customWidth="1"/>
    <col min="10760" max="10760" width="20.28515625" style="133" customWidth="1"/>
    <col min="10761" max="11008" width="19.140625" style="133"/>
    <col min="11009" max="11009" width="7" style="133" customWidth="1"/>
    <col min="11010" max="11010" width="46.28515625" style="133" customWidth="1"/>
    <col min="11011" max="11011" width="11.140625" style="133" customWidth="1"/>
    <col min="11012" max="11012" width="8.28515625" style="133" customWidth="1"/>
    <col min="11013" max="11013" width="13.5703125" style="133" customWidth="1"/>
    <col min="11014" max="11014" width="17.7109375" style="133" customWidth="1"/>
    <col min="11015" max="11015" width="17.5703125" style="133" customWidth="1"/>
    <col min="11016" max="11016" width="20.28515625" style="133" customWidth="1"/>
    <col min="11017" max="11264" width="19.140625" style="133"/>
    <col min="11265" max="11265" width="7" style="133" customWidth="1"/>
    <col min="11266" max="11266" width="46.28515625" style="133" customWidth="1"/>
    <col min="11267" max="11267" width="11.140625" style="133" customWidth="1"/>
    <col min="11268" max="11268" width="8.28515625" style="133" customWidth="1"/>
    <col min="11269" max="11269" width="13.5703125" style="133" customWidth="1"/>
    <col min="11270" max="11270" width="17.7109375" style="133" customWidth="1"/>
    <col min="11271" max="11271" width="17.5703125" style="133" customWidth="1"/>
    <col min="11272" max="11272" width="20.28515625" style="133" customWidth="1"/>
    <col min="11273" max="11520" width="19.140625" style="133"/>
    <col min="11521" max="11521" width="7" style="133" customWidth="1"/>
    <col min="11522" max="11522" width="46.28515625" style="133" customWidth="1"/>
    <col min="11523" max="11523" width="11.140625" style="133" customWidth="1"/>
    <col min="11524" max="11524" width="8.28515625" style="133" customWidth="1"/>
    <col min="11525" max="11525" width="13.5703125" style="133" customWidth="1"/>
    <col min="11526" max="11526" width="17.7109375" style="133" customWidth="1"/>
    <col min="11527" max="11527" width="17.5703125" style="133" customWidth="1"/>
    <col min="11528" max="11528" width="20.28515625" style="133" customWidth="1"/>
    <col min="11529" max="11776" width="19.140625" style="133"/>
    <col min="11777" max="11777" width="7" style="133" customWidth="1"/>
    <col min="11778" max="11778" width="46.28515625" style="133" customWidth="1"/>
    <col min="11779" max="11779" width="11.140625" style="133" customWidth="1"/>
    <col min="11780" max="11780" width="8.28515625" style="133" customWidth="1"/>
    <col min="11781" max="11781" width="13.5703125" style="133" customWidth="1"/>
    <col min="11782" max="11782" width="17.7109375" style="133" customWidth="1"/>
    <col min="11783" max="11783" width="17.5703125" style="133" customWidth="1"/>
    <col min="11784" max="11784" width="20.28515625" style="133" customWidth="1"/>
    <col min="11785" max="12032" width="19.140625" style="133"/>
    <col min="12033" max="12033" width="7" style="133" customWidth="1"/>
    <col min="12034" max="12034" width="46.28515625" style="133" customWidth="1"/>
    <col min="12035" max="12035" width="11.140625" style="133" customWidth="1"/>
    <col min="12036" max="12036" width="8.28515625" style="133" customWidth="1"/>
    <col min="12037" max="12037" width="13.5703125" style="133" customWidth="1"/>
    <col min="12038" max="12038" width="17.7109375" style="133" customWidth="1"/>
    <col min="12039" max="12039" width="17.5703125" style="133" customWidth="1"/>
    <col min="12040" max="12040" width="20.28515625" style="133" customWidth="1"/>
    <col min="12041" max="12288" width="19.140625" style="133"/>
    <col min="12289" max="12289" width="7" style="133" customWidth="1"/>
    <col min="12290" max="12290" width="46.28515625" style="133" customWidth="1"/>
    <col min="12291" max="12291" width="11.140625" style="133" customWidth="1"/>
    <col min="12292" max="12292" width="8.28515625" style="133" customWidth="1"/>
    <col min="12293" max="12293" width="13.5703125" style="133" customWidth="1"/>
    <col min="12294" max="12294" width="17.7109375" style="133" customWidth="1"/>
    <col min="12295" max="12295" width="17.5703125" style="133" customWidth="1"/>
    <col min="12296" max="12296" width="20.28515625" style="133" customWidth="1"/>
    <col min="12297" max="12544" width="19.140625" style="133"/>
    <col min="12545" max="12545" width="7" style="133" customWidth="1"/>
    <col min="12546" max="12546" width="46.28515625" style="133" customWidth="1"/>
    <col min="12547" max="12547" width="11.140625" style="133" customWidth="1"/>
    <col min="12548" max="12548" width="8.28515625" style="133" customWidth="1"/>
    <col min="12549" max="12549" width="13.5703125" style="133" customWidth="1"/>
    <col min="12550" max="12550" width="17.7109375" style="133" customWidth="1"/>
    <col min="12551" max="12551" width="17.5703125" style="133" customWidth="1"/>
    <col min="12552" max="12552" width="20.28515625" style="133" customWidth="1"/>
    <col min="12553" max="12800" width="19.140625" style="133"/>
    <col min="12801" max="12801" width="7" style="133" customWidth="1"/>
    <col min="12802" max="12802" width="46.28515625" style="133" customWidth="1"/>
    <col min="12803" max="12803" width="11.140625" style="133" customWidth="1"/>
    <col min="12804" max="12804" width="8.28515625" style="133" customWidth="1"/>
    <col min="12805" max="12805" width="13.5703125" style="133" customWidth="1"/>
    <col min="12806" max="12806" width="17.7109375" style="133" customWidth="1"/>
    <col min="12807" max="12807" width="17.5703125" style="133" customWidth="1"/>
    <col min="12808" max="12808" width="20.28515625" style="133" customWidth="1"/>
    <col min="12809" max="13056" width="19.140625" style="133"/>
    <col min="13057" max="13057" width="7" style="133" customWidth="1"/>
    <col min="13058" max="13058" width="46.28515625" style="133" customWidth="1"/>
    <col min="13059" max="13059" width="11.140625" style="133" customWidth="1"/>
    <col min="13060" max="13060" width="8.28515625" style="133" customWidth="1"/>
    <col min="13061" max="13061" width="13.5703125" style="133" customWidth="1"/>
    <col min="13062" max="13062" width="17.7109375" style="133" customWidth="1"/>
    <col min="13063" max="13063" width="17.5703125" style="133" customWidth="1"/>
    <col min="13064" max="13064" width="20.28515625" style="133" customWidth="1"/>
    <col min="13065" max="13312" width="19.140625" style="133"/>
    <col min="13313" max="13313" width="7" style="133" customWidth="1"/>
    <col min="13314" max="13314" width="46.28515625" style="133" customWidth="1"/>
    <col min="13315" max="13315" width="11.140625" style="133" customWidth="1"/>
    <col min="13316" max="13316" width="8.28515625" style="133" customWidth="1"/>
    <col min="13317" max="13317" width="13.5703125" style="133" customWidth="1"/>
    <col min="13318" max="13318" width="17.7109375" style="133" customWidth="1"/>
    <col min="13319" max="13319" width="17.5703125" style="133" customWidth="1"/>
    <col min="13320" max="13320" width="20.28515625" style="133" customWidth="1"/>
    <col min="13321" max="13568" width="19.140625" style="133"/>
    <col min="13569" max="13569" width="7" style="133" customWidth="1"/>
    <col min="13570" max="13570" width="46.28515625" style="133" customWidth="1"/>
    <col min="13571" max="13571" width="11.140625" style="133" customWidth="1"/>
    <col min="13572" max="13572" width="8.28515625" style="133" customWidth="1"/>
    <col min="13573" max="13573" width="13.5703125" style="133" customWidth="1"/>
    <col min="13574" max="13574" width="17.7109375" style="133" customWidth="1"/>
    <col min="13575" max="13575" width="17.5703125" style="133" customWidth="1"/>
    <col min="13576" max="13576" width="20.28515625" style="133" customWidth="1"/>
    <col min="13577" max="13824" width="19.140625" style="133"/>
    <col min="13825" max="13825" width="7" style="133" customWidth="1"/>
    <col min="13826" max="13826" width="46.28515625" style="133" customWidth="1"/>
    <col min="13827" max="13827" width="11.140625" style="133" customWidth="1"/>
    <col min="13828" max="13828" width="8.28515625" style="133" customWidth="1"/>
    <col min="13829" max="13829" width="13.5703125" style="133" customWidth="1"/>
    <col min="13830" max="13830" width="17.7109375" style="133" customWidth="1"/>
    <col min="13831" max="13831" width="17.5703125" style="133" customWidth="1"/>
    <col min="13832" max="13832" width="20.28515625" style="133" customWidth="1"/>
    <col min="13833" max="14080" width="19.140625" style="133"/>
    <col min="14081" max="14081" width="7" style="133" customWidth="1"/>
    <col min="14082" max="14082" width="46.28515625" style="133" customWidth="1"/>
    <col min="14083" max="14083" width="11.140625" style="133" customWidth="1"/>
    <col min="14084" max="14084" width="8.28515625" style="133" customWidth="1"/>
    <col min="14085" max="14085" width="13.5703125" style="133" customWidth="1"/>
    <col min="14086" max="14086" width="17.7109375" style="133" customWidth="1"/>
    <col min="14087" max="14087" width="17.5703125" style="133" customWidth="1"/>
    <col min="14088" max="14088" width="20.28515625" style="133" customWidth="1"/>
    <col min="14089" max="14336" width="19.140625" style="133"/>
    <col min="14337" max="14337" width="7" style="133" customWidth="1"/>
    <col min="14338" max="14338" width="46.28515625" style="133" customWidth="1"/>
    <col min="14339" max="14339" width="11.140625" style="133" customWidth="1"/>
    <col min="14340" max="14340" width="8.28515625" style="133" customWidth="1"/>
    <col min="14341" max="14341" width="13.5703125" style="133" customWidth="1"/>
    <col min="14342" max="14342" width="17.7109375" style="133" customWidth="1"/>
    <col min="14343" max="14343" width="17.5703125" style="133" customWidth="1"/>
    <col min="14344" max="14344" width="20.28515625" style="133" customWidth="1"/>
    <col min="14345" max="14592" width="19.140625" style="133"/>
    <col min="14593" max="14593" width="7" style="133" customWidth="1"/>
    <col min="14594" max="14594" width="46.28515625" style="133" customWidth="1"/>
    <col min="14595" max="14595" width="11.140625" style="133" customWidth="1"/>
    <col min="14596" max="14596" width="8.28515625" style="133" customWidth="1"/>
    <col min="14597" max="14597" width="13.5703125" style="133" customWidth="1"/>
    <col min="14598" max="14598" width="17.7109375" style="133" customWidth="1"/>
    <col min="14599" max="14599" width="17.5703125" style="133" customWidth="1"/>
    <col min="14600" max="14600" width="20.28515625" style="133" customWidth="1"/>
    <col min="14601" max="14848" width="19.140625" style="133"/>
    <col min="14849" max="14849" width="7" style="133" customWidth="1"/>
    <col min="14850" max="14850" width="46.28515625" style="133" customWidth="1"/>
    <col min="14851" max="14851" width="11.140625" style="133" customWidth="1"/>
    <col min="14852" max="14852" width="8.28515625" style="133" customWidth="1"/>
    <col min="14853" max="14853" width="13.5703125" style="133" customWidth="1"/>
    <col min="14854" max="14854" width="17.7109375" style="133" customWidth="1"/>
    <col min="14855" max="14855" width="17.5703125" style="133" customWidth="1"/>
    <col min="14856" max="14856" width="20.28515625" style="133" customWidth="1"/>
    <col min="14857" max="15104" width="19.140625" style="133"/>
    <col min="15105" max="15105" width="7" style="133" customWidth="1"/>
    <col min="15106" max="15106" width="46.28515625" style="133" customWidth="1"/>
    <col min="15107" max="15107" width="11.140625" style="133" customWidth="1"/>
    <col min="15108" max="15108" width="8.28515625" style="133" customWidth="1"/>
    <col min="15109" max="15109" width="13.5703125" style="133" customWidth="1"/>
    <col min="15110" max="15110" width="17.7109375" style="133" customWidth="1"/>
    <col min="15111" max="15111" width="17.5703125" style="133" customWidth="1"/>
    <col min="15112" max="15112" width="20.28515625" style="133" customWidth="1"/>
    <col min="15113" max="15360" width="19.140625" style="133"/>
    <col min="15361" max="15361" width="7" style="133" customWidth="1"/>
    <col min="15362" max="15362" width="46.28515625" style="133" customWidth="1"/>
    <col min="15363" max="15363" width="11.140625" style="133" customWidth="1"/>
    <col min="15364" max="15364" width="8.28515625" style="133" customWidth="1"/>
    <col min="15365" max="15365" width="13.5703125" style="133" customWidth="1"/>
    <col min="15366" max="15366" width="17.7109375" style="133" customWidth="1"/>
    <col min="15367" max="15367" width="17.5703125" style="133" customWidth="1"/>
    <col min="15368" max="15368" width="20.28515625" style="133" customWidth="1"/>
    <col min="15369" max="15616" width="19.140625" style="133"/>
    <col min="15617" max="15617" width="7" style="133" customWidth="1"/>
    <col min="15618" max="15618" width="46.28515625" style="133" customWidth="1"/>
    <col min="15619" max="15619" width="11.140625" style="133" customWidth="1"/>
    <col min="15620" max="15620" width="8.28515625" style="133" customWidth="1"/>
    <col min="15621" max="15621" width="13.5703125" style="133" customWidth="1"/>
    <col min="15622" max="15622" width="17.7109375" style="133" customWidth="1"/>
    <col min="15623" max="15623" width="17.5703125" style="133" customWidth="1"/>
    <col min="15624" max="15624" width="20.28515625" style="133" customWidth="1"/>
    <col min="15625" max="15872" width="19.140625" style="133"/>
    <col min="15873" max="15873" width="7" style="133" customWidth="1"/>
    <col min="15874" max="15874" width="46.28515625" style="133" customWidth="1"/>
    <col min="15875" max="15875" width="11.140625" style="133" customWidth="1"/>
    <col min="15876" max="15876" width="8.28515625" style="133" customWidth="1"/>
    <col min="15877" max="15877" width="13.5703125" style="133" customWidth="1"/>
    <col min="15878" max="15878" width="17.7109375" style="133" customWidth="1"/>
    <col min="15879" max="15879" width="17.5703125" style="133" customWidth="1"/>
    <col min="15880" max="15880" width="20.28515625" style="133" customWidth="1"/>
    <col min="15881" max="16128" width="19.140625" style="133"/>
    <col min="16129" max="16129" width="7" style="133" customWidth="1"/>
    <col min="16130" max="16130" width="46.28515625" style="133" customWidth="1"/>
    <col min="16131" max="16131" width="11.140625" style="133" customWidth="1"/>
    <col min="16132" max="16132" width="8.28515625" style="133" customWidth="1"/>
    <col min="16133" max="16133" width="13.5703125" style="133" customWidth="1"/>
    <col min="16134" max="16134" width="17.7109375" style="133" customWidth="1"/>
    <col min="16135" max="16135" width="17.5703125" style="133" customWidth="1"/>
    <col min="16136" max="16136" width="20.28515625" style="133" customWidth="1"/>
    <col min="16137" max="16384" width="19.140625" style="133"/>
  </cols>
  <sheetData>
    <row r="1" spans="1:8" ht="22.5" customHeight="1" x14ac:dyDescent="0.2">
      <c r="B1" s="134"/>
      <c r="C1" s="134"/>
      <c r="D1" s="134"/>
      <c r="E1" s="134"/>
      <c r="F1" s="134"/>
      <c r="G1" s="135"/>
    </row>
    <row r="2" spans="1:8" ht="60.75" customHeight="1" x14ac:dyDescent="0.2">
      <c r="A2" s="201" t="s">
        <v>0</v>
      </c>
      <c r="B2" s="202"/>
      <c r="C2" s="202"/>
      <c r="D2" s="202"/>
      <c r="E2" s="202"/>
      <c r="F2" s="202"/>
      <c r="G2" s="202"/>
      <c r="H2" s="202"/>
    </row>
    <row r="3" spans="1:8" ht="12.75" customHeight="1" thickBot="1" x14ac:dyDescent="0.25">
      <c r="A3" s="136"/>
      <c r="B3" s="137"/>
      <c r="C3" s="138"/>
      <c r="D3" s="139"/>
      <c r="E3" s="140"/>
      <c r="F3" s="141"/>
      <c r="G3" s="140"/>
      <c r="H3" s="140"/>
    </row>
    <row r="4" spans="1:8" ht="14.25" customHeight="1" x14ac:dyDescent="0.2">
      <c r="A4" s="203" t="s">
        <v>1</v>
      </c>
      <c r="B4" s="205" t="s">
        <v>2</v>
      </c>
      <c r="C4" s="207" t="s">
        <v>3</v>
      </c>
      <c r="D4" s="209" t="s">
        <v>4</v>
      </c>
      <c r="E4" s="209" t="s">
        <v>5</v>
      </c>
      <c r="F4" s="211" t="s">
        <v>6</v>
      </c>
      <c r="G4" s="213" t="s">
        <v>7</v>
      </c>
      <c r="H4" s="215" t="s">
        <v>8</v>
      </c>
    </row>
    <row r="5" spans="1:8" ht="15" customHeight="1" thickBot="1" x14ac:dyDescent="0.25">
      <c r="A5" s="204"/>
      <c r="B5" s="206"/>
      <c r="C5" s="208"/>
      <c r="D5" s="210"/>
      <c r="E5" s="210"/>
      <c r="F5" s="212"/>
      <c r="G5" s="214"/>
      <c r="H5" s="216"/>
    </row>
    <row r="6" spans="1:8" ht="16.5" thickBot="1" x14ac:dyDescent="0.25">
      <c r="A6" s="142"/>
      <c r="B6" s="143" t="s">
        <v>9</v>
      </c>
      <c r="C6" s="144"/>
      <c r="D6" s="145"/>
      <c r="E6" s="145"/>
      <c r="F6" s="2"/>
      <c r="G6" s="1"/>
      <c r="H6" s="3"/>
    </row>
    <row r="7" spans="1:8" ht="15.75" thickBot="1" x14ac:dyDescent="0.25">
      <c r="A7" s="4"/>
      <c r="B7" s="5" t="s">
        <v>10</v>
      </c>
      <c r="C7" s="6"/>
      <c r="D7" s="7"/>
      <c r="E7" s="146"/>
      <c r="F7" s="8"/>
      <c r="G7" s="9"/>
      <c r="H7" s="10"/>
    </row>
    <row r="8" spans="1:8" ht="15" x14ac:dyDescent="0.2">
      <c r="A8" s="11"/>
      <c r="B8" s="82" t="s">
        <v>11</v>
      </c>
      <c r="C8" s="12">
        <v>48</v>
      </c>
      <c r="D8" s="13" t="s">
        <v>12</v>
      </c>
      <c r="E8" s="190"/>
      <c r="F8" s="83">
        <f>C8*E8</f>
        <v>0</v>
      </c>
      <c r="G8" s="83">
        <f>F8*0.08</f>
        <v>0</v>
      </c>
      <c r="H8" s="84">
        <f>F8*1.08</f>
        <v>0</v>
      </c>
    </row>
    <row r="9" spans="1:8" x14ac:dyDescent="0.2">
      <c r="A9" s="47">
        <v>1</v>
      </c>
      <c r="B9" s="14" t="s">
        <v>13</v>
      </c>
      <c r="C9" s="15">
        <v>480</v>
      </c>
      <c r="D9" s="16" t="s">
        <v>12</v>
      </c>
      <c r="E9" s="191"/>
      <c r="F9" s="85">
        <f>C9*E9</f>
        <v>0</v>
      </c>
      <c r="G9" s="85">
        <f>F9*0.08</f>
        <v>0</v>
      </c>
      <c r="H9" s="86">
        <f>F9*1.08</f>
        <v>0</v>
      </c>
    </row>
    <row r="10" spans="1:8" x14ac:dyDescent="0.2">
      <c r="A10" s="11"/>
      <c r="B10" s="14" t="s">
        <v>14</v>
      </c>
      <c r="C10" s="15">
        <v>120</v>
      </c>
      <c r="D10" s="16" t="s">
        <v>15</v>
      </c>
      <c r="E10" s="191"/>
      <c r="F10" s="85">
        <f>C10*E10</f>
        <v>0</v>
      </c>
      <c r="G10" s="85">
        <f>F10*0.08</f>
        <v>0</v>
      </c>
      <c r="H10" s="86">
        <f>F10*1.08</f>
        <v>0</v>
      </c>
    </row>
    <row r="11" spans="1:8" ht="15" thickBot="1" x14ac:dyDescent="0.25">
      <c r="A11" s="11"/>
      <c r="B11" s="17" t="s">
        <v>16</v>
      </c>
      <c r="C11" s="18">
        <v>120</v>
      </c>
      <c r="D11" s="19" t="s">
        <v>12</v>
      </c>
      <c r="E11" s="192"/>
      <c r="F11" s="87">
        <f>C11*E11</f>
        <v>0</v>
      </c>
      <c r="G11" s="87">
        <f>F11*0.08</f>
        <v>0</v>
      </c>
      <c r="H11" s="88">
        <f>F11*1.08</f>
        <v>0</v>
      </c>
    </row>
    <row r="12" spans="1:8" ht="15.75" thickBot="1" x14ac:dyDescent="0.25">
      <c r="A12" s="20"/>
      <c r="B12" s="21"/>
      <c r="C12" s="22">
        <f>SUM(C8:C11)</f>
        <v>768</v>
      </c>
      <c r="D12" s="23"/>
      <c r="E12" s="148"/>
      <c r="F12" s="89">
        <f>SUM(F8:F11)</f>
        <v>0</v>
      </c>
      <c r="G12" s="90">
        <f>SUM(G8:G11)</f>
        <v>0</v>
      </c>
      <c r="H12" s="91">
        <f>SUM(H8:H11)</f>
        <v>0</v>
      </c>
    </row>
    <row r="13" spans="1:8" ht="15.75" thickBot="1" x14ac:dyDescent="0.25">
      <c r="A13" s="24"/>
      <c r="B13" s="25" t="s">
        <v>17</v>
      </c>
      <c r="C13" s="23"/>
      <c r="D13" s="23"/>
      <c r="E13" s="148"/>
      <c r="F13" s="92"/>
      <c r="G13" s="93"/>
      <c r="H13" s="94"/>
    </row>
    <row r="14" spans="1:8" ht="15" thickBot="1" x14ac:dyDescent="0.25">
      <c r="A14" s="26">
        <v>2</v>
      </c>
      <c r="B14" s="164" t="s">
        <v>18</v>
      </c>
      <c r="C14" s="27">
        <v>640</v>
      </c>
      <c r="D14" s="28" t="s">
        <v>12</v>
      </c>
      <c r="E14" s="193"/>
      <c r="F14" s="95">
        <f>C14*E14</f>
        <v>0</v>
      </c>
      <c r="G14" s="95">
        <f>F14*0.08</f>
        <v>0</v>
      </c>
      <c r="H14" s="96">
        <f>F14*1.08</f>
        <v>0</v>
      </c>
    </row>
    <row r="15" spans="1:8" ht="15.75" thickBot="1" x14ac:dyDescent="0.25">
      <c r="A15" s="29"/>
      <c r="B15" s="21"/>
      <c r="C15" s="22">
        <f>SUM(C14)</f>
        <v>640</v>
      </c>
      <c r="D15" s="30"/>
      <c r="E15" s="150"/>
      <c r="F15" s="97">
        <f>SUM(F14)</f>
        <v>0</v>
      </c>
      <c r="G15" s="98">
        <f>SUM(G14)</f>
        <v>0</v>
      </c>
      <c r="H15" s="99">
        <f>SUM(H14)</f>
        <v>0</v>
      </c>
    </row>
    <row r="16" spans="1:8" ht="15.75" thickBot="1" x14ac:dyDescent="0.25">
      <c r="A16" s="24"/>
      <c r="B16" s="31" t="s">
        <v>19</v>
      </c>
      <c r="C16" s="23"/>
      <c r="D16" s="23"/>
      <c r="E16" s="148"/>
      <c r="F16" s="92"/>
      <c r="G16" s="93"/>
      <c r="H16" s="94"/>
    </row>
    <row r="17" spans="1:8" ht="15" thickBot="1" x14ac:dyDescent="0.25">
      <c r="A17" s="26">
        <v>3</v>
      </c>
      <c r="B17" s="32" t="s">
        <v>20</v>
      </c>
      <c r="C17" s="27">
        <v>160</v>
      </c>
      <c r="D17" s="28" t="s">
        <v>12</v>
      </c>
      <c r="E17" s="193"/>
      <c r="F17" s="95">
        <f>C17*E17</f>
        <v>0</v>
      </c>
      <c r="G17" s="95">
        <f>F17*0.08</f>
        <v>0</v>
      </c>
      <c r="H17" s="96">
        <f>F17*1.08</f>
        <v>0</v>
      </c>
    </row>
    <row r="18" spans="1:8" ht="15.75" thickBot="1" x14ac:dyDescent="0.25">
      <c r="A18" s="26"/>
      <c r="B18" s="21"/>
      <c r="C18" s="33">
        <f>SUM(C17)</f>
        <v>160</v>
      </c>
      <c r="D18" s="30"/>
      <c r="E18" s="150"/>
      <c r="F18" s="89">
        <f>SUM(F17)</f>
        <v>0</v>
      </c>
      <c r="G18" s="90">
        <f>SUM(G17)</f>
        <v>0</v>
      </c>
      <c r="H18" s="100">
        <f>SUM(H17)</f>
        <v>0</v>
      </c>
    </row>
    <row r="19" spans="1:8" ht="15.75" thickBot="1" x14ac:dyDescent="0.25">
      <c r="A19" s="24"/>
      <c r="B19" s="34" t="s">
        <v>21</v>
      </c>
      <c r="C19" s="35"/>
      <c r="D19" s="23"/>
      <c r="E19" s="148"/>
      <c r="F19" s="101"/>
      <c r="G19" s="102"/>
      <c r="H19" s="103"/>
    </row>
    <row r="20" spans="1:8" ht="15" x14ac:dyDescent="0.2">
      <c r="A20" s="26"/>
      <c r="B20" s="36" t="s">
        <v>22</v>
      </c>
      <c r="C20" s="12">
        <v>20</v>
      </c>
      <c r="D20" s="13" t="s">
        <v>12</v>
      </c>
      <c r="E20" s="190"/>
      <c r="F20" s="83">
        <f>C20*E20</f>
        <v>0</v>
      </c>
      <c r="G20" s="83">
        <f>F20*0.08</f>
        <v>0</v>
      </c>
      <c r="H20" s="84">
        <f>F20*1.08</f>
        <v>0</v>
      </c>
    </row>
    <row r="21" spans="1:8" x14ac:dyDescent="0.2">
      <c r="A21" s="40">
        <v>4</v>
      </c>
      <c r="B21" s="14" t="s">
        <v>13</v>
      </c>
      <c r="C21" s="15">
        <v>480</v>
      </c>
      <c r="D21" s="16" t="s">
        <v>12</v>
      </c>
      <c r="E21" s="191"/>
      <c r="F21" s="85">
        <f>C21*E21</f>
        <v>0</v>
      </c>
      <c r="G21" s="85">
        <f>F21*0.08</f>
        <v>0</v>
      </c>
      <c r="H21" s="86">
        <f>F21*1.08</f>
        <v>0</v>
      </c>
    </row>
    <row r="22" spans="1:8" x14ac:dyDescent="0.2">
      <c r="A22" s="26"/>
      <c r="B22" s="14" t="s">
        <v>23</v>
      </c>
      <c r="C22" s="15">
        <v>120</v>
      </c>
      <c r="D22" s="16" t="s">
        <v>15</v>
      </c>
      <c r="E22" s="191"/>
      <c r="F22" s="85">
        <f>C22*E22</f>
        <v>0</v>
      </c>
      <c r="G22" s="85">
        <f>F22*0.08</f>
        <v>0</v>
      </c>
      <c r="H22" s="86">
        <f>F22*1.08</f>
        <v>0</v>
      </c>
    </row>
    <row r="23" spans="1:8" ht="15" thickBot="1" x14ac:dyDescent="0.25">
      <c r="A23" s="26"/>
      <c r="B23" s="37" t="s">
        <v>16</v>
      </c>
      <c r="C23" s="18">
        <v>100</v>
      </c>
      <c r="D23" s="19" t="s">
        <v>12</v>
      </c>
      <c r="E23" s="192"/>
      <c r="F23" s="87">
        <f>C23*E23</f>
        <v>0</v>
      </c>
      <c r="G23" s="87">
        <f>F23*0.08</f>
        <v>0</v>
      </c>
      <c r="H23" s="88">
        <f>F23*1.08</f>
        <v>0</v>
      </c>
    </row>
    <row r="24" spans="1:8" ht="15.75" thickBot="1" x14ac:dyDescent="0.25">
      <c r="A24" s="29"/>
      <c r="B24" s="21"/>
      <c r="C24" s="33">
        <f>SUM(C20:C23)</f>
        <v>720</v>
      </c>
      <c r="D24" s="23"/>
      <c r="E24" s="148"/>
      <c r="F24" s="89">
        <f>SUM(F20:F23)</f>
        <v>0</v>
      </c>
      <c r="G24" s="90">
        <f>SUM(G20:G23)</f>
        <v>0</v>
      </c>
      <c r="H24" s="91">
        <f>SUM(H20:H23)</f>
        <v>0</v>
      </c>
    </row>
    <row r="25" spans="1:8" ht="15.75" thickBot="1" x14ac:dyDescent="0.25">
      <c r="A25" s="26"/>
      <c r="B25" s="38" t="s">
        <v>24</v>
      </c>
      <c r="C25" s="23"/>
      <c r="D25" s="23"/>
      <c r="E25" s="148"/>
      <c r="F25" s="92"/>
      <c r="G25" s="93"/>
      <c r="H25" s="94"/>
    </row>
    <row r="26" spans="1:8" ht="15" thickBot="1" x14ac:dyDescent="0.25">
      <c r="A26" s="26">
        <v>5</v>
      </c>
      <c r="B26" s="164" t="s">
        <v>25</v>
      </c>
      <c r="C26" s="27">
        <v>660</v>
      </c>
      <c r="D26" s="28" t="s">
        <v>12</v>
      </c>
      <c r="E26" s="193"/>
      <c r="F26" s="95">
        <f>C26*E26</f>
        <v>0</v>
      </c>
      <c r="G26" s="95">
        <f>F26*0.08</f>
        <v>0</v>
      </c>
      <c r="H26" s="96">
        <f>F26*1.08</f>
        <v>0</v>
      </c>
    </row>
    <row r="27" spans="1:8" ht="15.75" thickBot="1" x14ac:dyDescent="0.25">
      <c r="A27" s="29"/>
      <c r="B27" s="21"/>
      <c r="C27" s="33">
        <f>SUM(C26)</f>
        <v>660</v>
      </c>
      <c r="D27" s="30"/>
      <c r="E27" s="150"/>
      <c r="F27" s="104">
        <f>SUM(F26)</f>
        <v>0</v>
      </c>
      <c r="G27" s="105">
        <f>SUM(G26)</f>
        <v>0</v>
      </c>
      <c r="H27" s="99">
        <f>SUM(H26)</f>
        <v>0</v>
      </c>
    </row>
    <row r="28" spans="1:8" ht="30.75" thickBot="1" x14ac:dyDescent="0.25">
      <c r="A28" s="39"/>
      <c r="B28" s="38" t="s">
        <v>26</v>
      </c>
      <c r="C28" s="23"/>
      <c r="D28" s="23"/>
      <c r="E28" s="148"/>
      <c r="F28" s="92"/>
      <c r="G28" s="93"/>
      <c r="H28" s="94"/>
    </row>
    <row r="29" spans="1:8" ht="15" thickBot="1" x14ac:dyDescent="0.25">
      <c r="A29" s="40">
        <v>6</v>
      </c>
      <c r="B29" s="164" t="s">
        <v>25</v>
      </c>
      <c r="C29" s="27">
        <v>28</v>
      </c>
      <c r="D29" s="28" t="s">
        <v>12</v>
      </c>
      <c r="E29" s="193"/>
      <c r="F29" s="95">
        <f>C29*E29</f>
        <v>0</v>
      </c>
      <c r="G29" s="95">
        <f>F29*0.08</f>
        <v>0</v>
      </c>
      <c r="H29" s="96">
        <f>F29*1.08</f>
        <v>0</v>
      </c>
    </row>
    <row r="30" spans="1:8" ht="15.75" thickBot="1" x14ac:dyDescent="0.25">
      <c r="A30" s="41"/>
      <c r="B30" s="42"/>
      <c r="C30" s="33">
        <f>SUM(C29)</f>
        <v>28</v>
      </c>
      <c r="D30" s="23"/>
      <c r="E30" s="148"/>
      <c r="F30" s="97">
        <f>SUM(F29)</f>
        <v>0</v>
      </c>
      <c r="G30" s="98">
        <f>SUM(G29)</f>
        <v>0</v>
      </c>
      <c r="H30" s="99">
        <f>SUM(H29)</f>
        <v>0</v>
      </c>
    </row>
    <row r="31" spans="1:8" ht="30.75" thickBot="1" x14ac:dyDescent="0.3">
      <c r="A31" s="71"/>
      <c r="B31" s="165" t="s">
        <v>27</v>
      </c>
      <c r="C31" s="43"/>
      <c r="D31" s="44"/>
      <c r="E31" s="151"/>
      <c r="F31" s="106"/>
      <c r="G31" s="107"/>
      <c r="H31" s="108"/>
    </row>
    <row r="32" spans="1:8" ht="15" thickBot="1" x14ac:dyDescent="0.25">
      <c r="A32" s="41">
        <v>7</v>
      </c>
      <c r="B32" s="164" t="s">
        <v>28</v>
      </c>
      <c r="C32" s="27">
        <v>230</v>
      </c>
      <c r="D32" s="45" t="s">
        <v>15</v>
      </c>
      <c r="E32" s="193"/>
      <c r="F32" s="95">
        <f>C32*E32</f>
        <v>0</v>
      </c>
      <c r="G32" s="95">
        <f>F32*0.08</f>
        <v>0</v>
      </c>
      <c r="H32" s="96">
        <f>F32*1.08</f>
        <v>0</v>
      </c>
    </row>
    <row r="33" spans="1:8" ht="15.75" thickBot="1" x14ac:dyDescent="0.25">
      <c r="A33" s="75"/>
      <c r="B33" s="166"/>
      <c r="C33" s="33">
        <f>SUM(C32)</f>
        <v>230</v>
      </c>
      <c r="D33" s="46"/>
      <c r="E33" s="152"/>
      <c r="F33" s="104">
        <f>SUM(F32)</f>
        <v>0</v>
      </c>
      <c r="G33" s="105">
        <f>SUM(G32)</f>
        <v>0</v>
      </c>
      <c r="H33" s="99">
        <f>SUM(H32)</f>
        <v>0</v>
      </c>
    </row>
    <row r="34" spans="1:8" ht="15.75" thickBot="1" x14ac:dyDescent="0.25">
      <c r="A34" s="167"/>
      <c r="B34" s="168" t="s">
        <v>29</v>
      </c>
      <c r="C34" s="30"/>
      <c r="D34" s="46"/>
      <c r="E34" s="152"/>
      <c r="F34" s="106"/>
      <c r="G34" s="107"/>
      <c r="H34" s="108"/>
    </row>
    <row r="35" spans="1:8" x14ac:dyDescent="0.2">
      <c r="A35" s="47">
        <v>8</v>
      </c>
      <c r="B35" s="169" t="s">
        <v>30</v>
      </c>
      <c r="C35" s="12">
        <v>34</v>
      </c>
      <c r="D35" s="48" t="s">
        <v>12</v>
      </c>
      <c r="E35" s="190"/>
      <c r="F35" s="83">
        <f>C35*E35</f>
        <v>0</v>
      </c>
      <c r="G35" s="83">
        <f>F35*0.08</f>
        <v>0</v>
      </c>
      <c r="H35" s="84">
        <f>F35*1.08</f>
        <v>0</v>
      </c>
    </row>
    <row r="36" spans="1:8" x14ac:dyDescent="0.2">
      <c r="A36" s="47"/>
      <c r="B36" s="14" t="s">
        <v>16</v>
      </c>
      <c r="C36" s="15">
        <v>136</v>
      </c>
      <c r="D36" s="49" t="s">
        <v>12</v>
      </c>
      <c r="E36" s="191"/>
      <c r="F36" s="85">
        <f>C36*E36</f>
        <v>0</v>
      </c>
      <c r="G36" s="85">
        <f>F36*0.08</f>
        <v>0</v>
      </c>
      <c r="H36" s="86">
        <f>F36*1.08</f>
        <v>0</v>
      </c>
    </row>
    <row r="37" spans="1:8" ht="15" thickBot="1" x14ac:dyDescent="0.25">
      <c r="A37" s="47"/>
      <c r="B37" s="17" t="s">
        <v>31</v>
      </c>
      <c r="C37" s="18">
        <v>136</v>
      </c>
      <c r="D37" s="50" t="s">
        <v>12</v>
      </c>
      <c r="E37" s="192"/>
      <c r="F37" s="87">
        <f>C37*E37</f>
        <v>0</v>
      </c>
      <c r="G37" s="87">
        <f>F37*0.08</f>
        <v>0</v>
      </c>
      <c r="H37" s="88">
        <f>F37*1.08</f>
        <v>0</v>
      </c>
    </row>
    <row r="38" spans="1:8" ht="15.75" thickBot="1" x14ac:dyDescent="0.25">
      <c r="A38" s="47"/>
      <c r="B38" s="170"/>
      <c r="C38" s="33">
        <f>SUM(C35:C37)</f>
        <v>306</v>
      </c>
      <c r="D38" s="46"/>
      <c r="E38" s="152"/>
      <c r="F38" s="104">
        <f>SUM(F35:F37)</f>
        <v>0</v>
      </c>
      <c r="G38" s="105">
        <f>SUM(G35:G37)</f>
        <v>0</v>
      </c>
      <c r="H38" s="99">
        <f>SUM(H35:H37)</f>
        <v>0</v>
      </c>
    </row>
    <row r="39" spans="1:8" ht="15.75" thickBot="1" x14ac:dyDescent="0.25">
      <c r="A39" s="47"/>
      <c r="B39" s="31" t="s">
        <v>32</v>
      </c>
      <c r="C39" s="30"/>
      <c r="D39" s="46"/>
      <c r="E39" s="152"/>
      <c r="F39" s="109"/>
      <c r="G39" s="110"/>
      <c r="H39" s="111"/>
    </row>
    <row r="40" spans="1:8" ht="15" x14ac:dyDescent="0.2">
      <c r="A40" s="47"/>
      <c r="B40" s="171" t="s">
        <v>30</v>
      </c>
      <c r="C40" s="51">
        <v>2</v>
      </c>
      <c r="D40" s="48" t="s">
        <v>12</v>
      </c>
      <c r="E40" s="190"/>
      <c r="F40" s="112">
        <f>C40*E40</f>
        <v>0</v>
      </c>
      <c r="G40" s="112">
        <f>F40*0.08</f>
        <v>0</v>
      </c>
      <c r="H40" s="113">
        <f>F40*1.08</f>
        <v>0</v>
      </c>
    </row>
    <row r="41" spans="1:8" ht="15" x14ac:dyDescent="0.2">
      <c r="A41" s="47"/>
      <c r="B41" s="172" t="s">
        <v>13</v>
      </c>
      <c r="C41" s="52">
        <v>8</v>
      </c>
      <c r="D41" s="49" t="s">
        <v>12</v>
      </c>
      <c r="E41" s="191"/>
      <c r="F41" s="114">
        <f>C41*E41</f>
        <v>0</v>
      </c>
      <c r="G41" s="114">
        <f t="shared" ref="G41:G42" si="0">F41*0.08</f>
        <v>0</v>
      </c>
      <c r="H41" s="115">
        <f t="shared" ref="H41:H42" si="1">F41*1.08</f>
        <v>0</v>
      </c>
    </row>
    <row r="42" spans="1:8" ht="15.75" thickBot="1" x14ac:dyDescent="0.25">
      <c r="A42" s="47"/>
      <c r="B42" s="173" t="s">
        <v>33</v>
      </c>
      <c r="C42" s="53">
        <v>8</v>
      </c>
      <c r="D42" s="50" t="s">
        <v>12</v>
      </c>
      <c r="E42" s="192"/>
      <c r="F42" s="116">
        <f>C42*E42</f>
        <v>0</v>
      </c>
      <c r="G42" s="116">
        <f t="shared" si="0"/>
        <v>0</v>
      </c>
      <c r="H42" s="117">
        <f t="shared" si="1"/>
        <v>0</v>
      </c>
    </row>
    <row r="43" spans="1:8" ht="15.75" thickBot="1" x14ac:dyDescent="0.25">
      <c r="A43" s="47"/>
      <c r="B43" s="174"/>
      <c r="C43" s="22">
        <f>SUM(C40:C42)</f>
        <v>18</v>
      </c>
      <c r="D43" s="54"/>
      <c r="E43" s="153"/>
      <c r="F43" s="104">
        <f>SUM(F40:F42)</f>
        <v>0</v>
      </c>
      <c r="G43" s="105">
        <f>SUM(G40:G42)</f>
        <v>0</v>
      </c>
      <c r="H43" s="99">
        <f>SUM(H40:H42)</f>
        <v>0</v>
      </c>
    </row>
    <row r="44" spans="1:8" ht="15.75" thickBot="1" x14ac:dyDescent="0.25">
      <c r="A44" s="175"/>
      <c r="B44" s="31" t="s">
        <v>34</v>
      </c>
      <c r="C44" s="6"/>
      <c r="D44" s="55"/>
      <c r="E44" s="153"/>
      <c r="F44" s="110"/>
      <c r="G44" s="93"/>
      <c r="H44" s="94"/>
    </row>
    <row r="45" spans="1:8" ht="15" x14ac:dyDescent="0.2">
      <c r="A45" s="40">
        <v>9</v>
      </c>
      <c r="B45" s="176" t="s">
        <v>13</v>
      </c>
      <c r="C45" s="12">
        <v>60</v>
      </c>
      <c r="D45" s="48" t="s">
        <v>12</v>
      </c>
      <c r="E45" s="190"/>
      <c r="F45" s="112">
        <f>C45*E45</f>
        <v>0</v>
      </c>
      <c r="G45" s="83">
        <f>F45*0.08</f>
        <v>0</v>
      </c>
      <c r="H45" s="84">
        <f>F45*1.08</f>
        <v>0</v>
      </c>
    </row>
    <row r="46" spans="1:8" ht="15.75" thickBot="1" x14ac:dyDescent="0.25">
      <c r="A46" s="177"/>
      <c r="B46" s="178" t="s">
        <v>16</v>
      </c>
      <c r="C46" s="18">
        <v>60</v>
      </c>
      <c r="D46" s="50" t="s">
        <v>12</v>
      </c>
      <c r="E46" s="192"/>
      <c r="F46" s="116">
        <f>C46*E46</f>
        <v>0</v>
      </c>
      <c r="G46" s="87">
        <f>F46*0.08</f>
        <v>0</v>
      </c>
      <c r="H46" s="88">
        <f>F46*1.08</f>
        <v>0</v>
      </c>
    </row>
    <row r="47" spans="1:8" ht="15.75" thickBot="1" x14ac:dyDescent="0.3">
      <c r="A47" s="166"/>
      <c r="B47" s="179"/>
      <c r="C47" s="22">
        <f>SUM(C45:C46)</f>
        <v>120</v>
      </c>
      <c r="D47" s="44"/>
      <c r="E47" s="151"/>
      <c r="F47" s="89">
        <f>SUM(F45:F46)</f>
        <v>0</v>
      </c>
      <c r="G47" s="90"/>
      <c r="H47" s="100">
        <f>SUM(H45:H46)</f>
        <v>0</v>
      </c>
    </row>
    <row r="48" spans="1:8" ht="15.75" thickBot="1" x14ac:dyDescent="0.25">
      <c r="A48" s="26"/>
      <c r="B48" s="56" t="s">
        <v>35</v>
      </c>
      <c r="C48" s="35"/>
      <c r="D48" s="23"/>
      <c r="E48" s="148"/>
      <c r="F48" s="101"/>
      <c r="G48" s="102"/>
      <c r="H48" s="118"/>
    </row>
    <row r="49" spans="1:8" ht="15" thickBot="1" x14ac:dyDescent="0.25">
      <c r="A49" s="26">
        <v>10</v>
      </c>
      <c r="B49" s="57" t="s">
        <v>20</v>
      </c>
      <c r="C49" s="27">
        <v>50</v>
      </c>
      <c r="D49" s="28" t="s">
        <v>12</v>
      </c>
      <c r="E49" s="193"/>
      <c r="F49" s="95">
        <f>C49*E49</f>
        <v>0</v>
      </c>
      <c r="G49" s="95">
        <f>F49*0.08</f>
        <v>0</v>
      </c>
      <c r="H49" s="96">
        <f>F49*1.08</f>
        <v>0</v>
      </c>
    </row>
    <row r="50" spans="1:8" ht="15.75" thickBot="1" x14ac:dyDescent="0.25">
      <c r="A50" s="29"/>
      <c r="B50" s="58"/>
      <c r="C50" s="22">
        <f>SUM(C49:C49)</f>
        <v>50</v>
      </c>
      <c r="D50" s="30"/>
      <c r="E50" s="150"/>
      <c r="F50" s="104">
        <f>SUM(F49:F49)</f>
        <v>0</v>
      </c>
      <c r="G50" s="105">
        <f>SUM(G49:G49)</f>
        <v>0</v>
      </c>
      <c r="H50" s="99">
        <f>SUM(H49:H49)</f>
        <v>0</v>
      </c>
    </row>
    <row r="51" spans="1:8" ht="15.75" thickBot="1" x14ac:dyDescent="0.3">
      <c r="A51" s="81"/>
      <c r="B51" s="180" t="s">
        <v>36</v>
      </c>
      <c r="C51" s="43"/>
      <c r="D51" s="46"/>
      <c r="E51" s="152"/>
      <c r="F51" s="106"/>
      <c r="G51" s="107"/>
      <c r="H51" s="119"/>
    </row>
    <row r="52" spans="1:8" ht="15" thickBot="1" x14ac:dyDescent="0.25">
      <c r="A52" s="26">
        <v>11</v>
      </c>
      <c r="B52" s="167" t="s">
        <v>37</v>
      </c>
      <c r="C52" s="27">
        <v>84</v>
      </c>
      <c r="D52" s="45" t="s">
        <v>15</v>
      </c>
      <c r="E52" s="194"/>
      <c r="F52" s="120">
        <f>C52*E52</f>
        <v>0</v>
      </c>
      <c r="G52" s="121">
        <f>F52*0.08</f>
        <v>0</v>
      </c>
      <c r="H52" s="96">
        <f>F52*1.08</f>
        <v>0</v>
      </c>
    </row>
    <row r="53" spans="1:8" ht="15.75" thickBot="1" x14ac:dyDescent="0.25">
      <c r="A53" s="11"/>
      <c r="B53" s="181"/>
      <c r="C53" s="42">
        <f>SUM(C52:C52)</f>
        <v>84</v>
      </c>
      <c r="D53" s="46"/>
      <c r="E53" s="152"/>
      <c r="F53" s="97">
        <f>SUM(F52)</f>
        <v>0</v>
      </c>
      <c r="G53" s="106">
        <f>SUM(G52)</f>
        <v>0</v>
      </c>
      <c r="H53" s="119">
        <f>SUM(H52)</f>
        <v>0</v>
      </c>
    </row>
    <row r="54" spans="1:8" ht="15.75" thickBot="1" x14ac:dyDescent="0.3">
      <c r="A54" s="4"/>
      <c r="B54" s="179" t="s">
        <v>38</v>
      </c>
      <c r="C54" s="182"/>
      <c r="D54" s="46"/>
      <c r="E54" s="152"/>
      <c r="F54" s="106"/>
      <c r="G54" s="107"/>
      <c r="H54" s="119"/>
    </row>
    <row r="55" spans="1:8" ht="15.75" thickBot="1" x14ac:dyDescent="0.25">
      <c r="A55" s="11">
        <v>12</v>
      </c>
      <c r="B55" s="181" t="s">
        <v>39</v>
      </c>
      <c r="C55" s="27">
        <v>2</v>
      </c>
      <c r="D55" s="45" t="s">
        <v>15</v>
      </c>
      <c r="E55" s="193"/>
      <c r="F55" s="90">
        <f>C55*E55</f>
        <v>0</v>
      </c>
      <c r="G55" s="95">
        <f>F55*0.08</f>
        <v>0</v>
      </c>
      <c r="H55" s="100">
        <f>F55*1.08</f>
        <v>0</v>
      </c>
    </row>
    <row r="56" spans="1:8" ht="15.75" thickBot="1" x14ac:dyDescent="0.25">
      <c r="A56" s="11"/>
      <c r="B56" s="183"/>
      <c r="C56" s="42">
        <f>SUM(C55)</f>
        <v>2</v>
      </c>
      <c r="D56" s="46"/>
      <c r="E56" s="152"/>
      <c r="F56" s="89">
        <f>SUM(F55)</f>
        <v>0</v>
      </c>
      <c r="G56" s="90">
        <f>SUM(G55)</f>
        <v>0</v>
      </c>
      <c r="H56" s="100">
        <f>SUM(H55)</f>
        <v>0</v>
      </c>
    </row>
    <row r="57" spans="1:8" ht="15.75" thickBot="1" x14ac:dyDescent="0.25">
      <c r="A57" s="24"/>
      <c r="B57" s="31" t="s">
        <v>40</v>
      </c>
      <c r="C57" s="30"/>
      <c r="D57" s="30"/>
      <c r="E57" s="150"/>
      <c r="F57" s="122"/>
      <c r="G57" s="122"/>
      <c r="H57" s="122"/>
    </row>
    <row r="58" spans="1:8" ht="15" x14ac:dyDescent="0.2">
      <c r="A58" s="11"/>
      <c r="B58" s="169" t="s">
        <v>30</v>
      </c>
      <c r="C58" s="59">
        <v>2</v>
      </c>
      <c r="D58" s="13" t="s">
        <v>12</v>
      </c>
      <c r="E58" s="190"/>
      <c r="F58" s="83">
        <f>C58*E58</f>
        <v>0</v>
      </c>
      <c r="G58" s="83">
        <f>F58*0.08</f>
        <v>0</v>
      </c>
      <c r="H58" s="84">
        <f>F58*1.08</f>
        <v>0</v>
      </c>
    </row>
    <row r="59" spans="1:8" ht="15" x14ac:dyDescent="0.2">
      <c r="A59" s="11">
        <v>13</v>
      </c>
      <c r="B59" s="60" t="s">
        <v>41</v>
      </c>
      <c r="C59" s="61">
        <v>8</v>
      </c>
      <c r="D59" s="16" t="s">
        <v>12</v>
      </c>
      <c r="E59" s="191"/>
      <c r="F59" s="85">
        <f>C59*E59</f>
        <v>0</v>
      </c>
      <c r="G59" s="85">
        <f>F59*0.08</f>
        <v>0</v>
      </c>
      <c r="H59" s="86">
        <f>F59*1.08</f>
        <v>0</v>
      </c>
    </row>
    <row r="60" spans="1:8" ht="15.75" thickBot="1" x14ac:dyDescent="0.25">
      <c r="A60" s="11"/>
      <c r="B60" s="62" t="s">
        <v>33</v>
      </c>
      <c r="C60" s="63">
        <v>8</v>
      </c>
      <c r="D60" s="19" t="s">
        <v>12</v>
      </c>
      <c r="E60" s="192"/>
      <c r="F60" s="87">
        <f>C60*E60</f>
        <v>0</v>
      </c>
      <c r="G60" s="87">
        <f>F60*0.08</f>
        <v>0</v>
      </c>
      <c r="H60" s="88">
        <f>F60*1.08</f>
        <v>0</v>
      </c>
    </row>
    <row r="61" spans="1:8" ht="15.75" thickBot="1" x14ac:dyDescent="0.25">
      <c r="A61" s="11"/>
      <c r="B61" s="64"/>
      <c r="C61" s="22">
        <f>SUM(C58:C60)</f>
        <v>18</v>
      </c>
      <c r="D61" s="30"/>
      <c r="E61" s="150"/>
      <c r="F61" s="104">
        <f>SUM(F58:F60)</f>
        <v>0</v>
      </c>
      <c r="G61" s="105">
        <f>SUM(G58:G60)</f>
        <v>0</v>
      </c>
      <c r="H61" s="99">
        <f>SUM(H58:H60)</f>
        <v>0</v>
      </c>
    </row>
    <row r="62" spans="1:8" ht="15.75" thickBot="1" x14ac:dyDescent="0.25">
      <c r="A62" s="39"/>
      <c r="B62" s="38" t="s">
        <v>42</v>
      </c>
      <c r="C62" s="182"/>
      <c r="D62" s="23"/>
      <c r="E62" s="147"/>
      <c r="F62" s="92"/>
      <c r="G62" s="93"/>
      <c r="H62" s="94"/>
    </row>
    <row r="63" spans="1:8" x14ac:dyDescent="0.2">
      <c r="A63" s="40">
        <v>14</v>
      </c>
      <c r="B63" s="65" t="s">
        <v>43</v>
      </c>
      <c r="C63" s="12">
        <v>44</v>
      </c>
      <c r="D63" s="48" t="s">
        <v>12</v>
      </c>
      <c r="E63" s="190"/>
      <c r="F63" s="83">
        <f>C63*E63</f>
        <v>0</v>
      </c>
      <c r="G63" s="83">
        <f>F63*0.08</f>
        <v>0</v>
      </c>
      <c r="H63" s="84">
        <f>F63*1.08</f>
        <v>0</v>
      </c>
    </row>
    <row r="64" spans="1:8" x14ac:dyDescent="0.2">
      <c r="A64" s="40"/>
      <c r="B64" s="66" t="s">
        <v>44</v>
      </c>
      <c r="C64" s="67">
        <v>16</v>
      </c>
      <c r="D64" s="49" t="s">
        <v>12</v>
      </c>
      <c r="E64" s="191"/>
      <c r="F64" s="85">
        <f>C64*E64</f>
        <v>0</v>
      </c>
      <c r="G64" s="85">
        <f>F64*0.08</f>
        <v>0</v>
      </c>
      <c r="H64" s="86">
        <f>F64*1.08</f>
        <v>0</v>
      </c>
    </row>
    <row r="65" spans="1:12" ht="15" thickBot="1" x14ac:dyDescent="0.25">
      <c r="A65" s="40"/>
      <c r="B65" s="184" t="s">
        <v>16</v>
      </c>
      <c r="C65" s="68">
        <v>16</v>
      </c>
      <c r="D65" s="50" t="s">
        <v>12</v>
      </c>
      <c r="E65" s="192"/>
      <c r="F65" s="87">
        <f>C65*E65</f>
        <v>0</v>
      </c>
      <c r="G65" s="87">
        <f>F65*0.08</f>
        <v>0</v>
      </c>
      <c r="H65" s="88">
        <f>F65*1.08</f>
        <v>0</v>
      </c>
    </row>
    <row r="66" spans="1:12" ht="15.75" thickBot="1" x14ac:dyDescent="0.25">
      <c r="A66" s="41"/>
      <c r="B66" s="42"/>
      <c r="C66" s="69">
        <f>SUM(C63:C65)</f>
        <v>76</v>
      </c>
      <c r="D66" s="70"/>
      <c r="E66" s="154"/>
      <c r="F66" s="89">
        <f>SUM(F63:F65)</f>
        <v>0</v>
      </c>
      <c r="G66" s="90">
        <f>SUM(G63:G65)</f>
        <v>0</v>
      </c>
      <c r="H66" s="100">
        <f>SUM(H63:H65)</f>
        <v>0</v>
      </c>
    </row>
    <row r="67" spans="1:12" ht="15.75" thickBot="1" x14ac:dyDescent="0.25">
      <c r="A67" s="71"/>
      <c r="B67" s="38" t="s">
        <v>51</v>
      </c>
      <c r="C67" s="30"/>
      <c r="D67" s="72"/>
      <c r="E67" s="150"/>
      <c r="F67" s="122"/>
      <c r="G67" s="122"/>
      <c r="H67" s="122"/>
    </row>
    <row r="68" spans="1:12" ht="15.75" thickBot="1" x14ac:dyDescent="0.25">
      <c r="A68" s="40">
        <v>15</v>
      </c>
      <c r="B68" s="58" t="s">
        <v>45</v>
      </c>
      <c r="C68" s="73">
        <v>140</v>
      </c>
      <c r="D68" s="74" t="s">
        <v>12</v>
      </c>
      <c r="E68" s="193"/>
      <c r="F68" s="95">
        <f>C68*E68</f>
        <v>0</v>
      </c>
      <c r="G68" s="95">
        <f>F68*0.08</f>
        <v>0</v>
      </c>
      <c r="H68" s="96">
        <f>F68*1.08</f>
        <v>0</v>
      </c>
    </row>
    <row r="69" spans="1:12" ht="15.75" thickBot="1" x14ac:dyDescent="0.25">
      <c r="A69" s="75"/>
      <c r="B69" s="181"/>
      <c r="C69" s="76">
        <f>SUM(C68:C68)</f>
        <v>140</v>
      </c>
      <c r="D69" s="30"/>
      <c r="E69" s="150"/>
      <c r="F69" s="89">
        <f>SUM(F68)</f>
        <v>0</v>
      </c>
      <c r="G69" s="90">
        <f>SUM(G68)</f>
        <v>0</v>
      </c>
      <c r="H69" s="100">
        <f>SUM(H68:H68)</f>
        <v>0</v>
      </c>
      <c r="L69" s="155"/>
    </row>
    <row r="70" spans="1:12" ht="15.75" thickBot="1" x14ac:dyDescent="0.25">
      <c r="A70" s="77">
        <v>16</v>
      </c>
      <c r="B70" s="185" t="s">
        <v>46</v>
      </c>
      <c r="C70" s="78">
        <v>1500</v>
      </c>
      <c r="D70" s="1" t="s">
        <v>47</v>
      </c>
      <c r="E70" s="195"/>
      <c r="F70" s="90">
        <f>C70*E70</f>
        <v>0</v>
      </c>
      <c r="G70" s="90">
        <f>F70*0.08</f>
        <v>0</v>
      </c>
      <c r="H70" s="100">
        <f>F70*1.08</f>
        <v>0</v>
      </c>
    </row>
    <row r="71" spans="1:12" ht="16.5" thickBot="1" x14ac:dyDescent="0.25">
      <c r="C71" s="149"/>
      <c r="F71" s="186">
        <f>F69+F66+F61+F53+F50+F47+F43+F56+F38+F33+F30+F27+F18+F15+F12+F70+F24</f>
        <v>0</v>
      </c>
      <c r="G71" s="186">
        <f>G69+G66+G61+G53+G50+G47+G38+G33+G30+G27+G56+G43+G18+G15+G12+G70+G24</f>
        <v>0</v>
      </c>
      <c r="H71" s="186">
        <f>H12+H15+H18+H27+H30+H33+H38+H47+H50+H53+H61+H66+H69+H56+H43+H70+H24</f>
        <v>0</v>
      </c>
    </row>
    <row r="72" spans="1:12" ht="18.75" thickBot="1" x14ac:dyDescent="0.3">
      <c r="C72" s="149"/>
      <c r="F72" s="187"/>
      <c r="G72" s="188"/>
      <c r="H72" s="189"/>
    </row>
    <row r="73" spans="1:12" ht="15.75" thickBot="1" x14ac:dyDescent="0.25">
      <c r="A73" s="157">
        <v>17</v>
      </c>
      <c r="B73" s="79" t="s">
        <v>48</v>
      </c>
      <c r="C73" s="198"/>
      <c r="D73" s="199"/>
      <c r="E73" s="200"/>
      <c r="F73" s="196"/>
      <c r="G73" s="123">
        <f>F73*0.08</f>
        <v>0</v>
      </c>
      <c r="H73" s="124">
        <f>F73*1.08</f>
        <v>0</v>
      </c>
    </row>
    <row r="74" spans="1:12" ht="15.75" thickBot="1" x14ac:dyDescent="0.25">
      <c r="A74" s="158">
        <v>18</v>
      </c>
      <c r="B74" s="80" t="s">
        <v>49</v>
      </c>
      <c r="C74" s="198"/>
      <c r="D74" s="199"/>
      <c r="E74" s="200"/>
      <c r="F74" s="197"/>
      <c r="G74" s="125">
        <f>F74*0.08</f>
        <v>0</v>
      </c>
      <c r="H74" s="126">
        <f>F74*1.08</f>
        <v>0</v>
      </c>
    </row>
    <row r="75" spans="1:12" ht="16.5" thickBot="1" x14ac:dyDescent="0.25">
      <c r="A75" s="159"/>
      <c r="B75" s="182"/>
      <c r="C75" s="149"/>
      <c r="D75" s="149"/>
      <c r="E75" s="150"/>
      <c r="F75" s="127">
        <f>SUM(F73:F74)</f>
        <v>0</v>
      </c>
      <c r="G75" s="128">
        <f>SUM(G73:G74)</f>
        <v>0</v>
      </c>
      <c r="H75" s="129">
        <f>SUM(H73:H74)</f>
        <v>0</v>
      </c>
    </row>
    <row r="76" spans="1:12" ht="18.75" thickBot="1" x14ac:dyDescent="0.25">
      <c r="A76" s="159"/>
      <c r="B76" s="182"/>
      <c r="C76" s="149"/>
      <c r="D76" s="149"/>
      <c r="E76" s="150"/>
      <c r="F76" s="160"/>
      <c r="G76" s="130"/>
      <c r="H76" s="130"/>
    </row>
    <row r="77" spans="1:12" ht="16.5" thickBot="1" x14ac:dyDescent="0.25">
      <c r="A77" s="161"/>
      <c r="B77" s="79" t="s">
        <v>50</v>
      </c>
      <c r="C77" s="162"/>
      <c r="D77" s="162"/>
      <c r="E77" s="162"/>
      <c r="F77" s="131">
        <f>F71+F75</f>
        <v>0</v>
      </c>
      <c r="G77" s="131">
        <f>G71+G75</f>
        <v>0</v>
      </c>
      <c r="H77" s="132">
        <f>H71+H75</f>
        <v>0</v>
      </c>
    </row>
    <row r="78" spans="1:12" ht="17.25" customHeight="1" x14ac:dyDescent="0.2"/>
    <row r="80" spans="1:12" x14ac:dyDescent="0.2">
      <c r="H80" s="163"/>
    </row>
  </sheetData>
  <sheetProtection sheet="1" objects="1" scenarios="1"/>
  <mergeCells count="11">
    <mergeCell ref="C73:E73"/>
    <mergeCell ref="C74:E74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donice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2022-12-22T09:49:45Z</dcterms:modified>
</cp:coreProperties>
</file>