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dutkiewicz\Documents\"/>
    </mc:Choice>
  </mc:AlternateContent>
  <xr:revisionPtr revIDLastSave="0" documentId="13_ncr:1_{28DB08F9-2CFB-418C-87F2-0901C7294BFF}" xr6:coauthVersionLast="47" xr6:coauthVersionMax="47" xr10:uidLastSave="{00000000-0000-0000-0000-000000000000}"/>
  <bookViews>
    <workbookView xWindow="-120" yWindow="-120" windowWidth="29040" windowHeight="15840" firstSheet="3" activeTab="9" xr2:uid="{41ABB4B0-DC55-4D82-BA68-CAEA4CEB4EC0}"/>
  </bookViews>
  <sheets>
    <sheet name="Załącznik nr 1" sheetId="1" r:id="rId1"/>
    <sheet name="Załącznik nr 2" sheetId="2" r:id="rId2"/>
    <sheet name="Załącznik nr 3" sheetId="3" r:id="rId3"/>
    <sheet name="Załącznik nr 4" sheetId="12" r:id="rId4"/>
    <sheet name="Załącznik nr 5" sheetId="13" r:id="rId5"/>
    <sheet name="Załącznik nr 6" sheetId="4" r:id="rId6"/>
    <sheet name="Załącznik nr 7" sheetId="9" r:id="rId7"/>
    <sheet name="Załącznik nr 8" sheetId="10" r:id="rId8"/>
    <sheet name="Załącznik nr 9" sheetId="14" r:id="rId9"/>
    <sheet name="Załącznik nr 10" sheetId="11" r:id="rId10"/>
    <sheet name="Załącznik  nr 11" sheetId="5" r:id="rId11"/>
    <sheet name="Załącznik nr 12" sheetId="8" r:id="rId12"/>
    <sheet name="Załącznik nr 13" sheetId="6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1" l="1"/>
  <c r="D6" i="11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F23" i="5"/>
  <c r="E23" i="5"/>
  <c r="G23" i="5" s="1"/>
  <c r="D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F7" i="5"/>
  <c r="F41" i="5" s="1"/>
  <c r="E7" i="5"/>
  <c r="E41" i="5" s="1"/>
  <c r="D7" i="5"/>
  <c r="G7" i="5" s="1"/>
  <c r="D6" i="5"/>
  <c r="G6" i="5" s="1"/>
  <c r="K24" i="10"/>
  <c r="K23" i="10"/>
  <c r="K22" i="10"/>
  <c r="K21" i="10"/>
  <c r="K20" i="10"/>
  <c r="K19" i="10" s="1"/>
  <c r="K18" i="10" s="1"/>
  <c r="J19" i="10"/>
  <c r="I19" i="10"/>
  <c r="I18" i="10" s="1"/>
  <c r="H19" i="10"/>
  <c r="G19" i="10"/>
  <c r="F19" i="10"/>
  <c r="F18" i="10" s="1"/>
  <c r="E19" i="10"/>
  <c r="E18" i="10" s="1"/>
  <c r="D19" i="10"/>
  <c r="D18" i="10" s="1"/>
  <c r="J18" i="10"/>
  <c r="H18" i="10"/>
  <c r="G18" i="10"/>
  <c r="K17" i="10"/>
  <c r="K16" i="10"/>
  <c r="K15" i="10"/>
  <c r="K14" i="10"/>
  <c r="K13" i="10" s="1"/>
  <c r="J14" i="10"/>
  <c r="J13" i="10" s="1"/>
  <c r="J25" i="10" s="1"/>
  <c r="I14" i="10"/>
  <c r="I13" i="10" s="1"/>
  <c r="H14" i="10"/>
  <c r="G14" i="10"/>
  <c r="F14" i="10"/>
  <c r="E14" i="10"/>
  <c r="D14" i="10"/>
  <c r="D13" i="10" s="1"/>
  <c r="H13" i="10"/>
  <c r="G13" i="10"/>
  <c r="F13" i="10"/>
  <c r="E13" i="10"/>
  <c r="K12" i="10"/>
  <c r="K11" i="10"/>
  <c r="K9" i="10" s="1"/>
  <c r="K8" i="10" s="1"/>
  <c r="K25" i="10" s="1"/>
  <c r="K10" i="10"/>
  <c r="J9" i="10"/>
  <c r="I9" i="10"/>
  <c r="H9" i="10"/>
  <c r="H8" i="10" s="1"/>
  <c r="H25" i="10" s="1"/>
  <c r="G9" i="10"/>
  <c r="G8" i="10" s="1"/>
  <c r="G25" i="10" s="1"/>
  <c r="F9" i="10"/>
  <c r="F8" i="10" s="1"/>
  <c r="F25" i="10" s="1"/>
  <c r="E9" i="10"/>
  <c r="E8" i="10" s="1"/>
  <c r="E25" i="10" s="1"/>
  <c r="D9" i="10"/>
  <c r="D8" i="10" s="1"/>
  <c r="D25" i="10" s="1"/>
  <c r="J8" i="10"/>
  <c r="I8" i="10"/>
  <c r="H23" i="9"/>
  <c r="H22" i="9"/>
  <c r="H21" i="9"/>
  <c r="H20" i="9"/>
  <c r="H19" i="9"/>
  <c r="H18" i="9" s="1"/>
  <c r="H17" i="9" s="1"/>
  <c r="G18" i="9"/>
  <c r="F18" i="9"/>
  <c r="E18" i="9"/>
  <c r="D18" i="9"/>
  <c r="G17" i="9"/>
  <c r="F17" i="9"/>
  <c r="E17" i="9"/>
  <c r="D17" i="9"/>
  <c r="H16" i="9"/>
  <c r="H15" i="9"/>
  <c r="H14" i="9"/>
  <c r="H13" i="9" s="1"/>
  <c r="H12" i="9" s="1"/>
  <c r="G13" i="9"/>
  <c r="G12" i="9" s="1"/>
  <c r="G24" i="9" s="1"/>
  <c r="F13" i="9"/>
  <c r="E13" i="9"/>
  <c r="D13" i="9"/>
  <c r="D12" i="9" s="1"/>
  <c r="F12" i="9"/>
  <c r="E12" i="9"/>
  <c r="H11" i="9"/>
  <c r="H10" i="9"/>
  <c r="H9" i="9"/>
  <c r="H8" i="9"/>
  <c r="G8" i="9"/>
  <c r="F8" i="9"/>
  <c r="E8" i="9"/>
  <c r="E7" i="9" s="1"/>
  <c r="E24" i="9" s="1"/>
  <c r="D8" i="9"/>
  <c r="D7" i="9" s="1"/>
  <c r="D24" i="9" s="1"/>
  <c r="H7" i="9"/>
  <c r="H24" i="9" s="1"/>
  <c r="G7" i="9"/>
  <c r="F7" i="9"/>
  <c r="F24" i="9" s="1"/>
  <c r="D29" i="11" l="1"/>
  <c r="D41" i="5"/>
  <c r="G41" i="5" s="1"/>
  <c r="I25" i="10"/>
  <c r="B35" i="8" l="1"/>
  <c r="B28" i="8"/>
  <c r="B59" i="8" s="1"/>
  <c r="B11" i="8"/>
  <c r="B5" i="8"/>
  <c r="B26" i="8" s="1"/>
  <c r="B60" i="8" s="1"/>
  <c r="B62" i="8" s="1"/>
  <c r="B64" i="8" s="1"/>
  <c r="I12" i="4"/>
  <c r="G12" i="4"/>
  <c r="F12" i="4"/>
  <c r="E12" i="4"/>
  <c r="D12" i="4"/>
  <c r="J11" i="4"/>
  <c r="H11" i="4"/>
  <c r="H10" i="4"/>
  <c r="J10" i="4" s="1"/>
  <c r="J9" i="4"/>
  <c r="H9" i="4"/>
  <c r="H8" i="4"/>
  <c r="H12" i="4" s="1"/>
  <c r="J12" i="4" s="1"/>
  <c r="J7" i="4"/>
  <c r="H7" i="4"/>
  <c r="J8" i="4" l="1"/>
  <c r="I20" i="14" l="1"/>
  <c r="I19" i="14"/>
  <c r="I18" i="14"/>
  <c r="I17" i="14"/>
  <c r="I16" i="14"/>
  <c r="I15" i="14"/>
  <c r="H14" i="14"/>
  <c r="G14" i="14"/>
  <c r="F14" i="14"/>
  <c r="E14" i="14"/>
  <c r="D14" i="14"/>
  <c r="I13" i="14"/>
  <c r="I12" i="14"/>
  <c r="I11" i="14"/>
  <c r="I10" i="14"/>
  <c r="I9" i="14"/>
  <c r="I8" i="14"/>
  <c r="H7" i="14"/>
  <c r="G7" i="14"/>
  <c r="F7" i="14"/>
  <c r="E7" i="14"/>
  <c r="D7" i="14"/>
  <c r="I6" i="14"/>
  <c r="I7" i="14" l="1"/>
  <c r="H21" i="14"/>
  <c r="D21" i="14"/>
  <c r="F21" i="14"/>
  <c r="G21" i="14"/>
  <c r="I14" i="14"/>
  <c r="E21" i="14"/>
  <c r="I21" i="14" l="1"/>
  <c r="I27" i="13" l="1"/>
  <c r="I31" i="13" s="1"/>
  <c r="H27" i="13"/>
  <c r="H31" i="13" s="1"/>
  <c r="G27" i="13"/>
  <c r="G31" i="13" s="1"/>
  <c r="G76" i="12"/>
  <c r="F76" i="12"/>
  <c r="F72" i="12"/>
  <c r="E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F42" i="12"/>
  <c r="E42" i="12"/>
  <c r="G42" i="12" s="1"/>
  <c r="G41" i="12"/>
  <c r="G38" i="12"/>
  <c r="F38" i="12"/>
  <c r="F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J46" i="2"/>
  <c r="I46" i="2"/>
  <c r="H46" i="2"/>
  <c r="G46" i="2"/>
  <c r="F46" i="2"/>
  <c r="E46" i="2"/>
  <c r="D46" i="2"/>
  <c r="J45" i="2"/>
  <c r="H45" i="2"/>
  <c r="I44" i="2"/>
  <c r="I43" i="2"/>
  <c r="I42" i="2"/>
  <c r="I41" i="2"/>
  <c r="I40" i="2"/>
  <c r="I39" i="2"/>
  <c r="I38" i="2"/>
  <c r="I37" i="2"/>
  <c r="I36" i="2"/>
  <c r="J35" i="2"/>
  <c r="H35" i="2"/>
  <c r="G35" i="2"/>
  <c r="F35" i="2"/>
  <c r="E35" i="2"/>
  <c r="E45" i="2" s="1"/>
  <c r="D35" i="2"/>
  <c r="I35" i="2" s="1"/>
  <c r="I34" i="2"/>
  <c r="I33" i="2"/>
  <c r="I32" i="2"/>
  <c r="I31" i="2"/>
  <c r="J30" i="2"/>
  <c r="H30" i="2"/>
  <c r="G30" i="2"/>
  <c r="G45" i="2" s="1"/>
  <c r="F30" i="2"/>
  <c r="F45" i="2" s="1"/>
  <c r="E30" i="2"/>
  <c r="D30" i="2"/>
  <c r="I30" i="2" s="1"/>
  <c r="I29" i="2"/>
  <c r="H28" i="2"/>
  <c r="H47" i="2" s="1"/>
  <c r="G28" i="2"/>
  <c r="G47" i="2" s="1"/>
  <c r="I27" i="2"/>
  <c r="I26" i="2"/>
  <c r="I25" i="2"/>
  <c r="I24" i="2"/>
  <c r="I23" i="2"/>
  <c r="I22" i="2"/>
  <c r="I21" i="2"/>
  <c r="I20" i="2"/>
  <c r="I19" i="2"/>
  <c r="J18" i="2"/>
  <c r="H18" i="2"/>
  <c r="G18" i="2"/>
  <c r="F18" i="2"/>
  <c r="E18" i="2"/>
  <c r="D18" i="2"/>
  <c r="I18" i="2" s="1"/>
  <c r="I17" i="2"/>
  <c r="I16" i="2"/>
  <c r="I15" i="2"/>
  <c r="I14" i="2"/>
  <c r="I13" i="2"/>
  <c r="I12" i="2"/>
  <c r="I11" i="2"/>
  <c r="I10" i="2"/>
  <c r="I9" i="2"/>
  <c r="I8" i="2"/>
  <c r="I7" i="2"/>
  <c r="J6" i="2"/>
  <c r="J28" i="2" s="1"/>
  <c r="J47" i="2" s="1"/>
  <c r="H6" i="2"/>
  <c r="G6" i="2"/>
  <c r="F6" i="2"/>
  <c r="F28" i="2" s="1"/>
  <c r="E6" i="2"/>
  <c r="E28" i="2" s="1"/>
  <c r="D6" i="2"/>
  <c r="I6" i="2" s="1"/>
  <c r="I5" i="2"/>
  <c r="G72" i="12" l="1"/>
  <c r="G34" i="12"/>
  <c r="E47" i="2"/>
  <c r="F47" i="2"/>
  <c r="D28" i="2"/>
  <c r="D45" i="2"/>
  <c r="I45" i="2" s="1"/>
  <c r="I28" i="2" l="1"/>
  <c r="D47" i="2"/>
  <c r="I47" i="2" s="1"/>
  <c r="L36" i="1" l="1"/>
  <c r="L35" i="1"/>
  <c r="J35" i="1"/>
  <c r="I35" i="1"/>
  <c r="H35" i="1"/>
  <c r="G35" i="1"/>
  <c r="F35" i="1"/>
  <c r="K35" i="1" s="1"/>
  <c r="E35" i="1"/>
  <c r="D35" i="1"/>
  <c r="M35" i="1" s="1"/>
  <c r="L34" i="1"/>
  <c r="K33" i="1"/>
  <c r="M33" i="1" s="1"/>
  <c r="K32" i="1"/>
  <c r="M32" i="1" s="1"/>
  <c r="K31" i="1"/>
  <c r="M31" i="1" s="1"/>
  <c r="K30" i="1"/>
  <c r="M30" i="1" s="1"/>
  <c r="K29" i="1"/>
  <c r="M29" i="1" s="1"/>
  <c r="L28" i="1"/>
  <c r="J28" i="1"/>
  <c r="I28" i="1"/>
  <c r="H28" i="1"/>
  <c r="K28" i="1" s="1"/>
  <c r="G28" i="1"/>
  <c r="F28" i="1"/>
  <c r="E28" i="1"/>
  <c r="D28" i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L21" i="1"/>
  <c r="J21" i="1"/>
  <c r="J34" i="1" s="1"/>
  <c r="I21" i="1"/>
  <c r="I34" i="1" s="1"/>
  <c r="H21" i="1"/>
  <c r="H34" i="1" s="1"/>
  <c r="H36" i="1" s="1"/>
  <c r="G21" i="1"/>
  <c r="G34" i="1" s="1"/>
  <c r="G36" i="1" s="1"/>
  <c r="F21" i="1"/>
  <c r="K21" i="1" s="1"/>
  <c r="M21" i="1" s="1"/>
  <c r="E21" i="1"/>
  <c r="E34" i="1" s="1"/>
  <c r="E36" i="1" s="1"/>
  <c r="D21" i="1"/>
  <c r="D34" i="1" s="1"/>
  <c r="K20" i="1"/>
  <c r="M20" i="1" s="1"/>
  <c r="L19" i="1"/>
  <c r="H19" i="1"/>
  <c r="F19" i="1"/>
  <c r="K19" i="1" s="1"/>
  <c r="E19" i="1"/>
  <c r="M18" i="1"/>
  <c r="K18" i="1"/>
  <c r="K17" i="1"/>
  <c r="M17" i="1" s="1"/>
  <c r="M16" i="1"/>
  <c r="K16" i="1"/>
  <c r="K15" i="1"/>
  <c r="M15" i="1" s="1"/>
  <c r="K14" i="1"/>
  <c r="M14" i="1" s="1"/>
  <c r="L13" i="1"/>
  <c r="J13" i="1"/>
  <c r="I13" i="1"/>
  <c r="H13" i="1"/>
  <c r="G13" i="1"/>
  <c r="K13" i="1" s="1"/>
  <c r="M13" i="1" s="1"/>
  <c r="F13" i="1"/>
  <c r="E13" i="1"/>
  <c r="D13" i="1"/>
  <c r="K12" i="1"/>
  <c r="M12" i="1" s="1"/>
  <c r="M11" i="1"/>
  <c r="K11" i="1"/>
  <c r="M10" i="1"/>
  <c r="K10" i="1"/>
  <c r="K9" i="1"/>
  <c r="M9" i="1" s="1"/>
  <c r="M8" i="1"/>
  <c r="K8" i="1"/>
  <c r="L7" i="1"/>
  <c r="J7" i="1"/>
  <c r="J19" i="1" s="1"/>
  <c r="J36" i="1" s="1"/>
  <c r="I7" i="1"/>
  <c r="I19" i="1" s="1"/>
  <c r="I36" i="1" s="1"/>
  <c r="H7" i="1"/>
  <c r="G7" i="1"/>
  <c r="F7" i="1"/>
  <c r="E7" i="1"/>
  <c r="D7" i="1"/>
  <c r="M6" i="1"/>
  <c r="K6" i="1"/>
  <c r="F34" i="1" l="1"/>
  <c r="D19" i="1"/>
  <c r="K7" i="1"/>
  <c r="M7" i="1" s="1"/>
  <c r="D36" i="1" l="1"/>
  <c r="M19" i="1"/>
  <c r="F36" i="1"/>
  <c r="K36" i="1" s="1"/>
  <c r="K34" i="1"/>
  <c r="M34" i="1" s="1"/>
  <c r="M36" i="1" l="1"/>
  <c r="D17" i="3" l="1"/>
  <c r="D7" i="3"/>
  <c r="D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Wieczorek</author>
  </authors>
  <commentList>
    <comment ref="C61" authorId="0" shapeId="0" xr:uid="{BE89ED62-A0DD-453B-81EE-7D9D4221C777}">
      <text>
        <r>
          <rPr>
            <b/>
            <sz val="9"/>
            <color indexed="81"/>
            <rFont val="Tahoma"/>
            <charset val="1"/>
          </rPr>
          <t>Anna Wieczorek: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<sst xmlns="http://schemas.openxmlformats.org/spreadsheetml/2006/main" count="838" uniqueCount="520">
  <si>
    <t>Lp.</t>
  </si>
  <si>
    <t>Tytuł</t>
  </si>
  <si>
    <t>Koszty zakończonych 
prac
rozwojowych</t>
  </si>
  <si>
    <t>Wartość
firmy</t>
  </si>
  <si>
    <t>Inne wartości niematerialne i prawne</t>
  </si>
  <si>
    <t>Inne
wartości
niematerialne
i prawne</t>
  </si>
  <si>
    <t>Zaliczki na wartości niematerialne i prawne</t>
  </si>
  <si>
    <t xml:space="preserve"> 
Razem
</t>
  </si>
  <si>
    <t>Autorskie i pokrewne prawa 
majątkowe</t>
  </si>
  <si>
    <t>Koncesje</t>
  </si>
  <si>
    <t>Licencje</t>
  </si>
  <si>
    <t>Prawa do: 
wynalazków, patentów,
znaków towarowych, wzorów użytkowych i zdobniczych</t>
  </si>
  <si>
    <t>Wartość stanowiąca równowartość uzyskanych informacji związanych z wiedzą w dziedzinie przemysłowej, handlowej, naukowej lub organizacyjnej (know - how)</t>
  </si>
  <si>
    <t>1</t>
  </si>
  <si>
    <t>2</t>
  </si>
  <si>
    <t>Zwiększenia brutto</t>
  </si>
  <si>
    <t>a</t>
  </si>
  <si>
    <t>zakup</t>
  </si>
  <si>
    <t>b</t>
  </si>
  <si>
    <t>przyjęcie z inwestycji</t>
  </si>
  <si>
    <t>c</t>
  </si>
  <si>
    <t>przemieszczenia</t>
  </si>
  <si>
    <t>d</t>
  </si>
  <si>
    <t>wkład niepieniężny (aport)</t>
  </si>
  <si>
    <t>e</t>
  </si>
  <si>
    <t>spadek, darowizna</t>
  </si>
  <si>
    <t>f</t>
  </si>
  <si>
    <t>3</t>
  </si>
  <si>
    <t>Zmniejszenia brutto</t>
  </si>
  <si>
    <t>sprzedaż</t>
  </si>
  <si>
    <t>likwidacja</t>
  </si>
  <si>
    <t>darowizna</t>
  </si>
  <si>
    <t>4</t>
  </si>
  <si>
    <t>Zwiększenia umorzeń</t>
  </si>
  <si>
    <t>amortyzacja</t>
  </si>
  <si>
    <t>Zmniejszenia umorzeń</t>
  </si>
  <si>
    <t>Wartość netto na początek okresu</t>
  </si>
  <si>
    <t>Wartość netto na koniec okresu</t>
  </si>
  <si>
    <t>* wartość ewidencyjna (inwentarzowa)</t>
  </si>
  <si>
    <t>WSRM w Łodzi</t>
  </si>
  <si>
    <t>Grunty (w tym prawo wieczystego użytkowania)</t>
  </si>
  <si>
    <t>Budynki, lokale i obiekty inżynierii lądowej i wodnej</t>
  </si>
  <si>
    <t>Urządzenia techniczne i maszyny</t>
  </si>
  <si>
    <t>Środki
transportu</t>
  </si>
  <si>
    <t>Inne
środki trwałe</t>
  </si>
  <si>
    <t>Razem</t>
  </si>
  <si>
    <t>Prawo użytkowania wieczystego gruntu</t>
  </si>
  <si>
    <t>przyjęcie z inwestycji (z regulacji prawnych**)</t>
  </si>
  <si>
    <t>otrzymanie jako aport</t>
  </si>
  <si>
    <t>otrzymanie z darowizny/nieodpłatnie otrzymane</t>
  </si>
  <si>
    <t>nadwyżki inwentaryzacyjne</t>
  </si>
  <si>
    <t>przejęcia z leasingu finansowego</t>
  </si>
  <si>
    <t>g</t>
  </si>
  <si>
    <t>przekwalifikowania do środków trwałych ze środków obrotowych</t>
  </si>
  <si>
    <t>h</t>
  </si>
  <si>
    <t>aktualizacja wyceny śr. trwałych</t>
  </si>
  <si>
    <t>i</t>
  </si>
  <si>
    <t>przyjęcie do ewidencji ze środkow trwałych w budowie</t>
  </si>
  <si>
    <t>j</t>
  </si>
  <si>
    <t>zwiększenie wartości środka trwałego</t>
  </si>
  <si>
    <t>k</t>
  </si>
  <si>
    <t>utrata przydatności gospodarczej</t>
  </si>
  <si>
    <t>przekazanie jako aport</t>
  </si>
  <si>
    <t>przekazanie jako darowizna</t>
  </si>
  <si>
    <t>niedobory inwentaryzacyjne</t>
  </si>
  <si>
    <t>straty losowe</t>
  </si>
  <si>
    <t>amortyzacja planowa okresu bieżącego</t>
  </si>
  <si>
    <t>amortyzacja nieplanowa okresu bieżącego ***</t>
  </si>
  <si>
    <t>aktualizacja środków trwałych</t>
  </si>
  <si>
    <t>dotychczasowe umorzenie otrzymanych nieodpłatnie środków trwałych</t>
  </si>
  <si>
    <t>umorzenie śr. trwałych zlikwidowanych</t>
  </si>
  <si>
    <t>umorzenie śr. trwałych sprzedanych</t>
  </si>
  <si>
    <t>umorzenie śr. trwałych darowanych</t>
  </si>
  <si>
    <t>umorzenie środków trwałych stanowiących niedobory</t>
  </si>
  <si>
    <t>umorzenie śr. trwałych zwróconych dostawcom w okresie gwarancji</t>
  </si>
  <si>
    <t>umorzenie śr. trwałych przekazanych w formie aportu</t>
  </si>
  <si>
    <t>umorzenie środków trwałych straconych</t>
  </si>
  <si>
    <t>umorzenie śr. trwałych aktualizowanych</t>
  </si>
  <si>
    <t>Wart. netto na początek okresu</t>
  </si>
  <si>
    <t>* wartość inwentarzowa</t>
  </si>
  <si>
    <t xml:space="preserve">** dotyczy gruntów </t>
  </si>
  <si>
    <t>***  Przyczyny nieplanowanych odpisów amortyzacyjnych:</t>
  </si>
  <si>
    <t>Załącznik nr 3</t>
  </si>
  <si>
    <t>Wartość</t>
  </si>
  <si>
    <t>Zwiększenia nakładów w ciągu roku</t>
  </si>
  <si>
    <t>zakupy nowych środków trwałych</t>
  </si>
  <si>
    <t>zakup środków trwałych używanych</t>
  </si>
  <si>
    <t>darowizny i dotacje środków trwałych</t>
  </si>
  <si>
    <t>zakup WNiP</t>
  </si>
  <si>
    <t>Rozliczenie nakładów na środki trwałe w budowie</t>
  </si>
  <si>
    <t>przyjęcie do ewidencji środków trwałych</t>
  </si>
  <si>
    <t>przyjęcie do ewidencji WNiP</t>
  </si>
  <si>
    <t>Załącznik nr 4</t>
  </si>
  <si>
    <t>Zapasy według rodzaju</t>
  </si>
  <si>
    <t>Okres zalegania w magazynach:</t>
  </si>
  <si>
    <t>Wysokość odpisów aktualizujących</t>
  </si>
  <si>
    <t>Wartość bilansowa</t>
  </si>
  <si>
    <t>do 6 m-cy</t>
  </si>
  <si>
    <t>6 m-cy do 1 rok</t>
  </si>
  <si>
    <t>1 - 2 lat</t>
  </si>
  <si>
    <t>ponad 2 lata</t>
  </si>
  <si>
    <t>Materiały</t>
  </si>
  <si>
    <t>Półprodukty i produkty w toku</t>
  </si>
  <si>
    <t>Produkty gotowe</t>
  </si>
  <si>
    <t>Towary</t>
  </si>
  <si>
    <t>Zaliczki na dostawy</t>
  </si>
  <si>
    <t>Załącznik nr 8</t>
  </si>
  <si>
    <t>ZMIANA STANU ROZLICZEŃ MIĘDZYOKRESOWYCH</t>
  </si>
  <si>
    <t xml:space="preserve">Wyszczególnienie </t>
  </si>
  <si>
    <t>Ujemna wartość firmy</t>
  </si>
  <si>
    <t>Inne rozliczenia międzyokresowe</t>
  </si>
  <si>
    <t>długoterminowe</t>
  </si>
  <si>
    <t>krótkoterminowe</t>
  </si>
  <si>
    <t>1.</t>
  </si>
  <si>
    <t>2.</t>
  </si>
  <si>
    <t>Zwiększenia:</t>
  </si>
  <si>
    <t>2.1.</t>
  </si>
  <si>
    <t>przeksięgowanie z rozl. długoterm. na krótkotermionowe-dotacje od organu założycielskiego</t>
  </si>
  <si>
    <t>2.2.</t>
  </si>
  <si>
    <t>przeksięgowanie z rozl. długoterm. na krótkotermionowe-otrzymane dary</t>
  </si>
  <si>
    <t>2.3.</t>
  </si>
  <si>
    <t>przeksięgowanie z rozl. długoterm. na krótkotermionowe-otrzymane nieodpłatnie</t>
  </si>
  <si>
    <t>2.4</t>
  </si>
  <si>
    <t>przeksięgowanie z rozl. długoterm. na krótkotermionowe-dotacja MZ</t>
  </si>
  <si>
    <t>2.5.</t>
  </si>
  <si>
    <t>przeksięgowanie z rozl. długoterm. na krótkotermionowe-dotacja MF ze środków UE</t>
  </si>
  <si>
    <t>2.6.</t>
  </si>
  <si>
    <t>przeksięgowanie z rozl. długoterm. na krótkotermionowe-pozostałe dotacje</t>
  </si>
  <si>
    <t>2.7.</t>
  </si>
  <si>
    <t>2.8.</t>
  </si>
  <si>
    <t>otrzymane dary  środków trwałych</t>
  </si>
  <si>
    <t>2.9.</t>
  </si>
  <si>
    <t>otrzymane nieodpłatnie środki trwałe</t>
  </si>
  <si>
    <t>2.10.</t>
  </si>
  <si>
    <t>2.11.</t>
  </si>
  <si>
    <t>2.12.</t>
  </si>
  <si>
    <t>zakup środków trwałych z dotacji pozostałych</t>
  </si>
  <si>
    <t>2.13.</t>
  </si>
  <si>
    <t>2.14.</t>
  </si>
  <si>
    <t>3.</t>
  </si>
  <si>
    <t>Zmniejszenia:</t>
  </si>
  <si>
    <t>3.1.</t>
  </si>
  <si>
    <t>3.2.</t>
  </si>
  <si>
    <t>3.3.</t>
  </si>
  <si>
    <t>3.4.</t>
  </si>
  <si>
    <t>3.5.</t>
  </si>
  <si>
    <t>3.6.</t>
  </si>
  <si>
    <t>3.7.</t>
  </si>
  <si>
    <t>rozliczenie dot. środków trwałych zakupionych z dotacji od organu założycielskego</t>
  </si>
  <si>
    <t>3.8.</t>
  </si>
  <si>
    <t>rozliczenie dot. środków trwałych -dary</t>
  </si>
  <si>
    <t>3.9.</t>
  </si>
  <si>
    <t>rozliczenie dot. środków trwałych -nieodpłatnie otrzymane</t>
  </si>
  <si>
    <t>3.10.</t>
  </si>
  <si>
    <t>rozliczenie dot. środków trwałych -dotacja MZ</t>
  </si>
  <si>
    <t>3.11.</t>
  </si>
  <si>
    <t>rozliczenie dot. środków trwałych -dotacja MF ze środków UE</t>
  </si>
  <si>
    <t>3.12.</t>
  </si>
  <si>
    <t>rozliczenie dot. środków trwałych -pozostałe dotacje</t>
  </si>
  <si>
    <t>4.</t>
  </si>
  <si>
    <t xml:space="preserve">Załącznik do CIT 8      </t>
  </si>
  <si>
    <t>Kwoty</t>
  </si>
  <si>
    <t xml:space="preserve">Przychody ogółem: </t>
  </si>
  <si>
    <t xml:space="preserve">przychody ze sprzedaży usług                                </t>
  </si>
  <si>
    <t xml:space="preserve">przychody ze sprzedaży towarów i materiałów         </t>
  </si>
  <si>
    <t xml:space="preserve">pozostałe przychody operacyjne                               </t>
  </si>
  <si>
    <t xml:space="preserve">przychody finansowe                                                 </t>
  </si>
  <si>
    <t xml:space="preserve">zyski nadzwyczajne                                                          </t>
  </si>
  <si>
    <t xml:space="preserve">Przychody nie zaliczane do przychodów podatkowych                         </t>
  </si>
  <si>
    <t xml:space="preserve">naliczone, lecz nie otrzymane odsetki od należności  (art.12 ust.4 pkt 2)                     </t>
  </si>
  <si>
    <t xml:space="preserve">rozwiązane odpisu aktualiz. z tytułu odsetek                                </t>
  </si>
  <si>
    <t xml:space="preserve">rozwiązane odpisu aktualiz. z tytułu należności                             </t>
  </si>
  <si>
    <t xml:space="preserve">rozwiązane odpisu aktualiz. z tytułu pozost. aktywów                            </t>
  </si>
  <si>
    <t>naliczone różnice kursowe</t>
  </si>
  <si>
    <t xml:space="preserve">naliczone, lecz nie otrzymane koszty sądowe      </t>
  </si>
  <si>
    <t>otrzymane dary rzeczowe i finansowe w związku z COVID-19</t>
  </si>
  <si>
    <t xml:space="preserve">Wartość otrzymanych nieodpłatnie świadczeń  ( art.12 ust.1 pkt 2)                   </t>
  </si>
  <si>
    <t>Wartość otrzymanych, od Org Zał., dotacji na zakup ŚT</t>
  </si>
  <si>
    <t>Wartość otrzymanych  dotacji z budżetu państwa na zakup ŚT</t>
  </si>
  <si>
    <t xml:space="preserve">RAZEM PRZYCHODY WYKAZANE W CIT 8                                            </t>
  </si>
  <si>
    <t xml:space="preserve">Koszty ogółem:                                                                                           </t>
  </si>
  <si>
    <t xml:space="preserve">koszty operacyjne                                                     </t>
  </si>
  <si>
    <t xml:space="preserve">pozostałe koszty operacyjne                                         </t>
  </si>
  <si>
    <t xml:space="preserve">koszty finansowe                                               </t>
  </si>
  <si>
    <t xml:space="preserve">zmiana stanu produktów                                            </t>
  </si>
  <si>
    <t>wartość sprzedanych towarów i materiałów</t>
  </si>
  <si>
    <t xml:space="preserve">Koszty nie stanowiące kosztów uzyskania przychodów                </t>
  </si>
  <si>
    <t>odsetki naliczone i niezapłacone (art.16 pkt 11)</t>
  </si>
  <si>
    <t>odpis na ZFŚS do rozlicz. w nast. okresie sprawozd.</t>
  </si>
  <si>
    <t xml:space="preserve">koszty egzekucyjne związane z niewyk.zobow. (art.16 ust.1pkt 17) – sądowe   </t>
  </si>
  <si>
    <t>uznana reklamacja ( art..16 ust.22)</t>
  </si>
  <si>
    <t xml:space="preserve">pozostałe opłaty sankcyjne  art.16 ust.1pkt 54)   </t>
  </si>
  <si>
    <t xml:space="preserve">przedawnione  z tytułu odsetek( art.16 ust.1pkt 20)                     </t>
  </si>
  <si>
    <t xml:space="preserve">odsetki budżetowe ( art.16 ust.1pkt 21)                                                </t>
  </si>
  <si>
    <t>kary umowne i odszkodowania (art.16 ust.1 pkt 22)</t>
  </si>
  <si>
    <t xml:space="preserve">należności z tytułu nal. głównej odpisane jako nieściągalne ( art.16 ust.1 pkt 25) </t>
  </si>
  <si>
    <t xml:space="preserve">należności z tytułu odsetek odpisane jako nieściągalne ( art.16 ust.1 pkt 25)                                                                                                                                                                                                                     </t>
  </si>
  <si>
    <t xml:space="preserve">odpisy aktualizujące aktywa- należnosci (art.16 ust.1pkt 26a)                                                         </t>
  </si>
  <si>
    <t xml:space="preserve">odpisy aktualizujące naliczone odsetki (art.16 ust.1pkt 26a)                                         </t>
  </si>
  <si>
    <t xml:space="preserve">odpisy aktualizujące aktywa - towary i materiały (art.16 ust.1pkt 26a)                                                         </t>
  </si>
  <si>
    <t xml:space="preserve">PFRON  (art.16 ust.1pkt 36)  </t>
  </si>
  <si>
    <t xml:space="preserve">amortyzacja   majątku trwałego (art.16 ust.1pkt  48,63)                                             </t>
  </si>
  <si>
    <t xml:space="preserve">pozostałe opłaty sankcyjne - renty  uzupełn.( art.16 ust.1pkt 54a)   </t>
  </si>
  <si>
    <t>wartość netto środka trwałego nie umorzona</t>
  </si>
  <si>
    <t>umorzenie nal. głównej z zesp 2 - zmniejszenie nkup</t>
  </si>
  <si>
    <t xml:space="preserve">KOSZTY UZYSKANIA PRZYCHODÓW WYKAZANE W CIT 8             </t>
  </si>
  <si>
    <t xml:space="preserve">DOCHÓD PODATKOWY                                                                                      </t>
  </si>
  <si>
    <t>Otrzymane dotacje  z budzetu państwa i jst do inwestycji ( -)</t>
  </si>
  <si>
    <t>DOCHÓD PODATKOWY</t>
  </si>
  <si>
    <t>Dochód do opodatkowania</t>
  </si>
  <si>
    <t>Dochód przeznaczony na cele statutowe</t>
  </si>
  <si>
    <t xml:space="preserve">        </t>
  </si>
  <si>
    <t>NALEŻNOŚCI KRÓTKOTERMINOWE</t>
  </si>
  <si>
    <t>Załącznik nr 5</t>
  </si>
  <si>
    <t>Treść</t>
  </si>
  <si>
    <t>Odpis aktualizacyjny ze znakiem minus</t>
  </si>
  <si>
    <t>Należność główna</t>
  </si>
  <si>
    <t>Odsetki</t>
  </si>
  <si>
    <t>Należności  od jednostek powiązanych</t>
  </si>
  <si>
    <t>a)</t>
  </si>
  <si>
    <t>Z tytułu dostaw i usług, o okresie spłaty :</t>
  </si>
  <si>
    <t>- do 12 miesięcy</t>
  </si>
  <si>
    <t>- powyżej 12 miesięcy</t>
  </si>
  <si>
    <t>b)</t>
  </si>
  <si>
    <t>Inne</t>
  </si>
  <si>
    <t>Nalezności od pozostałych jednostek z zaangażowaniem kapitałowym</t>
  </si>
  <si>
    <t>z tytułu dostaw i usług o okresie spłaty:</t>
  </si>
  <si>
    <t xml:space="preserve"> - do 12 miesięcy</t>
  </si>
  <si>
    <t xml:space="preserve"> - powyżej 12 miesięcy</t>
  </si>
  <si>
    <t>inne</t>
  </si>
  <si>
    <t>Należności od pozostałych jednostek</t>
  </si>
  <si>
    <t>z tyt. podatków, dotacji, ceł, ubezp. społ. i zdrowotnych</t>
  </si>
  <si>
    <t>c)</t>
  </si>
  <si>
    <t>d)</t>
  </si>
  <si>
    <t>Dochodzone na drodze sądowej</t>
  </si>
  <si>
    <t>RAZEM</t>
  </si>
  <si>
    <t>Nie przeterminowane</t>
  </si>
  <si>
    <t>Przeterminow. do 30 dni</t>
  </si>
  <si>
    <t>Przeterminow. do 60 dni</t>
  </si>
  <si>
    <t>Przeterminow. do 90 dni</t>
  </si>
  <si>
    <t>Przeterminow. do 180 dni</t>
  </si>
  <si>
    <t>Przeterminow. do 12 m-cy</t>
  </si>
  <si>
    <t>Przeterminow. ponad 12 m-cy</t>
  </si>
  <si>
    <t>Załącznik nr 6</t>
  </si>
  <si>
    <t>Załącznik nr 7</t>
  </si>
  <si>
    <t>ZFŚS</t>
  </si>
  <si>
    <t>Odpis podstawowy</t>
  </si>
  <si>
    <t>Wpływy z opłat pobieranych od osób i jednostek korzystających z działalności socjalnej</t>
  </si>
  <si>
    <t>Darowizny</t>
  </si>
  <si>
    <t>Odsetki od środków funduszu</t>
  </si>
  <si>
    <t>Wpływy z oprocentowania pożyczek udzielonych na cele mieszkaniowe</t>
  </si>
  <si>
    <t>Przychody z tyt. sprzedaży, dzierżawy i likwidacji środków trwałych służących działalności socjalnej</t>
  </si>
  <si>
    <t>Przychody z tyt. sprzedaży i likwidacji zakładowych domów i lokali mieszkalnych</t>
  </si>
  <si>
    <t>Środki z zysku netto do podziału</t>
  </si>
  <si>
    <t>Inne zwiększenia wpłaty za kolonie</t>
  </si>
  <si>
    <t>Wypoczynek pracowników i ich rodzin</t>
  </si>
  <si>
    <t>Wypoczynek dzieci i młodzieży</t>
  </si>
  <si>
    <t>Kultura</t>
  </si>
  <si>
    <t>Turystyka</t>
  </si>
  <si>
    <t>Sport i rekreacja</t>
  </si>
  <si>
    <t>Imprezy okolicznościowe</t>
  </si>
  <si>
    <t>w tym: bony towarowe</t>
  </si>
  <si>
    <t>Pomoc rzeczowa i finansowa dla pracowników, rencistów i emerytów</t>
  </si>
  <si>
    <t>Inne wydatki zgodnie z regulaminem ZFŚS</t>
  </si>
  <si>
    <t>Dofinansowanie do zakładowych obiektów socjalnych (ośrodków wczasowych, kolonijnych, sanatoriów, itp)</t>
  </si>
  <si>
    <t>Umorzenie pożyczek mieszkaniowych</t>
  </si>
  <si>
    <t>Inne zmniejszenia.</t>
  </si>
  <si>
    <t>Załącznik nr 10</t>
  </si>
  <si>
    <t>Nakłady na typowe środki trwałe oraz wartości niematerialne i prawne w budowie</t>
  </si>
  <si>
    <t>w okresie od 01.01-31.12.2022 r.</t>
  </si>
  <si>
    <t>nr zadania inwestycjnego</t>
  </si>
  <si>
    <t>nazwa zadania</t>
  </si>
  <si>
    <t xml:space="preserve">miejsce inwestycji </t>
  </si>
  <si>
    <t>zakres inwestycji - krótki opis</t>
  </si>
  <si>
    <t>poniesione nakłady lata ubiegłe</t>
  </si>
  <si>
    <t>Nakłady narastająco</t>
  </si>
  <si>
    <t>Łódź ul. Sienkiewicza 137/141</t>
  </si>
  <si>
    <t>Zakup licencji</t>
  </si>
  <si>
    <t>Łódź ul. Warecka 2</t>
  </si>
  <si>
    <t>zakup licencji</t>
  </si>
  <si>
    <t>Zadania kontynuowane</t>
  </si>
  <si>
    <t>Modernizacja budynku warsztatowo - garażowego przy ul. Wareckiej 2 w Łodzi - II etap</t>
  </si>
  <si>
    <t>wykonanie projektu przebudowy nawierzchni dróg i mapy do celów projektu</t>
  </si>
  <si>
    <t xml:space="preserve">     Razem zadania kontynuowane</t>
  </si>
  <si>
    <t>Zadania kontynuowane UE</t>
  </si>
  <si>
    <t xml:space="preserve">                                     Razem zadania kontynuowane UE</t>
  </si>
  <si>
    <t>Zadania zakończone</t>
  </si>
  <si>
    <t>Razem zadania zakończone</t>
  </si>
  <si>
    <t>Zadania zakończone UE</t>
  </si>
  <si>
    <t>Razem zadania zakończone UE</t>
  </si>
  <si>
    <t>Lp</t>
  </si>
  <si>
    <t>Nazwa nieruchomości</t>
  </si>
  <si>
    <t>Nr działek</t>
  </si>
  <si>
    <t>Powierzchnia w m2</t>
  </si>
  <si>
    <t>Nr księgi wieczystej</t>
  </si>
  <si>
    <t>data</t>
  </si>
  <si>
    <t>wartość gruntu</t>
  </si>
  <si>
    <t>wartość budynków(netto)</t>
  </si>
  <si>
    <t>wartość budowli(netto)</t>
  </si>
  <si>
    <t>właściciel (Gmina, Miasto, Skarb Panstwa, WŁ)</t>
  </si>
  <si>
    <t>Wojewódzka Stacja Ratownictwa Medycznego Łódź ul.Sienkiewicza 137/141 i 143</t>
  </si>
  <si>
    <t>60/80</t>
  </si>
  <si>
    <t>LD1M/00039965/8</t>
  </si>
  <si>
    <t>23.02.2004r</t>
  </si>
  <si>
    <t>Województwo Łódzkie</t>
  </si>
  <si>
    <t>61/20</t>
  </si>
  <si>
    <t>LD1M/00350883/5</t>
  </si>
  <si>
    <t>60/9</t>
  </si>
  <si>
    <t>razem powierzchnia</t>
  </si>
  <si>
    <t>Wojewódzka Stacja Ratownictwa Medycznego Łódź ul.Warecka 2</t>
  </si>
  <si>
    <t>177/5</t>
  </si>
  <si>
    <t>LD1M/00000544/9</t>
  </si>
  <si>
    <t>27.04.2011r</t>
  </si>
  <si>
    <t>177/9</t>
  </si>
  <si>
    <t>Wojewódzka Stacja Ratownictwa Medycznego Rejon Zgierz ul.Parzęczewska 35a</t>
  </si>
  <si>
    <t>483/28</t>
  </si>
  <si>
    <t>LD1G/00000659/2</t>
  </si>
  <si>
    <t>30.05.2012r</t>
  </si>
  <si>
    <t>483/29</t>
  </si>
  <si>
    <t>483/32</t>
  </si>
  <si>
    <t>483/33</t>
  </si>
  <si>
    <t>483/37</t>
  </si>
  <si>
    <t>483/38</t>
  </si>
  <si>
    <t>483/41</t>
  </si>
  <si>
    <t>483/43</t>
  </si>
  <si>
    <t>483/44</t>
  </si>
  <si>
    <t>483/45</t>
  </si>
  <si>
    <t>483/48</t>
  </si>
  <si>
    <t>Wojewódzka Stacja Ratownictwa Medycznego  w Łodzi  Rejon Skierniewice ul.Kozietulskiego 30</t>
  </si>
  <si>
    <t>527/6 Obręb 9</t>
  </si>
  <si>
    <t>LD1H/00018478/9</t>
  </si>
  <si>
    <t>razem</t>
  </si>
  <si>
    <t>Majątek nieuregulowany</t>
  </si>
  <si>
    <t>Bełchatów</t>
  </si>
  <si>
    <t>ogółem</t>
  </si>
  <si>
    <t>REZERWY NA ZOBOWIĄZANIA I BIERNE ROZLICZENIA MIEDZYOKRESOWE KOSZTÓW</t>
  </si>
  <si>
    <t>Rezerwa z tytułu odroczonego podatku dochodowego</t>
  </si>
  <si>
    <t>Rezerwa na świadczenia emerytalne i podobne</t>
  </si>
  <si>
    <t>Pozostałe rezerwy</t>
  </si>
  <si>
    <t>zwiększenie</t>
  </si>
  <si>
    <t>rozwiązanie</t>
  </si>
  <si>
    <t>wykorzystanie</t>
  </si>
  <si>
    <t>rozwiązanie rezerwy na roszcz. doch. w sądzie</t>
  </si>
  <si>
    <t>Załącznik nr 11</t>
  </si>
  <si>
    <t>Załącznik nr 12</t>
  </si>
  <si>
    <t>Załącznik nr 13</t>
  </si>
  <si>
    <t>Zmiany w stanie wartości niematerialnych i prawnych oraz umorzeń w okresie od 01.01.2022 r. do 31.12.2022 r.</t>
  </si>
  <si>
    <t>Stan brutto* na 01.01.2022 r.</t>
  </si>
  <si>
    <t>Stan brutto na 31.12.2022 r.</t>
  </si>
  <si>
    <t>Stan umorzeń na 01.01.2022 r.</t>
  </si>
  <si>
    <t>Stan umorzeń na 31.12.2022 r.</t>
  </si>
  <si>
    <t>Zmiany w stanie środków trwałych oraz umorzenia od 01.01.2022 r. do 31.12.2022 r.</t>
  </si>
  <si>
    <t>Stan na 01.01.2022 r.</t>
  </si>
  <si>
    <t>Stan na 31.12.2022 r.</t>
  </si>
  <si>
    <t>zakup w ramach leasingu finansowego</t>
  </si>
  <si>
    <t xml:space="preserve">poniesione nakłady na inwestycję  "Wykonanie nowego przyłącza kanalizacyjnego wraz znowymi instalacjami kanalizacyjnymi przy ul. Sienkiewicza 137/141 w Łodzi w formule zaprojektuj i wybuduj"                                                                                            </t>
  </si>
  <si>
    <t xml:space="preserve">poniesione nakłady na inwestycję   "Głęboka termomodernizacja budynków WSRM w Łodzi,   Łódź Sienkiewicza 137/141, w formule zaprojektuj i wybuduj"                          </t>
  </si>
  <si>
    <t xml:space="preserve">zakończenie inwestycji "Wykonanie nowego przyłącza kanalizacyjnego wraz z nowymi instalacjami kanalizacyjnymi przy ul. Sienkiewicza 137/141 w Łodzi w formule zaprojektuj i  wybuduj"-zwiększenia wartości budynków i budowli                                              </t>
  </si>
  <si>
    <t xml:space="preserve">zakończenie inwestycji  "Głęboka termomodernizacja budynków WSRM w Łodzi, Łódź Sienkiewicza 137/141, w formule zaprojektuj i wybuduj"   -zwiększenie wartości budynków </t>
  </si>
  <si>
    <t xml:space="preserve"> poniesione nakłady na inwestycję  "Adaptacja obiektu w celu montażu instalacji lakierniczej"</t>
  </si>
  <si>
    <t xml:space="preserve">zaniechanie inwestycji "Przebudowa zakładowej stacji paliw polegającej na   wymianie i remoncie części nawierzchni dróg wewnętrznych, znajdujących się przy ul. Wareckiej 2 w Łodzi"                                                                                             </t>
  </si>
  <si>
    <t xml:space="preserve">modernizacja środków trwałych                                                                            -  adaptacja pomieszczeń na potrzeby Działu      Farmacji Szpitalnej                        72.570,00  zł
-  remont pom. w bud.nr 5  ul. Sienkiewicza (Dokumentacja medyczna)           250.000,00  zł
-  modernizacja ŚT 6/00156 (Serwerownia W/pom.nr 45)                                      3.882,69  </t>
  </si>
  <si>
    <t>Zmiany w stanie środków trwałych w budowie od 01.01.2022 r. do 31.12.2022 r.</t>
  </si>
  <si>
    <t xml:space="preserve">modernizacja środków trwałych                                                                            -  adaptacja pomieszczeń na potrzeby Działu      Farmacji Szpitalnej                        72.570,00  zł
-  remont pom. w bud.nr 5  ul. Sienkiewicza (Dokumentacja medyczna)           250.000,00  zł
-  modernizacja ŚT 6/00156 (Serwerownia W/pom.nr 45)                                                                                                          3.882,69  </t>
  </si>
  <si>
    <t>z dnia 19.12.2022 r.</t>
  </si>
  <si>
    <t>poniesione nakłady bieżący rok 2022</t>
  </si>
  <si>
    <t>Zadania nowe 2022 r.</t>
  </si>
  <si>
    <t>"Głęboka termomodernizacja budynków WSRM w Łodzi, Łódź Sienkiewicza 137/141, w formule zaprojektuj i wybuduj"</t>
  </si>
  <si>
    <t>termomodernizacja budynków WSRM w Łodzi" ul.Sienkiewicza 137/141</t>
  </si>
  <si>
    <t xml:space="preserve"> Adaptacja pomieszczeń na potrzeby farmacji szpitalnej</t>
  </si>
  <si>
    <t>adaptacja pomieszczeń w budynku główny na  potrzeby farmacji szpitalnej</t>
  </si>
  <si>
    <t xml:space="preserve"> "Adaptacja obiektu w celu montażu instalacji lakierniczej" </t>
  </si>
  <si>
    <t>adaptacja hali napraw Stacji Obsługi Pojazdów w celu montażu instalacji lakierniczej</t>
  </si>
  <si>
    <t>Modernizacja pomieszczeń Dzału Dokumentacji Medycznej i Statystyki</t>
  </si>
  <si>
    <t>remont pomieszczeń w budynku nr 5</t>
  </si>
  <si>
    <t>Zakup oprogramowania</t>
  </si>
  <si>
    <t>aakup oprogramowania</t>
  </si>
  <si>
    <t>Zakup podgrzewacza indukcyjnego</t>
  </si>
  <si>
    <t>zakup urządzeń technicznych dla Stacji Obsługi Pojazdów</t>
  </si>
  <si>
    <t>Zakup systemu monitoringu</t>
  </si>
  <si>
    <t>zakup systemu monitoringu</t>
  </si>
  <si>
    <t>Zakup 6 szt. kontenerów</t>
  </si>
  <si>
    <t>zakup urządzeń technicznych dla Działu Administracyjno-Technicznego</t>
  </si>
  <si>
    <t>Zakup - Podnośnik 2-kolumnowy</t>
  </si>
  <si>
    <t>Zakup Klimatyzator Windfree kaset 2,6 kW</t>
  </si>
  <si>
    <t xml:space="preserve">zakup klimatyzatorów do budunku głównego </t>
  </si>
  <si>
    <t>Zakup Klimatyzator Samsung AR35 7KW</t>
  </si>
  <si>
    <t>Zakup - Podnośnik 2-kolumnowy EVERT62BB-50TE</t>
  </si>
  <si>
    <t>Zakup -Ford S-Max EL5ET66 -sam.osobowy (używany)</t>
  </si>
  <si>
    <t>zakup samochodu osobowego na potrzeby Działu Administracyjni-Technicznegi</t>
  </si>
  <si>
    <t>Zakup -Mercedes Benz 316CDI nr rej. EL8EX39 (wykup z leasingu)</t>
  </si>
  <si>
    <t>zakup ambulansu na potrzeby ZRM</t>
  </si>
  <si>
    <t>Zakup -HONDA CRF1100D4 nr rej.EL58K4 -Motoambulans</t>
  </si>
  <si>
    <t>zakup motoambulansu na potrzeby ZRM</t>
  </si>
  <si>
    <t xml:space="preserve">Zakup  5 szt. defibrylatorów LP 15 -leasing finansowy  </t>
  </si>
  <si>
    <t>zakup sprzętu medycznego na potrzeby ZRM</t>
  </si>
  <si>
    <t xml:space="preserve">Zakup  5 szt. noszy Stryker M1 -leasing finansowy  </t>
  </si>
  <si>
    <t>Zakup Ultrasonograf przewoźny DC-70 X-Insight wraz z wyposażeniem</t>
  </si>
  <si>
    <t>zakup USG dla ambulatorium - poradnia chirurgiczna</t>
  </si>
  <si>
    <t>Zakup Lampa szczelinowa Mediworks S360 Haag-Streit 5 pow. LED</t>
  </si>
  <si>
    <t>zakup dla ambulatorium - poradnia okulistyczna</t>
  </si>
  <si>
    <t>Zakup Maszyna myjąco-zbierająca RUBY45EZakup Maszyna myjąco-zbierająca RUBY45E</t>
  </si>
  <si>
    <t xml:space="preserve">Zakup 5 szt. - Defibrylator LIFEPAK 15 Zakup - Defibrylator LIFEPAK 15 </t>
  </si>
  <si>
    <t>Zakup 30 szt. - Urządzenie do dezynfekcji NOCOSPRAY</t>
  </si>
  <si>
    <t>Razem zadania nowe 2022 r.</t>
  </si>
  <si>
    <t>Zadania nowe UE 2022 r.</t>
  </si>
  <si>
    <t>Razem zadania nowe UE 2022 r.</t>
  </si>
  <si>
    <t>przebudowa garażu zamkniętego na garaż otwarty</t>
  </si>
  <si>
    <t>"Wykonanie nowego przyłącza kanalizacyjnego wraz z nowymi instalacjami kanalizacyjnymi przyul. Sienkiewicza 137/141 w Łodzi w formule zaprojektuj i wybuduj"</t>
  </si>
  <si>
    <t>wykonanie nowego przyłącza kanalizacyjnego ul. Sienkiewicza 137/141</t>
  </si>
  <si>
    <t>Zaniechanie inwestycji "Przebudowa zakładowej stacji paliw polegającej na wymianie i remoncie części nawierzchni dróg wewnętrznych, znajdującyc się przy ul. Wareckiej 2 w Łodzi"</t>
  </si>
  <si>
    <t>zakup oprogramowania</t>
  </si>
  <si>
    <t>nazwa jednostki</t>
  </si>
  <si>
    <t>Załącznik nr 1</t>
  </si>
  <si>
    <t>Załącznik nr 2</t>
  </si>
  <si>
    <t>Wykaz majątku w nieodpłatnym użytkowaniu wg stanu na dzień 31.12.2022 r.</t>
  </si>
  <si>
    <t>Stan na 31.12.2022</t>
  </si>
  <si>
    <t>2.6</t>
  </si>
  <si>
    <t>Stan na 1.01.2022</t>
  </si>
  <si>
    <t>Załącznik nr 9</t>
  </si>
  <si>
    <t>utworzenie rezerwy na przyszłe zobowiązania wobec Łódzkiego Oddziału NFZ</t>
  </si>
  <si>
    <t>rozwiązanie rezerwy na  zobowiązania wobec Łódzkiego Oddziału NFZ</t>
  </si>
  <si>
    <t>utworzenie rezerwy na roszczenia dochodzone w sądzie</t>
  </si>
  <si>
    <t>zakup i rozliczenie inwestycji  dot. środków trwałych z dotacji od organu założycielskiego</t>
  </si>
  <si>
    <t>zakup środków trwałych z dotacji ŁUW</t>
  </si>
  <si>
    <t>przeksięgowanie z rozl. długoterm. na krótkotermionowe- dotacje ŁUW</t>
  </si>
  <si>
    <t>korekta księgowań dotacji od organui założycielskiego otrzymanej w 2021 r. a rozliczonej w 2022 r.</t>
  </si>
  <si>
    <t>zakup środków trwałych z dotacji MZ-korekta związana z datą wplywu dotacji</t>
  </si>
  <si>
    <t>zakup środków trwałych z dotacji MF ze środków UE-korekta związana z datą wplywu dotacji</t>
  </si>
  <si>
    <t>przeksięgowanie z rozl. długoterm. na krótkotermionowe-dotacje ŁUW</t>
  </si>
  <si>
    <t>rozliczenie dot. środków trwałych -dotacje ŁUW</t>
  </si>
  <si>
    <t>wyksięgowanie z ewidencji na skutek szkody całkowitej nieumorzonego środka trwałego</t>
  </si>
  <si>
    <t>2.15.</t>
  </si>
  <si>
    <t>3.13.</t>
  </si>
  <si>
    <t>3.14.</t>
  </si>
  <si>
    <t>3.15.</t>
  </si>
  <si>
    <t>Zapasy według okresów zalegania w magazynach, stan na 31.12.2022 r.</t>
  </si>
  <si>
    <t>Kod grupy personelu</t>
  </si>
  <si>
    <t>Nazwa grupy personelu</t>
  </si>
  <si>
    <t>Ilość pracujących</t>
  </si>
  <si>
    <t>Ilość zatrud.ogółem</t>
  </si>
  <si>
    <t>Ilość pełnozatrudnionych</t>
  </si>
  <si>
    <t>Ilość niepełnozatrudnionych</t>
  </si>
  <si>
    <t>Ilość etatów przeliczen.</t>
  </si>
  <si>
    <t>000002</t>
  </si>
  <si>
    <t>Stomatolodzy</t>
  </si>
  <si>
    <t>000004</t>
  </si>
  <si>
    <t>Farmaceuci</t>
  </si>
  <si>
    <t>000007</t>
  </si>
  <si>
    <t>Statystycy medyczni</t>
  </si>
  <si>
    <t>000008</t>
  </si>
  <si>
    <t>Rejestratorzy medyczni</t>
  </si>
  <si>
    <t>000009</t>
  </si>
  <si>
    <t>Apteka</t>
  </si>
  <si>
    <t>000010</t>
  </si>
  <si>
    <t>Technicy RTG</t>
  </si>
  <si>
    <t>000011</t>
  </si>
  <si>
    <t>Ratownicy</t>
  </si>
  <si>
    <t>000012</t>
  </si>
  <si>
    <t>Ratownicy kierowcy</t>
  </si>
  <si>
    <t>000013</t>
  </si>
  <si>
    <t>Sanitariusze ambulatoryjni</t>
  </si>
  <si>
    <t>000016</t>
  </si>
  <si>
    <t>Administracja</t>
  </si>
  <si>
    <t>000017</t>
  </si>
  <si>
    <t>Obsługa</t>
  </si>
  <si>
    <t>000020</t>
  </si>
  <si>
    <t>Mechanicy</t>
  </si>
  <si>
    <t>000023</t>
  </si>
  <si>
    <t>Lekarze Wyjazdowi</t>
  </si>
  <si>
    <t>000024</t>
  </si>
  <si>
    <t>Lekarze Ambulatoryjni</t>
  </si>
  <si>
    <t>000025</t>
  </si>
  <si>
    <t>Pielęgniarki Wyjazdowe</t>
  </si>
  <si>
    <t>000026</t>
  </si>
  <si>
    <t>Pielęgniarki Ambulatoryjne</t>
  </si>
  <si>
    <t>000027</t>
  </si>
  <si>
    <t>Sanitariusze - wyjazdowi</t>
  </si>
  <si>
    <t>000029</t>
  </si>
  <si>
    <t>Kierowcy - Sanitarno Osobowe</t>
  </si>
  <si>
    <t>000030</t>
  </si>
  <si>
    <t>Kierowcy - Sanitarki</t>
  </si>
  <si>
    <t>000031</t>
  </si>
  <si>
    <t>Kierowcy - dostawczy</t>
  </si>
  <si>
    <t>000032</t>
  </si>
  <si>
    <t>Pielęgniarka koordynująca</t>
  </si>
  <si>
    <t>000038</t>
  </si>
  <si>
    <t>Ratownik Kierownik ZRM</t>
  </si>
  <si>
    <t>000040</t>
  </si>
  <si>
    <t>Pozostały personel niemedyczny</t>
  </si>
  <si>
    <t>000041</t>
  </si>
  <si>
    <t>Kierownicy Obszarów Działania</t>
  </si>
  <si>
    <t/>
  </si>
  <si>
    <t>Przeciętne zatrudnienie narastająco za 12 m-cy 2022 r.</t>
  </si>
  <si>
    <t>za okres od 01 stycznia do 31 grudnia 2022 r</t>
  </si>
  <si>
    <t xml:space="preserve">naliczone, lecz nie otrzymane odsetki od lokat bankowych  (art.12 ust.4 pkt 2)                     </t>
  </si>
  <si>
    <t>zapłacone odsetki, naliczone w poprzednich okresach sprawozdawczych</t>
  </si>
  <si>
    <t>pokrycie amortyzacji śr.trwałych zakupionych z dotacji, nieodp,.przekazania itp.</t>
  </si>
  <si>
    <t>rozlicz. środków na zwrot kosztów , otrzymanych w poprzedn.okresie sprawozd.</t>
  </si>
  <si>
    <t xml:space="preserve">koszty reprezentacji reklamy ( art.16 ust 1 pkt 28)                                                          </t>
  </si>
  <si>
    <t xml:space="preserve">nieopłacony ZUS pracodawcy od umów zleceń  za XII/2022 ( art.16 ust.1 pkt  57a)            </t>
  </si>
  <si>
    <t xml:space="preserve">ZUS za XII/21 wypł. w nast. okresie sprawozd.                  </t>
  </si>
  <si>
    <t xml:space="preserve">nie wypłac. umowy zlecenia i o dzieło za XII/2022  ( art.16 ust.1pkt 57, 57a)                 </t>
  </si>
  <si>
    <t xml:space="preserve">wynag. z tyt. umów zleceń i o dzieło za XII/21  wypł. w nast. okresie sprawozd.         </t>
  </si>
  <si>
    <t>Łącznie kwota do opodatkowania:   1.620.333,78  po zaokrągl  1.620.334 x 19%</t>
  </si>
  <si>
    <r>
      <t xml:space="preserve">podatek do zapłacenia:   </t>
    </r>
    <r>
      <rPr>
        <b/>
        <sz val="10"/>
        <rFont val="Arial CE"/>
        <charset val="238"/>
      </rPr>
      <t>307. 863 zł</t>
    </r>
  </si>
  <si>
    <t>WSRM w Łodzi kwoty w wysokości:  2.286.000,00 zł rozlicza jako dotacje otyrzymane z budżetów: państwa i jednostek samorządowych  - art.17 ust.1 pkt 47 ustawy z dnia 15.02.1992 r.  o podatku dochodowym od osób prawnych oraz  5.150.055,86 zł rozlicza jako dochód przeznaczony na cele statutowe   art.17 ust.1 pkt 4 ustawy z dnia 15.02.1992 r.  o podatku dochodowym od osób prawnych.</t>
  </si>
  <si>
    <t>według stanu na dzień 31.12.2022 roku</t>
  </si>
  <si>
    <t>Stan na 01.01.2022</t>
  </si>
  <si>
    <t>Stan na dzień 31.12.2022</t>
  </si>
  <si>
    <t>według struktury czasowej na dzień 31.12.2022 roku</t>
  </si>
  <si>
    <t>Zmiany stanu funduszy specjalnych w 2022 r.</t>
  </si>
  <si>
    <t>Stan na 1.01.2022 r.</t>
  </si>
  <si>
    <t>w pełnych zł</t>
  </si>
  <si>
    <t>3.16.</t>
  </si>
  <si>
    <t>Rozliczenie należności z tyt.dotacji na rozliczenia projektu POIS.09.01.00-00-0454/21  zakup środków do dezynfekcji MZ</t>
  </si>
  <si>
    <t>3.17.</t>
  </si>
  <si>
    <t>Rozliczenie należności z tyt.dotacji na rozliczenia projektu POIS.09.01.00-00-0454/21  zakup środków do dezynfekcji MF(UE)</t>
  </si>
  <si>
    <t>Nieuregulowana wartość gruntów w Bełchatowie na kwotę 38.020,08 zaewidencjonowana jest na koncie pozabilansowym</t>
  </si>
  <si>
    <t>Nieuregulowana wartość gruntów w Zgierzu na kwotę 14.300,00 zaewidencjonowana jest na koncie pozabilansowym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</si>
</sst>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"/>
  </numFmts>
  <fonts count="4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9"/>
      <name val="Arial CE"/>
      <charset val="238"/>
    </font>
    <font>
      <i/>
      <sz val="10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</font>
    <font>
      <b/>
      <i/>
      <sz val="10"/>
      <name val="Arial"/>
      <family val="2"/>
      <charset val="238"/>
    </font>
    <font>
      <b/>
      <sz val="9"/>
      <name val="Arial CE"/>
      <charset val="238"/>
    </font>
    <font>
      <b/>
      <i/>
      <sz val="8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 CE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 CE"/>
      <charset val="238"/>
    </font>
    <font>
      <sz val="11"/>
      <color rgb="FF0061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3" fillId="0" borderId="0"/>
    <xf numFmtId="0" fontId="37" fillId="8" borderId="0" applyNumberFormat="0" applyBorder="0" applyAlignment="0" applyProtection="0"/>
  </cellStyleXfs>
  <cellXfs count="358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 applyProtection="1">
      <alignment vertical="center"/>
      <protection locked="0"/>
    </xf>
    <xf numFmtId="1" fontId="9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2" fillId="0" borderId="0" xfId="0" applyNumberFormat="1" applyFont="1" applyAlignment="1" applyProtection="1">
      <alignment vertical="center"/>
      <protection locked="0"/>
    </xf>
    <xf numFmtId="1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>
      <alignment horizontal="right" vertical="center" wrapText="1"/>
    </xf>
    <xf numFmtId="4" fontId="13" fillId="0" borderId="0" xfId="0" applyNumberFormat="1" applyFont="1" applyAlignment="1" applyProtection="1">
      <alignment vertical="center"/>
      <protection locked="0"/>
    </xf>
    <xf numFmtId="4" fontId="14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1" fontId="10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 wrapText="1"/>
    </xf>
    <xf numFmtId="4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8" xfId="0" applyNumberFormat="1" applyFont="1" applyBorder="1" applyAlignment="1">
      <alignment horizontal="center" vertical="center"/>
    </xf>
    <xf numFmtId="4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0" xfId="0" applyNumberFormat="1" applyFont="1" applyAlignment="1" applyProtection="1">
      <alignment vertical="center"/>
      <protection locked="0"/>
    </xf>
    <xf numFmtId="4" fontId="6" fillId="4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0" xfId="0" applyNumberFormat="1" applyFont="1" applyBorder="1" applyAlignment="1">
      <alignment horizontal="right" vertical="center" wrapText="1"/>
    </xf>
    <xf numFmtId="4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" xfId="0" applyNumberFormat="1" applyFont="1" applyFill="1" applyBorder="1" applyAlignment="1" applyProtection="1">
      <alignment horizontal="left" vertical="top" wrapText="1"/>
      <protection locked="0"/>
    </xf>
    <xf numFmtId="1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vertical="center" wrapText="1"/>
      <protection locked="0"/>
    </xf>
    <xf numFmtId="1" fontId="1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5" fillId="2" borderId="1" xfId="0" applyFont="1" applyFill="1" applyBorder="1" applyAlignment="1" applyProtection="1">
      <alignment horizontal="left" wrapText="1"/>
      <protection locked="0"/>
    </xf>
    <xf numFmtId="1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 applyProtection="1">
      <alignment horizontal="center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6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Continuous" vertical="center" wrapText="1"/>
    </xf>
    <xf numFmtId="4" fontId="3" fillId="0" borderId="1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4" fontId="14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 applyProtection="1">
      <alignment vertical="center"/>
      <protection locked="0"/>
    </xf>
    <xf numFmtId="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 applyProtection="1">
      <alignment vertical="center"/>
      <protection locked="0"/>
    </xf>
    <xf numFmtId="1" fontId="6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4" fontId="14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14" fillId="4" borderId="0" xfId="0" applyNumberFormat="1" applyFont="1" applyFill="1" applyAlignment="1" applyProtection="1">
      <alignment horizontal="right" vertical="center" wrapText="1"/>
      <protection locked="0"/>
    </xf>
    <xf numFmtId="4" fontId="6" fillId="4" borderId="0" xfId="0" applyNumberFormat="1" applyFont="1" applyFill="1" applyAlignment="1">
      <alignment horizontal="right" vertical="center" wrapText="1"/>
    </xf>
    <xf numFmtId="4" fontId="6" fillId="4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vertical="center" wrapText="1"/>
    </xf>
    <xf numFmtId="0" fontId="21" fillId="0" borderId="1" xfId="0" applyFont="1" applyBorder="1"/>
    <xf numFmtId="4" fontId="2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0" fillId="0" borderId="25" xfId="0" applyNumberFormat="1" applyBorder="1"/>
    <xf numFmtId="4" fontId="21" fillId="0" borderId="25" xfId="0" applyNumberFormat="1" applyFont="1" applyBorder="1"/>
    <xf numFmtId="0" fontId="1" fillId="0" borderId="1" xfId="0" applyFont="1" applyBorder="1"/>
    <xf numFmtId="4" fontId="1" fillId="0" borderId="25" xfId="0" applyNumberFormat="1" applyFont="1" applyBorder="1"/>
    <xf numFmtId="0" fontId="22" fillId="0" borderId="1" xfId="0" applyFont="1" applyBorder="1"/>
    <xf numFmtId="4" fontId="22" fillId="0" borderId="25" xfId="0" applyNumberFormat="1" applyFont="1" applyBorder="1"/>
    <xf numFmtId="0" fontId="0" fillId="0" borderId="27" xfId="0" applyBorder="1"/>
    <xf numFmtId="4" fontId="0" fillId="0" borderId="28" xfId="0" applyNumberFormat="1" applyBorder="1"/>
    <xf numFmtId="4" fontId="1" fillId="0" borderId="27" xfId="0" applyNumberFormat="1" applyFont="1" applyBorder="1"/>
    <xf numFmtId="0" fontId="0" fillId="0" borderId="3" xfId="0" applyBorder="1"/>
    <xf numFmtId="4" fontId="1" fillId="0" borderId="1" xfId="0" applyNumberFormat="1" applyFont="1" applyBorder="1"/>
    <xf numFmtId="0" fontId="0" fillId="4" borderId="1" xfId="0" applyFill="1" applyBorder="1"/>
    <xf numFmtId="4" fontId="0" fillId="4" borderId="1" xfId="0" applyNumberFormat="1" applyFill="1" applyBorder="1"/>
    <xf numFmtId="0" fontId="0" fillId="0" borderId="2" xfId="0" applyBorder="1"/>
    <xf numFmtId="4" fontId="22" fillId="0" borderId="1" xfId="0" applyNumberFormat="1" applyFont="1" applyBorder="1"/>
    <xf numFmtId="0" fontId="6" fillId="0" borderId="8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0" fontId="24" fillId="0" borderId="0" xfId="0" applyFont="1" applyAlignment="1" applyProtection="1">
      <alignment vertical="center" wrapText="1"/>
      <protection locked="0"/>
    </xf>
    <xf numFmtId="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vertical="center" wrapText="1"/>
    </xf>
    <xf numFmtId="4" fontId="0" fillId="0" borderId="0" xfId="0" applyNumberFormat="1"/>
    <xf numFmtId="0" fontId="27" fillId="0" borderId="0" xfId="0" applyFont="1"/>
    <xf numFmtId="0" fontId="28" fillId="0" borderId="0" xfId="0" applyFont="1"/>
    <xf numFmtId="0" fontId="15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right" vertical="center" wrapText="1"/>
    </xf>
    <xf numFmtId="0" fontId="15" fillId="7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49" fontId="25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right" wrapText="1"/>
    </xf>
    <xf numFmtId="0" fontId="29" fillId="7" borderId="1" xfId="0" applyFont="1" applyFill="1" applyBorder="1" applyAlignment="1">
      <alignment horizontal="right" wrapText="1"/>
    </xf>
    <xf numFmtId="0" fontId="29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/>
    </xf>
    <xf numFmtId="0" fontId="15" fillId="7" borderId="1" xfId="0" applyFont="1" applyFill="1" applyBorder="1" applyAlignment="1">
      <alignment horizontal="right" wrapText="1"/>
    </xf>
    <xf numFmtId="0" fontId="30" fillId="0" borderId="0" xfId="0" applyFont="1"/>
    <xf numFmtId="0" fontId="31" fillId="0" borderId="0" xfId="0" applyFont="1"/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1" xfId="0" applyNumberFormat="1" applyBorder="1" applyAlignment="1">
      <alignment wrapText="1"/>
    </xf>
    <xf numFmtId="164" fontId="3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/>
    <xf numFmtId="17" fontId="23" fillId="0" borderId="26" xfId="1" applyNumberFormat="1" applyBorder="1" applyAlignment="1" applyProtection="1">
      <alignment horizontal="center" vertical="center" shrinkToFit="1"/>
      <protection locked="0"/>
    </xf>
    <xf numFmtId="0" fontId="23" fillId="0" borderId="26" xfId="1" applyBorder="1" applyAlignment="1" applyProtection="1">
      <alignment vertical="center" shrinkToFit="1"/>
      <protection locked="0"/>
    </xf>
    <xf numFmtId="3" fontId="1" fillId="0" borderId="1" xfId="0" applyNumberFormat="1" applyFont="1" applyBorder="1"/>
    <xf numFmtId="4" fontId="7" fillId="0" borderId="0" xfId="0" applyNumberFormat="1" applyFont="1" applyAlignment="1" applyProtection="1">
      <alignment horizontal="center" vertical="center" wrapText="1"/>
      <protection locked="0"/>
    </xf>
    <xf numFmtId="0" fontId="33" fillId="0" borderId="2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23" fillId="0" borderId="0" xfId="0" applyFont="1"/>
    <xf numFmtId="3" fontId="23" fillId="0" borderId="0" xfId="0" applyNumberFormat="1" applyFont="1"/>
    <xf numFmtId="3" fontId="15" fillId="0" borderId="1" xfId="0" applyNumberFormat="1" applyFont="1" applyBorder="1" applyAlignment="1">
      <alignment horizontal="center" vertical="center" wrapText="1"/>
    </xf>
    <xf numFmtId="3" fontId="23" fillId="6" borderId="1" xfId="0" applyNumberFormat="1" applyFont="1" applyFill="1" applyBorder="1"/>
    <xf numFmtId="164" fontId="23" fillId="0" borderId="1" xfId="0" applyNumberFormat="1" applyFont="1" applyBorder="1" applyAlignment="1">
      <alignment horizontal="left" vertical="center" wrapText="1"/>
    </xf>
    <xf numFmtId="3" fontId="23" fillId="0" borderId="1" xfId="0" applyNumberFormat="1" applyFont="1" applyBorder="1"/>
    <xf numFmtId="3" fontId="23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/>
    <xf numFmtId="0" fontId="23" fillId="0" borderId="1" xfId="0" applyFont="1" applyBorder="1" applyAlignment="1">
      <alignment wrapText="1"/>
    </xf>
    <xf numFmtId="3" fontId="29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3" fontId="23" fillId="4" borderId="1" xfId="0" applyNumberFormat="1" applyFont="1" applyFill="1" applyBorder="1"/>
    <xf numFmtId="164" fontId="23" fillId="0" borderId="0" xfId="0" applyNumberFormat="1" applyFont="1" applyAlignment="1">
      <alignment horizontal="left" vertical="center" wrapText="1"/>
    </xf>
    <xf numFmtId="0" fontId="18" fillId="0" borderId="4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4" fontId="3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>
      <alignment vertical="center" wrapText="1"/>
    </xf>
    <xf numFmtId="49" fontId="38" fillId="0" borderId="0" xfId="0" applyNumberFormat="1" applyFont="1" applyAlignment="1">
      <alignment horizontal="left" vertical="top"/>
    </xf>
    <xf numFmtId="49" fontId="40" fillId="0" borderId="50" xfId="0" applyNumberFormat="1" applyFont="1" applyBorder="1" applyAlignment="1">
      <alignment vertical="top"/>
    </xf>
    <xf numFmtId="4" fontId="40" fillId="0" borderId="50" xfId="0" applyNumberFormat="1" applyFont="1" applyBorder="1" applyAlignment="1">
      <alignment horizontal="right" vertical="top"/>
    </xf>
    <xf numFmtId="165" fontId="40" fillId="0" borderId="50" xfId="0" applyNumberFormat="1" applyFont="1" applyBorder="1" applyAlignment="1">
      <alignment horizontal="right" vertical="top"/>
    </xf>
    <xf numFmtId="0" fontId="41" fillId="0" borderId="0" xfId="0" applyFont="1"/>
    <xf numFmtId="49" fontId="18" fillId="8" borderId="50" xfId="2" applyNumberFormat="1" applyFont="1" applyBorder="1" applyAlignment="1">
      <alignment horizontal="center" vertical="center" wrapText="1"/>
    </xf>
    <xf numFmtId="4" fontId="37" fillId="8" borderId="23" xfId="2" applyNumberFormat="1" applyBorder="1" applyAlignment="1" applyProtection="1">
      <alignment horizontal="right" vertical="center" wrapText="1"/>
      <protection locked="0"/>
    </xf>
    <xf numFmtId="4" fontId="37" fillId="8" borderId="9" xfId="2" applyNumberFormat="1" applyBorder="1" applyAlignment="1" applyProtection="1">
      <alignment horizontal="right" vertical="center" wrapText="1"/>
      <protection locked="0"/>
    </xf>
    <xf numFmtId="4" fontId="37" fillId="8" borderId="24" xfId="2" applyNumberFormat="1" applyBorder="1" applyAlignment="1" applyProtection="1">
      <alignment horizontal="right" vertical="center" wrapText="1"/>
      <protection locked="0"/>
    </xf>
    <xf numFmtId="4" fontId="37" fillId="8" borderId="1" xfId="2" applyNumberFormat="1" applyBorder="1" applyAlignment="1">
      <alignment horizontal="right" vertical="center" wrapText="1"/>
    </xf>
    <xf numFmtId="0" fontId="42" fillId="0" borderId="1" xfId="0" applyFont="1" applyBorder="1"/>
    <xf numFmtId="4" fontId="42" fillId="0" borderId="25" xfId="0" applyNumberFormat="1" applyFont="1" applyBorder="1"/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21" fillId="0" borderId="1" xfId="0" applyFont="1" applyBorder="1" applyAlignment="1">
      <alignment horizontal="center"/>
    </xf>
    <xf numFmtId="4" fontId="15" fillId="0" borderId="0" xfId="0" applyNumberFormat="1" applyFont="1" applyAlignment="1" applyProtection="1">
      <alignment vertical="center" wrapText="1"/>
      <protection locked="0"/>
    </xf>
    <xf numFmtId="0" fontId="29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4" fontId="41" fillId="0" borderId="35" xfId="0" applyNumberFormat="1" applyFont="1" applyBorder="1" applyAlignment="1">
      <alignment horizontal="right" vertical="center" wrapText="1"/>
    </xf>
    <xf numFmtId="4" fontId="41" fillId="0" borderId="8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" fontId="41" fillId="0" borderId="36" xfId="0" applyNumberFormat="1" applyFont="1" applyBorder="1" applyAlignment="1">
      <alignment horizontal="right" vertical="center" wrapText="1"/>
    </xf>
    <xf numFmtId="0" fontId="41" fillId="0" borderId="8" xfId="0" quotePrefix="1" applyFont="1" applyBorder="1" applyAlignment="1">
      <alignment horizontal="center" vertical="center" wrapText="1"/>
    </xf>
    <xf numFmtId="4" fontId="29" fillId="2" borderId="35" xfId="0" applyNumberFormat="1" applyFont="1" applyFill="1" applyBorder="1" applyAlignment="1" applyProtection="1">
      <alignment horizontal="right" vertical="center" wrapText="1"/>
      <protection locked="0"/>
    </xf>
    <xf numFmtId="4" fontId="2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25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2" borderId="36" xfId="0" applyNumberFormat="1" applyFont="1" applyFill="1" applyBorder="1" applyAlignment="1" applyProtection="1">
      <alignment horizontal="right" vertical="center" wrapText="1"/>
      <protection locked="0"/>
    </xf>
    <xf numFmtId="4" fontId="29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29" fillId="5" borderId="8" xfId="0" applyNumberFormat="1" applyFont="1" applyFill="1" applyBorder="1" applyAlignment="1" applyProtection="1">
      <alignment horizontal="right" vertical="center" wrapText="1"/>
      <protection locked="0"/>
    </xf>
    <xf numFmtId="4" fontId="29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29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0" quotePrefix="1" applyFont="1" applyBorder="1" applyAlignment="1">
      <alignment horizontal="left" vertical="center" wrapText="1"/>
    </xf>
    <xf numFmtId="4" fontId="29" fillId="0" borderId="35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" fontId="29" fillId="0" borderId="3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29" fillId="0" borderId="0" xfId="0" applyNumberFormat="1" applyFont="1" applyAlignment="1" applyProtection="1">
      <alignment horizontal="center" vertical="center" wrapText="1"/>
      <protection locked="0"/>
    </xf>
    <xf numFmtId="4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1" fontId="15" fillId="0" borderId="0" xfId="0" applyNumberFormat="1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9" fillId="0" borderId="0" xfId="0" applyFont="1" applyAlignment="1" applyProtection="1">
      <alignment horizontal="center" vertical="center" wrapText="1"/>
      <protection locked="0"/>
    </xf>
    <xf numFmtId="4" fontId="46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23" fillId="0" borderId="0" xfId="0" applyFont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right"/>
    </xf>
    <xf numFmtId="4" fontId="23" fillId="0" borderId="0" xfId="0" applyNumberFormat="1" applyFont="1" applyAlignment="1">
      <alignment horizontal="right" vertical="center" wrapText="1"/>
    </xf>
    <xf numFmtId="4" fontId="41" fillId="0" borderId="0" xfId="0" applyNumberFormat="1" applyFont="1" applyAlignment="1">
      <alignment horizontal="right" vertical="center" wrapText="1"/>
    </xf>
    <xf numFmtId="0" fontId="29" fillId="0" borderId="23" xfId="0" applyFont="1" applyBorder="1" applyAlignment="1">
      <alignment horizontal="left" vertical="center" wrapText="1"/>
    </xf>
    <xf numFmtId="4" fontId="41" fillId="0" borderId="42" xfId="0" applyNumberFormat="1" applyFont="1" applyBorder="1" applyAlignment="1">
      <alignment horizontal="right" vertical="center" wrapText="1"/>
    </xf>
    <xf numFmtId="4" fontId="41" fillId="0" borderId="34" xfId="0" applyNumberFormat="1" applyFont="1" applyBorder="1" applyAlignment="1">
      <alignment horizontal="right" vertical="center" wrapText="1"/>
    </xf>
    <xf numFmtId="4" fontId="29" fillId="2" borderId="43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43" xfId="0" applyNumberFormat="1" applyFont="1" applyBorder="1" applyAlignment="1">
      <alignment horizontal="right" vertical="center" wrapText="1"/>
    </xf>
    <xf numFmtId="0" fontId="41" fillId="0" borderId="44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4" fontId="29" fillId="2" borderId="44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Alignment="1">
      <alignment vertic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49" fontId="18" fillId="8" borderId="50" xfId="2" applyNumberFormat="1" applyFont="1" applyBorder="1" applyAlignment="1">
      <alignment vertical="top"/>
    </xf>
    <xf numFmtId="4" fontId="18" fillId="8" borderId="50" xfId="2" applyNumberFormat="1" applyFont="1" applyBorder="1" applyAlignment="1">
      <alignment horizontal="right" vertical="top"/>
    </xf>
    <xf numFmtId="165" fontId="18" fillId="8" borderId="50" xfId="2" applyNumberFormat="1" applyFont="1" applyBorder="1" applyAlignment="1">
      <alignment horizontal="right" vertical="top"/>
    </xf>
    <xf numFmtId="4" fontId="10" fillId="0" borderId="1" xfId="0" applyNumberFormat="1" applyFont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29" fillId="0" borderId="0" xfId="0" applyFont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27" xfId="0" applyBorder="1"/>
    <xf numFmtId="0" fontId="0" fillId="0" borderId="3" xfId="0" applyBorder="1"/>
    <xf numFmtId="3" fontId="0" fillId="0" borderId="27" xfId="0" applyNumberFormat="1" applyBorder="1"/>
    <xf numFmtId="3" fontId="0" fillId="0" borderId="2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" xfId="0" applyBorder="1" applyAlignment="1">
      <alignment vertical="center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/>
    </xf>
    <xf numFmtId="0" fontId="0" fillId="0" borderId="0" xfId="0"/>
    <xf numFmtId="49" fontId="39" fillId="0" borderId="0" xfId="0" applyNumberFormat="1" applyFont="1" applyAlignment="1">
      <alignment horizontal="center" vertical="top"/>
    </xf>
  </cellXfs>
  <cellStyles count="3">
    <cellStyle name="Dobry" xfId="2" builtinId="26"/>
    <cellStyle name="Normalny" xfId="0" builtinId="0"/>
    <cellStyle name="Normalny 4" xfId="1" xr:uid="{8FD72466-B3B8-49B6-8A2D-BE9788E049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KIET_Sprawozdawczy_SF_za_2020%20-%20dla%20dzialu%20ksiegowos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"/>
      <sheetName val="LISTA"/>
      <sheetName val="5.Spr.sąd. z pow."/>
      <sheetName val="6.Spr. sąd. przec."/>
      <sheetName val="7.Zob. zabezp."/>
      <sheetName val="8.Zob.należn. warunk."/>
      <sheetName val="9.Ewid.pozabil."/>
      <sheetName val="10.Zestaw.kred."/>
      <sheetName val="11.Inwentar.Rozr."/>
      <sheetName val="12.RZiS - powiązania"/>
      <sheetName val="13.Aktywa - powiązania"/>
      <sheetName val="14.Pasywa - powiązania"/>
      <sheetName val="15.RZiS 2019,18"/>
      <sheetName val="16.Aktywa 2019,18"/>
      <sheetName val="17.Pasywa 2019,18"/>
      <sheetName val="18.RZiS"/>
      <sheetName val="19.Aktywa"/>
      <sheetName val="20.Pasywa"/>
      <sheetName val="21a.Przepływy m.pośr."/>
      <sheetName val="21b.Przepływy m. bezpośr."/>
      <sheetName val="22.Zest. zmian w kapitale "/>
      <sheetName val="9.Wprowadzenie"/>
      <sheetName val="23a.Dynamika zysku"/>
      <sheetName val="23b.Wskażniki"/>
      <sheetName val="A.A.I.1. WNiP"/>
      <sheetName val="A.A.I.2. zmiany WNiP"/>
      <sheetName val="A.A.II.1. zmiany Śr.trw."/>
      <sheetName val="A.A.II.2. Śr. trw.w bud."/>
      <sheetName val="A.A.II.3 Stawki amortyzacji"/>
      <sheetName val="A.A.II.4. Pod.od nieruch.,inne"/>
      <sheetName val="A.A.III. Należn.dł."/>
      <sheetName val="A.A.IV. Inw. dł."/>
      <sheetName val="A.A.IV.a Udziały,akcje"/>
      <sheetName val="A.A.IV.b Udzielone pożyczki"/>
      <sheetName val="A.A.V. Dł. rozl.mo"/>
      <sheetName val="A.B.I. Zapasy"/>
      <sheetName val="A.B.II. Należn.kr."/>
      <sheetName val="A.B.II.1 Nal.kr.str.czas."/>
      <sheetName val="A.B.II.2 Odpisy akt.należn."/>
      <sheetName val="A.B.III. Inw.kr."/>
      <sheetName val="A.B.III.1c Śr.pien."/>
      <sheetName val="A.B.IV. Krótkoterm.rozl.mo."/>
      <sheetName val="P.A. Kapitał własny"/>
      <sheetName val="P.B.I.  Rezerwy"/>
      <sheetName val="P.B.II. Zob. dług."/>
      <sheetName val="P.B.III. Zob.kr."/>
      <sheetName val="P.B.III.3. Fund.Specj."/>
      <sheetName val="P.B.III.3a. ZFŚS"/>
      <sheetName val="P.B.IV. Rozl.mo"/>
      <sheetName val="W.P.D. Pod.doch."/>
      <sheetName val="W.B. Rozl.z budż."/>
      <sheetName val="W.W. Inwentaryzacja-weryfikacja"/>
      <sheetName val="W.I. Inwentaryzacja"/>
      <sheetName val="W.Z. ZUS"/>
      <sheetName val="W.P. PIT-4R"/>
      <sheetName val="W.S.Sprzedaż_VAT_CIT"/>
      <sheetName val="R.P. Przychody"/>
      <sheetName val="R.K. Koszty"/>
      <sheetName val="wykaz do A.A.II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3">
          <cell r="C63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27C78-9832-41A5-8672-F9D03BD6F5E4}">
  <dimension ref="B1:AE39"/>
  <sheetViews>
    <sheetView topLeftCell="D1" zoomScaleNormal="100" workbookViewId="0">
      <selection activeCell="D1" sqref="D1"/>
    </sheetView>
  </sheetViews>
  <sheetFormatPr defaultColWidth="8.85546875" defaultRowHeight="12.75" x14ac:dyDescent="0.25"/>
  <cols>
    <col min="1" max="1" width="3.140625" style="2" customWidth="1"/>
    <col min="2" max="2" width="5.140625" style="2" customWidth="1"/>
    <col min="3" max="3" width="34.7109375" style="2" customWidth="1"/>
    <col min="4" max="9" width="18.7109375" style="2" customWidth="1"/>
    <col min="10" max="10" width="21.140625" style="2" customWidth="1"/>
    <col min="11" max="13" width="18.7109375" style="2" customWidth="1"/>
    <col min="14" max="14" width="2.7109375" style="2" customWidth="1"/>
    <col min="15" max="15" width="3.140625" style="2" customWidth="1"/>
    <col min="16" max="16" width="16.85546875" style="2" customWidth="1"/>
    <col min="17" max="256" width="8.85546875" style="2"/>
    <col min="257" max="257" width="3.140625" style="2" customWidth="1"/>
    <col min="258" max="258" width="5.140625" style="2" customWidth="1"/>
    <col min="259" max="259" width="34.7109375" style="2" customWidth="1"/>
    <col min="260" max="265" width="18.7109375" style="2" customWidth="1"/>
    <col min="266" max="266" width="21.140625" style="2" customWidth="1"/>
    <col min="267" max="269" width="18.7109375" style="2" customWidth="1"/>
    <col min="270" max="270" width="2.7109375" style="2" customWidth="1"/>
    <col min="271" max="271" width="3.140625" style="2" customWidth="1"/>
    <col min="272" max="272" width="16.85546875" style="2" customWidth="1"/>
    <col min="273" max="512" width="8.85546875" style="2"/>
    <col min="513" max="513" width="3.140625" style="2" customWidth="1"/>
    <col min="514" max="514" width="5.140625" style="2" customWidth="1"/>
    <col min="515" max="515" width="34.7109375" style="2" customWidth="1"/>
    <col min="516" max="521" width="18.7109375" style="2" customWidth="1"/>
    <col min="522" max="522" width="21.140625" style="2" customWidth="1"/>
    <col min="523" max="525" width="18.7109375" style="2" customWidth="1"/>
    <col min="526" max="526" width="2.7109375" style="2" customWidth="1"/>
    <col min="527" max="527" width="3.140625" style="2" customWidth="1"/>
    <col min="528" max="528" width="16.85546875" style="2" customWidth="1"/>
    <col min="529" max="768" width="8.85546875" style="2"/>
    <col min="769" max="769" width="3.140625" style="2" customWidth="1"/>
    <col min="770" max="770" width="5.140625" style="2" customWidth="1"/>
    <col min="771" max="771" width="34.7109375" style="2" customWidth="1"/>
    <col min="772" max="777" width="18.7109375" style="2" customWidth="1"/>
    <col min="778" max="778" width="21.140625" style="2" customWidth="1"/>
    <col min="779" max="781" width="18.7109375" style="2" customWidth="1"/>
    <col min="782" max="782" width="2.7109375" style="2" customWidth="1"/>
    <col min="783" max="783" width="3.140625" style="2" customWidth="1"/>
    <col min="784" max="784" width="16.85546875" style="2" customWidth="1"/>
    <col min="785" max="1024" width="8.85546875" style="2"/>
    <col min="1025" max="1025" width="3.140625" style="2" customWidth="1"/>
    <col min="1026" max="1026" width="5.140625" style="2" customWidth="1"/>
    <col min="1027" max="1027" width="34.7109375" style="2" customWidth="1"/>
    <col min="1028" max="1033" width="18.7109375" style="2" customWidth="1"/>
    <col min="1034" max="1034" width="21.140625" style="2" customWidth="1"/>
    <col min="1035" max="1037" width="18.7109375" style="2" customWidth="1"/>
    <col min="1038" max="1038" width="2.7109375" style="2" customWidth="1"/>
    <col min="1039" max="1039" width="3.140625" style="2" customWidth="1"/>
    <col min="1040" max="1040" width="16.85546875" style="2" customWidth="1"/>
    <col min="1041" max="1280" width="8.85546875" style="2"/>
    <col min="1281" max="1281" width="3.140625" style="2" customWidth="1"/>
    <col min="1282" max="1282" width="5.140625" style="2" customWidth="1"/>
    <col min="1283" max="1283" width="34.7109375" style="2" customWidth="1"/>
    <col min="1284" max="1289" width="18.7109375" style="2" customWidth="1"/>
    <col min="1290" max="1290" width="21.140625" style="2" customWidth="1"/>
    <col min="1291" max="1293" width="18.7109375" style="2" customWidth="1"/>
    <col min="1294" max="1294" width="2.7109375" style="2" customWidth="1"/>
    <col min="1295" max="1295" width="3.140625" style="2" customWidth="1"/>
    <col min="1296" max="1296" width="16.85546875" style="2" customWidth="1"/>
    <col min="1297" max="1536" width="8.85546875" style="2"/>
    <col min="1537" max="1537" width="3.140625" style="2" customWidth="1"/>
    <col min="1538" max="1538" width="5.140625" style="2" customWidth="1"/>
    <col min="1539" max="1539" width="34.7109375" style="2" customWidth="1"/>
    <col min="1540" max="1545" width="18.7109375" style="2" customWidth="1"/>
    <col min="1546" max="1546" width="21.140625" style="2" customWidth="1"/>
    <col min="1547" max="1549" width="18.7109375" style="2" customWidth="1"/>
    <col min="1550" max="1550" width="2.7109375" style="2" customWidth="1"/>
    <col min="1551" max="1551" width="3.140625" style="2" customWidth="1"/>
    <col min="1552" max="1552" width="16.85546875" style="2" customWidth="1"/>
    <col min="1553" max="1792" width="8.85546875" style="2"/>
    <col min="1793" max="1793" width="3.140625" style="2" customWidth="1"/>
    <col min="1794" max="1794" width="5.140625" style="2" customWidth="1"/>
    <col min="1795" max="1795" width="34.7109375" style="2" customWidth="1"/>
    <col min="1796" max="1801" width="18.7109375" style="2" customWidth="1"/>
    <col min="1802" max="1802" width="21.140625" style="2" customWidth="1"/>
    <col min="1803" max="1805" width="18.7109375" style="2" customWidth="1"/>
    <col min="1806" max="1806" width="2.7109375" style="2" customWidth="1"/>
    <col min="1807" max="1807" width="3.140625" style="2" customWidth="1"/>
    <col min="1808" max="1808" width="16.85546875" style="2" customWidth="1"/>
    <col min="1809" max="2048" width="8.85546875" style="2"/>
    <col min="2049" max="2049" width="3.140625" style="2" customWidth="1"/>
    <col min="2050" max="2050" width="5.140625" style="2" customWidth="1"/>
    <col min="2051" max="2051" width="34.7109375" style="2" customWidth="1"/>
    <col min="2052" max="2057" width="18.7109375" style="2" customWidth="1"/>
    <col min="2058" max="2058" width="21.140625" style="2" customWidth="1"/>
    <col min="2059" max="2061" width="18.7109375" style="2" customWidth="1"/>
    <col min="2062" max="2062" width="2.7109375" style="2" customWidth="1"/>
    <col min="2063" max="2063" width="3.140625" style="2" customWidth="1"/>
    <col min="2064" max="2064" width="16.85546875" style="2" customWidth="1"/>
    <col min="2065" max="2304" width="8.85546875" style="2"/>
    <col min="2305" max="2305" width="3.140625" style="2" customWidth="1"/>
    <col min="2306" max="2306" width="5.140625" style="2" customWidth="1"/>
    <col min="2307" max="2307" width="34.7109375" style="2" customWidth="1"/>
    <col min="2308" max="2313" width="18.7109375" style="2" customWidth="1"/>
    <col min="2314" max="2314" width="21.140625" style="2" customWidth="1"/>
    <col min="2315" max="2317" width="18.7109375" style="2" customWidth="1"/>
    <col min="2318" max="2318" width="2.7109375" style="2" customWidth="1"/>
    <col min="2319" max="2319" width="3.140625" style="2" customWidth="1"/>
    <col min="2320" max="2320" width="16.85546875" style="2" customWidth="1"/>
    <col min="2321" max="2560" width="8.85546875" style="2"/>
    <col min="2561" max="2561" width="3.140625" style="2" customWidth="1"/>
    <col min="2562" max="2562" width="5.140625" style="2" customWidth="1"/>
    <col min="2563" max="2563" width="34.7109375" style="2" customWidth="1"/>
    <col min="2564" max="2569" width="18.7109375" style="2" customWidth="1"/>
    <col min="2570" max="2570" width="21.140625" style="2" customWidth="1"/>
    <col min="2571" max="2573" width="18.7109375" style="2" customWidth="1"/>
    <col min="2574" max="2574" width="2.7109375" style="2" customWidth="1"/>
    <col min="2575" max="2575" width="3.140625" style="2" customWidth="1"/>
    <col min="2576" max="2576" width="16.85546875" style="2" customWidth="1"/>
    <col min="2577" max="2816" width="8.85546875" style="2"/>
    <col min="2817" max="2817" width="3.140625" style="2" customWidth="1"/>
    <col min="2818" max="2818" width="5.140625" style="2" customWidth="1"/>
    <col min="2819" max="2819" width="34.7109375" style="2" customWidth="1"/>
    <col min="2820" max="2825" width="18.7109375" style="2" customWidth="1"/>
    <col min="2826" max="2826" width="21.140625" style="2" customWidth="1"/>
    <col min="2827" max="2829" width="18.7109375" style="2" customWidth="1"/>
    <col min="2830" max="2830" width="2.7109375" style="2" customWidth="1"/>
    <col min="2831" max="2831" width="3.140625" style="2" customWidth="1"/>
    <col min="2832" max="2832" width="16.85546875" style="2" customWidth="1"/>
    <col min="2833" max="3072" width="8.85546875" style="2"/>
    <col min="3073" max="3073" width="3.140625" style="2" customWidth="1"/>
    <col min="3074" max="3074" width="5.140625" style="2" customWidth="1"/>
    <col min="3075" max="3075" width="34.7109375" style="2" customWidth="1"/>
    <col min="3076" max="3081" width="18.7109375" style="2" customWidth="1"/>
    <col min="3082" max="3082" width="21.140625" style="2" customWidth="1"/>
    <col min="3083" max="3085" width="18.7109375" style="2" customWidth="1"/>
    <col min="3086" max="3086" width="2.7109375" style="2" customWidth="1"/>
    <col min="3087" max="3087" width="3.140625" style="2" customWidth="1"/>
    <col min="3088" max="3088" width="16.85546875" style="2" customWidth="1"/>
    <col min="3089" max="3328" width="8.85546875" style="2"/>
    <col min="3329" max="3329" width="3.140625" style="2" customWidth="1"/>
    <col min="3330" max="3330" width="5.140625" style="2" customWidth="1"/>
    <col min="3331" max="3331" width="34.7109375" style="2" customWidth="1"/>
    <col min="3332" max="3337" width="18.7109375" style="2" customWidth="1"/>
    <col min="3338" max="3338" width="21.140625" style="2" customWidth="1"/>
    <col min="3339" max="3341" width="18.7109375" style="2" customWidth="1"/>
    <col min="3342" max="3342" width="2.7109375" style="2" customWidth="1"/>
    <col min="3343" max="3343" width="3.140625" style="2" customWidth="1"/>
    <col min="3344" max="3344" width="16.85546875" style="2" customWidth="1"/>
    <col min="3345" max="3584" width="8.85546875" style="2"/>
    <col min="3585" max="3585" width="3.140625" style="2" customWidth="1"/>
    <col min="3586" max="3586" width="5.140625" style="2" customWidth="1"/>
    <col min="3587" max="3587" width="34.7109375" style="2" customWidth="1"/>
    <col min="3588" max="3593" width="18.7109375" style="2" customWidth="1"/>
    <col min="3594" max="3594" width="21.140625" style="2" customWidth="1"/>
    <col min="3595" max="3597" width="18.7109375" style="2" customWidth="1"/>
    <col min="3598" max="3598" width="2.7109375" style="2" customWidth="1"/>
    <col min="3599" max="3599" width="3.140625" style="2" customWidth="1"/>
    <col min="3600" max="3600" width="16.85546875" style="2" customWidth="1"/>
    <col min="3601" max="3840" width="8.85546875" style="2"/>
    <col min="3841" max="3841" width="3.140625" style="2" customWidth="1"/>
    <col min="3842" max="3842" width="5.140625" style="2" customWidth="1"/>
    <col min="3843" max="3843" width="34.7109375" style="2" customWidth="1"/>
    <col min="3844" max="3849" width="18.7109375" style="2" customWidth="1"/>
    <col min="3850" max="3850" width="21.140625" style="2" customWidth="1"/>
    <col min="3851" max="3853" width="18.7109375" style="2" customWidth="1"/>
    <col min="3854" max="3854" width="2.7109375" style="2" customWidth="1"/>
    <col min="3855" max="3855" width="3.140625" style="2" customWidth="1"/>
    <col min="3856" max="3856" width="16.85546875" style="2" customWidth="1"/>
    <col min="3857" max="4096" width="8.85546875" style="2"/>
    <col min="4097" max="4097" width="3.140625" style="2" customWidth="1"/>
    <col min="4098" max="4098" width="5.140625" style="2" customWidth="1"/>
    <col min="4099" max="4099" width="34.7109375" style="2" customWidth="1"/>
    <col min="4100" max="4105" width="18.7109375" style="2" customWidth="1"/>
    <col min="4106" max="4106" width="21.140625" style="2" customWidth="1"/>
    <col min="4107" max="4109" width="18.7109375" style="2" customWidth="1"/>
    <col min="4110" max="4110" width="2.7109375" style="2" customWidth="1"/>
    <col min="4111" max="4111" width="3.140625" style="2" customWidth="1"/>
    <col min="4112" max="4112" width="16.85546875" style="2" customWidth="1"/>
    <col min="4113" max="4352" width="8.85546875" style="2"/>
    <col min="4353" max="4353" width="3.140625" style="2" customWidth="1"/>
    <col min="4354" max="4354" width="5.140625" style="2" customWidth="1"/>
    <col min="4355" max="4355" width="34.7109375" style="2" customWidth="1"/>
    <col min="4356" max="4361" width="18.7109375" style="2" customWidth="1"/>
    <col min="4362" max="4362" width="21.140625" style="2" customWidth="1"/>
    <col min="4363" max="4365" width="18.7109375" style="2" customWidth="1"/>
    <col min="4366" max="4366" width="2.7109375" style="2" customWidth="1"/>
    <col min="4367" max="4367" width="3.140625" style="2" customWidth="1"/>
    <col min="4368" max="4368" width="16.85546875" style="2" customWidth="1"/>
    <col min="4369" max="4608" width="8.85546875" style="2"/>
    <col min="4609" max="4609" width="3.140625" style="2" customWidth="1"/>
    <col min="4610" max="4610" width="5.140625" style="2" customWidth="1"/>
    <col min="4611" max="4611" width="34.7109375" style="2" customWidth="1"/>
    <col min="4612" max="4617" width="18.7109375" style="2" customWidth="1"/>
    <col min="4618" max="4618" width="21.140625" style="2" customWidth="1"/>
    <col min="4619" max="4621" width="18.7109375" style="2" customWidth="1"/>
    <col min="4622" max="4622" width="2.7109375" style="2" customWidth="1"/>
    <col min="4623" max="4623" width="3.140625" style="2" customWidth="1"/>
    <col min="4624" max="4624" width="16.85546875" style="2" customWidth="1"/>
    <col min="4625" max="4864" width="8.85546875" style="2"/>
    <col min="4865" max="4865" width="3.140625" style="2" customWidth="1"/>
    <col min="4866" max="4866" width="5.140625" style="2" customWidth="1"/>
    <col min="4867" max="4867" width="34.7109375" style="2" customWidth="1"/>
    <col min="4868" max="4873" width="18.7109375" style="2" customWidth="1"/>
    <col min="4874" max="4874" width="21.140625" style="2" customWidth="1"/>
    <col min="4875" max="4877" width="18.7109375" style="2" customWidth="1"/>
    <col min="4878" max="4878" width="2.7109375" style="2" customWidth="1"/>
    <col min="4879" max="4879" width="3.140625" style="2" customWidth="1"/>
    <col min="4880" max="4880" width="16.85546875" style="2" customWidth="1"/>
    <col min="4881" max="5120" width="8.85546875" style="2"/>
    <col min="5121" max="5121" width="3.140625" style="2" customWidth="1"/>
    <col min="5122" max="5122" width="5.140625" style="2" customWidth="1"/>
    <col min="5123" max="5123" width="34.7109375" style="2" customWidth="1"/>
    <col min="5124" max="5129" width="18.7109375" style="2" customWidth="1"/>
    <col min="5130" max="5130" width="21.140625" style="2" customWidth="1"/>
    <col min="5131" max="5133" width="18.7109375" style="2" customWidth="1"/>
    <col min="5134" max="5134" width="2.7109375" style="2" customWidth="1"/>
    <col min="5135" max="5135" width="3.140625" style="2" customWidth="1"/>
    <col min="5136" max="5136" width="16.85546875" style="2" customWidth="1"/>
    <col min="5137" max="5376" width="8.85546875" style="2"/>
    <col min="5377" max="5377" width="3.140625" style="2" customWidth="1"/>
    <col min="5378" max="5378" width="5.140625" style="2" customWidth="1"/>
    <col min="5379" max="5379" width="34.7109375" style="2" customWidth="1"/>
    <col min="5380" max="5385" width="18.7109375" style="2" customWidth="1"/>
    <col min="5386" max="5386" width="21.140625" style="2" customWidth="1"/>
    <col min="5387" max="5389" width="18.7109375" style="2" customWidth="1"/>
    <col min="5390" max="5390" width="2.7109375" style="2" customWidth="1"/>
    <col min="5391" max="5391" width="3.140625" style="2" customWidth="1"/>
    <col min="5392" max="5392" width="16.85546875" style="2" customWidth="1"/>
    <col min="5393" max="5632" width="8.85546875" style="2"/>
    <col min="5633" max="5633" width="3.140625" style="2" customWidth="1"/>
    <col min="5634" max="5634" width="5.140625" style="2" customWidth="1"/>
    <col min="5635" max="5635" width="34.7109375" style="2" customWidth="1"/>
    <col min="5636" max="5641" width="18.7109375" style="2" customWidth="1"/>
    <col min="5642" max="5642" width="21.140625" style="2" customWidth="1"/>
    <col min="5643" max="5645" width="18.7109375" style="2" customWidth="1"/>
    <col min="5646" max="5646" width="2.7109375" style="2" customWidth="1"/>
    <col min="5647" max="5647" width="3.140625" style="2" customWidth="1"/>
    <col min="5648" max="5648" width="16.85546875" style="2" customWidth="1"/>
    <col min="5649" max="5888" width="8.85546875" style="2"/>
    <col min="5889" max="5889" width="3.140625" style="2" customWidth="1"/>
    <col min="5890" max="5890" width="5.140625" style="2" customWidth="1"/>
    <col min="5891" max="5891" width="34.7109375" style="2" customWidth="1"/>
    <col min="5892" max="5897" width="18.7109375" style="2" customWidth="1"/>
    <col min="5898" max="5898" width="21.140625" style="2" customWidth="1"/>
    <col min="5899" max="5901" width="18.7109375" style="2" customWidth="1"/>
    <col min="5902" max="5902" width="2.7109375" style="2" customWidth="1"/>
    <col min="5903" max="5903" width="3.140625" style="2" customWidth="1"/>
    <col min="5904" max="5904" width="16.85546875" style="2" customWidth="1"/>
    <col min="5905" max="6144" width="8.85546875" style="2"/>
    <col min="6145" max="6145" width="3.140625" style="2" customWidth="1"/>
    <col min="6146" max="6146" width="5.140625" style="2" customWidth="1"/>
    <col min="6147" max="6147" width="34.7109375" style="2" customWidth="1"/>
    <col min="6148" max="6153" width="18.7109375" style="2" customWidth="1"/>
    <col min="6154" max="6154" width="21.140625" style="2" customWidth="1"/>
    <col min="6155" max="6157" width="18.7109375" style="2" customWidth="1"/>
    <col min="6158" max="6158" width="2.7109375" style="2" customWidth="1"/>
    <col min="6159" max="6159" width="3.140625" style="2" customWidth="1"/>
    <col min="6160" max="6160" width="16.85546875" style="2" customWidth="1"/>
    <col min="6161" max="6400" width="8.85546875" style="2"/>
    <col min="6401" max="6401" width="3.140625" style="2" customWidth="1"/>
    <col min="6402" max="6402" width="5.140625" style="2" customWidth="1"/>
    <col min="6403" max="6403" width="34.7109375" style="2" customWidth="1"/>
    <col min="6404" max="6409" width="18.7109375" style="2" customWidth="1"/>
    <col min="6410" max="6410" width="21.140625" style="2" customWidth="1"/>
    <col min="6411" max="6413" width="18.7109375" style="2" customWidth="1"/>
    <col min="6414" max="6414" width="2.7109375" style="2" customWidth="1"/>
    <col min="6415" max="6415" width="3.140625" style="2" customWidth="1"/>
    <col min="6416" max="6416" width="16.85546875" style="2" customWidth="1"/>
    <col min="6417" max="6656" width="8.85546875" style="2"/>
    <col min="6657" max="6657" width="3.140625" style="2" customWidth="1"/>
    <col min="6658" max="6658" width="5.140625" style="2" customWidth="1"/>
    <col min="6659" max="6659" width="34.7109375" style="2" customWidth="1"/>
    <col min="6660" max="6665" width="18.7109375" style="2" customWidth="1"/>
    <col min="6666" max="6666" width="21.140625" style="2" customWidth="1"/>
    <col min="6667" max="6669" width="18.7109375" style="2" customWidth="1"/>
    <col min="6670" max="6670" width="2.7109375" style="2" customWidth="1"/>
    <col min="6671" max="6671" width="3.140625" style="2" customWidth="1"/>
    <col min="6672" max="6672" width="16.85546875" style="2" customWidth="1"/>
    <col min="6673" max="6912" width="8.85546875" style="2"/>
    <col min="6913" max="6913" width="3.140625" style="2" customWidth="1"/>
    <col min="6914" max="6914" width="5.140625" style="2" customWidth="1"/>
    <col min="6915" max="6915" width="34.7109375" style="2" customWidth="1"/>
    <col min="6916" max="6921" width="18.7109375" style="2" customWidth="1"/>
    <col min="6922" max="6922" width="21.140625" style="2" customWidth="1"/>
    <col min="6923" max="6925" width="18.7109375" style="2" customWidth="1"/>
    <col min="6926" max="6926" width="2.7109375" style="2" customWidth="1"/>
    <col min="6927" max="6927" width="3.140625" style="2" customWidth="1"/>
    <col min="6928" max="6928" width="16.85546875" style="2" customWidth="1"/>
    <col min="6929" max="7168" width="8.85546875" style="2"/>
    <col min="7169" max="7169" width="3.140625" style="2" customWidth="1"/>
    <col min="7170" max="7170" width="5.140625" style="2" customWidth="1"/>
    <col min="7171" max="7171" width="34.7109375" style="2" customWidth="1"/>
    <col min="7172" max="7177" width="18.7109375" style="2" customWidth="1"/>
    <col min="7178" max="7178" width="21.140625" style="2" customWidth="1"/>
    <col min="7179" max="7181" width="18.7109375" style="2" customWidth="1"/>
    <col min="7182" max="7182" width="2.7109375" style="2" customWidth="1"/>
    <col min="7183" max="7183" width="3.140625" style="2" customWidth="1"/>
    <col min="7184" max="7184" width="16.85546875" style="2" customWidth="1"/>
    <col min="7185" max="7424" width="8.85546875" style="2"/>
    <col min="7425" max="7425" width="3.140625" style="2" customWidth="1"/>
    <col min="7426" max="7426" width="5.140625" style="2" customWidth="1"/>
    <col min="7427" max="7427" width="34.7109375" style="2" customWidth="1"/>
    <col min="7428" max="7433" width="18.7109375" style="2" customWidth="1"/>
    <col min="7434" max="7434" width="21.140625" style="2" customWidth="1"/>
    <col min="7435" max="7437" width="18.7109375" style="2" customWidth="1"/>
    <col min="7438" max="7438" width="2.7109375" style="2" customWidth="1"/>
    <col min="7439" max="7439" width="3.140625" style="2" customWidth="1"/>
    <col min="7440" max="7440" width="16.85546875" style="2" customWidth="1"/>
    <col min="7441" max="7680" width="8.85546875" style="2"/>
    <col min="7681" max="7681" width="3.140625" style="2" customWidth="1"/>
    <col min="7682" max="7682" width="5.140625" style="2" customWidth="1"/>
    <col min="7683" max="7683" width="34.7109375" style="2" customWidth="1"/>
    <col min="7684" max="7689" width="18.7109375" style="2" customWidth="1"/>
    <col min="7690" max="7690" width="21.140625" style="2" customWidth="1"/>
    <col min="7691" max="7693" width="18.7109375" style="2" customWidth="1"/>
    <col min="7694" max="7694" width="2.7109375" style="2" customWidth="1"/>
    <col min="7695" max="7695" width="3.140625" style="2" customWidth="1"/>
    <col min="7696" max="7696" width="16.85546875" style="2" customWidth="1"/>
    <col min="7697" max="7936" width="8.85546875" style="2"/>
    <col min="7937" max="7937" width="3.140625" style="2" customWidth="1"/>
    <col min="7938" max="7938" width="5.140625" style="2" customWidth="1"/>
    <col min="7939" max="7939" width="34.7109375" style="2" customWidth="1"/>
    <col min="7940" max="7945" width="18.7109375" style="2" customWidth="1"/>
    <col min="7946" max="7946" width="21.140625" style="2" customWidth="1"/>
    <col min="7947" max="7949" width="18.7109375" style="2" customWidth="1"/>
    <col min="7950" max="7950" width="2.7109375" style="2" customWidth="1"/>
    <col min="7951" max="7951" width="3.140625" style="2" customWidth="1"/>
    <col min="7952" max="7952" width="16.85546875" style="2" customWidth="1"/>
    <col min="7953" max="8192" width="8.85546875" style="2"/>
    <col min="8193" max="8193" width="3.140625" style="2" customWidth="1"/>
    <col min="8194" max="8194" width="5.140625" style="2" customWidth="1"/>
    <col min="8195" max="8195" width="34.7109375" style="2" customWidth="1"/>
    <col min="8196" max="8201" width="18.7109375" style="2" customWidth="1"/>
    <col min="8202" max="8202" width="21.140625" style="2" customWidth="1"/>
    <col min="8203" max="8205" width="18.7109375" style="2" customWidth="1"/>
    <col min="8206" max="8206" width="2.7109375" style="2" customWidth="1"/>
    <col min="8207" max="8207" width="3.140625" style="2" customWidth="1"/>
    <col min="8208" max="8208" width="16.85546875" style="2" customWidth="1"/>
    <col min="8209" max="8448" width="8.85546875" style="2"/>
    <col min="8449" max="8449" width="3.140625" style="2" customWidth="1"/>
    <col min="8450" max="8450" width="5.140625" style="2" customWidth="1"/>
    <col min="8451" max="8451" width="34.7109375" style="2" customWidth="1"/>
    <col min="8452" max="8457" width="18.7109375" style="2" customWidth="1"/>
    <col min="8458" max="8458" width="21.140625" style="2" customWidth="1"/>
    <col min="8459" max="8461" width="18.7109375" style="2" customWidth="1"/>
    <col min="8462" max="8462" width="2.7109375" style="2" customWidth="1"/>
    <col min="8463" max="8463" width="3.140625" style="2" customWidth="1"/>
    <col min="8464" max="8464" width="16.85546875" style="2" customWidth="1"/>
    <col min="8465" max="8704" width="8.85546875" style="2"/>
    <col min="8705" max="8705" width="3.140625" style="2" customWidth="1"/>
    <col min="8706" max="8706" width="5.140625" style="2" customWidth="1"/>
    <col min="8707" max="8707" width="34.7109375" style="2" customWidth="1"/>
    <col min="8708" max="8713" width="18.7109375" style="2" customWidth="1"/>
    <col min="8714" max="8714" width="21.140625" style="2" customWidth="1"/>
    <col min="8715" max="8717" width="18.7109375" style="2" customWidth="1"/>
    <col min="8718" max="8718" width="2.7109375" style="2" customWidth="1"/>
    <col min="8719" max="8719" width="3.140625" style="2" customWidth="1"/>
    <col min="8720" max="8720" width="16.85546875" style="2" customWidth="1"/>
    <col min="8721" max="8960" width="8.85546875" style="2"/>
    <col min="8961" max="8961" width="3.140625" style="2" customWidth="1"/>
    <col min="8962" max="8962" width="5.140625" style="2" customWidth="1"/>
    <col min="8963" max="8963" width="34.7109375" style="2" customWidth="1"/>
    <col min="8964" max="8969" width="18.7109375" style="2" customWidth="1"/>
    <col min="8970" max="8970" width="21.140625" style="2" customWidth="1"/>
    <col min="8971" max="8973" width="18.7109375" style="2" customWidth="1"/>
    <col min="8974" max="8974" width="2.7109375" style="2" customWidth="1"/>
    <col min="8975" max="8975" width="3.140625" style="2" customWidth="1"/>
    <col min="8976" max="8976" width="16.85546875" style="2" customWidth="1"/>
    <col min="8977" max="9216" width="8.85546875" style="2"/>
    <col min="9217" max="9217" width="3.140625" style="2" customWidth="1"/>
    <col min="9218" max="9218" width="5.140625" style="2" customWidth="1"/>
    <col min="9219" max="9219" width="34.7109375" style="2" customWidth="1"/>
    <col min="9220" max="9225" width="18.7109375" style="2" customWidth="1"/>
    <col min="9226" max="9226" width="21.140625" style="2" customWidth="1"/>
    <col min="9227" max="9229" width="18.7109375" style="2" customWidth="1"/>
    <col min="9230" max="9230" width="2.7109375" style="2" customWidth="1"/>
    <col min="9231" max="9231" width="3.140625" style="2" customWidth="1"/>
    <col min="9232" max="9232" width="16.85546875" style="2" customWidth="1"/>
    <col min="9233" max="9472" width="8.85546875" style="2"/>
    <col min="9473" max="9473" width="3.140625" style="2" customWidth="1"/>
    <col min="9474" max="9474" width="5.140625" style="2" customWidth="1"/>
    <col min="9475" max="9475" width="34.7109375" style="2" customWidth="1"/>
    <col min="9476" max="9481" width="18.7109375" style="2" customWidth="1"/>
    <col min="9482" max="9482" width="21.140625" style="2" customWidth="1"/>
    <col min="9483" max="9485" width="18.7109375" style="2" customWidth="1"/>
    <col min="9486" max="9486" width="2.7109375" style="2" customWidth="1"/>
    <col min="9487" max="9487" width="3.140625" style="2" customWidth="1"/>
    <col min="9488" max="9488" width="16.85546875" style="2" customWidth="1"/>
    <col min="9489" max="9728" width="8.85546875" style="2"/>
    <col min="9729" max="9729" width="3.140625" style="2" customWidth="1"/>
    <col min="9730" max="9730" width="5.140625" style="2" customWidth="1"/>
    <col min="9731" max="9731" width="34.7109375" style="2" customWidth="1"/>
    <col min="9732" max="9737" width="18.7109375" style="2" customWidth="1"/>
    <col min="9738" max="9738" width="21.140625" style="2" customWidth="1"/>
    <col min="9739" max="9741" width="18.7109375" style="2" customWidth="1"/>
    <col min="9742" max="9742" width="2.7109375" style="2" customWidth="1"/>
    <col min="9743" max="9743" width="3.140625" style="2" customWidth="1"/>
    <col min="9744" max="9744" width="16.85546875" style="2" customWidth="1"/>
    <col min="9745" max="9984" width="8.85546875" style="2"/>
    <col min="9985" max="9985" width="3.140625" style="2" customWidth="1"/>
    <col min="9986" max="9986" width="5.140625" style="2" customWidth="1"/>
    <col min="9987" max="9987" width="34.7109375" style="2" customWidth="1"/>
    <col min="9988" max="9993" width="18.7109375" style="2" customWidth="1"/>
    <col min="9994" max="9994" width="21.140625" style="2" customWidth="1"/>
    <col min="9995" max="9997" width="18.7109375" style="2" customWidth="1"/>
    <col min="9998" max="9998" width="2.7109375" style="2" customWidth="1"/>
    <col min="9999" max="9999" width="3.140625" style="2" customWidth="1"/>
    <col min="10000" max="10000" width="16.85546875" style="2" customWidth="1"/>
    <col min="10001" max="10240" width="8.85546875" style="2"/>
    <col min="10241" max="10241" width="3.140625" style="2" customWidth="1"/>
    <col min="10242" max="10242" width="5.140625" style="2" customWidth="1"/>
    <col min="10243" max="10243" width="34.7109375" style="2" customWidth="1"/>
    <col min="10244" max="10249" width="18.7109375" style="2" customWidth="1"/>
    <col min="10250" max="10250" width="21.140625" style="2" customWidth="1"/>
    <col min="10251" max="10253" width="18.7109375" style="2" customWidth="1"/>
    <col min="10254" max="10254" width="2.7109375" style="2" customWidth="1"/>
    <col min="10255" max="10255" width="3.140625" style="2" customWidth="1"/>
    <col min="10256" max="10256" width="16.85546875" style="2" customWidth="1"/>
    <col min="10257" max="10496" width="8.85546875" style="2"/>
    <col min="10497" max="10497" width="3.140625" style="2" customWidth="1"/>
    <col min="10498" max="10498" width="5.140625" style="2" customWidth="1"/>
    <col min="10499" max="10499" width="34.7109375" style="2" customWidth="1"/>
    <col min="10500" max="10505" width="18.7109375" style="2" customWidth="1"/>
    <col min="10506" max="10506" width="21.140625" style="2" customWidth="1"/>
    <col min="10507" max="10509" width="18.7109375" style="2" customWidth="1"/>
    <col min="10510" max="10510" width="2.7109375" style="2" customWidth="1"/>
    <col min="10511" max="10511" width="3.140625" style="2" customWidth="1"/>
    <col min="10512" max="10512" width="16.85546875" style="2" customWidth="1"/>
    <col min="10513" max="10752" width="8.85546875" style="2"/>
    <col min="10753" max="10753" width="3.140625" style="2" customWidth="1"/>
    <col min="10754" max="10754" width="5.140625" style="2" customWidth="1"/>
    <col min="10755" max="10755" width="34.7109375" style="2" customWidth="1"/>
    <col min="10756" max="10761" width="18.7109375" style="2" customWidth="1"/>
    <col min="10762" max="10762" width="21.140625" style="2" customWidth="1"/>
    <col min="10763" max="10765" width="18.7109375" style="2" customWidth="1"/>
    <col min="10766" max="10766" width="2.7109375" style="2" customWidth="1"/>
    <col min="10767" max="10767" width="3.140625" style="2" customWidth="1"/>
    <col min="10768" max="10768" width="16.85546875" style="2" customWidth="1"/>
    <col min="10769" max="11008" width="8.85546875" style="2"/>
    <col min="11009" max="11009" width="3.140625" style="2" customWidth="1"/>
    <col min="11010" max="11010" width="5.140625" style="2" customWidth="1"/>
    <col min="11011" max="11011" width="34.7109375" style="2" customWidth="1"/>
    <col min="11012" max="11017" width="18.7109375" style="2" customWidth="1"/>
    <col min="11018" max="11018" width="21.140625" style="2" customWidth="1"/>
    <col min="11019" max="11021" width="18.7109375" style="2" customWidth="1"/>
    <col min="11022" max="11022" width="2.7109375" style="2" customWidth="1"/>
    <col min="11023" max="11023" width="3.140625" style="2" customWidth="1"/>
    <col min="11024" max="11024" width="16.85546875" style="2" customWidth="1"/>
    <col min="11025" max="11264" width="8.85546875" style="2"/>
    <col min="11265" max="11265" width="3.140625" style="2" customWidth="1"/>
    <col min="11266" max="11266" width="5.140625" style="2" customWidth="1"/>
    <col min="11267" max="11267" width="34.7109375" style="2" customWidth="1"/>
    <col min="11268" max="11273" width="18.7109375" style="2" customWidth="1"/>
    <col min="11274" max="11274" width="21.140625" style="2" customWidth="1"/>
    <col min="11275" max="11277" width="18.7109375" style="2" customWidth="1"/>
    <col min="11278" max="11278" width="2.7109375" style="2" customWidth="1"/>
    <col min="11279" max="11279" width="3.140625" style="2" customWidth="1"/>
    <col min="11280" max="11280" width="16.85546875" style="2" customWidth="1"/>
    <col min="11281" max="11520" width="8.85546875" style="2"/>
    <col min="11521" max="11521" width="3.140625" style="2" customWidth="1"/>
    <col min="11522" max="11522" width="5.140625" style="2" customWidth="1"/>
    <col min="11523" max="11523" width="34.7109375" style="2" customWidth="1"/>
    <col min="11524" max="11529" width="18.7109375" style="2" customWidth="1"/>
    <col min="11530" max="11530" width="21.140625" style="2" customWidth="1"/>
    <col min="11531" max="11533" width="18.7109375" style="2" customWidth="1"/>
    <col min="11534" max="11534" width="2.7109375" style="2" customWidth="1"/>
    <col min="11535" max="11535" width="3.140625" style="2" customWidth="1"/>
    <col min="11536" max="11536" width="16.85546875" style="2" customWidth="1"/>
    <col min="11537" max="11776" width="8.85546875" style="2"/>
    <col min="11777" max="11777" width="3.140625" style="2" customWidth="1"/>
    <col min="11778" max="11778" width="5.140625" style="2" customWidth="1"/>
    <col min="11779" max="11779" width="34.7109375" style="2" customWidth="1"/>
    <col min="11780" max="11785" width="18.7109375" style="2" customWidth="1"/>
    <col min="11786" max="11786" width="21.140625" style="2" customWidth="1"/>
    <col min="11787" max="11789" width="18.7109375" style="2" customWidth="1"/>
    <col min="11790" max="11790" width="2.7109375" style="2" customWidth="1"/>
    <col min="11791" max="11791" width="3.140625" style="2" customWidth="1"/>
    <col min="11792" max="11792" width="16.85546875" style="2" customWidth="1"/>
    <col min="11793" max="12032" width="8.85546875" style="2"/>
    <col min="12033" max="12033" width="3.140625" style="2" customWidth="1"/>
    <col min="12034" max="12034" width="5.140625" style="2" customWidth="1"/>
    <col min="12035" max="12035" width="34.7109375" style="2" customWidth="1"/>
    <col min="12036" max="12041" width="18.7109375" style="2" customWidth="1"/>
    <col min="12042" max="12042" width="21.140625" style="2" customWidth="1"/>
    <col min="12043" max="12045" width="18.7109375" style="2" customWidth="1"/>
    <col min="12046" max="12046" width="2.7109375" style="2" customWidth="1"/>
    <col min="12047" max="12047" width="3.140625" style="2" customWidth="1"/>
    <col min="12048" max="12048" width="16.85546875" style="2" customWidth="1"/>
    <col min="12049" max="12288" width="8.85546875" style="2"/>
    <col min="12289" max="12289" width="3.140625" style="2" customWidth="1"/>
    <col min="12290" max="12290" width="5.140625" style="2" customWidth="1"/>
    <col min="12291" max="12291" width="34.7109375" style="2" customWidth="1"/>
    <col min="12292" max="12297" width="18.7109375" style="2" customWidth="1"/>
    <col min="12298" max="12298" width="21.140625" style="2" customWidth="1"/>
    <col min="12299" max="12301" width="18.7109375" style="2" customWidth="1"/>
    <col min="12302" max="12302" width="2.7109375" style="2" customWidth="1"/>
    <col min="12303" max="12303" width="3.140625" style="2" customWidth="1"/>
    <col min="12304" max="12304" width="16.85546875" style="2" customWidth="1"/>
    <col min="12305" max="12544" width="8.85546875" style="2"/>
    <col min="12545" max="12545" width="3.140625" style="2" customWidth="1"/>
    <col min="12546" max="12546" width="5.140625" style="2" customWidth="1"/>
    <col min="12547" max="12547" width="34.7109375" style="2" customWidth="1"/>
    <col min="12548" max="12553" width="18.7109375" style="2" customWidth="1"/>
    <col min="12554" max="12554" width="21.140625" style="2" customWidth="1"/>
    <col min="12555" max="12557" width="18.7109375" style="2" customWidth="1"/>
    <col min="12558" max="12558" width="2.7109375" style="2" customWidth="1"/>
    <col min="12559" max="12559" width="3.140625" style="2" customWidth="1"/>
    <col min="12560" max="12560" width="16.85546875" style="2" customWidth="1"/>
    <col min="12561" max="12800" width="8.85546875" style="2"/>
    <col min="12801" max="12801" width="3.140625" style="2" customWidth="1"/>
    <col min="12802" max="12802" width="5.140625" style="2" customWidth="1"/>
    <col min="12803" max="12803" width="34.7109375" style="2" customWidth="1"/>
    <col min="12804" max="12809" width="18.7109375" style="2" customWidth="1"/>
    <col min="12810" max="12810" width="21.140625" style="2" customWidth="1"/>
    <col min="12811" max="12813" width="18.7109375" style="2" customWidth="1"/>
    <col min="12814" max="12814" width="2.7109375" style="2" customWidth="1"/>
    <col min="12815" max="12815" width="3.140625" style="2" customWidth="1"/>
    <col min="12816" max="12816" width="16.85546875" style="2" customWidth="1"/>
    <col min="12817" max="13056" width="8.85546875" style="2"/>
    <col min="13057" max="13057" width="3.140625" style="2" customWidth="1"/>
    <col min="13058" max="13058" width="5.140625" style="2" customWidth="1"/>
    <col min="13059" max="13059" width="34.7109375" style="2" customWidth="1"/>
    <col min="13060" max="13065" width="18.7109375" style="2" customWidth="1"/>
    <col min="13066" max="13066" width="21.140625" style="2" customWidth="1"/>
    <col min="13067" max="13069" width="18.7109375" style="2" customWidth="1"/>
    <col min="13070" max="13070" width="2.7109375" style="2" customWidth="1"/>
    <col min="13071" max="13071" width="3.140625" style="2" customWidth="1"/>
    <col min="13072" max="13072" width="16.85546875" style="2" customWidth="1"/>
    <col min="13073" max="13312" width="8.85546875" style="2"/>
    <col min="13313" max="13313" width="3.140625" style="2" customWidth="1"/>
    <col min="13314" max="13314" width="5.140625" style="2" customWidth="1"/>
    <col min="13315" max="13315" width="34.7109375" style="2" customWidth="1"/>
    <col min="13316" max="13321" width="18.7109375" style="2" customWidth="1"/>
    <col min="13322" max="13322" width="21.140625" style="2" customWidth="1"/>
    <col min="13323" max="13325" width="18.7109375" style="2" customWidth="1"/>
    <col min="13326" max="13326" width="2.7109375" style="2" customWidth="1"/>
    <col min="13327" max="13327" width="3.140625" style="2" customWidth="1"/>
    <col min="13328" max="13328" width="16.85546875" style="2" customWidth="1"/>
    <col min="13329" max="13568" width="8.85546875" style="2"/>
    <col min="13569" max="13569" width="3.140625" style="2" customWidth="1"/>
    <col min="13570" max="13570" width="5.140625" style="2" customWidth="1"/>
    <col min="13571" max="13571" width="34.7109375" style="2" customWidth="1"/>
    <col min="13572" max="13577" width="18.7109375" style="2" customWidth="1"/>
    <col min="13578" max="13578" width="21.140625" style="2" customWidth="1"/>
    <col min="13579" max="13581" width="18.7109375" style="2" customWidth="1"/>
    <col min="13582" max="13582" width="2.7109375" style="2" customWidth="1"/>
    <col min="13583" max="13583" width="3.140625" style="2" customWidth="1"/>
    <col min="13584" max="13584" width="16.85546875" style="2" customWidth="1"/>
    <col min="13585" max="13824" width="8.85546875" style="2"/>
    <col min="13825" max="13825" width="3.140625" style="2" customWidth="1"/>
    <col min="13826" max="13826" width="5.140625" style="2" customWidth="1"/>
    <col min="13827" max="13827" width="34.7109375" style="2" customWidth="1"/>
    <col min="13828" max="13833" width="18.7109375" style="2" customWidth="1"/>
    <col min="13834" max="13834" width="21.140625" style="2" customWidth="1"/>
    <col min="13835" max="13837" width="18.7109375" style="2" customWidth="1"/>
    <col min="13838" max="13838" width="2.7109375" style="2" customWidth="1"/>
    <col min="13839" max="13839" width="3.140625" style="2" customWidth="1"/>
    <col min="13840" max="13840" width="16.85546875" style="2" customWidth="1"/>
    <col min="13841" max="14080" width="8.85546875" style="2"/>
    <col min="14081" max="14081" width="3.140625" style="2" customWidth="1"/>
    <col min="14082" max="14082" width="5.140625" style="2" customWidth="1"/>
    <col min="14083" max="14083" width="34.7109375" style="2" customWidth="1"/>
    <col min="14084" max="14089" width="18.7109375" style="2" customWidth="1"/>
    <col min="14090" max="14090" width="21.140625" style="2" customWidth="1"/>
    <col min="14091" max="14093" width="18.7109375" style="2" customWidth="1"/>
    <col min="14094" max="14094" width="2.7109375" style="2" customWidth="1"/>
    <col min="14095" max="14095" width="3.140625" style="2" customWidth="1"/>
    <col min="14096" max="14096" width="16.85546875" style="2" customWidth="1"/>
    <col min="14097" max="14336" width="8.85546875" style="2"/>
    <col min="14337" max="14337" width="3.140625" style="2" customWidth="1"/>
    <col min="14338" max="14338" width="5.140625" style="2" customWidth="1"/>
    <col min="14339" max="14339" width="34.7109375" style="2" customWidth="1"/>
    <col min="14340" max="14345" width="18.7109375" style="2" customWidth="1"/>
    <col min="14346" max="14346" width="21.140625" style="2" customWidth="1"/>
    <col min="14347" max="14349" width="18.7109375" style="2" customWidth="1"/>
    <col min="14350" max="14350" width="2.7109375" style="2" customWidth="1"/>
    <col min="14351" max="14351" width="3.140625" style="2" customWidth="1"/>
    <col min="14352" max="14352" width="16.85546875" style="2" customWidth="1"/>
    <col min="14353" max="14592" width="8.85546875" style="2"/>
    <col min="14593" max="14593" width="3.140625" style="2" customWidth="1"/>
    <col min="14594" max="14594" width="5.140625" style="2" customWidth="1"/>
    <col min="14595" max="14595" width="34.7109375" style="2" customWidth="1"/>
    <col min="14596" max="14601" width="18.7109375" style="2" customWidth="1"/>
    <col min="14602" max="14602" width="21.140625" style="2" customWidth="1"/>
    <col min="14603" max="14605" width="18.7109375" style="2" customWidth="1"/>
    <col min="14606" max="14606" width="2.7109375" style="2" customWidth="1"/>
    <col min="14607" max="14607" width="3.140625" style="2" customWidth="1"/>
    <col min="14608" max="14608" width="16.85546875" style="2" customWidth="1"/>
    <col min="14609" max="14848" width="8.85546875" style="2"/>
    <col min="14849" max="14849" width="3.140625" style="2" customWidth="1"/>
    <col min="14850" max="14850" width="5.140625" style="2" customWidth="1"/>
    <col min="14851" max="14851" width="34.7109375" style="2" customWidth="1"/>
    <col min="14852" max="14857" width="18.7109375" style="2" customWidth="1"/>
    <col min="14858" max="14858" width="21.140625" style="2" customWidth="1"/>
    <col min="14859" max="14861" width="18.7109375" style="2" customWidth="1"/>
    <col min="14862" max="14862" width="2.7109375" style="2" customWidth="1"/>
    <col min="14863" max="14863" width="3.140625" style="2" customWidth="1"/>
    <col min="14864" max="14864" width="16.85546875" style="2" customWidth="1"/>
    <col min="14865" max="15104" width="8.85546875" style="2"/>
    <col min="15105" max="15105" width="3.140625" style="2" customWidth="1"/>
    <col min="15106" max="15106" width="5.140625" style="2" customWidth="1"/>
    <col min="15107" max="15107" width="34.7109375" style="2" customWidth="1"/>
    <col min="15108" max="15113" width="18.7109375" style="2" customWidth="1"/>
    <col min="15114" max="15114" width="21.140625" style="2" customWidth="1"/>
    <col min="15115" max="15117" width="18.7109375" style="2" customWidth="1"/>
    <col min="15118" max="15118" width="2.7109375" style="2" customWidth="1"/>
    <col min="15119" max="15119" width="3.140625" style="2" customWidth="1"/>
    <col min="15120" max="15120" width="16.85546875" style="2" customWidth="1"/>
    <col min="15121" max="15360" width="8.85546875" style="2"/>
    <col min="15361" max="15361" width="3.140625" style="2" customWidth="1"/>
    <col min="15362" max="15362" width="5.140625" style="2" customWidth="1"/>
    <col min="15363" max="15363" width="34.7109375" style="2" customWidth="1"/>
    <col min="15364" max="15369" width="18.7109375" style="2" customWidth="1"/>
    <col min="15370" max="15370" width="21.140625" style="2" customWidth="1"/>
    <col min="15371" max="15373" width="18.7109375" style="2" customWidth="1"/>
    <col min="15374" max="15374" width="2.7109375" style="2" customWidth="1"/>
    <col min="15375" max="15375" width="3.140625" style="2" customWidth="1"/>
    <col min="15376" max="15376" width="16.85546875" style="2" customWidth="1"/>
    <col min="15377" max="15616" width="8.85546875" style="2"/>
    <col min="15617" max="15617" width="3.140625" style="2" customWidth="1"/>
    <col min="15618" max="15618" width="5.140625" style="2" customWidth="1"/>
    <col min="15619" max="15619" width="34.7109375" style="2" customWidth="1"/>
    <col min="15620" max="15625" width="18.7109375" style="2" customWidth="1"/>
    <col min="15626" max="15626" width="21.140625" style="2" customWidth="1"/>
    <col min="15627" max="15629" width="18.7109375" style="2" customWidth="1"/>
    <col min="15630" max="15630" width="2.7109375" style="2" customWidth="1"/>
    <col min="15631" max="15631" width="3.140625" style="2" customWidth="1"/>
    <col min="15632" max="15632" width="16.85546875" style="2" customWidth="1"/>
    <col min="15633" max="15872" width="8.85546875" style="2"/>
    <col min="15873" max="15873" width="3.140625" style="2" customWidth="1"/>
    <col min="15874" max="15874" width="5.140625" style="2" customWidth="1"/>
    <col min="15875" max="15875" width="34.7109375" style="2" customWidth="1"/>
    <col min="15876" max="15881" width="18.7109375" style="2" customWidth="1"/>
    <col min="15882" max="15882" width="21.140625" style="2" customWidth="1"/>
    <col min="15883" max="15885" width="18.7109375" style="2" customWidth="1"/>
    <col min="15886" max="15886" width="2.7109375" style="2" customWidth="1"/>
    <col min="15887" max="15887" width="3.140625" style="2" customWidth="1"/>
    <col min="15888" max="15888" width="16.85546875" style="2" customWidth="1"/>
    <col min="15889" max="16128" width="8.85546875" style="2"/>
    <col min="16129" max="16129" width="3.140625" style="2" customWidth="1"/>
    <col min="16130" max="16130" width="5.140625" style="2" customWidth="1"/>
    <col min="16131" max="16131" width="34.7109375" style="2" customWidth="1"/>
    <col min="16132" max="16137" width="18.7109375" style="2" customWidth="1"/>
    <col min="16138" max="16138" width="21.140625" style="2" customWidth="1"/>
    <col min="16139" max="16141" width="18.7109375" style="2" customWidth="1"/>
    <col min="16142" max="16142" width="2.7109375" style="2" customWidth="1"/>
    <col min="16143" max="16143" width="3.140625" style="2" customWidth="1"/>
    <col min="16144" max="16144" width="16.85546875" style="2" customWidth="1"/>
    <col min="16145" max="16384" width="8.85546875" style="2"/>
  </cols>
  <sheetData>
    <row r="1" spans="2:31" ht="15" customHeight="1" x14ac:dyDescent="0.25">
      <c r="B1" s="3"/>
      <c r="C1" s="4"/>
      <c r="D1" s="169" t="s">
        <v>39</v>
      </c>
      <c r="E1" s="4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</row>
    <row r="2" spans="2:31" s="6" customFormat="1" ht="15" x14ac:dyDescent="0.25">
      <c r="B2" s="7"/>
      <c r="C2" s="278" t="s">
        <v>346</v>
      </c>
      <c r="D2" s="278"/>
      <c r="E2" s="278"/>
      <c r="F2" s="278"/>
      <c r="G2" s="278"/>
      <c r="H2" s="278"/>
      <c r="I2" s="278"/>
      <c r="J2" s="278"/>
      <c r="K2" s="278"/>
      <c r="L2" s="278"/>
      <c r="M2" s="8" t="s">
        <v>413</v>
      </c>
    </row>
    <row r="3" spans="2:31" ht="6" customHeight="1" x14ac:dyDescent="0.25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31" ht="19.5" customHeight="1" x14ac:dyDescent="0.25">
      <c r="B4" s="274" t="s">
        <v>0</v>
      </c>
      <c r="C4" s="274" t="s">
        <v>1</v>
      </c>
      <c r="D4" s="274" t="s">
        <v>2</v>
      </c>
      <c r="E4" s="274" t="s">
        <v>3</v>
      </c>
      <c r="F4" s="273" t="s">
        <v>4</v>
      </c>
      <c r="G4" s="273"/>
      <c r="H4" s="273"/>
      <c r="I4" s="273"/>
      <c r="J4" s="273"/>
      <c r="K4" s="272" t="s">
        <v>5</v>
      </c>
      <c r="L4" s="274" t="s">
        <v>6</v>
      </c>
      <c r="M4" s="275" t="s">
        <v>7</v>
      </c>
      <c r="N4" s="10"/>
    </row>
    <row r="5" spans="2:31" ht="81.75" customHeight="1" x14ac:dyDescent="0.25">
      <c r="B5" s="274"/>
      <c r="C5" s="274"/>
      <c r="D5" s="274"/>
      <c r="E5" s="274"/>
      <c r="F5" s="11" t="s">
        <v>8</v>
      </c>
      <c r="G5" s="11" t="s">
        <v>9</v>
      </c>
      <c r="H5" s="11" t="s">
        <v>10</v>
      </c>
      <c r="I5" s="12" t="s">
        <v>11</v>
      </c>
      <c r="J5" s="13" t="s">
        <v>12</v>
      </c>
      <c r="K5" s="273"/>
      <c r="L5" s="274"/>
      <c r="M5" s="276"/>
      <c r="N5" s="10"/>
    </row>
    <row r="6" spans="2:31" s="14" customFormat="1" ht="24" customHeight="1" x14ac:dyDescent="0.25">
      <c r="B6" s="15" t="s">
        <v>13</v>
      </c>
      <c r="C6" s="16" t="s">
        <v>347</v>
      </c>
      <c r="D6" s="17"/>
      <c r="E6" s="17"/>
      <c r="F6" s="17">
        <v>140378.68</v>
      </c>
      <c r="G6" s="17"/>
      <c r="H6" s="17">
        <v>215011.29</v>
      </c>
      <c r="I6" s="17"/>
      <c r="J6" s="17"/>
      <c r="K6" s="18">
        <f t="shared" ref="K6:K36" si="0">SUM(F6:J6)</f>
        <v>355389.97</v>
      </c>
      <c r="L6" s="17"/>
      <c r="M6" s="19">
        <f t="shared" ref="M6:M36" si="1">D6+E6+K6+L6</f>
        <v>355389.97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2:31" s="14" customFormat="1" ht="24" customHeight="1" x14ac:dyDescent="0.25">
      <c r="B7" s="15" t="s">
        <v>14</v>
      </c>
      <c r="C7" s="16" t="s">
        <v>15</v>
      </c>
      <c r="D7" s="19">
        <f t="shared" ref="D7:J7" si="2">SUM(D8:D12)</f>
        <v>0</v>
      </c>
      <c r="E7" s="19">
        <f t="shared" si="2"/>
        <v>0</v>
      </c>
      <c r="F7" s="21">
        <f t="shared" si="2"/>
        <v>422919.2</v>
      </c>
      <c r="G7" s="21">
        <f t="shared" si="2"/>
        <v>0</v>
      </c>
      <c r="H7" s="21">
        <f t="shared" si="2"/>
        <v>100347.44</v>
      </c>
      <c r="I7" s="21">
        <f t="shared" si="2"/>
        <v>0</v>
      </c>
      <c r="J7" s="21">
        <f t="shared" si="2"/>
        <v>0</v>
      </c>
      <c r="K7" s="18">
        <f t="shared" si="0"/>
        <v>523266.64</v>
      </c>
      <c r="L7" s="19">
        <f>SUM(L8:L12)</f>
        <v>0</v>
      </c>
      <c r="M7" s="19">
        <f t="shared" si="1"/>
        <v>523266.64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2:31" ht="24" customHeight="1" x14ac:dyDescent="0.25">
      <c r="B8" s="22" t="s">
        <v>16</v>
      </c>
      <c r="C8" s="23" t="s">
        <v>17</v>
      </c>
      <c r="D8" s="24"/>
      <c r="E8" s="24"/>
      <c r="F8" s="24">
        <v>27675</v>
      </c>
      <c r="G8" s="24"/>
      <c r="H8" s="24">
        <v>68921.08</v>
      </c>
      <c r="I8" s="24"/>
      <c r="J8" s="24"/>
      <c r="K8" s="18">
        <f t="shared" si="0"/>
        <v>96596.08</v>
      </c>
      <c r="L8" s="24"/>
      <c r="M8" s="19">
        <f t="shared" si="1"/>
        <v>96596.08</v>
      </c>
    </row>
    <row r="9" spans="2:31" ht="24" customHeight="1" x14ac:dyDescent="0.25">
      <c r="B9" s="22" t="s">
        <v>18</v>
      </c>
      <c r="C9" s="23" t="s">
        <v>19</v>
      </c>
      <c r="D9" s="24"/>
      <c r="E9" s="24"/>
      <c r="F9" s="24"/>
      <c r="G9" s="24"/>
      <c r="H9" s="24"/>
      <c r="I9" s="24"/>
      <c r="J9" s="24"/>
      <c r="K9" s="18">
        <f t="shared" si="0"/>
        <v>0</v>
      </c>
      <c r="L9" s="24"/>
      <c r="M9" s="19">
        <f t="shared" si="1"/>
        <v>0</v>
      </c>
    </row>
    <row r="10" spans="2:31" ht="24" customHeight="1" x14ac:dyDescent="0.25">
      <c r="B10" s="22" t="s">
        <v>20</v>
      </c>
      <c r="C10" s="23" t="s">
        <v>21</v>
      </c>
      <c r="D10" s="24"/>
      <c r="E10" s="24"/>
      <c r="F10" s="24"/>
      <c r="G10" s="24"/>
      <c r="H10" s="24"/>
      <c r="I10" s="24"/>
      <c r="J10" s="24"/>
      <c r="K10" s="18">
        <f t="shared" si="0"/>
        <v>0</v>
      </c>
      <c r="L10" s="24"/>
      <c r="M10" s="19">
        <f t="shared" si="1"/>
        <v>0</v>
      </c>
    </row>
    <row r="11" spans="2:31" ht="24" customHeight="1" x14ac:dyDescent="0.25">
      <c r="B11" s="22" t="s">
        <v>22</v>
      </c>
      <c r="C11" s="23" t="s">
        <v>23</v>
      </c>
      <c r="D11" s="24"/>
      <c r="E11" s="24"/>
      <c r="F11" s="24"/>
      <c r="G11" s="24"/>
      <c r="H11" s="24"/>
      <c r="I11" s="24"/>
      <c r="J11" s="24"/>
      <c r="K11" s="18">
        <f t="shared" si="0"/>
        <v>0</v>
      </c>
      <c r="L11" s="24"/>
      <c r="M11" s="19">
        <f t="shared" si="1"/>
        <v>0</v>
      </c>
    </row>
    <row r="12" spans="2:31" ht="24" customHeight="1" x14ac:dyDescent="0.25">
      <c r="B12" s="22" t="s">
        <v>24</v>
      </c>
      <c r="C12" s="23" t="s">
        <v>25</v>
      </c>
      <c r="D12" s="24"/>
      <c r="E12" s="24"/>
      <c r="F12" s="24">
        <v>395244.2</v>
      </c>
      <c r="G12" s="24"/>
      <c r="H12" s="24">
        <v>31426.36</v>
      </c>
      <c r="I12" s="24"/>
      <c r="J12" s="24"/>
      <c r="K12" s="18">
        <f t="shared" si="0"/>
        <v>426670.56</v>
      </c>
      <c r="L12" s="24"/>
      <c r="M12" s="19">
        <f t="shared" si="1"/>
        <v>426670.56</v>
      </c>
    </row>
    <row r="13" spans="2:31" s="14" customFormat="1" ht="24" customHeight="1" x14ac:dyDescent="0.25">
      <c r="B13" s="15" t="s">
        <v>27</v>
      </c>
      <c r="C13" s="16" t="s">
        <v>28</v>
      </c>
      <c r="D13" s="19">
        <f t="shared" ref="D13:J13" si="3">SUM(D14:D18)</f>
        <v>0</v>
      </c>
      <c r="E13" s="19">
        <f t="shared" si="3"/>
        <v>0</v>
      </c>
      <c r="F13" s="21">
        <f t="shared" si="3"/>
        <v>52.46</v>
      </c>
      <c r="G13" s="21">
        <f t="shared" si="3"/>
        <v>0</v>
      </c>
      <c r="H13" s="21">
        <f t="shared" si="3"/>
        <v>14250</v>
      </c>
      <c r="I13" s="21">
        <f t="shared" si="3"/>
        <v>0</v>
      </c>
      <c r="J13" s="21">
        <f t="shared" si="3"/>
        <v>0</v>
      </c>
      <c r="K13" s="18">
        <f t="shared" si="0"/>
        <v>14302.46</v>
      </c>
      <c r="L13" s="19">
        <f>SUM(L14:L18)</f>
        <v>0</v>
      </c>
      <c r="M13" s="19">
        <f t="shared" si="1"/>
        <v>14302.46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2:31" ht="24" customHeight="1" x14ac:dyDescent="0.25">
      <c r="B14" s="22" t="s">
        <v>16</v>
      </c>
      <c r="C14" s="23" t="s">
        <v>29</v>
      </c>
      <c r="D14" s="24"/>
      <c r="E14" s="24"/>
      <c r="F14" s="24"/>
      <c r="G14" s="24"/>
      <c r="H14" s="24"/>
      <c r="I14" s="24"/>
      <c r="J14" s="24"/>
      <c r="K14" s="18">
        <f t="shared" si="0"/>
        <v>0</v>
      </c>
      <c r="L14" s="24"/>
      <c r="M14" s="19">
        <f t="shared" si="1"/>
        <v>0</v>
      </c>
    </row>
    <row r="15" spans="2:31" ht="24" customHeight="1" x14ac:dyDescent="0.25">
      <c r="B15" s="22" t="s">
        <v>18</v>
      </c>
      <c r="C15" s="23" t="s">
        <v>30</v>
      </c>
      <c r="D15" s="24"/>
      <c r="E15" s="24"/>
      <c r="F15" s="24">
        <v>52.46</v>
      </c>
      <c r="G15" s="24"/>
      <c r="H15" s="24">
        <v>14250</v>
      </c>
      <c r="I15" s="24"/>
      <c r="J15" s="24"/>
      <c r="K15" s="18">
        <f t="shared" si="0"/>
        <v>14302.46</v>
      </c>
      <c r="L15" s="24"/>
      <c r="M15" s="19">
        <f t="shared" si="1"/>
        <v>14302.46</v>
      </c>
      <c r="Q15" s="26"/>
    </row>
    <row r="16" spans="2:31" ht="24" customHeight="1" x14ac:dyDescent="0.25">
      <c r="B16" s="22" t="s">
        <v>20</v>
      </c>
      <c r="C16" s="23" t="s">
        <v>21</v>
      </c>
      <c r="D16" s="24"/>
      <c r="E16" s="24"/>
      <c r="F16" s="24"/>
      <c r="G16" s="24"/>
      <c r="H16" s="24"/>
      <c r="I16" s="24"/>
      <c r="J16" s="24"/>
      <c r="K16" s="18">
        <f t="shared" si="0"/>
        <v>0</v>
      </c>
      <c r="L16" s="24"/>
      <c r="M16" s="19">
        <f t="shared" si="1"/>
        <v>0</v>
      </c>
    </row>
    <row r="17" spans="2:31" ht="24" customHeight="1" x14ac:dyDescent="0.25">
      <c r="B17" s="22" t="s">
        <v>22</v>
      </c>
      <c r="C17" s="23" t="s">
        <v>23</v>
      </c>
      <c r="D17" s="24"/>
      <c r="E17" s="24"/>
      <c r="F17" s="24"/>
      <c r="G17" s="24"/>
      <c r="H17" s="24"/>
      <c r="I17" s="24"/>
      <c r="J17" s="24"/>
      <c r="K17" s="18">
        <f t="shared" si="0"/>
        <v>0</v>
      </c>
      <c r="L17" s="24"/>
      <c r="M17" s="19">
        <f t="shared" si="1"/>
        <v>0</v>
      </c>
    </row>
    <row r="18" spans="2:31" ht="24" customHeight="1" x14ac:dyDescent="0.25">
      <c r="B18" s="22" t="s">
        <v>24</v>
      </c>
      <c r="C18" s="23" t="s">
        <v>31</v>
      </c>
      <c r="D18" s="24"/>
      <c r="E18" s="24"/>
      <c r="F18" s="24"/>
      <c r="G18" s="24"/>
      <c r="H18" s="24"/>
      <c r="I18" s="24"/>
      <c r="J18" s="24"/>
      <c r="K18" s="18">
        <f t="shared" si="0"/>
        <v>0</v>
      </c>
      <c r="L18" s="24"/>
      <c r="M18" s="19">
        <f t="shared" si="1"/>
        <v>0</v>
      </c>
    </row>
    <row r="19" spans="2:31" s="14" customFormat="1" ht="24" customHeight="1" x14ac:dyDescent="0.25">
      <c r="B19" s="15" t="s">
        <v>32</v>
      </c>
      <c r="C19" s="16" t="s">
        <v>348</v>
      </c>
      <c r="D19" s="19">
        <f t="shared" ref="D19:J19" si="4">D6+D7-D13</f>
        <v>0</v>
      </c>
      <c r="E19" s="19">
        <f t="shared" si="4"/>
        <v>0</v>
      </c>
      <c r="F19" s="21">
        <f t="shared" si="4"/>
        <v>563245.42000000004</v>
      </c>
      <c r="G19" s="21">
        <v>0</v>
      </c>
      <c r="H19" s="21">
        <f t="shared" si="4"/>
        <v>301108.73</v>
      </c>
      <c r="I19" s="21">
        <f t="shared" si="4"/>
        <v>0</v>
      </c>
      <c r="J19" s="21">
        <f t="shared" si="4"/>
        <v>0</v>
      </c>
      <c r="K19" s="18">
        <f t="shared" si="0"/>
        <v>864354.15</v>
      </c>
      <c r="L19" s="19">
        <f>L6+L7-L13</f>
        <v>0</v>
      </c>
      <c r="M19" s="19">
        <f t="shared" si="1"/>
        <v>864354.15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ht="24" customHeight="1" x14ac:dyDescent="0.25">
      <c r="B20" s="15">
        <v>5</v>
      </c>
      <c r="C20" s="16" t="s">
        <v>349</v>
      </c>
      <c r="D20" s="17"/>
      <c r="E20" s="17"/>
      <c r="F20" s="17">
        <v>140378.68</v>
      </c>
      <c r="G20" s="17"/>
      <c r="H20" s="17">
        <v>172416.39</v>
      </c>
      <c r="I20" s="17"/>
      <c r="J20" s="17"/>
      <c r="K20" s="18">
        <f t="shared" si="0"/>
        <v>312795.07</v>
      </c>
      <c r="L20" s="17"/>
      <c r="M20" s="19">
        <f t="shared" si="1"/>
        <v>312795.07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2:31" ht="24" customHeight="1" x14ac:dyDescent="0.25">
      <c r="B21" s="15">
        <v>6</v>
      </c>
      <c r="C21" s="16" t="s">
        <v>33</v>
      </c>
      <c r="D21" s="19">
        <f>SUM(D22:D27)</f>
        <v>0</v>
      </c>
      <c r="E21" s="19">
        <f>SUM(E22:E27)</f>
        <v>0</v>
      </c>
      <c r="F21" s="21">
        <f t="shared" ref="F21:L21" si="5">SUM(F22:F27)</f>
        <v>400087.36</v>
      </c>
      <c r="G21" s="21">
        <f t="shared" si="5"/>
        <v>0</v>
      </c>
      <c r="H21" s="21">
        <f t="shared" si="5"/>
        <v>64920.36</v>
      </c>
      <c r="I21" s="21">
        <f t="shared" si="5"/>
        <v>0</v>
      </c>
      <c r="J21" s="21">
        <f>SUM(J22:J27)</f>
        <v>0</v>
      </c>
      <c r="K21" s="18">
        <f t="shared" si="0"/>
        <v>465007.72</v>
      </c>
      <c r="L21" s="19">
        <f t="shared" si="5"/>
        <v>0</v>
      </c>
      <c r="M21" s="19">
        <f t="shared" si="1"/>
        <v>465007.72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2:31" ht="24" customHeight="1" x14ac:dyDescent="0.25">
      <c r="B22" s="22" t="s">
        <v>16</v>
      </c>
      <c r="C22" s="23" t="s">
        <v>17</v>
      </c>
      <c r="D22" s="24"/>
      <c r="E22" s="24"/>
      <c r="F22" s="24"/>
      <c r="G22" s="24"/>
      <c r="H22" s="24"/>
      <c r="I22" s="24"/>
      <c r="J22" s="24"/>
      <c r="K22" s="18">
        <f t="shared" si="0"/>
        <v>0</v>
      </c>
      <c r="L22" s="24"/>
      <c r="M22" s="19">
        <f t="shared" si="1"/>
        <v>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2:31" ht="24" customHeight="1" x14ac:dyDescent="0.25">
      <c r="B23" s="22" t="s">
        <v>18</v>
      </c>
      <c r="C23" s="23" t="s">
        <v>19</v>
      </c>
      <c r="D23" s="24"/>
      <c r="E23" s="24"/>
      <c r="F23" s="24"/>
      <c r="G23" s="24"/>
      <c r="H23" s="24"/>
      <c r="I23" s="24"/>
      <c r="J23" s="24"/>
      <c r="K23" s="18">
        <f t="shared" si="0"/>
        <v>0</v>
      </c>
      <c r="L23" s="24"/>
      <c r="M23" s="19">
        <f t="shared" si="1"/>
        <v>0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2:31" ht="24" customHeight="1" x14ac:dyDescent="0.25">
      <c r="B24" s="22" t="s">
        <v>20</v>
      </c>
      <c r="C24" s="23" t="s">
        <v>21</v>
      </c>
      <c r="D24" s="24"/>
      <c r="E24" s="24"/>
      <c r="F24" s="24"/>
      <c r="G24" s="24"/>
      <c r="H24" s="24"/>
      <c r="I24" s="24"/>
      <c r="J24" s="24"/>
      <c r="K24" s="18">
        <f t="shared" si="0"/>
        <v>0</v>
      </c>
      <c r="L24" s="24"/>
      <c r="M24" s="19">
        <f t="shared" si="1"/>
        <v>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2:31" ht="24" customHeight="1" x14ac:dyDescent="0.25">
      <c r="B25" s="22" t="s">
        <v>22</v>
      </c>
      <c r="C25" s="23" t="s">
        <v>23</v>
      </c>
      <c r="D25" s="24"/>
      <c r="E25" s="24"/>
      <c r="F25" s="24"/>
      <c r="G25" s="24"/>
      <c r="H25" s="24"/>
      <c r="I25" s="24"/>
      <c r="J25" s="24"/>
      <c r="K25" s="18">
        <f t="shared" si="0"/>
        <v>0</v>
      </c>
      <c r="L25" s="24"/>
      <c r="M25" s="19">
        <f t="shared" si="1"/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31" ht="24" customHeight="1" x14ac:dyDescent="0.25">
      <c r="B26" s="22" t="s">
        <v>24</v>
      </c>
      <c r="C26" s="23" t="s">
        <v>25</v>
      </c>
      <c r="D26" s="24"/>
      <c r="E26" s="24"/>
      <c r="F26" s="24">
        <v>395244.2</v>
      </c>
      <c r="G26" s="24"/>
      <c r="H26" s="24">
        <v>31426.36</v>
      </c>
      <c r="I26" s="24"/>
      <c r="J26" s="24"/>
      <c r="K26" s="18">
        <f t="shared" si="0"/>
        <v>426670.56</v>
      </c>
      <c r="L26" s="24"/>
      <c r="M26" s="19">
        <f t="shared" si="1"/>
        <v>426670.56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31" ht="24" customHeight="1" x14ac:dyDescent="0.25">
      <c r="B27" s="22" t="s">
        <v>26</v>
      </c>
      <c r="C27" s="25" t="s">
        <v>34</v>
      </c>
      <c r="D27" s="24"/>
      <c r="E27" s="24"/>
      <c r="F27" s="24">
        <v>4843.16</v>
      </c>
      <c r="G27" s="24"/>
      <c r="H27" s="24">
        <v>33494</v>
      </c>
      <c r="I27" s="24"/>
      <c r="J27" s="24"/>
      <c r="K27" s="18">
        <f t="shared" si="0"/>
        <v>38337.160000000003</v>
      </c>
      <c r="L27" s="24"/>
      <c r="M27" s="19">
        <f t="shared" si="1"/>
        <v>38337.160000000003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2:31" ht="24" customHeight="1" x14ac:dyDescent="0.25">
      <c r="B28" s="15">
        <v>7</v>
      </c>
      <c r="C28" s="16" t="s">
        <v>35</v>
      </c>
      <c r="D28" s="19">
        <f t="shared" ref="D28:J28" si="6">SUM(D29:D33)</f>
        <v>0</v>
      </c>
      <c r="E28" s="19">
        <f t="shared" si="6"/>
        <v>0</v>
      </c>
      <c r="F28" s="21">
        <f t="shared" si="6"/>
        <v>52.46</v>
      </c>
      <c r="G28" s="21">
        <f t="shared" si="6"/>
        <v>0</v>
      </c>
      <c r="H28" s="21">
        <f t="shared" si="6"/>
        <v>14250</v>
      </c>
      <c r="I28" s="21">
        <f t="shared" si="6"/>
        <v>0</v>
      </c>
      <c r="J28" s="21">
        <f t="shared" si="6"/>
        <v>0</v>
      </c>
      <c r="K28" s="18">
        <f>SUM(F28:J28)</f>
        <v>14302.46</v>
      </c>
      <c r="L28" s="19">
        <f>SUM(L29:L33)</f>
        <v>0</v>
      </c>
      <c r="M28" s="19">
        <f t="shared" si="1"/>
        <v>14302.46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2:31" ht="24" customHeight="1" x14ac:dyDescent="0.25">
      <c r="B29" s="22" t="s">
        <v>16</v>
      </c>
      <c r="C29" s="23" t="s">
        <v>29</v>
      </c>
      <c r="D29" s="24"/>
      <c r="E29" s="24"/>
      <c r="F29" s="24"/>
      <c r="G29" s="24"/>
      <c r="H29" s="24"/>
      <c r="I29" s="24"/>
      <c r="J29" s="24"/>
      <c r="K29" s="18">
        <f t="shared" si="0"/>
        <v>0</v>
      </c>
      <c r="L29" s="24"/>
      <c r="M29" s="19">
        <f t="shared" si="1"/>
        <v>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2:31" ht="24" customHeight="1" x14ac:dyDescent="0.25">
      <c r="B30" s="22" t="s">
        <v>18</v>
      </c>
      <c r="C30" s="23" t="s">
        <v>30</v>
      </c>
      <c r="D30" s="24"/>
      <c r="E30" s="24"/>
      <c r="F30" s="24">
        <v>52.46</v>
      </c>
      <c r="G30" s="24"/>
      <c r="H30" s="24">
        <v>14250</v>
      </c>
      <c r="I30" s="24"/>
      <c r="J30" s="24"/>
      <c r="K30" s="18">
        <f t="shared" si="0"/>
        <v>14302.46</v>
      </c>
      <c r="L30" s="24"/>
      <c r="M30" s="19">
        <f t="shared" si="1"/>
        <v>14302.46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2:31" ht="24" customHeight="1" x14ac:dyDescent="0.25">
      <c r="B31" s="22" t="s">
        <v>20</v>
      </c>
      <c r="C31" s="23" t="s">
        <v>21</v>
      </c>
      <c r="D31" s="24"/>
      <c r="E31" s="24"/>
      <c r="F31" s="24"/>
      <c r="G31" s="24"/>
      <c r="H31" s="24"/>
      <c r="I31" s="24"/>
      <c r="J31" s="24"/>
      <c r="K31" s="18">
        <f>SUM(F31:J31)</f>
        <v>0</v>
      </c>
      <c r="L31" s="24"/>
      <c r="M31" s="19">
        <f t="shared" si="1"/>
        <v>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ht="24" customHeight="1" x14ac:dyDescent="0.25">
      <c r="B32" s="22" t="s">
        <v>22</v>
      </c>
      <c r="C32" s="23" t="s">
        <v>23</v>
      </c>
      <c r="D32" s="24"/>
      <c r="E32" s="24"/>
      <c r="F32" s="24"/>
      <c r="G32" s="24"/>
      <c r="H32" s="24"/>
      <c r="I32" s="24"/>
      <c r="J32" s="24"/>
      <c r="K32" s="18">
        <f t="shared" si="0"/>
        <v>0</v>
      </c>
      <c r="L32" s="24"/>
      <c r="M32" s="19">
        <f t="shared" si="1"/>
        <v>0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2:31" ht="24" customHeight="1" x14ac:dyDescent="0.25">
      <c r="B33" s="22" t="s">
        <v>24</v>
      </c>
      <c r="C33" s="23" t="s">
        <v>31</v>
      </c>
      <c r="D33" s="24"/>
      <c r="E33" s="24"/>
      <c r="F33" s="24"/>
      <c r="G33" s="24"/>
      <c r="H33" s="24"/>
      <c r="I33" s="24"/>
      <c r="J33" s="24"/>
      <c r="K33" s="18">
        <f t="shared" si="0"/>
        <v>0</v>
      </c>
      <c r="L33" s="24"/>
      <c r="M33" s="19">
        <f t="shared" si="1"/>
        <v>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2:31" ht="24" customHeight="1" x14ac:dyDescent="0.25">
      <c r="B34" s="15">
        <v>8</v>
      </c>
      <c r="C34" s="16" t="s">
        <v>350</v>
      </c>
      <c r="D34" s="19">
        <f t="shared" ref="D34:J34" si="7">D20+D21-D28</f>
        <v>0</v>
      </c>
      <c r="E34" s="19">
        <f t="shared" si="7"/>
        <v>0</v>
      </c>
      <c r="F34" s="21">
        <f t="shared" si="7"/>
        <v>540413.58000000007</v>
      </c>
      <c r="G34" s="21">
        <f t="shared" si="7"/>
        <v>0</v>
      </c>
      <c r="H34" s="21">
        <f t="shared" si="7"/>
        <v>223086.75</v>
      </c>
      <c r="I34" s="21">
        <f t="shared" si="7"/>
        <v>0</v>
      </c>
      <c r="J34" s="21">
        <f t="shared" si="7"/>
        <v>0</v>
      </c>
      <c r="K34" s="18">
        <f t="shared" si="0"/>
        <v>763500.33000000007</v>
      </c>
      <c r="L34" s="19">
        <f>L20+L21-L28</f>
        <v>0</v>
      </c>
      <c r="M34" s="19">
        <f t="shared" si="1"/>
        <v>763500.33000000007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2:31" ht="30" customHeight="1" x14ac:dyDescent="0.25">
      <c r="B35" s="15">
        <v>9</v>
      </c>
      <c r="C35" s="16" t="s">
        <v>36</v>
      </c>
      <c r="D35" s="19">
        <f t="shared" ref="D35:J35" si="8">D6-D20</f>
        <v>0</v>
      </c>
      <c r="E35" s="19">
        <f t="shared" si="8"/>
        <v>0</v>
      </c>
      <c r="F35" s="21">
        <f t="shared" si="8"/>
        <v>0</v>
      </c>
      <c r="G35" s="21">
        <f t="shared" si="8"/>
        <v>0</v>
      </c>
      <c r="H35" s="21">
        <f t="shared" si="8"/>
        <v>42594.899999999994</v>
      </c>
      <c r="I35" s="21">
        <f t="shared" si="8"/>
        <v>0</v>
      </c>
      <c r="J35" s="21">
        <f t="shared" si="8"/>
        <v>0</v>
      </c>
      <c r="K35" s="18">
        <f t="shared" si="0"/>
        <v>42594.899999999994</v>
      </c>
      <c r="L35" s="19">
        <f>L6-L20</f>
        <v>0</v>
      </c>
      <c r="M35" s="19">
        <f t="shared" si="1"/>
        <v>42594.899999999994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1" ht="30" customHeight="1" x14ac:dyDescent="0.25">
      <c r="B36" s="15">
        <v>10</v>
      </c>
      <c r="C36" s="16" t="s">
        <v>37</v>
      </c>
      <c r="D36" s="19">
        <f t="shared" ref="D36:J36" si="9">D19-D34</f>
        <v>0</v>
      </c>
      <c r="E36" s="19">
        <f t="shared" si="9"/>
        <v>0</v>
      </c>
      <c r="F36" s="21">
        <f t="shared" si="9"/>
        <v>22831.839999999967</v>
      </c>
      <c r="G36" s="21">
        <f t="shared" si="9"/>
        <v>0</v>
      </c>
      <c r="H36" s="21">
        <f t="shared" si="9"/>
        <v>78021.979999999981</v>
      </c>
      <c r="I36" s="21">
        <f t="shared" si="9"/>
        <v>0</v>
      </c>
      <c r="J36" s="21">
        <f t="shared" si="9"/>
        <v>0</v>
      </c>
      <c r="K36" s="18">
        <f t="shared" si="0"/>
        <v>100853.81999999995</v>
      </c>
      <c r="L36" s="19">
        <f>L19-L34</f>
        <v>0</v>
      </c>
      <c r="M36" s="19">
        <f t="shared" si="1"/>
        <v>100853.81999999995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1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2:31" x14ac:dyDescent="0.25">
      <c r="B38" s="277" t="s">
        <v>38</v>
      </c>
      <c r="C38" s="27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2:3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</sheetData>
  <mergeCells count="10">
    <mergeCell ref="K4:K5"/>
    <mergeCell ref="L4:L5"/>
    <mergeCell ref="M4:M5"/>
    <mergeCell ref="B38:C38"/>
    <mergeCell ref="C2:L2"/>
    <mergeCell ref="B4:B5"/>
    <mergeCell ref="C4:C5"/>
    <mergeCell ref="D4:D5"/>
    <mergeCell ref="E4:E5"/>
    <mergeCell ref="F4:J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3C04-6C3B-4081-892A-107E6D1D1267}">
  <dimension ref="B1:Q31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3.5703125" style="250" customWidth="1"/>
    <col min="2" max="2" width="13.28515625" style="250" customWidth="1"/>
    <col min="3" max="3" width="60.7109375" style="250" customWidth="1"/>
    <col min="4" max="4" width="18.7109375" style="250" customWidth="1"/>
    <col min="5" max="5" width="2.140625" style="250" customWidth="1"/>
    <col min="6" max="6" width="4.28515625" style="250" customWidth="1"/>
    <col min="7" max="7" width="22.7109375" style="250" customWidth="1"/>
    <col min="8" max="256" width="9.140625" style="250"/>
    <col min="257" max="257" width="3.5703125" style="250" customWidth="1"/>
    <col min="258" max="258" width="3.85546875" style="250" bestFit="1" customWidth="1"/>
    <col min="259" max="259" width="60.7109375" style="250" customWidth="1"/>
    <col min="260" max="260" width="14.7109375" style="250" customWidth="1"/>
    <col min="261" max="261" width="2.140625" style="250" customWidth="1"/>
    <col min="262" max="262" width="4.28515625" style="250" customWidth="1"/>
    <col min="263" max="263" width="22.7109375" style="250" customWidth="1"/>
    <col min="264" max="512" width="9.140625" style="250"/>
    <col min="513" max="513" width="3.5703125" style="250" customWidth="1"/>
    <col min="514" max="514" width="3.85546875" style="250" bestFit="1" customWidth="1"/>
    <col min="515" max="515" width="60.7109375" style="250" customWidth="1"/>
    <col min="516" max="516" width="14.7109375" style="250" customWidth="1"/>
    <col min="517" max="517" width="2.140625" style="250" customWidth="1"/>
    <col min="518" max="518" width="4.28515625" style="250" customWidth="1"/>
    <col min="519" max="519" width="22.7109375" style="250" customWidth="1"/>
    <col min="520" max="768" width="9.140625" style="250"/>
    <col min="769" max="769" width="3.5703125" style="250" customWidth="1"/>
    <col min="770" max="770" width="3.85546875" style="250" bestFit="1" customWidth="1"/>
    <col min="771" max="771" width="60.7109375" style="250" customWidth="1"/>
    <col min="772" max="772" width="14.7109375" style="250" customWidth="1"/>
    <col min="773" max="773" width="2.140625" style="250" customWidth="1"/>
    <col min="774" max="774" width="4.28515625" style="250" customWidth="1"/>
    <col min="775" max="775" width="22.7109375" style="250" customWidth="1"/>
    <col min="776" max="1024" width="9.140625" style="250"/>
    <col min="1025" max="1025" width="3.5703125" style="250" customWidth="1"/>
    <col min="1026" max="1026" width="3.85546875" style="250" bestFit="1" customWidth="1"/>
    <col min="1027" max="1027" width="60.7109375" style="250" customWidth="1"/>
    <col min="1028" max="1028" width="14.7109375" style="250" customWidth="1"/>
    <col min="1029" max="1029" width="2.140625" style="250" customWidth="1"/>
    <col min="1030" max="1030" width="4.28515625" style="250" customWidth="1"/>
    <col min="1031" max="1031" width="22.7109375" style="250" customWidth="1"/>
    <col min="1032" max="1280" width="9.140625" style="250"/>
    <col min="1281" max="1281" width="3.5703125" style="250" customWidth="1"/>
    <col min="1282" max="1282" width="3.85546875" style="250" bestFit="1" customWidth="1"/>
    <col min="1283" max="1283" width="60.7109375" style="250" customWidth="1"/>
    <col min="1284" max="1284" width="14.7109375" style="250" customWidth="1"/>
    <col min="1285" max="1285" width="2.140625" style="250" customWidth="1"/>
    <col min="1286" max="1286" width="4.28515625" style="250" customWidth="1"/>
    <col min="1287" max="1287" width="22.7109375" style="250" customWidth="1"/>
    <col min="1288" max="1536" width="9.140625" style="250"/>
    <col min="1537" max="1537" width="3.5703125" style="250" customWidth="1"/>
    <col min="1538" max="1538" width="3.85546875" style="250" bestFit="1" customWidth="1"/>
    <col min="1539" max="1539" width="60.7109375" style="250" customWidth="1"/>
    <col min="1540" max="1540" width="14.7109375" style="250" customWidth="1"/>
    <col min="1541" max="1541" width="2.140625" style="250" customWidth="1"/>
    <col min="1542" max="1542" width="4.28515625" style="250" customWidth="1"/>
    <col min="1543" max="1543" width="22.7109375" style="250" customWidth="1"/>
    <col min="1544" max="1792" width="9.140625" style="250"/>
    <col min="1793" max="1793" width="3.5703125" style="250" customWidth="1"/>
    <col min="1794" max="1794" width="3.85546875" style="250" bestFit="1" customWidth="1"/>
    <col min="1795" max="1795" width="60.7109375" style="250" customWidth="1"/>
    <col min="1796" max="1796" width="14.7109375" style="250" customWidth="1"/>
    <col min="1797" max="1797" width="2.140625" style="250" customWidth="1"/>
    <col min="1798" max="1798" width="4.28515625" style="250" customWidth="1"/>
    <col min="1799" max="1799" width="22.7109375" style="250" customWidth="1"/>
    <col min="1800" max="2048" width="9.140625" style="250"/>
    <col min="2049" max="2049" width="3.5703125" style="250" customWidth="1"/>
    <col min="2050" max="2050" width="3.85546875" style="250" bestFit="1" customWidth="1"/>
    <col min="2051" max="2051" width="60.7109375" style="250" customWidth="1"/>
    <col min="2052" max="2052" width="14.7109375" style="250" customWidth="1"/>
    <col min="2053" max="2053" width="2.140625" style="250" customWidth="1"/>
    <col min="2054" max="2054" width="4.28515625" style="250" customWidth="1"/>
    <col min="2055" max="2055" width="22.7109375" style="250" customWidth="1"/>
    <col min="2056" max="2304" width="9.140625" style="250"/>
    <col min="2305" max="2305" width="3.5703125" style="250" customWidth="1"/>
    <col min="2306" max="2306" width="3.85546875" style="250" bestFit="1" customWidth="1"/>
    <col min="2307" max="2307" width="60.7109375" style="250" customWidth="1"/>
    <col min="2308" max="2308" width="14.7109375" style="250" customWidth="1"/>
    <col min="2309" max="2309" width="2.140625" style="250" customWidth="1"/>
    <col min="2310" max="2310" width="4.28515625" style="250" customWidth="1"/>
    <col min="2311" max="2311" width="22.7109375" style="250" customWidth="1"/>
    <col min="2312" max="2560" width="9.140625" style="250"/>
    <col min="2561" max="2561" width="3.5703125" style="250" customWidth="1"/>
    <col min="2562" max="2562" width="3.85546875" style="250" bestFit="1" customWidth="1"/>
    <col min="2563" max="2563" width="60.7109375" style="250" customWidth="1"/>
    <col min="2564" max="2564" width="14.7109375" style="250" customWidth="1"/>
    <col min="2565" max="2565" width="2.140625" style="250" customWidth="1"/>
    <col min="2566" max="2566" width="4.28515625" style="250" customWidth="1"/>
    <col min="2567" max="2567" width="22.7109375" style="250" customWidth="1"/>
    <col min="2568" max="2816" width="9.140625" style="250"/>
    <col min="2817" max="2817" width="3.5703125" style="250" customWidth="1"/>
    <col min="2818" max="2818" width="3.85546875" style="250" bestFit="1" customWidth="1"/>
    <col min="2819" max="2819" width="60.7109375" style="250" customWidth="1"/>
    <col min="2820" max="2820" width="14.7109375" style="250" customWidth="1"/>
    <col min="2821" max="2821" width="2.140625" style="250" customWidth="1"/>
    <col min="2822" max="2822" width="4.28515625" style="250" customWidth="1"/>
    <col min="2823" max="2823" width="22.7109375" style="250" customWidth="1"/>
    <col min="2824" max="3072" width="9.140625" style="250"/>
    <col min="3073" max="3073" width="3.5703125" style="250" customWidth="1"/>
    <col min="3074" max="3074" width="3.85546875" style="250" bestFit="1" customWidth="1"/>
    <col min="3075" max="3075" width="60.7109375" style="250" customWidth="1"/>
    <col min="3076" max="3076" width="14.7109375" style="250" customWidth="1"/>
    <col min="3077" max="3077" width="2.140625" style="250" customWidth="1"/>
    <col min="3078" max="3078" width="4.28515625" style="250" customWidth="1"/>
    <col min="3079" max="3079" width="22.7109375" style="250" customWidth="1"/>
    <col min="3080" max="3328" width="9.140625" style="250"/>
    <col min="3329" max="3329" width="3.5703125" style="250" customWidth="1"/>
    <col min="3330" max="3330" width="3.85546875" style="250" bestFit="1" customWidth="1"/>
    <col min="3331" max="3331" width="60.7109375" style="250" customWidth="1"/>
    <col min="3332" max="3332" width="14.7109375" style="250" customWidth="1"/>
    <col min="3333" max="3333" width="2.140625" style="250" customWidth="1"/>
    <col min="3334" max="3334" width="4.28515625" style="250" customWidth="1"/>
    <col min="3335" max="3335" width="22.7109375" style="250" customWidth="1"/>
    <col min="3336" max="3584" width="9.140625" style="250"/>
    <col min="3585" max="3585" width="3.5703125" style="250" customWidth="1"/>
    <col min="3586" max="3586" width="3.85546875" style="250" bestFit="1" customWidth="1"/>
    <col min="3587" max="3587" width="60.7109375" style="250" customWidth="1"/>
    <col min="3588" max="3588" width="14.7109375" style="250" customWidth="1"/>
    <col min="3589" max="3589" width="2.140625" style="250" customWidth="1"/>
    <col min="3590" max="3590" width="4.28515625" style="250" customWidth="1"/>
    <col min="3591" max="3591" width="22.7109375" style="250" customWidth="1"/>
    <col min="3592" max="3840" width="9.140625" style="250"/>
    <col min="3841" max="3841" width="3.5703125" style="250" customWidth="1"/>
    <col min="3842" max="3842" width="3.85546875" style="250" bestFit="1" customWidth="1"/>
    <col min="3843" max="3843" width="60.7109375" style="250" customWidth="1"/>
    <col min="3844" max="3844" width="14.7109375" style="250" customWidth="1"/>
    <col min="3845" max="3845" width="2.140625" style="250" customWidth="1"/>
    <col min="3846" max="3846" width="4.28515625" style="250" customWidth="1"/>
    <col min="3847" max="3847" width="22.7109375" style="250" customWidth="1"/>
    <col min="3848" max="4096" width="9.140625" style="250"/>
    <col min="4097" max="4097" width="3.5703125" style="250" customWidth="1"/>
    <col min="4098" max="4098" width="3.85546875" style="250" bestFit="1" customWidth="1"/>
    <col min="4099" max="4099" width="60.7109375" style="250" customWidth="1"/>
    <col min="4100" max="4100" width="14.7109375" style="250" customWidth="1"/>
    <col min="4101" max="4101" width="2.140625" style="250" customWidth="1"/>
    <col min="4102" max="4102" width="4.28515625" style="250" customWidth="1"/>
    <col min="4103" max="4103" width="22.7109375" style="250" customWidth="1"/>
    <col min="4104" max="4352" width="9.140625" style="250"/>
    <col min="4353" max="4353" width="3.5703125" style="250" customWidth="1"/>
    <col min="4354" max="4354" width="3.85546875" style="250" bestFit="1" customWidth="1"/>
    <col min="4355" max="4355" width="60.7109375" style="250" customWidth="1"/>
    <col min="4356" max="4356" width="14.7109375" style="250" customWidth="1"/>
    <col min="4357" max="4357" width="2.140625" style="250" customWidth="1"/>
    <col min="4358" max="4358" width="4.28515625" style="250" customWidth="1"/>
    <col min="4359" max="4359" width="22.7109375" style="250" customWidth="1"/>
    <col min="4360" max="4608" width="9.140625" style="250"/>
    <col min="4609" max="4609" width="3.5703125" style="250" customWidth="1"/>
    <col min="4610" max="4610" width="3.85546875" style="250" bestFit="1" customWidth="1"/>
    <col min="4611" max="4611" width="60.7109375" style="250" customWidth="1"/>
    <col min="4612" max="4612" width="14.7109375" style="250" customWidth="1"/>
    <col min="4613" max="4613" width="2.140625" style="250" customWidth="1"/>
    <col min="4614" max="4614" width="4.28515625" style="250" customWidth="1"/>
    <col min="4615" max="4615" width="22.7109375" style="250" customWidth="1"/>
    <col min="4616" max="4864" width="9.140625" style="250"/>
    <col min="4865" max="4865" width="3.5703125" style="250" customWidth="1"/>
    <col min="4866" max="4866" width="3.85546875" style="250" bestFit="1" customWidth="1"/>
    <col min="4867" max="4867" width="60.7109375" style="250" customWidth="1"/>
    <col min="4868" max="4868" width="14.7109375" style="250" customWidth="1"/>
    <col min="4869" max="4869" width="2.140625" style="250" customWidth="1"/>
    <col min="4870" max="4870" width="4.28515625" style="250" customWidth="1"/>
    <col min="4871" max="4871" width="22.7109375" style="250" customWidth="1"/>
    <col min="4872" max="5120" width="9.140625" style="250"/>
    <col min="5121" max="5121" width="3.5703125" style="250" customWidth="1"/>
    <col min="5122" max="5122" width="3.85546875" style="250" bestFit="1" customWidth="1"/>
    <col min="5123" max="5123" width="60.7109375" style="250" customWidth="1"/>
    <col min="5124" max="5124" width="14.7109375" style="250" customWidth="1"/>
    <col min="5125" max="5125" width="2.140625" style="250" customWidth="1"/>
    <col min="5126" max="5126" width="4.28515625" style="250" customWidth="1"/>
    <col min="5127" max="5127" width="22.7109375" style="250" customWidth="1"/>
    <col min="5128" max="5376" width="9.140625" style="250"/>
    <col min="5377" max="5377" width="3.5703125" style="250" customWidth="1"/>
    <col min="5378" max="5378" width="3.85546875" style="250" bestFit="1" customWidth="1"/>
    <col min="5379" max="5379" width="60.7109375" style="250" customWidth="1"/>
    <col min="5380" max="5380" width="14.7109375" style="250" customWidth="1"/>
    <col min="5381" max="5381" width="2.140625" style="250" customWidth="1"/>
    <col min="5382" max="5382" width="4.28515625" style="250" customWidth="1"/>
    <col min="5383" max="5383" width="22.7109375" style="250" customWidth="1"/>
    <col min="5384" max="5632" width="9.140625" style="250"/>
    <col min="5633" max="5633" width="3.5703125" style="250" customWidth="1"/>
    <col min="5634" max="5634" width="3.85546875" style="250" bestFit="1" customWidth="1"/>
    <col min="5635" max="5635" width="60.7109375" style="250" customWidth="1"/>
    <col min="5636" max="5636" width="14.7109375" style="250" customWidth="1"/>
    <col min="5637" max="5637" width="2.140625" style="250" customWidth="1"/>
    <col min="5638" max="5638" width="4.28515625" style="250" customWidth="1"/>
    <col min="5639" max="5639" width="22.7109375" style="250" customWidth="1"/>
    <col min="5640" max="5888" width="9.140625" style="250"/>
    <col min="5889" max="5889" width="3.5703125" style="250" customWidth="1"/>
    <col min="5890" max="5890" width="3.85546875" style="250" bestFit="1" customWidth="1"/>
    <col min="5891" max="5891" width="60.7109375" style="250" customWidth="1"/>
    <col min="5892" max="5892" width="14.7109375" style="250" customWidth="1"/>
    <col min="5893" max="5893" width="2.140625" style="250" customWidth="1"/>
    <col min="5894" max="5894" width="4.28515625" style="250" customWidth="1"/>
    <col min="5895" max="5895" width="22.7109375" style="250" customWidth="1"/>
    <col min="5896" max="6144" width="9.140625" style="250"/>
    <col min="6145" max="6145" width="3.5703125" style="250" customWidth="1"/>
    <col min="6146" max="6146" width="3.85546875" style="250" bestFit="1" customWidth="1"/>
    <col min="6147" max="6147" width="60.7109375" style="250" customWidth="1"/>
    <col min="6148" max="6148" width="14.7109375" style="250" customWidth="1"/>
    <col min="6149" max="6149" width="2.140625" style="250" customWidth="1"/>
    <col min="6150" max="6150" width="4.28515625" style="250" customWidth="1"/>
    <col min="6151" max="6151" width="22.7109375" style="250" customWidth="1"/>
    <col min="6152" max="6400" width="9.140625" style="250"/>
    <col min="6401" max="6401" width="3.5703125" style="250" customWidth="1"/>
    <col min="6402" max="6402" width="3.85546875" style="250" bestFit="1" customWidth="1"/>
    <col min="6403" max="6403" width="60.7109375" style="250" customWidth="1"/>
    <col min="6404" max="6404" width="14.7109375" style="250" customWidth="1"/>
    <col min="6405" max="6405" width="2.140625" style="250" customWidth="1"/>
    <col min="6406" max="6406" width="4.28515625" style="250" customWidth="1"/>
    <col min="6407" max="6407" width="22.7109375" style="250" customWidth="1"/>
    <col min="6408" max="6656" width="9.140625" style="250"/>
    <col min="6657" max="6657" width="3.5703125" style="250" customWidth="1"/>
    <col min="6658" max="6658" width="3.85546875" style="250" bestFit="1" customWidth="1"/>
    <col min="6659" max="6659" width="60.7109375" style="250" customWidth="1"/>
    <col min="6660" max="6660" width="14.7109375" style="250" customWidth="1"/>
    <col min="6661" max="6661" width="2.140625" style="250" customWidth="1"/>
    <col min="6662" max="6662" width="4.28515625" style="250" customWidth="1"/>
    <col min="6663" max="6663" width="22.7109375" style="250" customWidth="1"/>
    <col min="6664" max="6912" width="9.140625" style="250"/>
    <col min="6913" max="6913" width="3.5703125" style="250" customWidth="1"/>
    <col min="6914" max="6914" width="3.85546875" style="250" bestFit="1" customWidth="1"/>
    <col min="6915" max="6915" width="60.7109375" style="250" customWidth="1"/>
    <col min="6916" max="6916" width="14.7109375" style="250" customWidth="1"/>
    <col min="6917" max="6917" width="2.140625" style="250" customWidth="1"/>
    <col min="6918" max="6918" width="4.28515625" style="250" customWidth="1"/>
    <col min="6919" max="6919" width="22.7109375" style="250" customWidth="1"/>
    <col min="6920" max="7168" width="9.140625" style="250"/>
    <col min="7169" max="7169" width="3.5703125" style="250" customWidth="1"/>
    <col min="7170" max="7170" width="3.85546875" style="250" bestFit="1" customWidth="1"/>
    <col min="7171" max="7171" width="60.7109375" style="250" customWidth="1"/>
    <col min="7172" max="7172" width="14.7109375" style="250" customWidth="1"/>
    <col min="7173" max="7173" width="2.140625" style="250" customWidth="1"/>
    <col min="7174" max="7174" width="4.28515625" style="250" customWidth="1"/>
    <col min="7175" max="7175" width="22.7109375" style="250" customWidth="1"/>
    <col min="7176" max="7424" width="9.140625" style="250"/>
    <col min="7425" max="7425" width="3.5703125" style="250" customWidth="1"/>
    <col min="7426" max="7426" width="3.85546875" style="250" bestFit="1" customWidth="1"/>
    <col min="7427" max="7427" width="60.7109375" style="250" customWidth="1"/>
    <col min="7428" max="7428" width="14.7109375" style="250" customWidth="1"/>
    <col min="7429" max="7429" width="2.140625" style="250" customWidth="1"/>
    <col min="7430" max="7430" width="4.28515625" style="250" customWidth="1"/>
    <col min="7431" max="7431" width="22.7109375" style="250" customWidth="1"/>
    <col min="7432" max="7680" width="9.140625" style="250"/>
    <col min="7681" max="7681" width="3.5703125" style="250" customWidth="1"/>
    <col min="7682" max="7682" width="3.85546875" style="250" bestFit="1" customWidth="1"/>
    <col min="7683" max="7683" width="60.7109375" style="250" customWidth="1"/>
    <col min="7684" max="7684" width="14.7109375" style="250" customWidth="1"/>
    <col min="7685" max="7685" width="2.140625" style="250" customWidth="1"/>
    <col min="7686" max="7686" width="4.28515625" style="250" customWidth="1"/>
    <col min="7687" max="7687" width="22.7109375" style="250" customWidth="1"/>
    <col min="7688" max="7936" width="9.140625" style="250"/>
    <col min="7937" max="7937" width="3.5703125" style="250" customWidth="1"/>
    <col min="7938" max="7938" width="3.85546875" style="250" bestFit="1" customWidth="1"/>
    <col min="7939" max="7939" width="60.7109375" style="250" customWidth="1"/>
    <col min="7940" max="7940" width="14.7109375" style="250" customWidth="1"/>
    <col min="7941" max="7941" width="2.140625" style="250" customWidth="1"/>
    <col min="7942" max="7942" width="4.28515625" style="250" customWidth="1"/>
    <col min="7943" max="7943" width="22.7109375" style="250" customWidth="1"/>
    <col min="7944" max="8192" width="9.140625" style="250"/>
    <col min="8193" max="8193" width="3.5703125" style="250" customWidth="1"/>
    <col min="8194" max="8194" width="3.85546875" style="250" bestFit="1" customWidth="1"/>
    <col min="8195" max="8195" width="60.7109375" style="250" customWidth="1"/>
    <col min="8196" max="8196" width="14.7109375" style="250" customWidth="1"/>
    <col min="8197" max="8197" width="2.140625" style="250" customWidth="1"/>
    <col min="8198" max="8198" width="4.28515625" style="250" customWidth="1"/>
    <col min="8199" max="8199" width="22.7109375" style="250" customWidth="1"/>
    <col min="8200" max="8448" width="9.140625" style="250"/>
    <col min="8449" max="8449" width="3.5703125" style="250" customWidth="1"/>
    <col min="8450" max="8450" width="3.85546875" style="250" bestFit="1" customWidth="1"/>
    <col min="8451" max="8451" width="60.7109375" style="250" customWidth="1"/>
    <col min="8452" max="8452" width="14.7109375" style="250" customWidth="1"/>
    <col min="8453" max="8453" width="2.140625" style="250" customWidth="1"/>
    <col min="8454" max="8454" width="4.28515625" style="250" customWidth="1"/>
    <col min="8455" max="8455" width="22.7109375" style="250" customWidth="1"/>
    <col min="8456" max="8704" width="9.140625" style="250"/>
    <col min="8705" max="8705" width="3.5703125" style="250" customWidth="1"/>
    <col min="8706" max="8706" width="3.85546875" style="250" bestFit="1" customWidth="1"/>
    <col min="8707" max="8707" width="60.7109375" style="250" customWidth="1"/>
    <col min="8708" max="8708" width="14.7109375" style="250" customWidth="1"/>
    <col min="8709" max="8709" width="2.140625" style="250" customWidth="1"/>
    <col min="8710" max="8710" width="4.28515625" style="250" customWidth="1"/>
    <col min="8711" max="8711" width="22.7109375" style="250" customWidth="1"/>
    <col min="8712" max="8960" width="9.140625" style="250"/>
    <col min="8961" max="8961" width="3.5703125" style="250" customWidth="1"/>
    <col min="8962" max="8962" width="3.85546875" style="250" bestFit="1" customWidth="1"/>
    <col min="8963" max="8963" width="60.7109375" style="250" customWidth="1"/>
    <col min="8964" max="8964" width="14.7109375" style="250" customWidth="1"/>
    <col min="8965" max="8965" width="2.140625" style="250" customWidth="1"/>
    <col min="8966" max="8966" width="4.28515625" style="250" customWidth="1"/>
    <col min="8967" max="8967" width="22.7109375" style="250" customWidth="1"/>
    <col min="8968" max="9216" width="9.140625" style="250"/>
    <col min="9217" max="9217" width="3.5703125" style="250" customWidth="1"/>
    <col min="9218" max="9218" width="3.85546875" style="250" bestFit="1" customWidth="1"/>
    <col min="9219" max="9219" width="60.7109375" style="250" customWidth="1"/>
    <col min="9220" max="9220" width="14.7109375" style="250" customWidth="1"/>
    <col min="9221" max="9221" width="2.140625" style="250" customWidth="1"/>
    <col min="9222" max="9222" width="4.28515625" style="250" customWidth="1"/>
    <col min="9223" max="9223" width="22.7109375" style="250" customWidth="1"/>
    <col min="9224" max="9472" width="9.140625" style="250"/>
    <col min="9473" max="9473" width="3.5703125" style="250" customWidth="1"/>
    <col min="9474" max="9474" width="3.85546875" style="250" bestFit="1" customWidth="1"/>
    <col min="9475" max="9475" width="60.7109375" style="250" customWidth="1"/>
    <col min="9476" max="9476" width="14.7109375" style="250" customWidth="1"/>
    <col min="9477" max="9477" width="2.140625" style="250" customWidth="1"/>
    <col min="9478" max="9478" width="4.28515625" style="250" customWidth="1"/>
    <col min="9479" max="9479" width="22.7109375" style="250" customWidth="1"/>
    <col min="9480" max="9728" width="9.140625" style="250"/>
    <col min="9729" max="9729" width="3.5703125" style="250" customWidth="1"/>
    <col min="9730" max="9730" width="3.85546875" style="250" bestFit="1" customWidth="1"/>
    <col min="9731" max="9731" width="60.7109375" style="250" customWidth="1"/>
    <col min="9732" max="9732" width="14.7109375" style="250" customWidth="1"/>
    <col min="9733" max="9733" width="2.140625" style="250" customWidth="1"/>
    <col min="9734" max="9734" width="4.28515625" style="250" customWidth="1"/>
    <col min="9735" max="9735" width="22.7109375" style="250" customWidth="1"/>
    <col min="9736" max="9984" width="9.140625" style="250"/>
    <col min="9985" max="9985" width="3.5703125" style="250" customWidth="1"/>
    <col min="9986" max="9986" width="3.85546875" style="250" bestFit="1" customWidth="1"/>
    <col min="9987" max="9987" width="60.7109375" style="250" customWidth="1"/>
    <col min="9988" max="9988" width="14.7109375" style="250" customWidth="1"/>
    <col min="9989" max="9989" width="2.140625" style="250" customWidth="1"/>
    <col min="9990" max="9990" width="4.28515625" style="250" customWidth="1"/>
    <col min="9991" max="9991" width="22.7109375" style="250" customWidth="1"/>
    <col min="9992" max="10240" width="9.140625" style="250"/>
    <col min="10241" max="10241" width="3.5703125" style="250" customWidth="1"/>
    <col min="10242" max="10242" width="3.85546875" style="250" bestFit="1" customWidth="1"/>
    <col min="10243" max="10243" width="60.7109375" style="250" customWidth="1"/>
    <col min="10244" max="10244" width="14.7109375" style="250" customWidth="1"/>
    <col min="10245" max="10245" width="2.140625" style="250" customWidth="1"/>
    <col min="10246" max="10246" width="4.28515625" style="250" customWidth="1"/>
    <col min="10247" max="10247" width="22.7109375" style="250" customWidth="1"/>
    <col min="10248" max="10496" width="9.140625" style="250"/>
    <col min="10497" max="10497" width="3.5703125" style="250" customWidth="1"/>
    <col min="10498" max="10498" width="3.85546875" style="250" bestFit="1" customWidth="1"/>
    <col min="10499" max="10499" width="60.7109375" style="250" customWidth="1"/>
    <col min="10500" max="10500" width="14.7109375" style="250" customWidth="1"/>
    <col min="10501" max="10501" width="2.140625" style="250" customWidth="1"/>
    <col min="10502" max="10502" width="4.28515625" style="250" customWidth="1"/>
    <col min="10503" max="10503" width="22.7109375" style="250" customWidth="1"/>
    <col min="10504" max="10752" width="9.140625" style="250"/>
    <col min="10753" max="10753" width="3.5703125" style="250" customWidth="1"/>
    <col min="10754" max="10754" width="3.85546875" style="250" bestFit="1" customWidth="1"/>
    <col min="10755" max="10755" width="60.7109375" style="250" customWidth="1"/>
    <col min="10756" max="10756" width="14.7109375" style="250" customWidth="1"/>
    <col min="10757" max="10757" width="2.140625" style="250" customWidth="1"/>
    <col min="10758" max="10758" width="4.28515625" style="250" customWidth="1"/>
    <col min="10759" max="10759" width="22.7109375" style="250" customWidth="1"/>
    <col min="10760" max="11008" width="9.140625" style="250"/>
    <col min="11009" max="11009" width="3.5703125" style="250" customWidth="1"/>
    <col min="11010" max="11010" width="3.85546875" style="250" bestFit="1" customWidth="1"/>
    <col min="11011" max="11011" width="60.7109375" style="250" customWidth="1"/>
    <col min="11012" max="11012" width="14.7109375" style="250" customWidth="1"/>
    <col min="11013" max="11013" width="2.140625" style="250" customWidth="1"/>
    <col min="11014" max="11014" width="4.28515625" style="250" customWidth="1"/>
    <col min="11015" max="11015" width="22.7109375" style="250" customWidth="1"/>
    <col min="11016" max="11264" width="9.140625" style="250"/>
    <col min="11265" max="11265" width="3.5703125" style="250" customWidth="1"/>
    <col min="11266" max="11266" width="3.85546875" style="250" bestFit="1" customWidth="1"/>
    <col min="11267" max="11267" width="60.7109375" style="250" customWidth="1"/>
    <col min="11268" max="11268" width="14.7109375" style="250" customWidth="1"/>
    <col min="11269" max="11269" width="2.140625" style="250" customWidth="1"/>
    <col min="11270" max="11270" width="4.28515625" style="250" customWidth="1"/>
    <col min="11271" max="11271" width="22.7109375" style="250" customWidth="1"/>
    <col min="11272" max="11520" width="9.140625" style="250"/>
    <col min="11521" max="11521" width="3.5703125" style="250" customWidth="1"/>
    <col min="11522" max="11522" width="3.85546875" style="250" bestFit="1" customWidth="1"/>
    <col min="11523" max="11523" width="60.7109375" style="250" customWidth="1"/>
    <col min="11524" max="11524" width="14.7109375" style="250" customWidth="1"/>
    <col min="11525" max="11525" width="2.140625" style="250" customWidth="1"/>
    <col min="11526" max="11526" width="4.28515625" style="250" customWidth="1"/>
    <col min="11527" max="11527" width="22.7109375" style="250" customWidth="1"/>
    <col min="11528" max="11776" width="9.140625" style="250"/>
    <col min="11777" max="11777" width="3.5703125" style="250" customWidth="1"/>
    <col min="11778" max="11778" width="3.85546875" style="250" bestFit="1" customWidth="1"/>
    <col min="11779" max="11779" width="60.7109375" style="250" customWidth="1"/>
    <col min="11780" max="11780" width="14.7109375" style="250" customWidth="1"/>
    <col min="11781" max="11781" width="2.140625" style="250" customWidth="1"/>
    <col min="11782" max="11782" width="4.28515625" style="250" customWidth="1"/>
    <col min="11783" max="11783" width="22.7109375" style="250" customWidth="1"/>
    <col min="11784" max="12032" width="9.140625" style="250"/>
    <col min="12033" max="12033" width="3.5703125" style="250" customWidth="1"/>
    <col min="12034" max="12034" width="3.85546875" style="250" bestFit="1" customWidth="1"/>
    <col min="12035" max="12035" width="60.7109375" style="250" customWidth="1"/>
    <col min="12036" max="12036" width="14.7109375" style="250" customWidth="1"/>
    <col min="12037" max="12037" width="2.140625" style="250" customWidth="1"/>
    <col min="12038" max="12038" width="4.28515625" style="250" customWidth="1"/>
    <col min="12039" max="12039" width="22.7109375" style="250" customWidth="1"/>
    <col min="12040" max="12288" width="9.140625" style="250"/>
    <col min="12289" max="12289" width="3.5703125" style="250" customWidth="1"/>
    <col min="12290" max="12290" width="3.85546875" style="250" bestFit="1" customWidth="1"/>
    <col min="12291" max="12291" width="60.7109375" style="250" customWidth="1"/>
    <col min="12292" max="12292" width="14.7109375" style="250" customWidth="1"/>
    <col min="12293" max="12293" width="2.140625" style="250" customWidth="1"/>
    <col min="12294" max="12294" width="4.28515625" style="250" customWidth="1"/>
    <col min="12295" max="12295" width="22.7109375" style="250" customWidth="1"/>
    <col min="12296" max="12544" width="9.140625" style="250"/>
    <col min="12545" max="12545" width="3.5703125" style="250" customWidth="1"/>
    <col min="12546" max="12546" width="3.85546875" style="250" bestFit="1" customWidth="1"/>
    <col min="12547" max="12547" width="60.7109375" style="250" customWidth="1"/>
    <col min="12548" max="12548" width="14.7109375" style="250" customWidth="1"/>
    <col min="12549" max="12549" width="2.140625" style="250" customWidth="1"/>
    <col min="12550" max="12550" width="4.28515625" style="250" customWidth="1"/>
    <col min="12551" max="12551" width="22.7109375" style="250" customWidth="1"/>
    <col min="12552" max="12800" width="9.140625" style="250"/>
    <col min="12801" max="12801" width="3.5703125" style="250" customWidth="1"/>
    <col min="12802" max="12802" width="3.85546875" style="250" bestFit="1" customWidth="1"/>
    <col min="12803" max="12803" width="60.7109375" style="250" customWidth="1"/>
    <col min="12804" max="12804" width="14.7109375" style="250" customWidth="1"/>
    <col min="12805" max="12805" width="2.140625" style="250" customWidth="1"/>
    <col min="12806" max="12806" width="4.28515625" style="250" customWidth="1"/>
    <col min="12807" max="12807" width="22.7109375" style="250" customWidth="1"/>
    <col min="12808" max="13056" width="9.140625" style="250"/>
    <col min="13057" max="13057" width="3.5703125" style="250" customWidth="1"/>
    <col min="13058" max="13058" width="3.85546875" style="250" bestFit="1" customWidth="1"/>
    <col min="13059" max="13059" width="60.7109375" style="250" customWidth="1"/>
    <col min="13060" max="13060" width="14.7109375" style="250" customWidth="1"/>
    <col min="13061" max="13061" width="2.140625" style="250" customWidth="1"/>
    <col min="13062" max="13062" width="4.28515625" style="250" customWidth="1"/>
    <col min="13063" max="13063" width="22.7109375" style="250" customWidth="1"/>
    <col min="13064" max="13312" width="9.140625" style="250"/>
    <col min="13313" max="13313" width="3.5703125" style="250" customWidth="1"/>
    <col min="13314" max="13314" width="3.85546875" style="250" bestFit="1" customWidth="1"/>
    <col min="13315" max="13315" width="60.7109375" style="250" customWidth="1"/>
    <col min="13316" max="13316" width="14.7109375" style="250" customWidth="1"/>
    <col min="13317" max="13317" width="2.140625" style="250" customWidth="1"/>
    <col min="13318" max="13318" width="4.28515625" style="250" customWidth="1"/>
    <col min="13319" max="13319" width="22.7109375" style="250" customWidth="1"/>
    <col min="13320" max="13568" width="9.140625" style="250"/>
    <col min="13569" max="13569" width="3.5703125" style="250" customWidth="1"/>
    <col min="13570" max="13570" width="3.85546875" style="250" bestFit="1" customWidth="1"/>
    <col min="13571" max="13571" width="60.7109375" style="250" customWidth="1"/>
    <col min="13572" max="13572" width="14.7109375" style="250" customWidth="1"/>
    <col min="13573" max="13573" width="2.140625" style="250" customWidth="1"/>
    <col min="13574" max="13574" width="4.28515625" style="250" customWidth="1"/>
    <col min="13575" max="13575" width="22.7109375" style="250" customWidth="1"/>
    <col min="13576" max="13824" width="9.140625" style="250"/>
    <col min="13825" max="13825" width="3.5703125" style="250" customWidth="1"/>
    <col min="13826" max="13826" width="3.85546875" style="250" bestFit="1" customWidth="1"/>
    <col min="13827" max="13827" width="60.7109375" style="250" customWidth="1"/>
    <col min="13828" max="13828" width="14.7109375" style="250" customWidth="1"/>
    <col min="13829" max="13829" width="2.140625" style="250" customWidth="1"/>
    <col min="13830" max="13830" width="4.28515625" style="250" customWidth="1"/>
    <col min="13831" max="13831" width="22.7109375" style="250" customWidth="1"/>
    <col min="13832" max="14080" width="9.140625" style="250"/>
    <col min="14081" max="14081" width="3.5703125" style="250" customWidth="1"/>
    <col min="14082" max="14082" width="3.85546875" style="250" bestFit="1" customWidth="1"/>
    <col min="14083" max="14083" width="60.7109375" style="250" customWidth="1"/>
    <col min="14084" max="14084" width="14.7109375" style="250" customWidth="1"/>
    <col min="14085" max="14085" width="2.140625" style="250" customWidth="1"/>
    <col min="14086" max="14086" width="4.28515625" style="250" customWidth="1"/>
    <col min="14087" max="14087" width="22.7109375" style="250" customWidth="1"/>
    <col min="14088" max="14336" width="9.140625" style="250"/>
    <col min="14337" max="14337" width="3.5703125" style="250" customWidth="1"/>
    <col min="14338" max="14338" width="3.85546875" style="250" bestFit="1" customWidth="1"/>
    <col min="14339" max="14339" width="60.7109375" style="250" customWidth="1"/>
    <col min="14340" max="14340" width="14.7109375" style="250" customWidth="1"/>
    <col min="14341" max="14341" width="2.140625" style="250" customWidth="1"/>
    <col min="14342" max="14342" width="4.28515625" style="250" customWidth="1"/>
    <col min="14343" max="14343" width="22.7109375" style="250" customWidth="1"/>
    <col min="14344" max="14592" width="9.140625" style="250"/>
    <col min="14593" max="14593" width="3.5703125" style="250" customWidth="1"/>
    <col min="14594" max="14594" width="3.85546875" style="250" bestFit="1" customWidth="1"/>
    <col min="14595" max="14595" width="60.7109375" style="250" customWidth="1"/>
    <col min="14596" max="14596" width="14.7109375" style="250" customWidth="1"/>
    <col min="14597" max="14597" width="2.140625" style="250" customWidth="1"/>
    <col min="14598" max="14598" width="4.28515625" style="250" customWidth="1"/>
    <col min="14599" max="14599" width="22.7109375" style="250" customWidth="1"/>
    <col min="14600" max="14848" width="9.140625" style="250"/>
    <col min="14849" max="14849" width="3.5703125" style="250" customWidth="1"/>
    <col min="14850" max="14850" width="3.85546875" style="250" bestFit="1" customWidth="1"/>
    <col min="14851" max="14851" width="60.7109375" style="250" customWidth="1"/>
    <col min="14852" max="14852" width="14.7109375" style="250" customWidth="1"/>
    <col min="14853" max="14853" width="2.140625" style="250" customWidth="1"/>
    <col min="14854" max="14854" width="4.28515625" style="250" customWidth="1"/>
    <col min="14855" max="14855" width="22.7109375" style="250" customWidth="1"/>
    <col min="14856" max="15104" width="9.140625" style="250"/>
    <col min="15105" max="15105" width="3.5703125" style="250" customWidth="1"/>
    <col min="15106" max="15106" width="3.85546875" style="250" bestFit="1" customWidth="1"/>
    <col min="15107" max="15107" width="60.7109375" style="250" customWidth="1"/>
    <col min="15108" max="15108" width="14.7109375" style="250" customWidth="1"/>
    <col min="15109" max="15109" width="2.140625" style="250" customWidth="1"/>
    <col min="15110" max="15110" width="4.28515625" style="250" customWidth="1"/>
    <col min="15111" max="15111" width="22.7109375" style="250" customWidth="1"/>
    <col min="15112" max="15360" width="9.140625" style="250"/>
    <col min="15361" max="15361" width="3.5703125" style="250" customWidth="1"/>
    <col min="15362" max="15362" width="3.85546875" style="250" bestFit="1" customWidth="1"/>
    <col min="15363" max="15363" width="60.7109375" style="250" customWidth="1"/>
    <col min="15364" max="15364" width="14.7109375" style="250" customWidth="1"/>
    <col min="15365" max="15365" width="2.140625" style="250" customWidth="1"/>
    <col min="15366" max="15366" width="4.28515625" style="250" customWidth="1"/>
    <col min="15367" max="15367" width="22.7109375" style="250" customWidth="1"/>
    <col min="15368" max="15616" width="9.140625" style="250"/>
    <col min="15617" max="15617" width="3.5703125" style="250" customWidth="1"/>
    <col min="15618" max="15618" width="3.85546875" style="250" bestFit="1" customWidth="1"/>
    <col min="15619" max="15619" width="60.7109375" style="250" customWidth="1"/>
    <col min="15620" max="15620" width="14.7109375" style="250" customWidth="1"/>
    <col min="15621" max="15621" width="2.140625" style="250" customWidth="1"/>
    <col min="15622" max="15622" width="4.28515625" style="250" customWidth="1"/>
    <col min="15623" max="15623" width="22.7109375" style="250" customWidth="1"/>
    <col min="15624" max="15872" width="9.140625" style="250"/>
    <col min="15873" max="15873" width="3.5703125" style="250" customWidth="1"/>
    <col min="15874" max="15874" width="3.85546875" style="250" bestFit="1" customWidth="1"/>
    <col min="15875" max="15875" width="60.7109375" style="250" customWidth="1"/>
    <col min="15876" max="15876" width="14.7109375" style="250" customWidth="1"/>
    <col min="15877" max="15877" width="2.140625" style="250" customWidth="1"/>
    <col min="15878" max="15878" width="4.28515625" style="250" customWidth="1"/>
    <col min="15879" max="15879" width="22.7109375" style="250" customWidth="1"/>
    <col min="15880" max="16128" width="9.140625" style="250"/>
    <col min="16129" max="16129" width="3.5703125" style="250" customWidth="1"/>
    <col min="16130" max="16130" width="3.85546875" style="250" bestFit="1" customWidth="1"/>
    <col min="16131" max="16131" width="60.7109375" style="250" customWidth="1"/>
    <col min="16132" max="16132" width="14.7109375" style="250" customWidth="1"/>
    <col min="16133" max="16133" width="2.140625" style="250" customWidth="1"/>
    <col min="16134" max="16134" width="4.28515625" style="250" customWidth="1"/>
    <col min="16135" max="16135" width="22.7109375" style="250" customWidth="1"/>
    <col min="16136" max="16384" width="9.140625" style="250"/>
  </cols>
  <sheetData>
    <row r="1" spans="2:17" s="2" customFormat="1" ht="12.75" x14ac:dyDescent="0.25">
      <c r="B1" s="241" t="s">
        <v>39</v>
      </c>
      <c r="C1" s="241"/>
      <c r="D1" s="242"/>
      <c r="E1" s="243"/>
      <c r="F1" s="243"/>
      <c r="G1" s="243"/>
      <c r="H1" s="243"/>
      <c r="I1" s="243"/>
      <c r="J1" s="243"/>
      <c r="K1" s="27"/>
      <c r="L1" s="27"/>
      <c r="M1" s="27"/>
      <c r="N1" s="27"/>
      <c r="O1" s="244"/>
      <c r="P1" s="244"/>
      <c r="Q1" s="244"/>
    </row>
    <row r="2" spans="2:17" s="126" customFormat="1" ht="12.75" x14ac:dyDescent="0.25">
      <c r="B2" s="245"/>
      <c r="C2" s="246" t="s">
        <v>511</v>
      </c>
      <c r="D2" s="247"/>
      <c r="E2" s="248"/>
      <c r="F2" s="248"/>
    </row>
    <row r="3" spans="2:17" x14ac:dyDescent="0.25">
      <c r="B3" s="28"/>
      <c r="C3" s="8"/>
      <c r="D3" s="249" t="s">
        <v>267</v>
      </c>
    </row>
    <row r="4" spans="2:17" ht="26.1" customHeight="1" x14ac:dyDescent="0.25">
      <c r="B4" s="29" t="s">
        <v>0</v>
      </c>
      <c r="C4" s="29" t="s">
        <v>245</v>
      </c>
      <c r="D4" s="29" t="s">
        <v>83</v>
      </c>
    </row>
    <row r="5" spans="2:17" x14ac:dyDescent="0.25">
      <c r="B5" s="97">
        <v>1</v>
      </c>
      <c r="C5" s="64" t="s">
        <v>512</v>
      </c>
      <c r="D5" s="17">
        <v>1423361.13</v>
      </c>
    </row>
    <row r="6" spans="2:17" x14ac:dyDescent="0.25">
      <c r="B6" s="97">
        <v>2</v>
      </c>
      <c r="C6" s="64" t="s">
        <v>115</v>
      </c>
      <c r="D6" s="19">
        <f>SUM(D7:D15)</f>
        <v>1526518.78</v>
      </c>
    </row>
    <row r="7" spans="2:17" x14ac:dyDescent="0.25">
      <c r="B7" s="22" t="s">
        <v>16</v>
      </c>
      <c r="C7" s="23" t="s">
        <v>246</v>
      </c>
      <c r="D7" s="127">
        <v>1498012.05</v>
      </c>
    </row>
    <row r="8" spans="2:17" ht="25.5" x14ac:dyDescent="0.25">
      <c r="B8" s="22" t="s">
        <v>18</v>
      </c>
      <c r="C8" s="23" t="s">
        <v>247</v>
      </c>
      <c r="D8" s="127"/>
    </row>
    <row r="9" spans="2:17" x14ac:dyDescent="0.25">
      <c r="B9" s="22" t="s">
        <v>18</v>
      </c>
      <c r="C9" s="23" t="s">
        <v>248</v>
      </c>
      <c r="D9" s="127"/>
    </row>
    <row r="10" spans="2:17" x14ac:dyDescent="0.25">
      <c r="B10" s="22" t="s">
        <v>20</v>
      </c>
      <c r="C10" s="23" t="s">
        <v>249</v>
      </c>
      <c r="D10" s="127">
        <v>209.72</v>
      </c>
    </row>
    <row r="11" spans="2:17" ht="25.5" x14ac:dyDescent="0.25">
      <c r="B11" s="22" t="s">
        <v>22</v>
      </c>
      <c r="C11" s="23" t="s">
        <v>250</v>
      </c>
      <c r="D11" s="127">
        <v>2864.51</v>
      </c>
    </row>
    <row r="12" spans="2:17" ht="25.5" x14ac:dyDescent="0.25">
      <c r="B12" s="22" t="s">
        <v>24</v>
      </c>
      <c r="C12" s="23" t="s">
        <v>251</v>
      </c>
      <c r="D12" s="127"/>
    </row>
    <row r="13" spans="2:17" ht="25.5" x14ac:dyDescent="0.25">
      <c r="B13" s="22" t="s">
        <v>26</v>
      </c>
      <c r="C13" s="23" t="s">
        <v>252</v>
      </c>
      <c r="D13" s="127"/>
    </row>
    <row r="14" spans="2:17" x14ac:dyDescent="0.25">
      <c r="B14" s="22" t="s">
        <v>52</v>
      </c>
      <c r="C14" s="23" t="s">
        <v>253</v>
      </c>
      <c r="D14" s="127"/>
    </row>
    <row r="15" spans="2:17" x14ac:dyDescent="0.25">
      <c r="B15" s="22" t="s">
        <v>54</v>
      </c>
      <c r="C15" s="23" t="s">
        <v>254</v>
      </c>
      <c r="D15" s="127">
        <v>25432.5</v>
      </c>
    </row>
    <row r="16" spans="2:17" x14ac:dyDescent="0.25">
      <c r="B16" s="22">
        <v>3</v>
      </c>
      <c r="C16" s="64" t="s">
        <v>140</v>
      </c>
      <c r="D16" s="19">
        <f>SUM(D17:D28)</f>
        <v>1028528</v>
      </c>
    </row>
    <row r="17" spans="2:7" x14ac:dyDescent="0.25">
      <c r="B17" s="22" t="s">
        <v>16</v>
      </c>
      <c r="C17" s="23" t="s">
        <v>255</v>
      </c>
      <c r="D17" s="127">
        <v>988300</v>
      </c>
    </row>
    <row r="18" spans="2:7" x14ac:dyDescent="0.25">
      <c r="B18" s="22" t="s">
        <v>18</v>
      </c>
      <c r="C18" s="23" t="s">
        <v>256</v>
      </c>
      <c r="D18" s="127">
        <v>35548</v>
      </c>
    </row>
    <row r="19" spans="2:7" ht="26.1" customHeight="1" x14ac:dyDescent="0.25">
      <c r="B19" s="22" t="s">
        <v>20</v>
      </c>
      <c r="C19" s="23" t="s">
        <v>257</v>
      </c>
      <c r="D19" s="127"/>
    </row>
    <row r="20" spans="2:7" x14ac:dyDescent="0.25">
      <c r="B20" s="22" t="s">
        <v>22</v>
      </c>
      <c r="C20" s="23" t="s">
        <v>258</v>
      </c>
      <c r="D20" s="127"/>
    </row>
    <row r="21" spans="2:7" x14ac:dyDescent="0.25">
      <c r="B21" s="22" t="s">
        <v>24</v>
      </c>
      <c r="C21" s="23" t="s">
        <v>259</v>
      </c>
      <c r="D21" s="127"/>
    </row>
    <row r="22" spans="2:7" x14ac:dyDescent="0.25">
      <c r="B22" s="22" t="s">
        <v>26</v>
      </c>
      <c r="C22" s="23" t="s">
        <v>260</v>
      </c>
      <c r="D22" s="127"/>
    </row>
    <row r="23" spans="2:7" x14ac:dyDescent="0.25">
      <c r="B23" s="22"/>
      <c r="C23" s="23" t="s">
        <v>261</v>
      </c>
      <c r="D23" s="127"/>
    </row>
    <row r="24" spans="2:7" ht="25.5" x14ac:dyDescent="0.25">
      <c r="B24" s="22" t="s">
        <v>52</v>
      </c>
      <c r="C24" s="23" t="s">
        <v>262</v>
      </c>
      <c r="D24" s="127">
        <v>3000</v>
      </c>
    </row>
    <row r="25" spans="2:7" x14ac:dyDescent="0.25">
      <c r="B25" s="22" t="s">
        <v>54</v>
      </c>
      <c r="C25" s="23" t="s">
        <v>263</v>
      </c>
      <c r="D25" s="127">
        <v>1680</v>
      </c>
    </row>
    <row r="26" spans="2:7" ht="25.5" x14ac:dyDescent="0.25">
      <c r="B26" s="22" t="s">
        <v>56</v>
      </c>
      <c r="C26" s="23" t="s">
        <v>264</v>
      </c>
      <c r="D26" s="127"/>
    </row>
    <row r="27" spans="2:7" x14ac:dyDescent="0.25">
      <c r="B27" s="22" t="s">
        <v>58</v>
      </c>
      <c r="C27" s="23" t="s">
        <v>265</v>
      </c>
      <c r="D27" s="127"/>
    </row>
    <row r="28" spans="2:7" x14ac:dyDescent="0.25">
      <c r="B28" s="22" t="s">
        <v>60</v>
      </c>
      <c r="C28" s="23" t="s">
        <v>266</v>
      </c>
      <c r="D28" s="127"/>
    </row>
    <row r="29" spans="2:7" x14ac:dyDescent="0.25">
      <c r="B29" s="97">
        <v>4</v>
      </c>
      <c r="C29" s="64" t="s">
        <v>353</v>
      </c>
      <c r="D29" s="19">
        <f>D5+D6-D16</f>
        <v>1921351.9100000001</v>
      </c>
      <c r="G29" s="251"/>
    </row>
    <row r="30" spans="2:7" x14ac:dyDescent="0.25">
      <c r="B30" s="252"/>
      <c r="C30" s="252"/>
      <c r="D30" s="252"/>
    </row>
    <row r="31" spans="2:7" x14ac:dyDescent="0.25">
      <c r="C31" s="25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2DAB-D71C-404F-9BB2-3CA46319E783}">
  <sheetPr>
    <pageSetUpPr fitToPage="1"/>
  </sheetPr>
  <dimension ref="B1:Q42"/>
  <sheetViews>
    <sheetView topLeftCell="A19" workbookViewId="0">
      <selection activeCell="G23" sqref="G23"/>
    </sheetView>
  </sheetViews>
  <sheetFormatPr defaultRowHeight="15" x14ac:dyDescent="0.25"/>
  <cols>
    <col min="1" max="1" width="3.28515625" style="36" customWidth="1"/>
    <col min="2" max="2" width="6.5703125" style="36" bestFit="1" customWidth="1"/>
    <col min="3" max="3" width="50.7109375" style="36" customWidth="1"/>
    <col min="4" max="7" width="17.7109375" style="36" customWidth="1"/>
    <col min="8" max="9" width="2" style="36" customWidth="1"/>
    <col min="10" max="10" width="22.5703125" style="36" customWidth="1"/>
    <col min="11" max="256" width="9.140625" style="36"/>
    <col min="257" max="257" width="3.28515625" style="36" customWidth="1"/>
    <col min="258" max="258" width="4.140625" style="36" bestFit="1" customWidth="1"/>
    <col min="259" max="259" width="50.7109375" style="36" customWidth="1"/>
    <col min="260" max="263" width="17.7109375" style="36" customWidth="1"/>
    <col min="264" max="265" width="2" style="36" customWidth="1"/>
    <col min="266" max="266" width="22.5703125" style="36" customWidth="1"/>
    <col min="267" max="512" width="9.140625" style="36"/>
    <col min="513" max="513" width="3.28515625" style="36" customWidth="1"/>
    <col min="514" max="514" width="4.140625" style="36" bestFit="1" customWidth="1"/>
    <col min="515" max="515" width="50.7109375" style="36" customWidth="1"/>
    <col min="516" max="519" width="17.7109375" style="36" customWidth="1"/>
    <col min="520" max="521" width="2" style="36" customWidth="1"/>
    <col min="522" max="522" width="22.5703125" style="36" customWidth="1"/>
    <col min="523" max="768" width="9.140625" style="36"/>
    <col min="769" max="769" width="3.28515625" style="36" customWidth="1"/>
    <col min="770" max="770" width="4.140625" style="36" bestFit="1" customWidth="1"/>
    <col min="771" max="771" width="50.7109375" style="36" customWidth="1"/>
    <col min="772" max="775" width="17.7109375" style="36" customWidth="1"/>
    <col min="776" max="777" width="2" style="36" customWidth="1"/>
    <col min="778" max="778" width="22.5703125" style="36" customWidth="1"/>
    <col min="779" max="1024" width="9.140625" style="36"/>
    <col min="1025" max="1025" width="3.28515625" style="36" customWidth="1"/>
    <col min="1026" max="1026" width="4.140625" style="36" bestFit="1" customWidth="1"/>
    <col min="1027" max="1027" width="50.7109375" style="36" customWidth="1"/>
    <col min="1028" max="1031" width="17.7109375" style="36" customWidth="1"/>
    <col min="1032" max="1033" width="2" style="36" customWidth="1"/>
    <col min="1034" max="1034" width="22.5703125" style="36" customWidth="1"/>
    <col min="1035" max="1280" width="9.140625" style="36"/>
    <col min="1281" max="1281" width="3.28515625" style="36" customWidth="1"/>
    <col min="1282" max="1282" width="4.140625" style="36" bestFit="1" customWidth="1"/>
    <col min="1283" max="1283" width="50.7109375" style="36" customWidth="1"/>
    <col min="1284" max="1287" width="17.7109375" style="36" customWidth="1"/>
    <col min="1288" max="1289" width="2" style="36" customWidth="1"/>
    <col min="1290" max="1290" width="22.5703125" style="36" customWidth="1"/>
    <col min="1291" max="1536" width="9.140625" style="36"/>
    <col min="1537" max="1537" width="3.28515625" style="36" customWidth="1"/>
    <col min="1538" max="1538" width="4.140625" style="36" bestFit="1" customWidth="1"/>
    <col min="1539" max="1539" width="50.7109375" style="36" customWidth="1"/>
    <col min="1540" max="1543" width="17.7109375" style="36" customWidth="1"/>
    <col min="1544" max="1545" width="2" style="36" customWidth="1"/>
    <col min="1546" max="1546" width="22.5703125" style="36" customWidth="1"/>
    <col min="1547" max="1792" width="9.140625" style="36"/>
    <col min="1793" max="1793" width="3.28515625" style="36" customWidth="1"/>
    <col min="1794" max="1794" width="4.140625" style="36" bestFit="1" customWidth="1"/>
    <col min="1795" max="1795" width="50.7109375" style="36" customWidth="1"/>
    <col min="1796" max="1799" width="17.7109375" style="36" customWidth="1"/>
    <col min="1800" max="1801" width="2" style="36" customWidth="1"/>
    <col min="1802" max="1802" width="22.5703125" style="36" customWidth="1"/>
    <col min="1803" max="2048" width="9.140625" style="36"/>
    <col min="2049" max="2049" width="3.28515625" style="36" customWidth="1"/>
    <col min="2050" max="2050" width="4.140625" style="36" bestFit="1" customWidth="1"/>
    <col min="2051" max="2051" width="50.7109375" style="36" customWidth="1"/>
    <col min="2052" max="2055" width="17.7109375" style="36" customWidth="1"/>
    <col min="2056" max="2057" width="2" style="36" customWidth="1"/>
    <col min="2058" max="2058" width="22.5703125" style="36" customWidth="1"/>
    <col min="2059" max="2304" width="9.140625" style="36"/>
    <col min="2305" max="2305" width="3.28515625" style="36" customWidth="1"/>
    <col min="2306" max="2306" width="4.140625" style="36" bestFit="1" customWidth="1"/>
    <col min="2307" max="2307" width="50.7109375" style="36" customWidth="1"/>
    <col min="2308" max="2311" width="17.7109375" style="36" customWidth="1"/>
    <col min="2312" max="2313" width="2" style="36" customWidth="1"/>
    <col min="2314" max="2314" width="22.5703125" style="36" customWidth="1"/>
    <col min="2315" max="2560" width="9.140625" style="36"/>
    <col min="2561" max="2561" width="3.28515625" style="36" customWidth="1"/>
    <col min="2562" max="2562" width="4.140625" style="36" bestFit="1" customWidth="1"/>
    <col min="2563" max="2563" width="50.7109375" style="36" customWidth="1"/>
    <col min="2564" max="2567" width="17.7109375" style="36" customWidth="1"/>
    <col min="2568" max="2569" width="2" style="36" customWidth="1"/>
    <col min="2570" max="2570" width="22.5703125" style="36" customWidth="1"/>
    <col min="2571" max="2816" width="9.140625" style="36"/>
    <col min="2817" max="2817" width="3.28515625" style="36" customWidth="1"/>
    <col min="2818" max="2818" width="4.140625" style="36" bestFit="1" customWidth="1"/>
    <col min="2819" max="2819" width="50.7109375" style="36" customWidth="1"/>
    <col min="2820" max="2823" width="17.7109375" style="36" customWidth="1"/>
    <col min="2824" max="2825" width="2" style="36" customWidth="1"/>
    <col min="2826" max="2826" width="22.5703125" style="36" customWidth="1"/>
    <col min="2827" max="3072" width="9.140625" style="36"/>
    <col min="3073" max="3073" width="3.28515625" style="36" customWidth="1"/>
    <col min="3074" max="3074" width="4.140625" style="36" bestFit="1" customWidth="1"/>
    <col min="3075" max="3075" width="50.7109375" style="36" customWidth="1"/>
    <col min="3076" max="3079" width="17.7109375" style="36" customWidth="1"/>
    <col min="3080" max="3081" width="2" style="36" customWidth="1"/>
    <col min="3082" max="3082" width="22.5703125" style="36" customWidth="1"/>
    <col min="3083" max="3328" width="9.140625" style="36"/>
    <col min="3329" max="3329" width="3.28515625" style="36" customWidth="1"/>
    <col min="3330" max="3330" width="4.140625" style="36" bestFit="1" customWidth="1"/>
    <col min="3331" max="3331" width="50.7109375" style="36" customWidth="1"/>
    <col min="3332" max="3335" width="17.7109375" style="36" customWidth="1"/>
    <col min="3336" max="3337" width="2" style="36" customWidth="1"/>
    <col min="3338" max="3338" width="22.5703125" style="36" customWidth="1"/>
    <col min="3339" max="3584" width="9.140625" style="36"/>
    <col min="3585" max="3585" width="3.28515625" style="36" customWidth="1"/>
    <col min="3586" max="3586" width="4.140625" style="36" bestFit="1" customWidth="1"/>
    <col min="3587" max="3587" width="50.7109375" style="36" customWidth="1"/>
    <col min="3588" max="3591" width="17.7109375" style="36" customWidth="1"/>
    <col min="3592" max="3593" width="2" style="36" customWidth="1"/>
    <col min="3594" max="3594" width="22.5703125" style="36" customWidth="1"/>
    <col min="3595" max="3840" width="9.140625" style="36"/>
    <col min="3841" max="3841" width="3.28515625" style="36" customWidth="1"/>
    <col min="3842" max="3842" width="4.140625" style="36" bestFit="1" customWidth="1"/>
    <col min="3843" max="3843" width="50.7109375" style="36" customWidth="1"/>
    <col min="3844" max="3847" width="17.7109375" style="36" customWidth="1"/>
    <col min="3848" max="3849" width="2" style="36" customWidth="1"/>
    <col min="3850" max="3850" width="22.5703125" style="36" customWidth="1"/>
    <col min="3851" max="4096" width="9.140625" style="36"/>
    <col min="4097" max="4097" width="3.28515625" style="36" customWidth="1"/>
    <col min="4098" max="4098" width="4.140625" style="36" bestFit="1" customWidth="1"/>
    <col min="4099" max="4099" width="50.7109375" style="36" customWidth="1"/>
    <col min="4100" max="4103" width="17.7109375" style="36" customWidth="1"/>
    <col min="4104" max="4105" width="2" style="36" customWidth="1"/>
    <col min="4106" max="4106" width="22.5703125" style="36" customWidth="1"/>
    <col min="4107" max="4352" width="9.140625" style="36"/>
    <col min="4353" max="4353" width="3.28515625" style="36" customWidth="1"/>
    <col min="4354" max="4354" width="4.140625" style="36" bestFit="1" customWidth="1"/>
    <col min="4355" max="4355" width="50.7109375" style="36" customWidth="1"/>
    <col min="4356" max="4359" width="17.7109375" style="36" customWidth="1"/>
    <col min="4360" max="4361" width="2" style="36" customWidth="1"/>
    <col min="4362" max="4362" width="22.5703125" style="36" customWidth="1"/>
    <col min="4363" max="4608" width="9.140625" style="36"/>
    <col min="4609" max="4609" width="3.28515625" style="36" customWidth="1"/>
    <col min="4610" max="4610" width="4.140625" style="36" bestFit="1" customWidth="1"/>
    <col min="4611" max="4611" width="50.7109375" style="36" customWidth="1"/>
    <col min="4612" max="4615" width="17.7109375" style="36" customWidth="1"/>
    <col min="4616" max="4617" width="2" style="36" customWidth="1"/>
    <col min="4618" max="4618" width="22.5703125" style="36" customWidth="1"/>
    <col min="4619" max="4864" width="9.140625" style="36"/>
    <col min="4865" max="4865" width="3.28515625" style="36" customWidth="1"/>
    <col min="4866" max="4866" width="4.140625" style="36" bestFit="1" customWidth="1"/>
    <col min="4867" max="4867" width="50.7109375" style="36" customWidth="1"/>
    <col min="4868" max="4871" width="17.7109375" style="36" customWidth="1"/>
    <col min="4872" max="4873" width="2" style="36" customWidth="1"/>
    <col min="4874" max="4874" width="22.5703125" style="36" customWidth="1"/>
    <col min="4875" max="5120" width="9.140625" style="36"/>
    <col min="5121" max="5121" width="3.28515625" style="36" customWidth="1"/>
    <col min="5122" max="5122" width="4.140625" style="36" bestFit="1" customWidth="1"/>
    <col min="5123" max="5123" width="50.7109375" style="36" customWidth="1"/>
    <col min="5124" max="5127" width="17.7109375" style="36" customWidth="1"/>
    <col min="5128" max="5129" width="2" style="36" customWidth="1"/>
    <col min="5130" max="5130" width="22.5703125" style="36" customWidth="1"/>
    <col min="5131" max="5376" width="9.140625" style="36"/>
    <col min="5377" max="5377" width="3.28515625" style="36" customWidth="1"/>
    <col min="5378" max="5378" width="4.140625" style="36" bestFit="1" customWidth="1"/>
    <col min="5379" max="5379" width="50.7109375" style="36" customWidth="1"/>
    <col min="5380" max="5383" width="17.7109375" style="36" customWidth="1"/>
    <col min="5384" max="5385" width="2" style="36" customWidth="1"/>
    <col min="5386" max="5386" width="22.5703125" style="36" customWidth="1"/>
    <col min="5387" max="5632" width="9.140625" style="36"/>
    <col min="5633" max="5633" width="3.28515625" style="36" customWidth="1"/>
    <col min="5634" max="5634" width="4.140625" style="36" bestFit="1" customWidth="1"/>
    <col min="5635" max="5635" width="50.7109375" style="36" customWidth="1"/>
    <col min="5636" max="5639" width="17.7109375" style="36" customWidth="1"/>
    <col min="5640" max="5641" width="2" style="36" customWidth="1"/>
    <col min="5642" max="5642" width="22.5703125" style="36" customWidth="1"/>
    <col min="5643" max="5888" width="9.140625" style="36"/>
    <col min="5889" max="5889" width="3.28515625" style="36" customWidth="1"/>
    <col min="5890" max="5890" width="4.140625" style="36" bestFit="1" customWidth="1"/>
    <col min="5891" max="5891" width="50.7109375" style="36" customWidth="1"/>
    <col min="5892" max="5895" width="17.7109375" style="36" customWidth="1"/>
    <col min="5896" max="5897" width="2" style="36" customWidth="1"/>
    <col min="5898" max="5898" width="22.5703125" style="36" customWidth="1"/>
    <col min="5899" max="6144" width="9.140625" style="36"/>
    <col min="6145" max="6145" width="3.28515625" style="36" customWidth="1"/>
    <col min="6146" max="6146" width="4.140625" style="36" bestFit="1" customWidth="1"/>
    <col min="6147" max="6147" width="50.7109375" style="36" customWidth="1"/>
    <col min="6148" max="6151" width="17.7109375" style="36" customWidth="1"/>
    <col min="6152" max="6153" width="2" style="36" customWidth="1"/>
    <col min="6154" max="6154" width="22.5703125" style="36" customWidth="1"/>
    <col min="6155" max="6400" width="9.140625" style="36"/>
    <col min="6401" max="6401" width="3.28515625" style="36" customWidth="1"/>
    <col min="6402" max="6402" width="4.140625" style="36" bestFit="1" customWidth="1"/>
    <col min="6403" max="6403" width="50.7109375" style="36" customWidth="1"/>
    <col min="6404" max="6407" width="17.7109375" style="36" customWidth="1"/>
    <col min="6408" max="6409" width="2" style="36" customWidth="1"/>
    <col min="6410" max="6410" width="22.5703125" style="36" customWidth="1"/>
    <col min="6411" max="6656" width="9.140625" style="36"/>
    <col min="6657" max="6657" width="3.28515625" style="36" customWidth="1"/>
    <col min="6658" max="6658" width="4.140625" style="36" bestFit="1" customWidth="1"/>
    <col min="6659" max="6659" width="50.7109375" style="36" customWidth="1"/>
    <col min="6660" max="6663" width="17.7109375" style="36" customWidth="1"/>
    <col min="6664" max="6665" width="2" style="36" customWidth="1"/>
    <col min="6666" max="6666" width="22.5703125" style="36" customWidth="1"/>
    <col min="6667" max="6912" width="9.140625" style="36"/>
    <col min="6913" max="6913" width="3.28515625" style="36" customWidth="1"/>
    <col min="6914" max="6914" width="4.140625" style="36" bestFit="1" customWidth="1"/>
    <col min="6915" max="6915" width="50.7109375" style="36" customWidth="1"/>
    <col min="6916" max="6919" width="17.7109375" style="36" customWidth="1"/>
    <col min="6920" max="6921" width="2" style="36" customWidth="1"/>
    <col min="6922" max="6922" width="22.5703125" style="36" customWidth="1"/>
    <col min="6923" max="7168" width="9.140625" style="36"/>
    <col min="7169" max="7169" width="3.28515625" style="36" customWidth="1"/>
    <col min="7170" max="7170" width="4.140625" style="36" bestFit="1" customWidth="1"/>
    <col min="7171" max="7171" width="50.7109375" style="36" customWidth="1"/>
    <col min="7172" max="7175" width="17.7109375" style="36" customWidth="1"/>
    <col min="7176" max="7177" width="2" style="36" customWidth="1"/>
    <col min="7178" max="7178" width="22.5703125" style="36" customWidth="1"/>
    <col min="7179" max="7424" width="9.140625" style="36"/>
    <col min="7425" max="7425" width="3.28515625" style="36" customWidth="1"/>
    <col min="7426" max="7426" width="4.140625" style="36" bestFit="1" customWidth="1"/>
    <col min="7427" max="7427" width="50.7109375" style="36" customWidth="1"/>
    <col min="7428" max="7431" width="17.7109375" style="36" customWidth="1"/>
    <col min="7432" max="7433" width="2" style="36" customWidth="1"/>
    <col min="7434" max="7434" width="22.5703125" style="36" customWidth="1"/>
    <col min="7435" max="7680" width="9.140625" style="36"/>
    <col min="7681" max="7681" width="3.28515625" style="36" customWidth="1"/>
    <col min="7682" max="7682" width="4.140625" style="36" bestFit="1" customWidth="1"/>
    <col min="7683" max="7683" width="50.7109375" style="36" customWidth="1"/>
    <col min="7684" max="7687" width="17.7109375" style="36" customWidth="1"/>
    <col min="7688" max="7689" width="2" style="36" customWidth="1"/>
    <col min="7690" max="7690" width="22.5703125" style="36" customWidth="1"/>
    <col min="7691" max="7936" width="9.140625" style="36"/>
    <col min="7937" max="7937" width="3.28515625" style="36" customWidth="1"/>
    <col min="7938" max="7938" width="4.140625" style="36" bestFit="1" customWidth="1"/>
    <col min="7939" max="7939" width="50.7109375" style="36" customWidth="1"/>
    <col min="7940" max="7943" width="17.7109375" style="36" customWidth="1"/>
    <col min="7944" max="7945" width="2" style="36" customWidth="1"/>
    <col min="7946" max="7946" width="22.5703125" style="36" customWidth="1"/>
    <col min="7947" max="8192" width="9.140625" style="36"/>
    <col min="8193" max="8193" width="3.28515625" style="36" customWidth="1"/>
    <col min="8194" max="8194" width="4.140625" style="36" bestFit="1" customWidth="1"/>
    <col min="8195" max="8195" width="50.7109375" style="36" customWidth="1"/>
    <col min="8196" max="8199" width="17.7109375" style="36" customWidth="1"/>
    <col min="8200" max="8201" width="2" style="36" customWidth="1"/>
    <col min="8202" max="8202" width="22.5703125" style="36" customWidth="1"/>
    <col min="8203" max="8448" width="9.140625" style="36"/>
    <col min="8449" max="8449" width="3.28515625" style="36" customWidth="1"/>
    <col min="8450" max="8450" width="4.140625" style="36" bestFit="1" customWidth="1"/>
    <col min="8451" max="8451" width="50.7109375" style="36" customWidth="1"/>
    <col min="8452" max="8455" width="17.7109375" style="36" customWidth="1"/>
    <col min="8456" max="8457" width="2" style="36" customWidth="1"/>
    <col min="8458" max="8458" width="22.5703125" style="36" customWidth="1"/>
    <col min="8459" max="8704" width="9.140625" style="36"/>
    <col min="8705" max="8705" width="3.28515625" style="36" customWidth="1"/>
    <col min="8706" max="8706" width="4.140625" style="36" bestFit="1" customWidth="1"/>
    <col min="8707" max="8707" width="50.7109375" style="36" customWidth="1"/>
    <col min="8708" max="8711" width="17.7109375" style="36" customWidth="1"/>
    <col min="8712" max="8713" width="2" style="36" customWidth="1"/>
    <col min="8714" max="8714" width="22.5703125" style="36" customWidth="1"/>
    <col min="8715" max="8960" width="9.140625" style="36"/>
    <col min="8961" max="8961" width="3.28515625" style="36" customWidth="1"/>
    <col min="8962" max="8962" width="4.140625" style="36" bestFit="1" customWidth="1"/>
    <col min="8963" max="8963" width="50.7109375" style="36" customWidth="1"/>
    <col min="8964" max="8967" width="17.7109375" style="36" customWidth="1"/>
    <col min="8968" max="8969" width="2" style="36" customWidth="1"/>
    <col min="8970" max="8970" width="22.5703125" style="36" customWidth="1"/>
    <col min="8971" max="9216" width="9.140625" style="36"/>
    <col min="9217" max="9217" width="3.28515625" style="36" customWidth="1"/>
    <col min="9218" max="9218" width="4.140625" style="36" bestFit="1" customWidth="1"/>
    <col min="9219" max="9219" width="50.7109375" style="36" customWidth="1"/>
    <col min="9220" max="9223" width="17.7109375" style="36" customWidth="1"/>
    <col min="9224" max="9225" width="2" style="36" customWidth="1"/>
    <col min="9226" max="9226" width="22.5703125" style="36" customWidth="1"/>
    <col min="9227" max="9472" width="9.140625" style="36"/>
    <col min="9473" max="9473" width="3.28515625" style="36" customWidth="1"/>
    <col min="9474" max="9474" width="4.140625" style="36" bestFit="1" customWidth="1"/>
    <col min="9475" max="9475" width="50.7109375" style="36" customWidth="1"/>
    <col min="9476" max="9479" width="17.7109375" style="36" customWidth="1"/>
    <col min="9480" max="9481" width="2" style="36" customWidth="1"/>
    <col min="9482" max="9482" width="22.5703125" style="36" customWidth="1"/>
    <col min="9483" max="9728" width="9.140625" style="36"/>
    <col min="9729" max="9729" width="3.28515625" style="36" customWidth="1"/>
    <col min="9730" max="9730" width="4.140625" style="36" bestFit="1" customWidth="1"/>
    <col min="9731" max="9731" width="50.7109375" style="36" customWidth="1"/>
    <col min="9732" max="9735" width="17.7109375" style="36" customWidth="1"/>
    <col min="9736" max="9737" width="2" style="36" customWidth="1"/>
    <col min="9738" max="9738" width="22.5703125" style="36" customWidth="1"/>
    <col min="9739" max="9984" width="9.140625" style="36"/>
    <col min="9985" max="9985" width="3.28515625" style="36" customWidth="1"/>
    <col min="9986" max="9986" width="4.140625" style="36" bestFit="1" customWidth="1"/>
    <col min="9987" max="9987" width="50.7109375" style="36" customWidth="1"/>
    <col min="9988" max="9991" width="17.7109375" style="36" customWidth="1"/>
    <col min="9992" max="9993" width="2" style="36" customWidth="1"/>
    <col min="9994" max="9994" width="22.5703125" style="36" customWidth="1"/>
    <col min="9995" max="10240" width="9.140625" style="36"/>
    <col min="10241" max="10241" width="3.28515625" style="36" customWidth="1"/>
    <col min="10242" max="10242" width="4.140625" style="36" bestFit="1" customWidth="1"/>
    <col min="10243" max="10243" width="50.7109375" style="36" customWidth="1"/>
    <col min="10244" max="10247" width="17.7109375" style="36" customWidth="1"/>
    <col min="10248" max="10249" width="2" style="36" customWidth="1"/>
    <col min="10250" max="10250" width="22.5703125" style="36" customWidth="1"/>
    <col min="10251" max="10496" width="9.140625" style="36"/>
    <col min="10497" max="10497" width="3.28515625" style="36" customWidth="1"/>
    <col min="10498" max="10498" width="4.140625" style="36" bestFit="1" customWidth="1"/>
    <col min="10499" max="10499" width="50.7109375" style="36" customWidth="1"/>
    <col min="10500" max="10503" width="17.7109375" style="36" customWidth="1"/>
    <col min="10504" max="10505" width="2" style="36" customWidth="1"/>
    <col min="10506" max="10506" width="22.5703125" style="36" customWidth="1"/>
    <col min="10507" max="10752" width="9.140625" style="36"/>
    <col min="10753" max="10753" width="3.28515625" style="36" customWidth="1"/>
    <col min="10754" max="10754" width="4.140625" style="36" bestFit="1" customWidth="1"/>
    <col min="10755" max="10755" width="50.7109375" style="36" customWidth="1"/>
    <col min="10756" max="10759" width="17.7109375" style="36" customWidth="1"/>
    <col min="10760" max="10761" width="2" style="36" customWidth="1"/>
    <col min="10762" max="10762" width="22.5703125" style="36" customWidth="1"/>
    <col min="10763" max="11008" width="9.140625" style="36"/>
    <col min="11009" max="11009" width="3.28515625" style="36" customWidth="1"/>
    <col min="11010" max="11010" width="4.140625" style="36" bestFit="1" customWidth="1"/>
    <col min="11011" max="11011" width="50.7109375" style="36" customWidth="1"/>
    <col min="11012" max="11015" width="17.7109375" style="36" customWidth="1"/>
    <col min="11016" max="11017" width="2" style="36" customWidth="1"/>
    <col min="11018" max="11018" width="22.5703125" style="36" customWidth="1"/>
    <col min="11019" max="11264" width="9.140625" style="36"/>
    <col min="11265" max="11265" width="3.28515625" style="36" customWidth="1"/>
    <col min="11266" max="11266" width="4.140625" style="36" bestFit="1" customWidth="1"/>
    <col min="11267" max="11267" width="50.7109375" style="36" customWidth="1"/>
    <col min="11268" max="11271" width="17.7109375" style="36" customWidth="1"/>
    <col min="11272" max="11273" width="2" style="36" customWidth="1"/>
    <col min="11274" max="11274" width="22.5703125" style="36" customWidth="1"/>
    <col min="11275" max="11520" width="9.140625" style="36"/>
    <col min="11521" max="11521" width="3.28515625" style="36" customWidth="1"/>
    <col min="11522" max="11522" width="4.140625" style="36" bestFit="1" customWidth="1"/>
    <col min="11523" max="11523" width="50.7109375" style="36" customWidth="1"/>
    <col min="11524" max="11527" width="17.7109375" style="36" customWidth="1"/>
    <col min="11528" max="11529" width="2" style="36" customWidth="1"/>
    <col min="11530" max="11530" width="22.5703125" style="36" customWidth="1"/>
    <col min="11531" max="11776" width="9.140625" style="36"/>
    <col min="11777" max="11777" width="3.28515625" style="36" customWidth="1"/>
    <col min="11778" max="11778" width="4.140625" style="36" bestFit="1" customWidth="1"/>
    <col min="11779" max="11779" width="50.7109375" style="36" customWidth="1"/>
    <col min="11780" max="11783" width="17.7109375" style="36" customWidth="1"/>
    <col min="11784" max="11785" width="2" style="36" customWidth="1"/>
    <col min="11786" max="11786" width="22.5703125" style="36" customWidth="1"/>
    <col min="11787" max="12032" width="9.140625" style="36"/>
    <col min="12033" max="12033" width="3.28515625" style="36" customWidth="1"/>
    <col min="12034" max="12034" width="4.140625" style="36" bestFit="1" customWidth="1"/>
    <col min="12035" max="12035" width="50.7109375" style="36" customWidth="1"/>
    <col min="12036" max="12039" width="17.7109375" style="36" customWidth="1"/>
    <col min="12040" max="12041" width="2" style="36" customWidth="1"/>
    <col min="12042" max="12042" width="22.5703125" style="36" customWidth="1"/>
    <col min="12043" max="12288" width="9.140625" style="36"/>
    <col min="12289" max="12289" width="3.28515625" style="36" customWidth="1"/>
    <col min="12290" max="12290" width="4.140625" style="36" bestFit="1" customWidth="1"/>
    <col min="12291" max="12291" width="50.7109375" style="36" customWidth="1"/>
    <col min="12292" max="12295" width="17.7109375" style="36" customWidth="1"/>
    <col min="12296" max="12297" width="2" style="36" customWidth="1"/>
    <col min="12298" max="12298" width="22.5703125" style="36" customWidth="1"/>
    <col min="12299" max="12544" width="9.140625" style="36"/>
    <col min="12545" max="12545" width="3.28515625" style="36" customWidth="1"/>
    <col min="12546" max="12546" width="4.140625" style="36" bestFit="1" customWidth="1"/>
    <col min="12547" max="12547" width="50.7109375" style="36" customWidth="1"/>
    <col min="12548" max="12551" width="17.7109375" style="36" customWidth="1"/>
    <col min="12552" max="12553" width="2" style="36" customWidth="1"/>
    <col min="12554" max="12554" width="22.5703125" style="36" customWidth="1"/>
    <col min="12555" max="12800" width="9.140625" style="36"/>
    <col min="12801" max="12801" width="3.28515625" style="36" customWidth="1"/>
    <col min="12802" max="12802" width="4.140625" style="36" bestFit="1" customWidth="1"/>
    <col min="12803" max="12803" width="50.7109375" style="36" customWidth="1"/>
    <col min="12804" max="12807" width="17.7109375" style="36" customWidth="1"/>
    <col min="12808" max="12809" width="2" style="36" customWidth="1"/>
    <col min="12810" max="12810" width="22.5703125" style="36" customWidth="1"/>
    <col min="12811" max="13056" width="9.140625" style="36"/>
    <col min="13057" max="13057" width="3.28515625" style="36" customWidth="1"/>
    <col min="13058" max="13058" width="4.140625" style="36" bestFit="1" customWidth="1"/>
    <col min="13059" max="13059" width="50.7109375" style="36" customWidth="1"/>
    <col min="13060" max="13063" width="17.7109375" style="36" customWidth="1"/>
    <col min="13064" max="13065" width="2" style="36" customWidth="1"/>
    <col min="13066" max="13066" width="22.5703125" style="36" customWidth="1"/>
    <col min="13067" max="13312" width="9.140625" style="36"/>
    <col min="13313" max="13313" width="3.28515625" style="36" customWidth="1"/>
    <col min="13314" max="13314" width="4.140625" style="36" bestFit="1" customWidth="1"/>
    <col min="13315" max="13315" width="50.7109375" style="36" customWidth="1"/>
    <col min="13316" max="13319" width="17.7109375" style="36" customWidth="1"/>
    <col min="13320" max="13321" width="2" style="36" customWidth="1"/>
    <col min="13322" max="13322" width="22.5703125" style="36" customWidth="1"/>
    <col min="13323" max="13568" width="9.140625" style="36"/>
    <col min="13569" max="13569" width="3.28515625" style="36" customWidth="1"/>
    <col min="13570" max="13570" width="4.140625" style="36" bestFit="1" customWidth="1"/>
    <col min="13571" max="13571" width="50.7109375" style="36" customWidth="1"/>
    <col min="13572" max="13575" width="17.7109375" style="36" customWidth="1"/>
    <col min="13576" max="13577" width="2" style="36" customWidth="1"/>
    <col min="13578" max="13578" width="22.5703125" style="36" customWidth="1"/>
    <col min="13579" max="13824" width="9.140625" style="36"/>
    <col min="13825" max="13825" width="3.28515625" style="36" customWidth="1"/>
    <col min="13826" max="13826" width="4.140625" style="36" bestFit="1" customWidth="1"/>
    <col min="13827" max="13827" width="50.7109375" style="36" customWidth="1"/>
    <col min="13828" max="13831" width="17.7109375" style="36" customWidth="1"/>
    <col min="13832" max="13833" width="2" style="36" customWidth="1"/>
    <col min="13834" max="13834" width="22.5703125" style="36" customWidth="1"/>
    <col min="13835" max="14080" width="9.140625" style="36"/>
    <col min="14081" max="14081" width="3.28515625" style="36" customWidth="1"/>
    <col min="14082" max="14082" width="4.140625" style="36" bestFit="1" customWidth="1"/>
    <col min="14083" max="14083" width="50.7109375" style="36" customWidth="1"/>
    <col min="14084" max="14087" width="17.7109375" style="36" customWidth="1"/>
    <col min="14088" max="14089" width="2" style="36" customWidth="1"/>
    <col min="14090" max="14090" width="22.5703125" style="36" customWidth="1"/>
    <col min="14091" max="14336" width="9.140625" style="36"/>
    <col min="14337" max="14337" width="3.28515625" style="36" customWidth="1"/>
    <col min="14338" max="14338" width="4.140625" style="36" bestFit="1" customWidth="1"/>
    <col min="14339" max="14339" width="50.7109375" style="36" customWidth="1"/>
    <col min="14340" max="14343" width="17.7109375" style="36" customWidth="1"/>
    <col min="14344" max="14345" width="2" style="36" customWidth="1"/>
    <col min="14346" max="14346" width="22.5703125" style="36" customWidth="1"/>
    <col min="14347" max="14592" width="9.140625" style="36"/>
    <col min="14593" max="14593" width="3.28515625" style="36" customWidth="1"/>
    <col min="14594" max="14594" width="4.140625" style="36" bestFit="1" customWidth="1"/>
    <col min="14595" max="14595" width="50.7109375" style="36" customWidth="1"/>
    <col min="14596" max="14599" width="17.7109375" style="36" customWidth="1"/>
    <col min="14600" max="14601" width="2" style="36" customWidth="1"/>
    <col min="14602" max="14602" width="22.5703125" style="36" customWidth="1"/>
    <col min="14603" max="14848" width="9.140625" style="36"/>
    <col min="14849" max="14849" width="3.28515625" style="36" customWidth="1"/>
    <col min="14850" max="14850" width="4.140625" style="36" bestFit="1" customWidth="1"/>
    <col min="14851" max="14851" width="50.7109375" style="36" customWidth="1"/>
    <col min="14852" max="14855" width="17.7109375" style="36" customWidth="1"/>
    <col min="14856" max="14857" width="2" style="36" customWidth="1"/>
    <col min="14858" max="14858" width="22.5703125" style="36" customWidth="1"/>
    <col min="14859" max="15104" width="9.140625" style="36"/>
    <col min="15105" max="15105" width="3.28515625" style="36" customWidth="1"/>
    <col min="15106" max="15106" width="4.140625" style="36" bestFit="1" customWidth="1"/>
    <col min="15107" max="15107" width="50.7109375" style="36" customWidth="1"/>
    <col min="15108" max="15111" width="17.7109375" style="36" customWidth="1"/>
    <col min="15112" max="15113" width="2" style="36" customWidth="1"/>
    <col min="15114" max="15114" width="22.5703125" style="36" customWidth="1"/>
    <col min="15115" max="15360" width="9.140625" style="36"/>
    <col min="15361" max="15361" width="3.28515625" style="36" customWidth="1"/>
    <col min="15362" max="15362" width="4.140625" style="36" bestFit="1" customWidth="1"/>
    <col min="15363" max="15363" width="50.7109375" style="36" customWidth="1"/>
    <col min="15364" max="15367" width="17.7109375" style="36" customWidth="1"/>
    <col min="15368" max="15369" width="2" style="36" customWidth="1"/>
    <col min="15370" max="15370" width="22.5703125" style="36" customWidth="1"/>
    <col min="15371" max="15616" width="9.140625" style="36"/>
    <col min="15617" max="15617" width="3.28515625" style="36" customWidth="1"/>
    <col min="15618" max="15618" width="4.140625" style="36" bestFit="1" customWidth="1"/>
    <col min="15619" max="15619" width="50.7109375" style="36" customWidth="1"/>
    <col min="15620" max="15623" width="17.7109375" style="36" customWidth="1"/>
    <col min="15624" max="15625" width="2" style="36" customWidth="1"/>
    <col min="15626" max="15626" width="22.5703125" style="36" customWidth="1"/>
    <col min="15627" max="15872" width="9.140625" style="36"/>
    <col min="15873" max="15873" width="3.28515625" style="36" customWidth="1"/>
    <col min="15874" max="15874" width="4.140625" style="36" bestFit="1" customWidth="1"/>
    <col min="15875" max="15875" width="50.7109375" style="36" customWidth="1"/>
    <col min="15876" max="15879" width="17.7109375" style="36" customWidth="1"/>
    <col min="15880" max="15881" width="2" style="36" customWidth="1"/>
    <col min="15882" max="15882" width="22.5703125" style="36" customWidth="1"/>
    <col min="15883" max="16128" width="9.140625" style="36"/>
    <col min="16129" max="16129" width="3.28515625" style="36" customWidth="1"/>
    <col min="16130" max="16130" width="4.140625" style="36" bestFit="1" customWidth="1"/>
    <col min="16131" max="16131" width="50.7109375" style="36" customWidth="1"/>
    <col min="16132" max="16135" width="17.7109375" style="36" customWidth="1"/>
    <col min="16136" max="16137" width="2" style="36" customWidth="1"/>
    <col min="16138" max="16138" width="22.5703125" style="36" customWidth="1"/>
    <col min="16139" max="16384" width="9.140625" style="36"/>
  </cols>
  <sheetData>
    <row r="1" spans="2:17" s="2" customFormat="1" x14ac:dyDescent="0.25">
      <c r="B1" s="3"/>
      <c r="C1" s="254" t="s">
        <v>39</v>
      </c>
      <c r="D1" s="4"/>
      <c r="E1" s="4"/>
      <c r="F1" s="5"/>
      <c r="G1" s="5"/>
      <c r="H1" s="36"/>
      <c r="I1" s="36"/>
      <c r="J1" s="36"/>
      <c r="K1" s="36"/>
      <c r="L1" s="36"/>
      <c r="M1" s="36"/>
      <c r="N1" s="27"/>
      <c r="O1" s="1"/>
      <c r="P1" s="1"/>
      <c r="Q1" s="1"/>
    </row>
    <row r="2" spans="2:17" x14ac:dyDescent="0.25">
      <c r="B2" s="94"/>
      <c r="C2" s="345" t="s">
        <v>107</v>
      </c>
      <c r="D2" s="345"/>
      <c r="E2" s="345"/>
      <c r="F2" s="345"/>
      <c r="G2" s="345"/>
    </row>
    <row r="3" spans="2:17" x14ac:dyDescent="0.25">
      <c r="B3" s="95"/>
      <c r="C3" s="96"/>
      <c r="D3" s="95"/>
      <c r="E3" s="95"/>
      <c r="F3" s="95"/>
      <c r="G3" s="249" t="s">
        <v>343</v>
      </c>
    </row>
    <row r="4" spans="2:17" x14ac:dyDescent="0.25">
      <c r="B4" s="275" t="s">
        <v>0</v>
      </c>
      <c r="C4" s="275" t="s">
        <v>108</v>
      </c>
      <c r="D4" s="351" t="s">
        <v>109</v>
      </c>
      <c r="E4" s="353" t="s">
        <v>110</v>
      </c>
      <c r="F4" s="354"/>
      <c r="G4" s="275" t="s">
        <v>45</v>
      </c>
    </row>
    <row r="5" spans="2:17" x14ac:dyDescent="0.25">
      <c r="B5" s="276"/>
      <c r="C5" s="276"/>
      <c r="D5" s="352"/>
      <c r="E5" s="11" t="s">
        <v>111</v>
      </c>
      <c r="F5" s="29" t="s">
        <v>112</v>
      </c>
      <c r="G5" s="276"/>
    </row>
    <row r="6" spans="2:17" x14ac:dyDescent="0.25">
      <c r="B6" s="29" t="s">
        <v>113</v>
      </c>
      <c r="C6" s="64" t="s">
        <v>418</v>
      </c>
      <c r="D6" s="19">
        <f>'[1]20.Pasywa'!$C$63</f>
        <v>0</v>
      </c>
      <c r="E6" s="19">
        <v>10264066.49</v>
      </c>
      <c r="F6" s="19">
        <v>3000049.57</v>
      </c>
      <c r="G6" s="19">
        <f>SUM(D6:F6)</f>
        <v>13264116.060000001</v>
      </c>
    </row>
    <row r="7" spans="2:17" x14ac:dyDescent="0.25">
      <c r="B7" s="97" t="s">
        <v>114</v>
      </c>
      <c r="C7" s="64" t="s">
        <v>115</v>
      </c>
      <c r="D7" s="19">
        <f>SUM(D8:D22)</f>
        <v>0</v>
      </c>
      <c r="E7" s="19">
        <f>SUM(E8:E22)</f>
        <v>1970192.6</v>
      </c>
      <c r="F7" s="19">
        <f>SUM(F8:F22)</f>
        <v>1959292.5699999998</v>
      </c>
      <c r="G7" s="19">
        <f t="shared" ref="G7:G41" si="0">SUM(D7:F7)</f>
        <v>3929485.17</v>
      </c>
    </row>
    <row r="8" spans="2:17" ht="24" x14ac:dyDescent="0.25">
      <c r="B8" s="22" t="s">
        <v>116</v>
      </c>
      <c r="C8" s="98" t="s">
        <v>117</v>
      </c>
      <c r="D8" s="99"/>
      <c r="E8" s="99"/>
      <c r="F8" s="99">
        <v>1372248.47</v>
      </c>
      <c r="G8" s="21">
        <f t="shared" si="0"/>
        <v>1372248.47</v>
      </c>
    </row>
    <row r="9" spans="2:17" ht="24" x14ac:dyDescent="0.25">
      <c r="B9" s="22" t="s">
        <v>118</v>
      </c>
      <c r="C9" s="98" t="s">
        <v>119</v>
      </c>
      <c r="D9" s="99"/>
      <c r="E9" s="99"/>
      <c r="F9" s="99">
        <v>200157.82</v>
      </c>
      <c r="G9" s="21">
        <f t="shared" si="0"/>
        <v>200157.82</v>
      </c>
    </row>
    <row r="10" spans="2:17" ht="24" x14ac:dyDescent="0.25">
      <c r="B10" s="22" t="s">
        <v>120</v>
      </c>
      <c r="C10" s="98" t="s">
        <v>121</v>
      </c>
      <c r="D10" s="99"/>
      <c r="E10" s="99"/>
      <c r="F10" s="99">
        <v>137963.6</v>
      </c>
      <c r="G10" s="21">
        <f t="shared" si="0"/>
        <v>137963.6</v>
      </c>
    </row>
    <row r="11" spans="2:17" ht="24" x14ac:dyDescent="0.25">
      <c r="B11" s="22" t="s">
        <v>122</v>
      </c>
      <c r="C11" s="98" t="s">
        <v>123</v>
      </c>
      <c r="D11" s="99"/>
      <c r="E11" s="99"/>
      <c r="F11" s="99">
        <v>94937.73</v>
      </c>
      <c r="G11" s="21">
        <f t="shared" si="0"/>
        <v>94937.73</v>
      </c>
    </row>
    <row r="12" spans="2:17" ht="24" x14ac:dyDescent="0.25">
      <c r="B12" s="22" t="s">
        <v>124</v>
      </c>
      <c r="C12" s="98" t="s">
        <v>125</v>
      </c>
      <c r="D12" s="99"/>
      <c r="E12" s="99"/>
      <c r="F12" s="99">
        <v>537877.59</v>
      </c>
      <c r="G12" s="21">
        <f t="shared" si="0"/>
        <v>537877.59</v>
      </c>
    </row>
    <row r="13" spans="2:17" ht="24" x14ac:dyDescent="0.25">
      <c r="B13" s="22" t="s">
        <v>126</v>
      </c>
      <c r="C13" s="98" t="s">
        <v>127</v>
      </c>
      <c r="D13" s="99"/>
      <c r="E13" s="99"/>
      <c r="F13" s="99">
        <v>9999.9599999999991</v>
      </c>
      <c r="G13" s="21">
        <f t="shared" si="0"/>
        <v>9999.9599999999991</v>
      </c>
    </row>
    <row r="14" spans="2:17" ht="24" x14ac:dyDescent="0.25">
      <c r="B14" s="22" t="s">
        <v>128</v>
      </c>
      <c r="C14" s="98" t="s">
        <v>425</v>
      </c>
      <c r="D14" s="99"/>
      <c r="E14" s="99"/>
      <c r="F14" s="99">
        <v>18000</v>
      </c>
      <c r="G14" s="21">
        <f t="shared" si="0"/>
        <v>18000</v>
      </c>
    </row>
    <row r="15" spans="2:17" ht="24" x14ac:dyDescent="0.25">
      <c r="B15" s="22" t="s">
        <v>129</v>
      </c>
      <c r="C15" s="98" t="s">
        <v>423</v>
      </c>
      <c r="D15" s="99"/>
      <c r="E15" s="99">
        <v>836173.85</v>
      </c>
      <c r="F15" s="99">
        <v>98326.15</v>
      </c>
      <c r="G15" s="21">
        <f t="shared" si="0"/>
        <v>934500</v>
      </c>
    </row>
    <row r="16" spans="2:17" x14ac:dyDescent="0.25">
      <c r="B16" s="22" t="s">
        <v>131</v>
      </c>
      <c r="C16" s="98" t="s">
        <v>130</v>
      </c>
      <c r="D16" s="99"/>
      <c r="E16" s="99"/>
      <c r="F16" s="99"/>
      <c r="G16" s="21">
        <f t="shared" si="0"/>
        <v>0</v>
      </c>
    </row>
    <row r="17" spans="2:7" x14ac:dyDescent="0.25">
      <c r="B17" s="22" t="s">
        <v>133</v>
      </c>
      <c r="C17" s="98" t="s">
        <v>132</v>
      </c>
      <c r="D17" s="99"/>
      <c r="E17" s="99"/>
      <c r="F17" s="99"/>
      <c r="G17" s="21">
        <f t="shared" si="0"/>
        <v>0</v>
      </c>
    </row>
    <row r="18" spans="2:7" ht="24" x14ac:dyDescent="0.25">
      <c r="B18" s="22" t="s">
        <v>134</v>
      </c>
      <c r="C18" s="98" t="s">
        <v>427</v>
      </c>
      <c r="D18" s="99"/>
      <c r="E18" s="99">
        <v>2070</v>
      </c>
      <c r="F18" s="99"/>
      <c r="G18" s="21">
        <f t="shared" si="0"/>
        <v>2070</v>
      </c>
    </row>
    <row r="19" spans="2:7" ht="24" x14ac:dyDescent="0.25">
      <c r="B19" s="22" t="s">
        <v>135</v>
      </c>
      <c r="C19" s="98" t="s">
        <v>428</v>
      </c>
      <c r="D19" s="99"/>
      <c r="E19" s="99">
        <v>11730</v>
      </c>
      <c r="F19" s="99"/>
      <c r="G19" s="21">
        <f t="shared" si="0"/>
        <v>11730</v>
      </c>
    </row>
    <row r="20" spans="2:7" x14ac:dyDescent="0.25">
      <c r="B20" s="22" t="s">
        <v>137</v>
      </c>
      <c r="C20" s="98" t="s">
        <v>136</v>
      </c>
      <c r="D20" s="99"/>
      <c r="E20" s="99"/>
      <c r="F20" s="99"/>
      <c r="G20" s="21">
        <f t="shared" si="0"/>
        <v>0</v>
      </c>
    </row>
    <row r="21" spans="2:7" x14ac:dyDescent="0.25">
      <c r="B21" s="22" t="s">
        <v>138</v>
      </c>
      <c r="C21" s="98" t="s">
        <v>424</v>
      </c>
      <c r="D21" s="99"/>
      <c r="E21" s="99">
        <v>506500</v>
      </c>
      <c r="F21" s="99">
        <v>103500</v>
      </c>
      <c r="G21" s="21">
        <f t="shared" si="0"/>
        <v>610000</v>
      </c>
    </row>
    <row r="22" spans="2:7" ht="24" x14ac:dyDescent="0.25">
      <c r="B22" s="22" t="s">
        <v>432</v>
      </c>
      <c r="C22" s="98" t="s">
        <v>426</v>
      </c>
      <c r="D22" s="99"/>
      <c r="E22" s="99">
        <v>613718.75</v>
      </c>
      <c r="F22" s="99">
        <v>-613718.75</v>
      </c>
      <c r="G22" s="21">
        <f t="shared" si="0"/>
        <v>0</v>
      </c>
    </row>
    <row r="23" spans="2:7" x14ac:dyDescent="0.25">
      <c r="B23" s="97" t="s">
        <v>139</v>
      </c>
      <c r="C23" s="64" t="s">
        <v>140</v>
      </c>
      <c r="D23" s="19">
        <f>SUM(D24:D38)</f>
        <v>0</v>
      </c>
      <c r="E23" s="19">
        <f>SUM(E24:E38)</f>
        <v>2433851.73</v>
      </c>
      <c r="F23" s="19">
        <f>SUM(F24:F40)</f>
        <v>2396156.9700000002</v>
      </c>
      <c r="G23" s="19">
        <f t="shared" si="0"/>
        <v>4830008.7</v>
      </c>
    </row>
    <row r="24" spans="2:7" ht="24" x14ac:dyDescent="0.25">
      <c r="B24" s="22" t="s">
        <v>141</v>
      </c>
      <c r="C24" s="98" t="s">
        <v>117</v>
      </c>
      <c r="D24" s="99"/>
      <c r="E24" s="99">
        <v>1372248.47</v>
      </c>
      <c r="F24" s="99"/>
      <c r="G24" s="21">
        <f t="shared" si="0"/>
        <v>1372248.47</v>
      </c>
    </row>
    <row r="25" spans="2:7" ht="24" x14ac:dyDescent="0.25">
      <c r="B25" s="22" t="s">
        <v>142</v>
      </c>
      <c r="C25" s="98" t="s">
        <v>119</v>
      </c>
      <c r="D25" s="99"/>
      <c r="E25" s="99">
        <v>200157.82</v>
      </c>
      <c r="F25" s="99"/>
      <c r="G25" s="21">
        <f t="shared" si="0"/>
        <v>200157.82</v>
      </c>
    </row>
    <row r="26" spans="2:7" ht="24" x14ac:dyDescent="0.25">
      <c r="B26" s="22" t="s">
        <v>143</v>
      </c>
      <c r="C26" s="98" t="s">
        <v>121</v>
      </c>
      <c r="D26" s="99"/>
      <c r="E26" s="99">
        <v>137963.6</v>
      </c>
      <c r="F26" s="99"/>
      <c r="G26" s="21">
        <f t="shared" si="0"/>
        <v>137963.6</v>
      </c>
    </row>
    <row r="27" spans="2:7" ht="24" x14ac:dyDescent="0.25">
      <c r="B27" s="22" t="s">
        <v>144</v>
      </c>
      <c r="C27" s="98" t="s">
        <v>123</v>
      </c>
      <c r="D27" s="99"/>
      <c r="E27" s="99">
        <v>94937.73</v>
      </c>
      <c r="F27" s="99"/>
      <c r="G27" s="21">
        <f t="shared" si="0"/>
        <v>94937.73</v>
      </c>
    </row>
    <row r="28" spans="2:7" ht="24" x14ac:dyDescent="0.25">
      <c r="B28" s="22" t="s">
        <v>145</v>
      </c>
      <c r="C28" s="98" t="s">
        <v>125</v>
      </c>
      <c r="D28" s="99"/>
      <c r="E28" s="99">
        <v>537877.59</v>
      </c>
      <c r="F28" s="99"/>
      <c r="G28" s="21">
        <f t="shared" si="0"/>
        <v>537877.59</v>
      </c>
    </row>
    <row r="29" spans="2:7" ht="24" x14ac:dyDescent="0.25">
      <c r="B29" s="22" t="s">
        <v>146</v>
      </c>
      <c r="C29" s="98" t="s">
        <v>127</v>
      </c>
      <c r="D29" s="99"/>
      <c r="E29" s="99">
        <v>9999.9599999999991</v>
      </c>
      <c r="F29" s="99"/>
      <c r="G29" s="21">
        <f t="shared" si="0"/>
        <v>9999.9599999999991</v>
      </c>
    </row>
    <row r="30" spans="2:7" ht="24" x14ac:dyDescent="0.25">
      <c r="B30" s="22" t="s">
        <v>147</v>
      </c>
      <c r="C30" s="98" t="s">
        <v>429</v>
      </c>
      <c r="D30" s="99"/>
      <c r="E30" s="99">
        <v>18000</v>
      </c>
      <c r="F30" s="99"/>
      <c r="G30" s="21">
        <f t="shared" si="0"/>
        <v>18000</v>
      </c>
    </row>
    <row r="31" spans="2:7" ht="24" x14ac:dyDescent="0.25">
      <c r="B31" s="22" t="s">
        <v>149</v>
      </c>
      <c r="C31" s="98" t="s">
        <v>148</v>
      </c>
      <c r="D31" s="99"/>
      <c r="E31" s="99"/>
      <c r="F31" s="99">
        <v>1348866.06</v>
      </c>
      <c r="G31" s="21">
        <f t="shared" si="0"/>
        <v>1348866.06</v>
      </c>
    </row>
    <row r="32" spans="2:7" x14ac:dyDescent="0.25">
      <c r="B32" s="22" t="s">
        <v>151</v>
      </c>
      <c r="C32" s="98" t="s">
        <v>150</v>
      </c>
      <c r="D32" s="99"/>
      <c r="E32" s="99"/>
      <c r="F32" s="99">
        <v>200157.82</v>
      </c>
      <c r="G32" s="21">
        <f t="shared" si="0"/>
        <v>200157.82</v>
      </c>
    </row>
    <row r="33" spans="2:7" x14ac:dyDescent="0.25">
      <c r="B33" s="22" t="s">
        <v>153</v>
      </c>
      <c r="C33" s="98" t="s">
        <v>152</v>
      </c>
      <c r="D33" s="99"/>
      <c r="E33" s="99"/>
      <c r="F33" s="99">
        <v>137963.6</v>
      </c>
      <c r="G33" s="21">
        <f t="shared" si="0"/>
        <v>137963.6</v>
      </c>
    </row>
    <row r="34" spans="2:7" x14ac:dyDescent="0.25">
      <c r="B34" s="22" t="s">
        <v>155</v>
      </c>
      <c r="C34" s="98" t="s">
        <v>154</v>
      </c>
      <c r="D34" s="99"/>
      <c r="E34" s="99"/>
      <c r="F34" s="99">
        <v>97242</v>
      </c>
      <c r="G34" s="21">
        <f t="shared" si="0"/>
        <v>97242</v>
      </c>
    </row>
    <row r="35" spans="2:7" x14ac:dyDescent="0.25">
      <c r="B35" s="22" t="s">
        <v>157</v>
      </c>
      <c r="C35" s="98" t="s">
        <v>156</v>
      </c>
      <c r="D35" s="99"/>
      <c r="E35" s="99"/>
      <c r="F35" s="99">
        <v>551037.96</v>
      </c>
      <c r="G35" s="21">
        <f t="shared" si="0"/>
        <v>551037.96</v>
      </c>
    </row>
    <row r="36" spans="2:7" x14ac:dyDescent="0.25">
      <c r="B36" s="22" t="s">
        <v>433</v>
      </c>
      <c r="C36" s="98" t="s">
        <v>158</v>
      </c>
      <c r="D36" s="99"/>
      <c r="E36" s="99"/>
      <c r="F36" s="99">
        <v>9999.9599999999991</v>
      </c>
      <c r="G36" s="21">
        <f t="shared" si="0"/>
        <v>9999.9599999999991</v>
      </c>
    </row>
    <row r="37" spans="2:7" x14ac:dyDescent="0.25">
      <c r="B37" s="22" t="s">
        <v>434</v>
      </c>
      <c r="C37" s="98" t="s">
        <v>430</v>
      </c>
      <c r="D37" s="99"/>
      <c r="E37" s="99"/>
      <c r="F37" s="99">
        <v>1500</v>
      </c>
      <c r="G37" s="21">
        <f t="shared" si="0"/>
        <v>1500</v>
      </c>
    </row>
    <row r="38" spans="2:7" ht="24" x14ac:dyDescent="0.25">
      <c r="B38" s="22" t="s">
        <v>435</v>
      </c>
      <c r="C38" s="98" t="s">
        <v>431</v>
      </c>
      <c r="D38" s="99"/>
      <c r="E38" s="99">
        <v>62666.559999999998</v>
      </c>
      <c r="F38" s="99">
        <v>7000.02</v>
      </c>
      <c r="G38" s="21">
        <f t="shared" si="0"/>
        <v>69666.58</v>
      </c>
    </row>
    <row r="39" spans="2:7" ht="24" x14ac:dyDescent="0.25">
      <c r="B39" s="22" t="s">
        <v>514</v>
      </c>
      <c r="C39" s="98" t="s">
        <v>515</v>
      </c>
      <c r="D39" s="99"/>
      <c r="E39" s="99"/>
      <c r="F39" s="99">
        <v>6358.44</v>
      </c>
      <c r="G39" s="21">
        <f t="shared" si="0"/>
        <v>6358.44</v>
      </c>
    </row>
    <row r="40" spans="2:7" ht="36" x14ac:dyDescent="0.25">
      <c r="B40" s="22" t="s">
        <v>516</v>
      </c>
      <c r="C40" s="98" t="s">
        <v>517</v>
      </c>
      <c r="D40" s="99"/>
      <c r="E40" s="99"/>
      <c r="F40" s="99">
        <v>36031.11</v>
      </c>
      <c r="G40" s="21">
        <f t="shared" si="0"/>
        <v>36031.11</v>
      </c>
    </row>
    <row r="41" spans="2:7" x14ac:dyDescent="0.25">
      <c r="B41" s="15" t="s">
        <v>159</v>
      </c>
      <c r="C41" s="100" t="s">
        <v>416</v>
      </c>
      <c r="D41" s="19">
        <f>D6+D7-D23</f>
        <v>0</v>
      </c>
      <c r="E41" s="19">
        <f>E6+E7-E23</f>
        <v>9800407.3599999994</v>
      </c>
      <c r="F41" s="19">
        <f>F6+F7-F23</f>
        <v>2563185.1699999995</v>
      </c>
      <c r="G41" s="19">
        <f t="shared" si="0"/>
        <v>12363592.529999999</v>
      </c>
    </row>
    <row r="42" spans="2:7" x14ac:dyDescent="0.25">
      <c r="B42" s="95"/>
      <c r="C42" s="95"/>
      <c r="D42" s="95"/>
      <c r="E42" s="95"/>
      <c r="F42" s="95"/>
      <c r="G42" s="95"/>
    </row>
  </sheetData>
  <mergeCells count="6">
    <mergeCell ref="C2:G2"/>
    <mergeCell ref="B4:B5"/>
    <mergeCell ref="C4:C5"/>
    <mergeCell ref="D4:D5"/>
    <mergeCell ref="E4:F4"/>
    <mergeCell ref="G4:G5"/>
  </mergeCells>
  <pageMargins left="0.25" right="0.25" top="0.75" bottom="0.75" header="0.3" footer="0.3"/>
  <pageSetup paperSize="9" scale="7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CBA1-A3EC-4554-B652-E3BF877490A3}">
  <dimension ref="A2:C76"/>
  <sheetViews>
    <sheetView workbookViewId="0">
      <selection activeCell="A26" sqref="A26:B26"/>
    </sheetView>
  </sheetViews>
  <sheetFormatPr defaultRowHeight="15" x14ac:dyDescent="0.25"/>
  <cols>
    <col min="1" max="1" width="68.7109375" customWidth="1"/>
    <col min="2" max="2" width="23" customWidth="1"/>
    <col min="257" max="257" width="66.28515625" customWidth="1"/>
    <col min="258" max="258" width="23" customWidth="1"/>
    <col min="513" max="513" width="66.28515625" customWidth="1"/>
    <col min="514" max="514" width="23" customWidth="1"/>
    <col min="769" max="769" width="66.28515625" customWidth="1"/>
    <col min="770" max="770" width="23" customWidth="1"/>
    <col min="1025" max="1025" width="66.28515625" customWidth="1"/>
    <col min="1026" max="1026" width="23" customWidth="1"/>
    <col min="1281" max="1281" width="66.28515625" customWidth="1"/>
    <col min="1282" max="1282" width="23" customWidth="1"/>
    <col min="1537" max="1537" width="66.28515625" customWidth="1"/>
    <col min="1538" max="1538" width="23" customWidth="1"/>
    <col min="1793" max="1793" width="66.28515625" customWidth="1"/>
    <col min="1794" max="1794" width="23" customWidth="1"/>
    <col min="2049" max="2049" width="66.28515625" customWidth="1"/>
    <col min="2050" max="2050" width="23" customWidth="1"/>
    <col min="2305" max="2305" width="66.28515625" customWidth="1"/>
    <col min="2306" max="2306" width="23" customWidth="1"/>
    <col min="2561" max="2561" width="66.28515625" customWidth="1"/>
    <col min="2562" max="2562" width="23" customWidth="1"/>
    <col min="2817" max="2817" width="66.28515625" customWidth="1"/>
    <col min="2818" max="2818" width="23" customWidth="1"/>
    <col min="3073" max="3073" width="66.28515625" customWidth="1"/>
    <col min="3074" max="3074" width="23" customWidth="1"/>
    <col min="3329" max="3329" width="66.28515625" customWidth="1"/>
    <col min="3330" max="3330" width="23" customWidth="1"/>
    <col min="3585" max="3585" width="66.28515625" customWidth="1"/>
    <col min="3586" max="3586" width="23" customWidth="1"/>
    <col min="3841" max="3841" width="66.28515625" customWidth="1"/>
    <col min="3842" max="3842" width="23" customWidth="1"/>
    <col min="4097" max="4097" width="66.28515625" customWidth="1"/>
    <col min="4098" max="4098" width="23" customWidth="1"/>
    <col min="4353" max="4353" width="66.28515625" customWidth="1"/>
    <col min="4354" max="4354" width="23" customWidth="1"/>
    <col min="4609" max="4609" width="66.28515625" customWidth="1"/>
    <col min="4610" max="4610" width="23" customWidth="1"/>
    <col min="4865" max="4865" width="66.28515625" customWidth="1"/>
    <col min="4866" max="4866" width="23" customWidth="1"/>
    <col min="5121" max="5121" width="66.28515625" customWidth="1"/>
    <col min="5122" max="5122" width="23" customWidth="1"/>
    <col min="5377" max="5377" width="66.28515625" customWidth="1"/>
    <col min="5378" max="5378" width="23" customWidth="1"/>
    <col min="5633" max="5633" width="66.28515625" customWidth="1"/>
    <col min="5634" max="5634" width="23" customWidth="1"/>
    <col min="5889" max="5889" width="66.28515625" customWidth="1"/>
    <col min="5890" max="5890" width="23" customWidth="1"/>
    <col min="6145" max="6145" width="66.28515625" customWidth="1"/>
    <col min="6146" max="6146" width="23" customWidth="1"/>
    <col min="6401" max="6401" width="66.28515625" customWidth="1"/>
    <col min="6402" max="6402" width="23" customWidth="1"/>
    <col min="6657" max="6657" width="66.28515625" customWidth="1"/>
    <col min="6658" max="6658" width="23" customWidth="1"/>
    <col min="6913" max="6913" width="66.28515625" customWidth="1"/>
    <col min="6914" max="6914" width="23" customWidth="1"/>
    <col min="7169" max="7169" width="66.28515625" customWidth="1"/>
    <col min="7170" max="7170" width="23" customWidth="1"/>
    <col min="7425" max="7425" width="66.28515625" customWidth="1"/>
    <col min="7426" max="7426" width="23" customWidth="1"/>
    <col min="7681" max="7681" width="66.28515625" customWidth="1"/>
    <col min="7682" max="7682" width="23" customWidth="1"/>
    <col min="7937" max="7937" width="66.28515625" customWidth="1"/>
    <col min="7938" max="7938" width="23" customWidth="1"/>
    <col min="8193" max="8193" width="66.28515625" customWidth="1"/>
    <col min="8194" max="8194" width="23" customWidth="1"/>
    <col min="8449" max="8449" width="66.28515625" customWidth="1"/>
    <col min="8450" max="8450" width="23" customWidth="1"/>
    <col min="8705" max="8705" width="66.28515625" customWidth="1"/>
    <col min="8706" max="8706" width="23" customWidth="1"/>
    <col min="8961" max="8961" width="66.28515625" customWidth="1"/>
    <col min="8962" max="8962" width="23" customWidth="1"/>
    <col min="9217" max="9217" width="66.28515625" customWidth="1"/>
    <col min="9218" max="9218" width="23" customWidth="1"/>
    <col min="9473" max="9473" width="66.28515625" customWidth="1"/>
    <col min="9474" max="9474" width="23" customWidth="1"/>
    <col min="9729" max="9729" width="66.28515625" customWidth="1"/>
    <col min="9730" max="9730" width="23" customWidth="1"/>
    <col min="9985" max="9985" width="66.28515625" customWidth="1"/>
    <col min="9986" max="9986" width="23" customWidth="1"/>
    <col min="10241" max="10241" width="66.28515625" customWidth="1"/>
    <col min="10242" max="10242" width="23" customWidth="1"/>
    <col min="10497" max="10497" width="66.28515625" customWidth="1"/>
    <col min="10498" max="10498" width="23" customWidth="1"/>
    <col min="10753" max="10753" width="66.28515625" customWidth="1"/>
    <col min="10754" max="10754" width="23" customWidth="1"/>
    <col min="11009" max="11009" width="66.28515625" customWidth="1"/>
    <col min="11010" max="11010" width="23" customWidth="1"/>
    <col min="11265" max="11265" width="66.28515625" customWidth="1"/>
    <col min="11266" max="11266" width="23" customWidth="1"/>
    <col min="11521" max="11521" width="66.28515625" customWidth="1"/>
    <col min="11522" max="11522" width="23" customWidth="1"/>
    <col min="11777" max="11777" width="66.28515625" customWidth="1"/>
    <col min="11778" max="11778" width="23" customWidth="1"/>
    <col min="12033" max="12033" width="66.28515625" customWidth="1"/>
    <col min="12034" max="12034" width="23" customWidth="1"/>
    <col min="12289" max="12289" width="66.28515625" customWidth="1"/>
    <col min="12290" max="12290" width="23" customWidth="1"/>
    <col min="12545" max="12545" width="66.28515625" customWidth="1"/>
    <col min="12546" max="12546" width="23" customWidth="1"/>
    <col min="12801" max="12801" width="66.28515625" customWidth="1"/>
    <col min="12802" max="12802" width="23" customWidth="1"/>
    <col min="13057" max="13057" width="66.28515625" customWidth="1"/>
    <col min="13058" max="13058" width="23" customWidth="1"/>
    <col min="13313" max="13313" width="66.28515625" customWidth="1"/>
    <col min="13314" max="13314" width="23" customWidth="1"/>
    <col min="13569" max="13569" width="66.28515625" customWidth="1"/>
    <col min="13570" max="13570" width="23" customWidth="1"/>
    <col min="13825" max="13825" width="66.28515625" customWidth="1"/>
    <col min="13826" max="13826" width="23" customWidth="1"/>
    <col min="14081" max="14081" width="66.28515625" customWidth="1"/>
    <col min="14082" max="14082" width="23" customWidth="1"/>
    <col min="14337" max="14337" width="66.28515625" customWidth="1"/>
    <col min="14338" max="14338" width="23" customWidth="1"/>
    <col min="14593" max="14593" width="66.28515625" customWidth="1"/>
    <col min="14594" max="14594" width="23" customWidth="1"/>
    <col min="14849" max="14849" width="66.28515625" customWidth="1"/>
    <col min="14850" max="14850" width="23" customWidth="1"/>
    <col min="15105" max="15105" width="66.28515625" customWidth="1"/>
    <col min="15106" max="15106" width="23" customWidth="1"/>
    <col min="15361" max="15361" width="66.28515625" customWidth="1"/>
    <col min="15362" max="15362" width="23" customWidth="1"/>
    <col min="15617" max="15617" width="66.28515625" customWidth="1"/>
    <col min="15618" max="15618" width="23" customWidth="1"/>
    <col min="15873" max="15873" width="66.28515625" customWidth="1"/>
    <col min="15874" max="15874" width="23" customWidth="1"/>
    <col min="16129" max="16129" width="66.28515625" customWidth="1"/>
    <col min="16130" max="16130" width="23" customWidth="1"/>
  </cols>
  <sheetData>
    <row r="2" spans="1:2" x14ac:dyDescent="0.25">
      <c r="A2" s="254" t="s">
        <v>39</v>
      </c>
    </row>
    <row r="3" spans="1:2" ht="15.75" x14ac:dyDescent="0.25">
      <c r="A3" s="206" t="s">
        <v>160</v>
      </c>
      <c r="B3" s="207" t="s">
        <v>344</v>
      </c>
    </row>
    <row r="4" spans="1:2" ht="15.75" x14ac:dyDescent="0.25">
      <c r="A4" s="206" t="s">
        <v>494</v>
      </c>
      <c r="B4" s="208" t="s">
        <v>161</v>
      </c>
    </row>
    <row r="5" spans="1:2" x14ac:dyDescent="0.25">
      <c r="A5" s="101" t="s">
        <v>162</v>
      </c>
      <c r="B5" s="102">
        <f>SUM(B6:B10)</f>
        <v>254296179.28</v>
      </c>
    </row>
    <row r="6" spans="1:2" x14ac:dyDescent="0.25">
      <c r="A6" s="103" t="s">
        <v>163</v>
      </c>
      <c r="B6" s="104">
        <v>234121303.34</v>
      </c>
    </row>
    <row r="7" spans="1:2" x14ac:dyDescent="0.25">
      <c r="A7" s="103" t="s">
        <v>164</v>
      </c>
      <c r="B7" s="105">
        <v>3982139.97</v>
      </c>
    </row>
    <row r="8" spans="1:2" x14ac:dyDescent="0.25">
      <c r="A8" s="103" t="s">
        <v>165</v>
      </c>
      <c r="B8" s="105">
        <v>15680970.27</v>
      </c>
    </row>
    <row r="9" spans="1:2" x14ac:dyDescent="0.25">
      <c r="A9" s="103" t="s">
        <v>166</v>
      </c>
      <c r="B9" s="105">
        <v>511765.7</v>
      </c>
    </row>
    <row r="10" spans="1:2" x14ac:dyDescent="0.25">
      <c r="A10" s="103" t="s">
        <v>167</v>
      </c>
      <c r="B10" s="105">
        <v>0</v>
      </c>
    </row>
    <row r="11" spans="1:2" x14ac:dyDescent="0.25">
      <c r="A11" s="101" t="s">
        <v>168</v>
      </c>
      <c r="B11" s="106">
        <f>SUM(B12:B22)</f>
        <v>3955930.3</v>
      </c>
    </row>
    <row r="12" spans="1:2" x14ac:dyDescent="0.25">
      <c r="A12" s="103" t="s">
        <v>169</v>
      </c>
      <c r="B12" s="105">
        <v>2205.65</v>
      </c>
    </row>
    <row r="13" spans="1:2" x14ac:dyDescent="0.25">
      <c r="A13" s="103" t="s">
        <v>495</v>
      </c>
      <c r="B13" s="104">
        <v>107031.78</v>
      </c>
    </row>
    <row r="14" spans="1:2" x14ac:dyDescent="0.25">
      <c r="A14" s="103" t="s">
        <v>496</v>
      </c>
      <c r="B14" s="105">
        <v>-381.67</v>
      </c>
    </row>
    <row r="15" spans="1:2" x14ac:dyDescent="0.25">
      <c r="A15" s="103" t="s">
        <v>170</v>
      </c>
      <c r="B15" s="105">
        <v>21420.67</v>
      </c>
    </row>
    <row r="16" spans="1:2" x14ac:dyDescent="0.25">
      <c r="A16" s="103" t="s">
        <v>171</v>
      </c>
      <c r="B16" s="104">
        <v>109442.97</v>
      </c>
    </row>
    <row r="17" spans="1:2" x14ac:dyDescent="0.25">
      <c r="A17" s="103" t="s">
        <v>172</v>
      </c>
      <c r="B17" s="104">
        <v>82922.38</v>
      </c>
    </row>
    <row r="18" spans="1:2" x14ac:dyDescent="0.25">
      <c r="A18" s="103" t="s">
        <v>173</v>
      </c>
      <c r="B18" s="104">
        <v>8.1199999999999992</v>
      </c>
    </row>
    <row r="19" spans="1:2" x14ac:dyDescent="0.25">
      <c r="A19" s="103" t="s">
        <v>174</v>
      </c>
      <c r="B19" s="105">
        <v>0</v>
      </c>
    </row>
    <row r="20" spans="1:2" x14ac:dyDescent="0.25">
      <c r="A20" s="103" t="s">
        <v>497</v>
      </c>
      <c r="B20" s="105">
        <v>2332967.4</v>
      </c>
    </row>
    <row r="21" spans="1:2" x14ac:dyDescent="0.25">
      <c r="A21" s="103" t="s">
        <v>175</v>
      </c>
      <c r="B21" s="105">
        <v>42186.6</v>
      </c>
    </row>
    <row r="22" spans="1:2" x14ac:dyDescent="0.25">
      <c r="A22" s="103" t="s">
        <v>498</v>
      </c>
      <c r="B22" s="105">
        <v>1258126.3999999999</v>
      </c>
    </row>
    <row r="23" spans="1:2" x14ac:dyDescent="0.25">
      <c r="A23" s="101" t="s">
        <v>176</v>
      </c>
      <c r="B23" s="106">
        <v>10089.49</v>
      </c>
    </row>
    <row r="24" spans="1:2" x14ac:dyDescent="0.25">
      <c r="A24" s="101" t="s">
        <v>177</v>
      </c>
      <c r="B24" s="106">
        <v>1676000</v>
      </c>
    </row>
    <row r="25" spans="1:2" x14ac:dyDescent="0.25">
      <c r="A25" s="101" t="s">
        <v>178</v>
      </c>
      <c r="B25" s="106">
        <v>610000</v>
      </c>
    </row>
    <row r="26" spans="1:2" x14ac:dyDescent="0.25">
      <c r="A26" s="109" t="s">
        <v>179</v>
      </c>
      <c r="B26" s="110">
        <f>SUM(B5-B11+B23+B24+B25)</f>
        <v>252636338.47</v>
      </c>
    </row>
    <row r="27" spans="1:2" x14ac:dyDescent="0.25">
      <c r="A27" s="103"/>
      <c r="B27" s="103"/>
    </row>
    <row r="28" spans="1:2" x14ac:dyDescent="0.25">
      <c r="A28" s="101" t="s">
        <v>180</v>
      </c>
      <c r="B28" s="108">
        <f>SUM(B29+B30+B31+B32+B33)</f>
        <v>247482144.15000001</v>
      </c>
    </row>
    <row r="29" spans="1:2" x14ac:dyDescent="0.25">
      <c r="A29" s="103" t="s">
        <v>181</v>
      </c>
      <c r="B29" s="105">
        <v>238751180.28999999</v>
      </c>
    </row>
    <row r="30" spans="1:2" x14ac:dyDescent="0.25">
      <c r="A30" s="103" t="s">
        <v>182</v>
      </c>
      <c r="B30" s="105">
        <v>3668150.75</v>
      </c>
    </row>
    <row r="31" spans="1:2" x14ac:dyDescent="0.25">
      <c r="A31" s="103" t="s">
        <v>183</v>
      </c>
      <c r="B31" s="105">
        <v>173671.87</v>
      </c>
    </row>
    <row r="32" spans="1:2" x14ac:dyDescent="0.25">
      <c r="A32" s="103" t="s">
        <v>184</v>
      </c>
      <c r="B32" s="105">
        <v>1081815.74</v>
      </c>
    </row>
    <row r="33" spans="1:2" x14ac:dyDescent="0.25">
      <c r="A33" s="103" t="s">
        <v>185</v>
      </c>
      <c r="B33" s="105">
        <v>3807325.5</v>
      </c>
    </row>
    <row r="34" spans="1:2" x14ac:dyDescent="0.25">
      <c r="A34" s="103"/>
      <c r="B34" s="105"/>
    </row>
    <row r="35" spans="1:2" x14ac:dyDescent="0.25">
      <c r="A35" s="101" t="s">
        <v>186</v>
      </c>
      <c r="B35" s="106">
        <f>SUM(B36:B58)</f>
        <v>3902195.32</v>
      </c>
    </row>
    <row r="36" spans="1:2" x14ac:dyDescent="0.25">
      <c r="A36" s="111" t="s">
        <v>187</v>
      </c>
      <c r="B36" s="105">
        <v>0</v>
      </c>
    </row>
    <row r="37" spans="1:2" x14ac:dyDescent="0.25">
      <c r="A37" s="103" t="s">
        <v>188</v>
      </c>
      <c r="B37" s="112">
        <v>368012.05</v>
      </c>
    </row>
    <row r="38" spans="1:2" x14ac:dyDescent="0.25">
      <c r="A38" s="103" t="s">
        <v>189</v>
      </c>
      <c r="B38" s="104">
        <v>0</v>
      </c>
    </row>
    <row r="39" spans="1:2" x14ac:dyDescent="0.25">
      <c r="A39" s="103" t="s">
        <v>190</v>
      </c>
      <c r="B39" s="104">
        <v>0</v>
      </c>
    </row>
    <row r="40" spans="1:2" x14ac:dyDescent="0.25">
      <c r="A40" s="103" t="s">
        <v>191</v>
      </c>
      <c r="B40" s="113">
        <v>0</v>
      </c>
    </row>
    <row r="41" spans="1:2" x14ac:dyDescent="0.25">
      <c r="A41" s="114" t="s">
        <v>192</v>
      </c>
      <c r="B41" s="104">
        <v>0</v>
      </c>
    </row>
    <row r="42" spans="1:2" x14ac:dyDescent="0.25">
      <c r="A42" s="103" t="s">
        <v>193</v>
      </c>
      <c r="B42" s="115">
        <v>13995</v>
      </c>
    </row>
    <row r="43" spans="1:2" x14ac:dyDescent="0.25">
      <c r="A43" s="103" t="s">
        <v>194</v>
      </c>
      <c r="B43" s="115">
        <v>944397.63</v>
      </c>
    </row>
    <row r="44" spans="1:2" x14ac:dyDescent="0.25">
      <c r="A44" s="103" t="s">
        <v>195</v>
      </c>
      <c r="B44" s="115">
        <v>0</v>
      </c>
    </row>
    <row r="45" spans="1:2" x14ac:dyDescent="0.25">
      <c r="A45" s="103" t="s">
        <v>196</v>
      </c>
      <c r="B45" s="115">
        <v>5294.44</v>
      </c>
    </row>
    <row r="46" spans="1:2" x14ac:dyDescent="0.25">
      <c r="A46" s="103" t="s">
        <v>197</v>
      </c>
      <c r="B46" s="104">
        <v>115413.05</v>
      </c>
    </row>
    <row r="47" spans="1:2" x14ac:dyDescent="0.25">
      <c r="A47" s="103" t="s">
        <v>198</v>
      </c>
      <c r="B47" s="104">
        <v>17950.21</v>
      </c>
    </row>
    <row r="48" spans="1:2" x14ac:dyDescent="0.25">
      <c r="A48" s="103" t="s">
        <v>199</v>
      </c>
      <c r="B48" s="104">
        <v>15454.95</v>
      </c>
    </row>
    <row r="49" spans="1:3" x14ac:dyDescent="0.25">
      <c r="A49" s="111" t="s">
        <v>499</v>
      </c>
      <c r="B49" s="115">
        <v>26719.71</v>
      </c>
    </row>
    <row r="50" spans="1:3" x14ac:dyDescent="0.25">
      <c r="A50" s="103" t="s">
        <v>200</v>
      </c>
      <c r="B50" s="115">
        <v>624812</v>
      </c>
    </row>
    <row r="51" spans="1:3" x14ac:dyDescent="0.25">
      <c r="A51" s="103" t="s">
        <v>201</v>
      </c>
      <c r="B51" s="104">
        <v>3382946.23</v>
      </c>
    </row>
    <row r="52" spans="1:3" x14ac:dyDescent="0.25">
      <c r="A52" s="103" t="s">
        <v>202</v>
      </c>
      <c r="B52" s="115">
        <v>5115</v>
      </c>
    </row>
    <row r="53" spans="1:3" x14ac:dyDescent="0.25">
      <c r="A53" s="116" t="s">
        <v>500</v>
      </c>
      <c r="B53" s="117">
        <v>58657.84</v>
      </c>
    </row>
    <row r="54" spans="1:3" x14ac:dyDescent="0.25">
      <c r="A54" s="103" t="s">
        <v>501</v>
      </c>
      <c r="B54" s="104">
        <v>-1558164.72</v>
      </c>
    </row>
    <row r="55" spans="1:3" x14ac:dyDescent="0.25">
      <c r="A55" s="103" t="s">
        <v>502</v>
      </c>
      <c r="B55" s="104">
        <v>878434.19</v>
      </c>
    </row>
    <row r="56" spans="1:3" x14ac:dyDescent="0.25">
      <c r="A56" s="103" t="s">
        <v>503</v>
      </c>
      <c r="B56" s="104">
        <v>-1102566.52</v>
      </c>
    </row>
    <row r="57" spans="1:3" x14ac:dyDescent="0.25">
      <c r="A57" s="118" t="s">
        <v>203</v>
      </c>
      <c r="B57" s="104">
        <v>105724.26</v>
      </c>
    </row>
    <row r="58" spans="1:3" x14ac:dyDescent="0.25">
      <c r="A58" s="103" t="s">
        <v>204</v>
      </c>
      <c r="B58" s="104">
        <v>0</v>
      </c>
    </row>
    <row r="59" spans="1:3" x14ac:dyDescent="0.25">
      <c r="A59" s="109" t="s">
        <v>205</v>
      </c>
      <c r="B59" s="119">
        <f>SUM(B28-B35)</f>
        <v>243579948.83000001</v>
      </c>
    </row>
    <row r="60" spans="1:3" x14ac:dyDescent="0.25">
      <c r="A60" s="101" t="s">
        <v>206</v>
      </c>
      <c r="B60" s="119">
        <f>B26-B59</f>
        <v>9056389.6399999857</v>
      </c>
    </row>
    <row r="61" spans="1:3" x14ac:dyDescent="0.25">
      <c r="A61" s="101" t="s">
        <v>207</v>
      </c>
      <c r="B61" s="106">
        <v>2286000</v>
      </c>
    </row>
    <row r="62" spans="1:3" x14ac:dyDescent="0.25">
      <c r="A62" s="107" t="s">
        <v>208</v>
      </c>
      <c r="B62" s="115">
        <f>B60-B61</f>
        <v>6770389.6399999857</v>
      </c>
    </row>
    <row r="63" spans="1:3" x14ac:dyDescent="0.25">
      <c r="A63" s="204" t="s">
        <v>209</v>
      </c>
      <c r="B63" s="205">
        <v>1620333.78</v>
      </c>
    </row>
    <row r="64" spans="1:3" x14ac:dyDescent="0.25">
      <c r="A64" s="107" t="s">
        <v>210</v>
      </c>
      <c r="B64" s="106">
        <f>SUM(B62-B63)</f>
        <v>5150055.8599999854</v>
      </c>
    </row>
    <row r="65" spans="1:2" x14ac:dyDescent="0.25">
      <c r="A65" t="s">
        <v>211</v>
      </c>
    </row>
    <row r="67" spans="1:2" x14ac:dyDescent="0.25">
      <c r="A67" t="s">
        <v>504</v>
      </c>
    </row>
    <row r="68" spans="1:2" x14ac:dyDescent="0.25">
      <c r="A68" t="s">
        <v>505</v>
      </c>
    </row>
    <row r="69" spans="1:2" ht="12.75" customHeight="1" x14ac:dyDescent="0.25">
      <c r="A69" s="355" t="s">
        <v>506</v>
      </c>
      <c r="B69" s="356"/>
    </row>
    <row r="70" spans="1:2" x14ac:dyDescent="0.25">
      <c r="A70" s="356"/>
      <c r="B70" s="356"/>
    </row>
    <row r="71" spans="1:2" x14ac:dyDescent="0.25">
      <c r="A71" s="356"/>
      <c r="B71" s="356"/>
    </row>
    <row r="72" spans="1:2" x14ac:dyDescent="0.25">
      <c r="A72" s="356"/>
      <c r="B72" s="356"/>
    </row>
    <row r="73" spans="1:2" ht="30.75" customHeight="1" x14ac:dyDescent="0.25">
      <c r="A73" s="356"/>
      <c r="B73" s="356"/>
    </row>
    <row r="74" spans="1:2" ht="12.75" hidden="1" customHeight="1" x14ac:dyDescent="0.25">
      <c r="A74" s="356"/>
      <c r="B74" s="356"/>
    </row>
    <row r="75" spans="1:2" ht="12.75" hidden="1" customHeight="1" x14ac:dyDescent="0.25">
      <c r="A75" s="356"/>
      <c r="B75" s="356"/>
    </row>
    <row r="76" spans="1:2" ht="18.75" hidden="1" customHeight="1" x14ac:dyDescent="0.25">
      <c r="A76" s="356"/>
      <c r="B76" s="356"/>
    </row>
  </sheetData>
  <mergeCells count="1">
    <mergeCell ref="A69:B76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E101-8049-46E7-A8FB-FD16C51B9352}">
  <dimension ref="A1:G35"/>
  <sheetViews>
    <sheetView topLeftCell="A4" workbookViewId="0">
      <selection activeCell="N29" sqref="N29"/>
    </sheetView>
  </sheetViews>
  <sheetFormatPr defaultRowHeight="14.25" x14ac:dyDescent="0.2"/>
  <cols>
    <col min="1" max="1" width="12.28515625" style="198" customWidth="1"/>
    <col min="2" max="2" width="30.7109375" style="198" customWidth="1"/>
    <col min="3" max="3" width="12.5703125" style="198" customWidth="1"/>
    <col min="4" max="4" width="18.28515625" style="198" customWidth="1"/>
    <col min="5" max="5" width="18.7109375" style="198" customWidth="1"/>
    <col min="6" max="6" width="13.7109375" style="198" customWidth="1"/>
    <col min="7" max="7" width="13.42578125" style="198" customWidth="1"/>
    <col min="8" max="256" width="9.140625" style="198"/>
    <col min="257" max="257" width="6.140625" style="198" bestFit="1" customWidth="1"/>
    <col min="258" max="258" width="24.140625" style="198" bestFit="1" customWidth="1"/>
    <col min="259" max="261" width="5.7109375" style="198" bestFit="1" customWidth="1"/>
    <col min="262" max="262" width="4.85546875" style="198" bestFit="1" customWidth="1"/>
    <col min="263" max="263" width="6.5703125" style="198" bestFit="1" customWidth="1"/>
    <col min="264" max="512" width="9.140625" style="198"/>
    <col min="513" max="513" width="6.140625" style="198" bestFit="1" customWidth="1"/>
    <col min="514" max="514" width="24.140625" style="198" bestFit="1" customWidth="1"/>
    <col min="515" max="517" width="5.7109375" style="198" bestFit="1" customWidth="1"/>
    <col min="518" max="518" width="4.85546875" style="198" bestFit="1" customWidth="1"/>
    <col min="519" max="519" width="6.5703125" style="198" bestFit="1" customWidth="1"/>
    <col min="520" max="768" width="9.140625" style="198"/>
    <col min="769" max="769" width="6.140625" style="198" bestFit="1" customWidth="1"/>
    <col min="770" max="770" width="24.140625" style="198" bestFit="1" customWidth="1"/>
    <col min="771" max="773" width="5.7109375" style="198" bestFit="1" customWidth="1"/>
    <col min="774" max="774" width="4.85546875" style="198" bestFit="1" customWidth="1"/>
    <col min="775" max="775" width="6.5703125" style="198" bestFit="1" customWidth="1"/>
    <col min="776" max="1024" width="9.140625" style="198"/>
    <col min="1025" max="1025" width="6.140625" style="198" bestFit="1" customWidth="1"/>
    <col min="1026" max="1026" width="24.140625" style="198" bestFit="1" customWidth="1"/>
    <col min="1027" max="1029" width="5.7109375" style="198" bestFit="1" customWidth="1"/>
    <col min="1030" max="1030" width="4.85546875" style="198" bestFit="1" customWidth="1"/>
    <col min="1031" max="1031" width="6.5703125" style="198" bestFit="1" customWidth="1"/>
    <col min="1032" max="1280" width="9.140625" style="198"/>
    <col min="1281" max="1281" width="6.140625" style="198" bestFit="1" customWidth="1"/>
    <col min="1282" max="1282" width="24.140625" style="198" bestFit="1" customWidth="1"/>
    <col min="1283" max="1285" width="5.7109375" style="198" bestFit="1" customWidth="1"/>
    <col min="1286" max="1286" width="4.85546875" style="198" bestFit="1" customWidth="1"/>
    <col min="1287" max="1287" width="6.5703125" style="198" bestFit="1" customWidth="1"/>
    <col min="1288" max="1536" width="9.140625" style="198"/>
    <col min="1537" max="1537" width="6.140625" style="198" bestFit="1" customWidth="1"/>
    <col min="1538" max="1538" width="24.140625" style="198" bestFit="1" customWidth="1"/>
    <col min="1539" max="1541" width="5.7109375" style="198" bestFit="1" customWidth="1"/>
    <col min="1542" max="1542" width="4.85546875" style="198" bestFit="1" customWidth="1"/>
    <col min="1543" max="1543" width="6.5703125" style="198" bestFit="1" customWidth="1"/>
    <col min="1544" max="1792" width="9.140625" style="198"/>
    <col min="1793" max="1793" width="6.140625" style="198" bestFit="1" customWidth="1"/>
    <col min="1794" max="1794" width="24.140625" style="198" bestFit="1" customWidth="1"/>
    <col min="1795" max="1797" width="5.7109375" style="198" bestFit="1" customWidth="1"/>
    <col min="1798" max="1798" width="4.85546875" style="198" bestFit="1" customWidth="1"/>
    <col min="1799" max="1799" width="6.5703125" style="198" bestFit="1" customWidth="1"/>
    <col min="1800" max="2048" width="9.140625" style="198"/>
    <col min="2049" max="2049" width="6.140625" style="198" bestFit="1" customWidth="1"/>
    <col min="2050" max="2050" width="24.140625" style="198" bestFit="1" customWidth="1"/>
    <col min="2051" max="2053" width="5.7109375" style="198" bestFit="1" customWidth="1"/>
    <col min="2054" max="2054" width="4.85546875" style="198" bestFit="1" customWidth="1"/>
    <col min="2055" max="2055" width="6.5703125" style="198" bestFit="1" customWidth="1"/>
    <col min="2056" max="2304" width="9.140625" style="198"/>
    <col min="2305" max="2305" width="6.140625" style="198" bestFit="1" customWidth="1"/>
    <col min="2306" max="2306" width="24.140625" style="198" bestFit="1" customWidth="1"/>
    <col min="2307" max="2309" width="5.7109375" style="198" bestFit="1" customWidth="1"/>
    <col min="2310" max="2310" width="4.85546875" style="198" bestFit="1" customWidth="1"/>
    <col min="2311" max="2311" width="6.5703125" style="198" bestFit="1" customWidth="1"/>
    <col min="2312" max="2560" width="9.140625" style="198"/>
    <col min="2561" max="2561" width="6.140625" style="198" bestFit="1" customWidth="1"/>
    <col min="2562" max="2562" width="24.140625" style="198" bestFit="1" customWidth="1"/>
    <col min="2563" max="2565" width="5.7109375" style="198" bestFit="1" customWidth="1"/>
    <col min="2566" max="2566" width="4.85546875" style="198" bestFit="1" customWidth="1"/>
    <col min="2567" max="2567" width="6.5703125" style="198" bestFit="1" customWidth="1"/>
    <col min="2568" max="2816" width="9.140625" style="198"/>
    <col min="2817" max="2817" width="6.140625" style="198" bestFit="1" customWidth="1"/>
    <col min="2818" max="2818" width="24.140625" style="198" bestFit="1" customWidth="1"/>
    <col min="2819" max="2821" width="5.7109375" style="198" bestFit="1" customWidth="1"/>
    <col min="2822" max="2822" width="4.85546875" style="198" bestFit="1" customWidth="1"/>
    <col min="2823" max="2823" width="6.5703125" style="198" bestFit="1" customWidth="1"/>
    <col min="2824" max="3072" width="9.140625" style="198"/>
    <col min="3073" max="3073" width="6.140625" style="198" bestFit="1" customWidth="1"/>
    <col min="3074" max="3074" width="24.140625" style="198" bestFit="1" customWidth="1"/>
    <col min="3075" max="3077" width="5.7109375" style="198" bestFit="1" customWidth="1"/>
    <col min="3078" max="3078" width="4.85546875" style="198" bestFit="1" customWidth="1"/>
    <col min="3079" max="3079" width="6.5703125" style="198" bestFit="1" customWidth="1"/>
    <col min="3080" max="3328" width="9.140625" style="198"/>
    <col min="3329" max="3329" width="6.140625" style="198" bestFit="1" customWidth="1"/>
    <col min="3330" max="3330" width="24.140625" style="198" bestFit="1" customWidth="1"/>
    <col min="3331" max="3333" width="5.7109375" style="198" bestFit="1" customWidth="1"/>
    <col min="3334" max="3334" width="4.85546875" style="198" bestFit="1" customWidth="1"/>
    <col min="3335" max="3335" width="6.5703125" style="198" bestFit="1" customWidth="1"/>
    <col min="3336" max="3584" width="9.140625" style="198"/>
    <col min="3585" max="3585" width="6.140625" style="198" bestFit="1" customWidth="1"/>
    <col min="3586" max="3586" width="24.140625" style="198" bestFit="1" customWidth="1"/>
    <col min="3587" max="3589" width="5.7109375" style="198" bestFit="1" customWidth="1"/>
    <col min="3590" max="3590" width="4.85546875" style="198" bestFit="1" customWidth="1"/>
    <col min="3591" max="3591" width="6.5703125" style="198" bestFit="1" customWidth="1"/>
    <col min="3592" max="3840" width="9.140625" style="198"/>
    <col min="3841" max="3841" width="6.140625" style="198" bestFit="1" customWidth="1"/>
    <col min="3842" max="3842" width="24.140625" style="198" bestFit="1" customWidth="1"/>
    <col min="3843" max="3845" width="5.7109375" style="198" bestFit="1" customWidth="1"/>
    <col min="3846" max="3846" width="4.85546875" style="198" bestFit="1" customWidth="1"/>
    <col min="3847" max="3847" width="6.5703125" style="198" bestFit="1" customWidth="1"/>
    <col min="3848" max="4096" width="9.140625" style="198"/>
    <col min="4097" max="4097" width="6.140625" style="198" bestFit="1" customWidth="1"/>
    <col min="4098" max="4098" width="24.140625" style="198" bestFit="1" customWidth="1"/>
    <col min="4099" max="4101" width="5.7109375" style="198" bestFit="1" customWidth="1"/>
    <col min="4102" max="4102" width="4.85546875" style="198" bestFit="1" customWidth="1"/>
    <col min="4103" max="4103" width="6.5703125" style="198" bestFit="1" customWidth="1"/>
    <col min="4104" max="4352" width="9.140625" style="198"/>
    <col min="4353" max="4353" width="6.140625" style="198" bestFit="1" customWidth="1"/>
    <col min="4354" max="4354" width="24.140625" style="198" bestFit="1" customWidth="1"/>
    <col min="4355" max="4357" width="5.7109375" style="198" bestFit="1" customWidth="1"/>
    <col min="4358" max="4358" width="4.85546875" style="198" bestFit="1" customWidth="1"/>
    <col min="4359" max="4359" width="6.5703125" style="198" bestFit="1" customWidth="1"/>
    <col min="4360" max="4608" width="9.140625" style="198"/>
    <col min="4609" max="4609" width="6.140625" style="198" bestFit="1" customWidth="1"/>
    <col min="4610" max="4610" width="24.140625" style="198" bestFit="1" customWidth="1"/>
    <col min="4611" max="4613" width="5.7109375" style="198" bestFit="1" customWidth="1"/>
    <col min="4614" max="4614" width="4.85546875" style="198" bestFit="1" customWidth="1"/>
    <col min="4615" max="4615" width="6.5703125" style="198" bestFit="1" customWidth="1"/>
    <col min="4616" max="4864" width="9.140625" style="198"/>
    <col min="4865" max="4865" width="6.140625" style="198" bestFit="1" customWidth="1"/>
    <col min="4866" max="4866" width="24.140625" style="198" bestFit="1" customWidth="1"/>
    <col min="4867" max="4869" width="5.7109375" style="198" bestFit="1" customWidth="1"/>
    <col min="4870" max="4870" width="4.85546875" style="198" bestFit="1" customWidth="1"/>
    <col min="4871" max="4871" width="6.5703125" style="198" bestFit="1" customWidth="1"/>
    <col min="4872" max="5120" width="9.140625" style="198"/>
    <col min="5121" max="5121" width="6.140625" style="198" bestFit="1" customWidth="1"/>
    <col min="5122" max="5122" width="24.140625" style="198" bestFit="1" customWidth="1"/>
    <col min="5123" max="5125" width="5.7109375" style="198" bestFit="1" customWidth="1"/>
    <col min="5126" max="5126" width="4.85546875" style="198" bestFit="1" customWidth="1"/>
    <col min="5127" max="5127" width="6.5703125" style="198" bestFit="1" customWidth="1"/>
    <col min="5128" max="5376" width="9.140625" style="198"/>
    <col min="5377" max="5377" width="6.140625" style="198" bestFit="1" customWidth="1"/>
    <col min="5378" max="5378" width="24.140625" style="198" bestFit="1" customWidth="1"/>
    <col min="5379" max="5381" width="5.7109375" style="198" bestFit="1" customWidth="1"/>
    <col min="5382" max="5382" width="4.85546875" style="198" bestFit="1" customWidth="1"/>
    <col min="5383" max="5383" width="6.5703125" style="198" bestFit="1" customWidth="1"/>
    <col min="5384" max="5632" width="9.140625" style="198"/>
    <col min="5633" max="5633" width="6.140625" style="198" bestFit="1" customWidth="1"/>
    <col min="5634" max="5634" width="24.140625" style="198" bestFit="1" customWidth="1"/>
    <col min="5635" max="5637" width="5.7109375" style="198" bestFit="1" customWidth="1"/>
    <col min="5638" max="5638" width="4.85546875" style="198" bestFit="1" customWidth="1"/>
    <col min="5639" max="5639" width="6.5703125" style="198" bestFit="1" customWidth="1"/>
    <col min="5640" max="5888" width="9.140625" style="198"/>
    <col min="5889" max="5889" width="6.140625" style="198" bestFit="1" customWidth="1"/>
    <col min="5890" max="5890" width="24.140625" style="198" bestFit="1" customWidth="1"/>
    <col min="5891" max="5893" width="5.7109375" style="198" bestFit="1" customWidth="1"/>
    <col min="5894" max="5894" width="4.85546875" style="198" bestFit="1" customWidth="1"/>
    <col min="5895" max="5895" width="6.5703125" style="198" bestFit="1" customWidth="1"/>
    <col min="5896" max="6144" width="9.140625" style="198"/>
    <col min="6145" max="6145" width="6.140625" style="198" bestFit="1" customWidth="1"/>
    <col min="6146" max="6146" width="24.140625" style="198" bestFit="1" customWidth="1"/>
    <col min="6147" max="6149" width="5.7109375" style="198" bestFit="1" customWidth="1"/>
    <col min="6150" max="6150" width="4.85546875" style="198" bestFit="1" customWidth="1"/>
    <col min="6151" max="6151" width="6.5703125" style="198" bestFit="1" customWidth="1"/>
    <col min="6152" max="6400" width="9.140625" style="198"/>
    <col min="6401" max="6401" width="6.140625" style="198" bestFit="1" customWidth="1"/>
    <col min="6402" max="6402" width="24.140625" style="198" bestFit="1" customWidth="1"/>
    <col min="6403" max="6405" width="5.7109375" style="198" bestFit="1" customWidth="1"/>
    <col min="6406" max="6406" width="4.85546875" style="198" bestFit="1" customWidth="1"/>
    <col min="6407" max="6407" width="6.5703125" style="198" bestFit="1" customWidth="1"/>
    <col min="6408" max="6656" width="9.140625" style="198"/>
    <col min="6657" max="6657" width="6.140625" style="198" bestFit="1" customWidth="1"/>
    <col min="6658" max="6658" width="24.140625" style="198" bestFit="1" customWidth="1"/>
    <col min="6659" max="6661" width="5.7109375" style="198" bestFit="1" customWidth="1"/>
    <col min="6662" max="6662" width="4.85546875" style="198" bestFit="1" customWidth="1"/>
    <col min="6663" max="6663" width="6.5703125" style="198" bestFit="1" customWidth="1"/>
    <col min="6664" max="6912" width="9.140625" style="198"/>
    <col min="6913" max="6913" width="6.140625" style="198" bestFit="1" customWidth="1"/>
    <col min="6914" max="6914" width="24.140625" style="198" bestFit="1" customWidth="1"/>
    <col min="6915" max="6917" width="5.7109375" style="198" bestFit="1" customWidth="1"/>
    <col min="6918" max="6918" width="4.85546875" style="198" bestFit="1" customWidth="1"/>
    <col min="6919" max="6919" width="6.5703125" style="198" bestFit="1" customWidth="1"/>
    <col min="6920" max="7168" width="9.140625" style="198"/>
    <col min="7169" max="7169" width="6.140625" style="198" bestFit="1" customWidth="1"/>
    <col min="7170" max="7170" width="24.140625" style="198" bestFit="1" customWidth="1"/>
    <col min="7171" max="7173" width="5.7109375" style="198" bestFit="1" customWidth="1"/>
    <col min="7174" max="7174" width="4.85546875" style="198" bestFit="1" customWidth="1"/>
    <col min="7175" max="7175" width="6.5703125" style="198" bestFit="1" customWidth="1"/>
    <col min="7176" max="7424" width="9.140625" style="198"/>
    <col min="7425" max="7425" width="6.140625" style="198" bestFit="1" customWidth="1"/>
    <col min="7426" max="7426" width="24.140625" style="198" bestFit="1" customWidth="1"/>
    <col min="7427" max="7429" width="5.7109375" style="198" bestFit="1" customWidth="1"/>
    <col min="7430" max="7430" width="4.85546875" style="198" bestFit="1" customWidth="1"/>
    <col min="7431" max="7431" width="6.5703125" style="198" bestFit="1" customWidth="1"/>
    <col min="7432" max="7680" width="9.140625" style="198"/>
    <col min="7681" max="7681" width="6.140625" style="198" bestFit="1" customWidth="1"/>
    <col min="7682" max="7682" width="24.140625" style="198" bestFit="1" customWidth="1"/>
    <col min="7683" max="7685" width="5.7109375" style="198" bestFit="1" customWidth="1"/>
    <col min="7686" max="7686" width="4.85546875" style="198" bestFit="1" customWidth="1"/>
    <col min="7687" max="7687" width="6.5703125" style="198" bestFit="1" customWidth="1"/>
    <col min="7688" max="7936" width="9.140625" style="198"/>
    <col min="7937" max="7937" width="6.140625" style="198" bestFit="1" customWidth="1"/>
    <col min="7938" max="7938" width="24.140625" style="198" bestFit="1" customWidth="1"/>
    <col min="7939" max="7941" width="5.7109375" style="198" bestFit="1" customWidth="1"/>
    <col min="7942" max="7942" width="4.85546875" style="198" bestFit="1" customWidth="1"/>
    <col min="7943" max="7943" width="6.5703125" style="198" bestFit="1" customWidth="1"/>
    <col min="7944" max="8192" width="9.140625" style="198"/>
    <col min="8193" max="8193" width="6.140625" style="198" bestFit="1" customWidth="1"/>
    <col min="8194" max="8194" width="24.140625" style="198" bestFit="1" customWidth="1"/>
    <col min="8195" max="8197" width="5.7109375" style="198" bestFit="1" customWidth="1"/>
    <col min="8198" max="8198" width="4.85546875" style="198" bestFit="1" customWidth="1"/>
    <col min="8199" max="8199" width="6.5703125" style="198" bestFit="1" customWidth="1"/>
    <col min="8200" max="8448" width="9.140625" style="198"/>
    <col min="8449" max="8449" width="6.140625" style="198" bestFit="1" customWidth="1"/>
    <col min="8450" max="8450" width="24.140625" style="198" bestFit="1" customWidth="1"/>
    <col min="8451" max="8453" width="5.7109375" style="198" bestFit="1" customWidth="1"/>
    <col min="8454" max="8454" width="4.85546875" style="198" bestFit="1" customWidth="1"/>
    <col min="8455" max="8455" width="6.5703125" style="198" bestFit="1" customWidth="1"/>
    <col min="8456" max="8704" width="9.140625" style="198"/>
    <col min="8705" max="8705" width="6.140625" style="198" bestFit="1" customWidth="1"/>
    <col min="8706" max="8706" width="24.140625" style="198" bestFit="1" customWidth="1"/>
    <col min="8707" max="8709" width="5.7109375" style="198" bestFit="1" customWidth="1"/>
    <col min="8710" max="8710" width="4.85546875" style="198" bestFit="1" customWidth="1"/>
    <col min="8711" max="8711" width="6.5703125" style="198" bestFit="1" customWidth="1"/>
    <col min="8712" max="8960" width="9.140625" style="198"/>
    <col min="8961" max="8961" width="6.140625" style="198" bestFit="1" customWidth="1"/>
    <col min="8962" max="8962" width="24.140625" style="198" bestFit="1" customWidth="1"/>
    <col min="8963" max="8965" width="5.7109375" style="198" bestFit="1" customWidth="1"/>
    <col min="8966" max="8966" width="4.85546875" style="198" bestFit="1" customWidth="1"/>
    <col min="8967" max="8967" width="6.5703125" style="198" bestFit="1" customWidth="1"/>
    <col min="8968" max="9216" width="9.140625" style="198"/>
    <col min="9217" max="9217" width="6.140625" style="198" bestFit="1" customWidth="1"/>
    <col min="9218" max="9218" width="24.140625" style="198" bestFit="1" customWidth="1"/>
    <col min="9219" max="9221" width="5.7109375" style="198" bestFit="1" customWidth="1"/>
    <col min="9222" max="9222" width="4.85546875" style="198" bestFit="1" customWidth="1"/>
    <col min="9223" max="9223" width="6.5703125" style="198" bestFit="1" customWidth="1"/>
    <col min="9224" max="9472" width="9.140625" style="198"/>
    <col min="9473" max="9473" width="6.140625" style="198" bestFit="1" customWidth="1"/>
    <col min="9474" max="9474" width="24.140625" style="198" bestFit="1" customWidth="1"/>
    <col min="9475" max="9477" width="5.7109375" style="198" bestFit="1" customWidth="1"/>
    <col min="9478" max="9478" width="4.85546875" style="198" bestFit="1" customWidth="1"/>
    <col min="9479" max="9479" width="6.5703125" style="198" bestFit="1" customWidth="1"/>
    <col min="9480" max="9728" width="9.140625" style="198"/>
    <col min="9729" max="9729" width="6.140625" style="198" bestFit="1" customWidth="1"/>
    <col min="9730" max="9730" width="24.140625" style="198" bestFit="1" customWidth="1"/>
    <col min="9731" max="9733" width="5.7109375" style="198" bestFit="1" customWidth="1"/>
    <col min="9734" max="9734" width="4.85546875" style="198" bestFit="1" customWidth="1"/>
    <col min="9735" max="9735" width="6.5703125" style="198" bestFit="1" customWidth="1"/>
    <col min="9736" max="9984" width="9.140625" style="198"/>
    <col min="9985" max="9985" width="6.140625" style="198" bestFit="1" customWidth="1"/>
    <col min="9986" max="9986" width="24.140625" style="198" bestFit="1" customWidth="1"/>
    <col min="9987" max="9989" width="5.7109375" style="198" bestFit="1" customWidth="1"/>
    <col min="9990" max="9990" width="4.85546875" style="198" bestFit="1" customWidth="1"/>
    <col min="9991" max="9991" width="6.5703125" style="198" bestFit="1" customWidth="1"/>
    <col min="9992" max="10240" width="9.140625" style="198"/>
    <col min="10241" max="10241" width="6.140625" style="198" bestFit="1" customWidth="1"/>
    <col min="10242" max="10242" width="24.140625" style="198" bestFit="1" customWidth="1"/>
    <col min="10243" max="10245" width="5.7109375" style="198" bestFit="1" customWidth="1"/>
    <col min="10246" max="10246" width="4.85546875" style="198" bestFit="1" customWidth="1"/>
    <col min="10247" max="10247" width="6.5703125" style="198" bestFit="1" customWidth="1"/>
    <col min="10248" max="10496" width="9.140625" style="198"/>
    <col min="10497" max="10497" width="6.140625" style="198" bestFit="1" customWidth="1"/>
    <col min="10498" max="10498" width="24.140625" style="198" bestFit="1" customWidth="1"/>
    <col min="10499" max="10501" width="5.7109375" style="198" bestFit="1" customWidth="1"/>
    <col min="10502" max="10502" width="4.85546875" style="198" bestFit="1" customWidth="1"/>
    <col min="10503" max="10503" width="6.5703125" style="198" bestFit="1" customWidth="1"/>
    <col min="10504" max="10752" width="9.140625" style="198"/>
    <col min="10753" max="10753" width="6.140625" style="198" bestFit="1" customWidth="1"/>
    <col min="10754" max="10754" width="24.140625" style="198" bestFit="1" customWidth="1"/>
    <col min="10755" max="10757" width="5.7109375" style="198" bestFit="1" customWidth="1"/>
    <col min="10758" max="10758" width="4.85546875" style="198" bestFit="1" customWidth="1"/>
    <col min="10759" max="10759" width="6.5703125" style="198" bestFit="1" customWidth="1"/>
    <col min="10760" max="11008" width="9.140625" style="198"/>
    <col min="11009" max="11009" width="6.140625" style="198" bestFit="1" customWidth="1"/>
    <col min="11010" max="11010" width="24.140625" style="198" bestFit="1" customWidth="1"/>
    <col min="11011" max="11013" width="5.7109375" style="198" bestFit="1" customWidth="1"/>
    <col min="11014" max="11014" width="4.85546875" style="198" bestFit="1" customWidth="1"/>
    <col min="11015" max="11015" width="6.5703125" style="198" bestFit="1" customWidth="1"/>
    <col min="11016" max="11264" width="9.140625" style="198"/>
    <col min="11265" max="11265" width="6.140625" style="198" bestFit="1" customWidth="1"/>
    <col min="11266" max="11266" width="24.140625" style="198" bestFit="1" customWidth="1"/>
    <col min="11267" max="11269" width="5.7109375" style="198" bestFit="1" customWidth="1"/>
    <col min="11270" max="11270" width="4.85546875" style="198" bestFit="1" customWidth="1"/>
    <col min="11271" max="11271" width="6.5703125" style="198" bestFit="1" customWidth="1"/>
    <col min="11272" max="11520" width="9.140625" style="198"/>
    <col min="11521" max="11521" width="6.140625" style="198" bestFit="1" customWidth="1"/>
    <col min="11522" max="11522" width="24.140625" style="198" bestFit="1" customWidth="1"/>
    <col min="11523" max="11525" width="5.7109375" style="198" bestFit="1" customWidth="1"/>
    <col min="11526" max="11526" width="4.85546875" style="198" bestFit="1" customWidth="1"/>
    <col min="11527" max="11527" width="6.5703125" style="198" bestFit="1" customWidth="1"/>
    <col min="11528" max="11776" width="9.140625" style="198"/>
    <col min="11777" max="11777" width="6.140625" style="198" bestFit="1" customWidth="1"/>
    <col min="11778" max="11778" width="24.140625" style="198" bestFit="1" customWidth="1"/>
    <col min="11779" max="11781" width="5.7109375" style="198" bestFit="1" customWidth="1"/>
    <col min="11782" max="11782" width="4.85546875" style="198" bestFit="1" customWidth="1"/>
    <col min="11783" max="11783" width="6.5703125" style="198" bestFit="1" customWidth="1"/>
    <col min="11784" max="12032" width="9.140625" style="198"/>
    <col min="12033" max="12033" width="6.140625" style="198" bestFit="1" customWidth="1"/>
    <col min="12034" max="12034" width="24.140625" style="198" bestFit="1" customWidth="1"/>
    <col min="12035" max="12037" width="5.7109375" style="198" bestFit="1" customWidth="1"/>
    <col min="12038" max="12038" width="4.85546875" style="198" bestFit="1" customWidth="1"/>
    <col min="12039" max="12039" width="6.5703125" style="198" bestFit="1" customWidth="1"/>
    <col min="12040" max="12288" width="9.140625" style="198"/>
    <col min="12289" max="12289" width="6.140625" style="198" bestFit="1" customWidth="1"/>
    <col min="12290" max="12290" width="24.140625" style="198" bestFit="1" customWidth="1"/>
    <col min="12291" max="12293" width="5.7109375" style="198" bestFit="1" customWidth="1"/>
    <col min="12294" max="12294" width="4.85546875" style="198" bestFit="1" customWidth="1"/>
    <col min="12295" max="12295" width="6.5703125" style="198" bestFit="1" customWidth="1"/>
    <col min="12296" max="12544" width="9.140625" style="198"/>
    <col min="12545" max="12545" width="6.140625" style="198" bestFit="1" customWidth="1"/>
    <col min="12546" max="12546" width="24.140625" style="198" bestFit="1" customWidth="1"/>
    <col min="12547" max="12549" width="5.7109375" style="198" bestFit="1" customWidth="1"/>
    <col min="12550" max="12550" width="4.85546875" style="198" bestFit="1" customWidth="1"/>
    <col min="12551" max="12551" width="6.5703125" style="198" bestFit="1" customWidth="1"/>
    <col min="12552" max="12800" width="9.140625" style="198"/>
    <col min="12801" max="12801" width="6.140625" style="198" bestFit="1" customWidth="1"/>
    <col min="12802" max="12802" width="24.140625" style="198" bestFit="1" customWidth="1"/>
    <col min="12803" max="12805" width="5.7109375" style="198" bestFit="1" customWidth="1"/>
    <col min="12806" max="12806" width="4.85546875" style="198" bestFit="1" customWidth="1"/>
    <col min="12807" max="12807" width="6.5703125" style="198" bestFit="1" customWidth="1"/>
    <col min="12808" max="13056" width="9.140625" style="198"/>
    <col min="13057" max="13057" width="6.140625" style="198" bestFit="1" customWidth="1"/>
    <col min="13058" max="13058" width="24.140625" style="198" bestFit="1" customWidth="1"/>
    <col min="13059" max="13061" width="5.7109375" style="198" bestFit="1" customWidth="1"/>
    <col min="13062" max="13062" width="4.85546875" style="198" bestFit="1" customWidth="1"/>
    <col min="13063" max="13063" width="6.5703125" style="198" bestFit="1" customWidth="1"/>
    <col min="13064" max="13312" width="9.140625" style="198"/>
    <col min="13313" max="13313" width="6.140625" style="198" bestFit="1" customWidth="1"/>
    <col min="13314" max="13314" width="24.140625" style="198" bestFit="1" customWidth="1"/>
    <col min="13315" max="13317" width="5.7109375" style="198" bestFit="1" customWidth="1"/>
    <col min="13318" max="13318" width="4.85546875" style="198" bestFit="1" customWidth="1"/>
    <col min="13319" max="13319" width="6.5703125" style="198" bestFit="1" customWidth="1"/>
    <col min="13320" max="13568" width="9.140625" style="198"/>
    <col min="13569" max="13569" width="6.140625" style="198" bestFit="1" customWidth="1"/>
    <col min="13570" max="13570" width="24.140625" style="198" bestFit="1" customWidth="1"/>
    <col min="13571" max="13573" width="5.7109375" style="198" bestFit="1" customWidth="1"/>
    <col min="13574" max="13574" width="4.85546875" style="198" bestFit="1" customWidth="1"/>
    <col min="13575" max="13575" width="6.5703125" style="198" bestFit="1" customWidth="1"/>
    <col min="13576" max="13824" width="9.140625" style="198"/>
    <col min="13825" max="13825" width="6.140625" style="198" bestFit="1" customWidth="1"/>
    <col min="13826" max="13826" width="24.140625" style="198" bestFit="1" customWidth="1"/>
    <col min="13827" max="13829" width="5.7109375" style="198" bestFit="1" customWidth="1"/>
    <col min="13830" max="13830" width="4.85546875" style="198" bestFit="1" customWidth="1"/>
    <col min="13831" max="13831" width="6.5703125" style="198" bestFit="1" customWidth="1"/>
    <col min="13832" max="14080" width="9.140625" style="198"/>
    <col min="14081" max="14081" width="6.140625" style="198" bestFit="1" customWidth="1"/>
    <col min="14082" max="14082" width="24.140625" style="198" bestFit="1" customWidth="1"/>
    <col min="14083" max="14085" width="5.7109375" style="198" bestFit="1" customWidth="1"/>
    <col min="14086" max="14086" width="4.85546875" style="198" bestFit="1" customWidth="1"/>
    <col min="14087" max="14087" width="6.5703125" style="198" bestFit="1" customWidth="1"/>
    <col min="14088" max="14336" width="9.140625" style="198"/>
    <col min="14337" max="14337" width="6.140625" style="198" bestFit="1" customWidth="1"/>
    <col min="14338" max="14338" width="24.140625" style="198" bestFit="1" customWidth="1"/>
    <col min="14339" max="14341" width="5.7109375" style="198" bestFit="1" customWidth="1"/>
    <col min="14342" max="14342" width="4.85546875" style="198" bestFit="1" customWidth="1"/>
    <col min="14343" max="14343" width="6.5703125" style="198" bestFit="1" customWidth="1"/>
    <col min="14344" max="14592" width="9.140625" style="198"/>
    <col min="14593" max="14593" width="6.140625" style="198" bestFit="1" customWidth="1"/>
    <col min="14594" max="14594" width="24.140625" style="198" bestFit="1" customWidth="1"/>
    <col min="14595" max="14597" width="5.7109375" style="198" bestFit="1" customWidth="1"/>
    <col min="14598" max="14598" width="4.85546875" style="198" bestFit="1" customWidth="1"/>
    <col min="14599" max="14599" width="6.5703125" style="198" bestFit="1" customWidth="1"/>
    <col min="14600" max="14848" width="9.140625" style="198"/>
    <col min="14849" max="14849" width="6.140625" style="198" bestFit="1" customWidth="1"/>
    <col min="14850" max="14850" width="24.140625" style="198" bestFit="1" customWidth="1"/>
    <col min="14851" max="14853" width="5.7109375" style="198" bestFit="1" customWidth="1"/>
    <col min="14854" max="14854" width="4.85546875" style="198" bestFit="1" customWidth="1"/>
    <col min="14855" max="14855" width="6.5703125" style="198" bestFit="1" customWidth="1"/>
    <col min="14856" max="15104" width="9.140625" style="198"/>
    <col min="15105" max="15105" width="6.140625" style="198" bestFit="1" customWidth="1"/>
    <col min="15106" max="15106" width="24.140625" style="198" bestFit="1" customWidth="1"/>
    <col min="15107" max="15109" width="5.7109375" style="198" bestFit="1" customWidth="1"/>
    <col min="15110" max="15110" width="4.85546875" style="198" bestFit="1" customWidth="1"/>
    <col min="15111" max="15111" width="6.5703125" style="198" bestFit="1" customWidth="1"/>
    <col min="15112" max="15360" width="9.140625" style="198"/>
    <col min="15361" max="15361" width="6.140625" style="198" bestFit="1" customWidth="1"/>
    <col min="15362" max="15362" width="24.140625" style="198" bestFit="1" customWidth="1"/>
    <col min="15363" max="15365" width="5.7109375" style="198" bestFit="1" customWidth="1"/>
    <col min="15366" max="15366" width="4.85546875" style="198" bestFit="1" customWidth="1"/>
    <col min="15367" max="15367" width="6.5703125" style="198" bestFit="1" customWidth="1"/>
    <col min="15368" max="15616" width="9.140625" style="198"/>
    <col min="15617" max="15617" width="6.140625" style="198" bestFit="1" customWidth="1"/>
    <col min="15618" max="15618" width="24.140625" style="198" bestFit="1" customWidth="1"/>
    <col min="15619" max="15621" width="5.7109375" style="198" bestFit="1" customWidth="1"/>
    <col min="15622" max="15622" width="4.85546875" style="198" bestFit="1" customWidth="1"/>
    <col min="15623" max="15623" width="6.5703125" style="198" bestFit="1" customWidth="1"/>
    <col min="15624" max="15872" width="9.140625" style="198"/>
    <col min="15873" max="15873" width="6.140625" style="198" bestFit="1" customWidth="1"/>
    <col min="15874" max="15874" width="24.140625" style="198" bestFit="1" customWidth="1"/>
    <col min="15875" max="15877" width="5.7109375" style="198" bestFit="1" customWidth="1"/>
    <col min="15878" max="15878" width="4.85546875" style="198" bestFit="1" customWidth="1"/>
    <col min="15879" max="15879" width="6.5703125" style="198" bestFit="1" customWidth="1"/>
    <col min="15880" max="16128" width="9.140625" style="198"/>
    <col min="16129" max="16129" width="6.140625" style="198" bestFit="1" customWidth="1"/>
    <col min="16130" max="16130" width="24.140625" style="198" bestFit="1" customWidth="1"/>
    <col min="16131" max="16133" width="5.7109375" style="198" bestFit="1" customWidth="1"/>
    <col min="16134" max="16134" width="4.85546875" style="198" bestFit="1" customWidth="1"/>
    <col min="16135" max="16135" width="6.5703125" style="198" bestFit="1" customWidth="1"/>
    <col min="16136" max="16384" width="9.140625" style="198"/>
  </cols>
  <sheetData>
    <row r="1" spans="1:7" x14ac:dyDescent="0.2">
      <c r="A1" s="194"/>
      <c r="B1" s="194"/>
      <c r="C1" s="194"/>
      <c r="D1" s="194"/>
      <c r="E1" s="194"/>
      <c r="F1" s="194"/>
      <c r="G1" s="194"/>
    </row>
    <row r="2" spans="1:7" x14ac:dyDescent="0.2">
      <c r="A2" s="194"/>
      <c r="B2" s="194"/>
      <c r="C2" s="194"/>
      <c r="D2" s="194"/>
      <c r="E2" s="194"/>
      <c r="F2" s="194"/>
      <c r="G2" s="194"/>
    </row>
    <row r="3" spans="1:7" x14ac:dyDescent="0.2">
      <c r="A3" s="194"/>
      <c r="B3" s="194"/>
      <c r="C3" s="194"/>
      <c r="D3" s="194"/>
      <c r="E3" s="194"/>
      <c r="F3" s="194"/>
      <c r="G3" s="194"/>
    </row>
    <row r="4" spans="1:7" x14ac:dyDescent="0.2">
      <c r="A4" s="194"/>
      <c r="B4" s="194"/>
      <c r="C4" s="194"/>
      <c r="D4" s="194"/>
      <c r="E4" s="194"/>
      <c r="F4" s="194"/>
      <c r="G4" s="194"/>
    </row>
    <row r="5" spans="1:7" x14ac:dyDescent="0.2">
      <c r="A5" s="194"/>
      <c r="B5" s="60" t="s">
        <v>39</v>
      </c>
      <c r="C5" s="194"/>
      <c r="D5" s="194"/>
      <c r="E5" s="194"/>
      <c r="G5" s="194"/>
    </row>
    <row r="6" spans="1:7" x14ac:dyDescent="0.2">
      <c r="A6" s="194"/>
      <c r="B6" s="194"/>
      <c r="C6" s="194"/>
      <c r="D6" s="194"/>
      <c r="E6" s="194"/>
      <c r="F6" s="194"/>
      <c r="G6" s="194"/>
    </row>
    <row r="7" spans="1:7" ht="15.75" x14ac:dyDescent="0.2">
      <c r="A7" s="194"/>
      <c r="B7" s="357" t="s">
        <v>493</v>
      </c>
      <c r="C7" s="357"/>
      <c r="D7" s="357"/>
      <c r="E7" s="357"/>
      <c r="F7" s="357"/>
      <c r="G7" s="194"/>
    </row>
    <row r="8" spans="1:7" x14ac:dyDescent="0.2">
      <c r="A8" s="194"/>
      <c r="B8" s="194"/>
      <c r="C8" s="194"/>
      <c r="D8" s="194"/>
      <c r="E8" s="194"/>
      <c r="F8" s="194"/>
      <c r="G8" s="194"/>
    </row>
    <row r="9" spans="1:7" x14ac:dyDescent="0.2">
      <c r="A9" s="194"/>
      <c r="B9" s="194"/>
      <c r="C9" s="194"/>
      <c r="D9" s="194"/>
      <c r="E9" s="194"/>
      <c r="F9" s="194"/>
      <c r="G9" s="255" t="s">
        <v>345</v>
      </c>
    </row>
    <row r="10" spans="1:7" ht="42.75" x14ac:dyDescent="0.2">
      <c r="A10" s="199" t="s">
        <v>437</v>
      </c>
      <c r="B10" s="199" t="s">
        <v>438</v>
      </c>
      <c r="C10" s="199" t="s">
        <v>439</v>
      </c>
      <c r="D10" s="199" t="s">
        <v>440</v>
      </c>
      <c r="E10" s="199" t="s">
        <v>441</v>
      </c>
      <c r="F10" s="199" t="s">
        <v>442</v>
      </c>
      <c r="G10" s="199" t="s">
        <v>443</v>
      </c>
    </row>
    <row r="11" spans="1:7" x14ac:dyDescent="0.2">
      <c r="A11" s="195" t="s">
        <v>444</v>
      </c>
      <c r="B11" s="195" t="s">
        <v>445</v>
      </c>
      <c r="C11" s="196">
        <v>1</v>
      </c>
      <c r="D11" s="196">
        <v>1</v>
      </c>
      <c r="E11" s="196">
        <v>1</v>
      </c>
      <c r="F11" s="196">
        <v>0</v>
      </c>
      <c r="G11" s="197">
        <v>1</v>
      </c>
    </row>
    <row r="12" spans="1:7" x14ac:dyDescent="0.2">
      <c r="A12" s="195" t="s">
        <v>446</v>
      </c>
      <c r="B12" s="195" t="s">
        <v>447</v>
      </c>
      <c r="C12" s="196">
        <v>2</v>
      </c>
      <c r="D12" s="196">
        <v>2</v>
      </c>
      <c r="E12" s="196">
        <v>2</v>
      </c>
      <c r="F12" s="196">
        <v>0</v>
      </c>
      <c r="G12" s="197">
        <v>2</v>
      </c>
    </row>
    <row r="13" spans="1:7" x14ac:dyDescent="0.2">
      <c r="A13" s="195" t="s">
        <v>448</v>
      </c>
      <c r="B13" s="195" t="s">
        <v>449</v>
      </c>
      <c r="C13" s="196">
        <v>12.51</v>
      </c>
      <c r="D13" s="196">
        <v>12.51</v>
      </c>
      <c r="E13" s="196">
        <v>12.51</v>
      </c>
      <c r="F13" s="196">
        <v>0</v>
      </c>
      <c r="G13" s="197">
        <v>12.510999999999999</v>
      </c>
    </row>
    <row r="14" spans="1:7" x14ac:dyDescent="0.2">
      <c r="A14" s="195" t="s">
        <v>450</v>
      </c>
      <c r="B14" s="195" t="s">
        <v>451</v>
      </c>
      <c r="C14" s="196">
        <v>8</v>
      </c>
      <c r="D14" s="196">
        <v>8</v>
      </c>
      <c r="E14" s="196">
        <v>8</v>
      </c>
      <c r="F14" s="196">
        <v>0</v>
      </c>
      <c r="G14" s="197">
        <v>8</v>
      </c>
    </row>
    <row r="15" spans="1:7" x14ac:dyDescent="0.2">
      <c r="A15" s="195" t="s">
        <v>452</v>
      </c>
      <c r="B15" s="195" t="s">
        <v>453</v>
      </c>
      <c r="C15" s="196">
        <v>2</v>
      </c>
      <c r="D15" s="196">
        <v>2</v>
      </c>
      <c r="E15" s="196">
        <v>2</v>
      </c>
      <c r="F15" s="196">
        <v>0</v>
      </c>
      <c r="G15" s="197">
        <v>2</v>
      </c>
    </row>
    <row r="16" spans="1:7" x14ac:dyDescent="0.2">
      <c r="A16" s="195" t="s">
        <v>454</v>
      </c>
      <c r="B16" s="195" t="s">
        <v>455</v>
      </c>
      <c r="C16" s="196">
        <v>4</v>
      </c>
      <c r="D16" s="196">
        <v>4</v>
      </c>
      <c r="E16" s="196">
        <v>2</v>
      </c>
      <c r="F16" s="196">
        <v>2</v>
      </c>
      <c r="G16" s="197">
        <v>3</v>
      </c>
    </row>
    <row r="17" spans="1:7" x14ac:dyDescent="0.2">
      <c r="A17" s="195" t="s">
        <v>456</v>
      </c>
      <c r="B17" s="195" t="s">
        <v>457</v>
      </c>
      <c r="C17" s="196">
        <v>51.52</v>
      </c>
      <c r="D17" s="196">
        <v>51.52</v>
      </c>
      <c r="E17" s="196">
        <v>49.69</v>
      </c>
      <c r="F17" s="196">
        <v>1.83</v>
      </c>
      <c r="G17" s="197">
        <v>50.607999999999997</v>
      </c>
    </row>
    <row r="18" spans="1:7" x14ac:dyDescent="0.2">
      <c r="A18" s="195" t="s">
        <v>458</v>
      </c>
      <c r="B18" s="195" t="s">
        <v>459</v>
      </c>
      <c r="C18" s="196">
        <v>243.76</v>
      </c>
      <c r="D18" s="196">
        <v>243.76</v>
      </c>
      <c r="E18" s="196">
        <v>242.76</v>
      </c>
      <c r="F18" s="196">
        <v>1</v>
      </c>
      <c r="G18" s="197">
        <v>243.26</v>
      </c>
    </row>
    <row r="19" spans="1:7" x14ac:dyDescent="0.2">
      <c r="A19" s="195" t="s">
        <v>460</v>
      </c>
      <c r="B19" s="195" t="s">
        <v>461</v>
      </c>
      <c r="C19" s="196">
        <v>2.37</v>
      </c>
      <c r="D19" s="196">
        <v>2.37</v>
      </c>
      <c r="E19" s="196">
        <v>2.37</v>
      </c>
      <c r="F19" s="196">
        <v>0</v>
      </c>
      <c r="G19" s="197">
        <v>2.3690000000000002</v>
      </c>
    </row>
    <row r="20" spans="1:7" ht="20.100000000000001" customHeight="1" x14ac:dyDescent="0.2">
      <c r="A20" s="195" t="s">
        <v>462</v>
      </c>
      <c r="B20" s="195" t="s">
        <v>463</v>
      </c>
      <c r="C20" s="196">
        <v>77.88</v>
      </c>
      <c r="D20" s="196">
        <v>77.88</v>
      </c>
      <c r="E20" s="196">
        <v>74.67</v>
      </c>
      <c r="F20" s="196">
        <v>3.21</v>
      </c>
      <c r="G20" s="197">
        <v>76.361000000000004</v>
      </c>
    </row>
    <row r="21" spans="1:7" x14ac:dyDescent="0.2">
      <c r="A21" s="195" t="s">
        <v>464</v>
      </c>
      <c r="B21" s="195" t="s">
        <v>465</v>
      </c>
      <c r="C21" s="196">
        <v>14.75</v>
      </c>
      <c r="D21" s="196">
        <v>14.75</v>
      </c>
      <c r="E21" s="196">
        <v>14.75</v>
      </c>
      <c r="F21" s="196">
        <v>0</v>
      </c>
      <c r="G21" s="197">
        <v>14.75</v>
      </c>
    </row>
    <row r="22" spans="1:7" x14ac:dyDescent="0.2">
      <c r="A22" s="195" t="s">
        <v>466</v>
      </c>
      <c r="B22" s="195" t="s">
        <v>467</v>
      </c>
      <c r="C22" s="196">
        <v>17.170000000000002</v>
      </c>
      <c r="D22" s="196">
        <v>17.170000000000002</v>
      </c>
      <c r="E22" s="196">
        <v>17.170000000000002</v>
      </c>
      <c r="F22" s="196">
        <v>0</v>
      </c>
      <c r="G22" s="197">
        <v>17.169</v>
      </c>
    </row>
    <row r="23" spans="1:7" x14ac:dyDescent="0.2">
      <c r="A23" s="195" t="s">
        <v>468</v>
      </c>
      <c r="B23" s="195" t="s">
        <v>469</v>
      </c>
      <c r="C23" s="196">
        <v>3</v>
      </c>
      <c r="D23" s="196">
        <v>3</v>
      </c>
      <c r="E23" s="196">
        <v>3</v>
      </c>
      <c r="F23" s="196">
        <v>0</v>
      </c>
      <c r="G23" s="197">
        <v>3</v>
      </c>
    </row>
    <row r="24" spans="1:7" x14ac:dyDescent="0.2">
      <c r="A24" s="195" t="s">
        <v>470</v>
      </c>
      <c r="B24" s="195" t="s">
        <v>471</v>
      </c>
      <c r="C24" s="196">
        <v>1.17</v>
      </c>
      <c r="D24" s="196">
        <v>1.17</v>
      </c>
      <c r="E24" s="196">
        <v>1.17</v>
      </c>
      <c r="F24" s="196">
        <v>0</v>
      </c>
      <c r="G24" s="197">
        <v>1.167</v>
      </c>
    </row>
    <row r="25" spans="1:7" ht="20.100000000000001" customHeight="1" x14ac:dyDescent="0.2">
      <c r="A25" s="195" t="s">
        <v>472</v>
      </c>
      <c r="B25" s="195" t="s">
        <v>473</v>
      </c>
      <c r="C25" s="196">
        <v>46.11</v>
      </c>
      <c r="D25" s="196">
        <v>46.11</v>
      </c>
      <c r="E25" s="196">
        <v>46.11</v>
      </c>
      <c r="F25" s="196">
        <v>0</v>
      </c>
      <c r="G25" s="197">
        <v>46.103999999999999</v>
      </c>
    </row>
    <row r="26" spans="1:7" x14ac:dyDescent="0.2">
      <c r="A26" s="195" t="s">
        <v>474</v>
      </c>
      <c r="B26" s="195" t="s">
        <v>475</v>
      </c>
      <c r="C26" s="196">
        <v>6.87</v>
      </c>
      <c r="D26" s="196">
        <v>6.87</v>
      </c>
      <c r="E26" s="196">
        <v>5.87</v>
      </c>
      <c r="F26" s="196">
        <v>1</v>
      </c>
      <c r="G26" s="197">
        <v>6.6180000000000003</v>
      </c>
    </row>
    <row r="27" spans="1:7" ht="20.100000000000001" customHeight="1" x14ac:dyDescent="0.2">
      <c r="A27" s="195" t="s">
        <v>476</v>
      </c>
      <c r="B27" s="195" t="s">
        <v>477</v>
      </c>
      <c r="C27" s="196">
        <v>1.1299999999999999</v>
      </c>
      <c r="D27" s="196">
        <v>1.1299999999999999</v>
      </c>
      <c r="E27" s="196">
        <v>1.1299999999999999</v>
      </c>
      <c r="F27" s="196">
        <v>0</v>
      </c>
      <c r="G27" s="197">
        <v>1.1279999999999999</v>
      </c>
    </row>
    <row r="28" spans="1:7" x14ac:dyDescent="0.2">
      <c r="A28" s="195" t="s">
        <v>478</v>
      </c>
      <c r="B28" s="195" t="s">
        <v>479</v>
      </c>
      <c r="C28" s="196">
        <v>2</v>
      </c>
      <c r="D28" s="196">
        <v>2</v>
      </c>
      <c r="E28" s="196">
        <v>2</v>
      </c>
      <c r="F28" s="196">
        <v>0</v>
      </c>
      <c r="G28" s="197">
        <v>2</v>
      </c>
    </row>
    <row r="29" spans="1:7" x14ac:dyDescent="0.2">
      <c r="A29" s="195" t="s">
        <v>480</v>
      </c>
      <c r="B29" s="195" t="s">
        <v>481</v>
      </c>
      <c r="C29" s="196">
        <v>26.41</v>
      </c>
      <c r="D29" s="196">
        <v>26.41</v>
      </c>
      <c r="E29" s="196">
        <v>26.41</v>
      </c>
      <c r="F29" s="196">
        <v>0</v>
      </c>
      <c r="G29" s="197">
        <v>26.407</v>
      </c>
    </row>
    <row r="30" spans="1:7" x14ac:dyDescent="0.2">
      <c r="A30" s="195" t="s">
        <v>482</v>
      </c>
      <c r="B30" s="195" t="s">
        <v>483</v>
      </c>
      <c r="C30" s="196">
        <v>1</v>
      </c>
      <c r="D30" s="196">
        <v>1</v>
      </c>
      <c r="E30" s="196">
        <v>1</v>
      </c>
      <c r="F30" s="196">
        <v>0</v>
      </c>
      <c r="G30" s="197">
        <v>1</v>
      </c>
    </row>
    <row r="31" spans="1:7" x14ac:dyDescent="0.2">
      <c r="A31" s="195" t="s">
        <v>484</v>
      </c>
      <c r="B31" s="195" t="s">
        <v>485</v>
      </c>
      <c r="C31" s="196">
        <v>0.5</v>
      </c>
      <c r="D31" s="196">
        <v>0.5</v>
      </c>
      <c r="E31" s="196">
        <v>0.5</v>
      </c>
      <c r="F31" s="196">
        <v>0</v>
      </c>
      <c r="G31" s="197">
        <v>0.5</v>
      </c>
    </row>
    <row r="32" spans="1:7" x14ac:dyDescent="0.2">
      <c r="A32" s="195" t="s">
        <v>486</v>
      </c>
      <c r="B32" s="195" t="s">
        <v>487</v>
      </c>
      <c r="C32" s="196">
        <v>187.72</v>
      </c>
      <c r="D32" s="196">
        <v>187.72</v>
      </c>
      <c r="E32" s="196">
        <v>187.06</v>
      </c>
      <c r="F32" s="196">
        <v>0.67</v>
      </c>
      <c r="G32" s="197">
        <v>187.38900000000001</v>
      </c>
    </row>
    <row r="33" spans="1:7" x14ac:dyDescent="0.2">
      <c r="A33" s="195" t="s">
        <v>488</v>
      </c>
      <c r="B33" s="195" t="s">
        <v>489</v>
      </c>
      <c r="C33" s="196">
        <v>0.25</v>
      </c>
      <c r="D33" s="196">
        <v>0.25</v>
      </c>
      <c r="E33" s="196">
        <v>0.25</v>
      </c>
      <c r="F33" s="196">
        <v>0</v>
      </c>
      <c r="G33" s="197">
        <v>0.25</v>
      </c>
    </row>
    <row r="34" spans="1:7" x14ac:dyDescent="0.2">
      <c r="A34" s="195" t="s">
        <v>490</v>
      </c>
      <c r="B34" s="195" t="s">
        <v>491</v>
      </c>
      <c r="C34" s="196">
        <v>5.08</v>
      </c>
      <c r="D34" s="196">
        <v>5.08</v>
      </c>
      <c r="E34" s="196">
        <v>2</v>
      </c>
      <c r="F34" s="196">
        <v>3.08</v>
      </c>
      <c r="G34" s="197">
        <v>3.875</v>
      </c>
    </row>
    <row r="35" spans="1:7" x14ac:dyDescent="0.2">
      <c r="A35" s="269" t="s">
        <v>492</v>
      </c>
      <c r="B35" s="269" t="s">
        <v>45</v>
      </c>
      <c r="C35" s="270">
        <v>718.2</v>
      </c>
      <c r="D35" s="270">
        <v>718.2</v>
      </c>
      <c r="E35" s="270">
        <v>705.42</v>
      </c>
      <c r="F35" s="270">
        <v>12.79</v>
      </c>
      <c r="G35" s="271">
        <v>712.46600000000001</v>
      </c>
    </row>
  </sheetData>
  <mergeCells count="1">
    <mergeCell ref="B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3E00D-BF12-4F36-B394-334DB70407E8}">
  <dimension ref="B1:Q60"/>
  <sheetViews>
    <sheetView workbookViewId="0">
      <selection activeCell="C1" sqref="C1"/>
    </sheetView>
  </sheetViews>
  <sheetFormatPr defaultColWidth="8.85546875" defaultRowHeight="12.75" x14ac:dyDescent="0.25"/>
  <cols>
    <col min="1" max="1" width="1.85546875" style="2" customWidth="1"/>
    <col min="2" max="2" width="4.28515625" style="56" customWidth="1"/>
    <col min="3" max="3" width="42.7109375" style="60" customWidth="1"/>
    <col min="4" max="4" width="17" style="60" customWidth="1"/>
    <col min="5" max="5" width="18.7109375" style="60" customWidth="1"/>
    <col min="6" max="9" width="18.7109375" style="2" customWidth="1"/>
    <col min="10" max="10" width="14.28515625" style="2" customWidth="1"/>
    <col min="11" max="11" width="2.7109375" style="2" customWidth="1"/>
    <col min="12" max="12" width="4.85546875" style="2" customWidth="1"/>
    <col min="13" max="13" width="25.140625" style="2" customWidth="1"/>
    <col min="14" max="256" width="8.85546875" style="2"/>
    <col min="257" max="257" width="1.85546875" style="2" customWidth="1"/>
    <col min="258" max="258" width="4.28515625" style="2" customWidth="1"/>
    <col min="259" max="259" width="42.7109375" style="2" customWidth="1"/>
    <col min="260" max="260" width="17" style="2" customWidth="1"/>
    <col min="261" max="265" width="18.7109375" style="2" customWidth="1"/>
    <col min="266" max="266" width="14.28515625" style="2" customWidth="1"/>
    <col min="267" max="267" width="2.7109375" style="2" customWidth="1"/>
    <col min="268" max="268" width="4.85546875" style="2" customWidth="1"/>
    <col min="269" max="269" width="25.140625" style="2" customWidth="1"/>
    <col min="270" max="512" width="8.85546875" style="2"/>
    <col min="513" max="513" width="1.85546875" style="2" customWidth="1"/>
    <col min="514" max="514" width="4.28515625" style="2" customWidth="1"/>
    <col min="515" max="515" width="42.7109375" style="2" customWidth="1"/>
    <col min="516" max="516" width="17" style="2" customWidth="1"/>
    <col min="517" max="521" width="18.7109375" style="2" customWidth="1"/>
    <col min="522" max="522" width="14.28515625" style="2" customWidth="1"/>
    <col min="523" max="523" width="2.7109375" style="2" customWidth="1"/>
    <col min="524" max="524" width="4.85546875" style="2" customWidth="1"/>
    <col min="525" max="525" width="25.140625" style="2" customWidth="1"/>
    <col min="526" max="768" width="8.85546875" style="2"/>
    <col min="769" max="769" width="1.85546875" style="2" customWidth="1"/>
    <col min="770" max="770" width="4.28515625" style="2" customWidth="1"/>
    <col min="771" max="771" width="42.7109375" style="2" customWidth="1"/>
    <col min="772" max="772" width="17" style="2" customWidth="1"/>
    <col min="773" max="777" width="18.7109375" style="2" customWidth="1"/>
    <col min="778" max="778" width="14.28515625" style="2" customWidth="1"/>
    <col min="779" max="779" width="2.7109375" style="2" customWidth="1"/>
    <col min="780" max="780" width="4.85546875" style="2" customWidth="1"/>
    <col min="781" max="781" width="25.140625" style="2" customWidth="1"/>
    <col min="782" max="1024" width="8.85546875" style="2"/>
    <col min="1025" max="1025" width="1.85546875" style="2" customWidth="1"/>
    <col min="1026" max="1026" width="4.28515625" style="2" customWidth="1"/>
    <col min="1027" max="1027" width="42.7109375" style="2" customWidth="1"/>
    <col min="1028" max="1028" width="17" style="2" customWidth="1"/>
    <col min="1029" max="1033" width="18.7109375" style="2" customWidth="1"/>
    <col min="1034" max="1034" width="14.28515625" style="2" customWidth="1"/>
    <col min="1035" max="1035" width="2.7109375" style="2" customWidth="1"/>
    <col min="1036" max="1036" width="4.85546875" style="2" customWidth="1"/>
    <col min="1037" max="1037" width="25.140625" style="2" customWidth="1"/>
    <col min="1038" max="1280" width="8.85546875" style="2"/>
    <col min="1281" max="1281" width="1.85546875" style="2" customWidth="1"/>
    <col min="1282" max="1282" width="4.28515625" style="2" customWidth="1"/>
    <col min="1283" max="1283" width="42.7109375" style="2" customWidth="1"/>
    <col min="1284" max="1284" width="17" style="2" customWidth="1"/>
    <col min="1285" max="1289" width="18.7109375" style="2" customWidth="1"/>
    <col min="1290" max="1290" width="14.28515625" style="2" customWidth="1"/>
    <col min="1291" max="1291" width="2.7109375" style="2" customWidth="1"/>
    <col min="1292" max="1292" width="4.85546875" style="2" customWidth="1"/>
    <col min="1293" max="1293" width="25.140625" style="2" customWidth="1"/>
    <col min="1294" max="1536" width="8.85546875" style="2"/>
    <col min="1537" max="1537" width="1.85546875" style="2" customWidth="1"/>
    <col min="1538" max="1538" width="4.28515625" style="2" customWidth="1"/>
    <col min="1539" max="1539" width="42.7109375" style="2" customWidth="1"/>
    <col min="1540" max="1540" width="17" style="2" customWidth="1"/>
    <col min="1541" max="1545" width="18.7109375" style="2" customWidth="1"/>
    <col min="1546" max="1546" width="14.28515625" style="2" customWidth="1"/>
    <col min="1547" max="1547" width="2.7109375" style="2" customWidth="1"/>
    <col min="1548" max="1548" width="4.85546875" style="2" customWidth="1"/>
    <col min="1549" max="1549" width="25.140625" style="2" customWidth="1"/>
    <col min="1550" max="1792" width="8.85546875" style="2"/>
    <col min="1793" max="1793" width="1.85546875" style="2" customWidth="1"/>
    <col min="1794" max="1794" width="4.28515625" style="2" customWidth="1"/>
    <col min="1795" max="1795" width="42.7109375" style="2" customWidth="1"/>
    <col min="1796" max="1796" width="17" style="2" customWidth="1"/>
    <col min="1797" max="1801" width="18.7109375" style="2" customWidth="1"/>
    <col min="1802" max="1802" width="14.28515625" style="2" customWidth="1"/>
    <col min="1803" max="1803" width="2.7109375" style="2" customWidth="1"/>
    <col min="1804" max="1804" width="4.85546875" style="2" customWidth="1"/>
    <col min="1805" max="1805" width="25.140625" style="2" customWidth="1"/>
    <col min="1806" max="2048" width="8.85546875" style="2"/>
    <col min="2049" max="2049" width="1.85546875" style="2" customWidth="1"/>
    <col min="2050" max="2050" width="4.28515625" style="2" customWidth="1"/>
    <col min="2051" max="2051" width="42.7109375" style="2" customWidth="1"/>
    <col min="2052" max="2052" width="17" style="2" customWidth="1"/>
    <col min="2053" max="2057" width="18.7109375" style="2" customWidth="1"/>
    <col min="2058" max="2058" width="14.28515625" style="2" customWidth="1"/>
    <col min="2059" max="2059" width="2.7109375" style="2" customWidth="1"/>
    <col min="2060" max="2060" width="4.85546875" style="2" customWidth="1"/>
    <col min="2061" max="2061" width="25.140625" style="2" customWidth="1"/>
    <col min="2062" max="2304" width="8.85546875" style="2"/>
    <col min="2305" max="2305" width="1.85546875" style="2" customWidth="1"/>
    <col min="2306" max="2306" width="4.28515625" style="2" customWidth="1"/>
    <col min="2307" max="2307" width="42.7109375" style="2" customWidth="1"/>
    <col min="2308" max="2308" width="17" style="2" customWidth="1"/>
    <col min="2309" max="2313" width="18.7109375" style="2" customWidth="1"/>
    <col min="2314" max="2314" width="14.28515625" style="2" customWidth="1"/>
    <col min="2315" max="2315" width="2.7109375" style="2" customWidth="1"/>
    <col min="2316" max="2316" width="4.85546875" style="2" customWidth="1"/>
    <col min="2317" max="2317" width="25.140625" style="2" customWidth="1"/>
    <col min="2318" max="2560" width="8.85546875" style="2"/>
    <col min="2561" max="2561" width="1.85546875" style="2" customWidth="1"/>
    <col min="2562" max="2562" width="4.28515625" style="2" customWidth="1"/>
    <col min="2563" max="2563" width="42.7109375" style="2" customWidth="1"/>
    <col min="2564" max="2564" width="17" style="2" customWidth="1"/>
    <col min="2565" max="2569" width="18.7109375" style="2" customWidth="1"/>
    <col min="2570" max="2570" width="14.28515625" style="2" customWidth="1"/>
    <col min="2571" max="2571" width="2.7109375" style="2" customWidth="1"/>
    <col min="2572" max="2572" width="4.85546875" style="2" customWidth="1"/>
    <col min="2573" max="2573" width="25.140625" style="2" customWidth="1"/>
    <col min="2574" max="2816" width="8.85546875" style="2"/>
    <col min="2817" max="2817" width="1.85546875" style="2" customWidth="1"/>
    <col min="2818" max="2818" width="4.28515625" style="2" customWidth="1"/>
    <col min="2819" max="2819" width="42.7109375" style="2" customWidth="1"/>
    <col min="2820" max="2820" width="17" style="2" customWidth="1"/>
    <col min="2821" max="2825" width="18.7109375" style="2" customWidth="1"/>
    <col min="2826" max="2826" width="14.28515625" style="2" customWidth="1"/>
    <col min="2827" max="2827" width="2.7109375" style="2" customWidth="1"/>
    <col min="2828" max="2828" width="4.85546875" style="2" customWidth="1"/>
    <col min="2829" max="2829" width="25.140625" style="2" customWidth="1"/>
    <col min="2830" max="3072" width="8.85546875" style="2"/>
    <col min="3073" max="3073" width="1.85546875" style="2" customWidth="1"/>
    <col min="3074" max="3074" width="4.28515625" style="2" customWidth="1"/>
    <col min="3075" max="3075" width="42.7109375" style="2" customWidth="1"/>
    <col min="3076" max="3076" width="17" style="2" customWidth="1"/>
    <col min="3077" max="3081" width="18.7109375" style="2" customWidth="1"/>
    <col min="3082" max="3082" width="14.28515625" style="2" customWidth="1"/>
    <col min="3083" max="3083" width="2.7109375" style="2" customWidth="1"/>
    <col min="3084" max="3084" width="4.85546875" style="2" customWidth="1"/>
    <col min="3085" max="3085" width="25.140625" style="2" customWidth="1"/>
    <col min="3086" max="3328" width="8.85546875" style="2"/>
    <col min="3329" max="3329" width="1.85546875" style="2" customWidth="1"/>
    <col min="3330" max="3330" width="4.28515625" style="2" customWidth="1"/>
    <col min="3331" max="3331" width="42.7109375" style="2" customWidth="1"/>
    <col min="3332" max="3332" width="17" style="2" customWidth="1"/>
    <col min="3333" max="3337" width="18.7109375" style="2" customWidth="1"/>
    <col min="3338" max="3338" width="14.28515625" style="2" customWidth="1"/>
    <col min="3339" max="3339" width="2.7109375" style="2" customWidth="1"/>
    <col min="3340" max="3340" width="4.85546875" style="2" customWidth="1"/>
    <col min="3341" max="3341" width="25.140625" style="2" customWidth="1"/>
    <col min="3342" max="3584" width="8.85546875" style="2"/>
    <col min="3585" max="3585" width="1.85546875" style="2" customWidth="1"/>
    <col min="3586" max="3586" width="4.28515625" style="2" customWidth="1"/>
    <col min="3587" max="3587" width="42.7109375" style="2" customWidth="1"/>
    <col min="3588" max="3588" width="17" style="2" customWidth="1"/>
    <col min="3589" max="3593" width="18.7109375" style="2" customWidth="1"/>
    <col min="3594" max="3594" width="14.28515625" style="2" customWidth="1"/>
    <col min="3595" max="3595" width="2.7109375" style="2" customWidth="1"/>
    <col min="3596" max="3596" width="4.85546875" style="2" customWidth="1"/>
    <col min="3597" max="3597" width="25.140625" style="2" customWidth="1"/>
    <col min="3598" max="3840" width="8.85546875" style="2"/>
    <col min="3841" max="3841" width="1.85546875" style="2" customWidth="1"/>
    <col min="3842" max="3842" width="4.28515625" style="2" customWidth="1"/>
    <col min="3843" max="3843" width="42.7109375" style="2" customWidth="1"/>
    <col min="3844" max="3844" width="17" style="2" customWidth="1"/>
    <col min="3845" max="3849" width="18.7109375" style="2" customWidth="1"/>
    <col min="3850" max="3850" width="14.28515625" style="2" customWidth="1"/>
    <col min="3851" max="3851" width="2.7109375" style="2" customWidth="1"/>
    <col min="3852" max="3852" width="4.85546875" style="2" customWidth="1"/>
    <col min="3853" max="3853" width="25.140625" style="2" customWidth="1"/>
    <col min="3854" max="4096" width="8.85546875" style="2"/>
    <col min="4097" max="4097" width="1.85546875" style="2" customWidth="1"/>
    <col min="4098" max="4098" width="4.28515625" style="2" customWidth="1"/>
    <col min="4099" max="4099" width="42.7109375" style="2" customWidth="1"/>
    <col min="4100" max="4100" width="17" style="2" customWidth="1"/>
    <col min="4101" max="4105" width="18.7109375" style="2" customWidth="1"/>
    <col min="4106" max="4106" width="14.28515625" style="2" customWidth="1"/>
    <col min="4107" max="4107" width="2.7109375" style="2" customWidth="1"/>
    <col min="4108" max="4108" width="4.85546875" style="2" customWidth="1"/>
    <col min="4109" max="4109" width="25.140625" style="2" customWidth="1"/>
    <col min="4110" max="4352" width="8.85546875" style="2"/>
    <col min="4353" max="4353" width="1.85546875" style="2" customWidth="1"/>
    <col min="4354" max="4354" width="4.28515625" style="2" customWidth="1"/>
    <col min="4355" max="4355" width="42.7109375" style="2" customWidth="1"/>
    <col min="4356" max="4356" width="17" style="2" customWidth="1"/>
    <col min="4357" max="4361" width="18.7109375" style="2" customWidth="1"/>
    <col min="4362" max="4362" width="14.28515625" style="2" customWidth="1"/>
    <col min="4363" max="4363" width="2.7109375" style="2" customWidth="1"/>
    <col min="4364" max="4364" width="4.85546875" style="2" customWidth="1"/>
    <col min="4365" max="4365" width="25.140625" style="2" customWidth="1"/>
    <col min="4366" max="4608" width="8.85546875" style="2"/>
    <col min="4609" max="4609" width="1.85546875" style="2" customWidth="1"/>
    <col min="4610" max="4610" width="4.28515625" style="2" customWidth="1"/>
    <col min="4611" max="4611" width="42.7109375" style="2" customWidth="1"/>
    <col min="4612" max="4612" width="17" style="2" customWidth="1"/>
    <col min="4613" max="4617" width="18.7109375" style="2" customWidth="1"/>
    <col min="4618" max="4618" width="14.28515625" style="2" customWidth="1"/>
    <col min="4619" max="4619" width="2.7109375" style="2" customWidth="1"/>
    <col min="4620" max="4620" width="4.85546875" style="2" customWidth="1"/>
    <col min="4621" max="4621" width="25.140625" style="2" customWidth="1"/>
    <col min="4622" max="4864" width="8.85546875" style="2"/>
    <col min="4865" max="4865" width="1.85546875" style="2" customWidth="1"/>
    <col min="4866" max="4866" width="4.28515625" style="2" customWidth="1"/>
    <col min="4867" max="4867" width="42.7109375" style="2" customWidth="1"/>
    <col min="4868" max="4868" width="17" style="2" customWidth="1"/>
    <col min="4869" max="4873" width="18.7109375" style="2" customWidth="1"/>
    <col min="4874" max="4874" width="14.28515625" style="2" customWidth="1"/>
    <col min="4875" max="4875" width="2.7109375" style="2" customWidth="1"/>
    <col min="4876" max="4876" width="4.85546875" style="2" customWidth="1"/>
    <col min="4877" max="4877" width="25.140625" style="2" customWidth="1"/>
    <col min="4878" max="5120" width="8.85546875" style="2"/>
    <col min="5121" max="5121" width="1.85546875" style="2" customWidth="1"/>
    <col min="5122" max="5122" width="4.28515625" style="2" customWidth="1"/>
    <col min="5123" max="5123" width="42.7109375" style="2" customWidth="1"/>
    <col min="5124" max="5124" width="17" style="2" customWidth="1"/>
    <col min="5125" max="5129" width="18.7109375" style="2" customWidth="1"/>
    <col min="5130" max="5130" width="14.28515625" style="2" customWidth="1"/>
    <col min="5131" max="5131" width="2.7109375" style="2" customWidth="1"/>
    <col min="5132" max="5132" width="4.85546875" style="2" customWidth="1"/>
    <col min="5133" max="5133" width="25.140625" style="2" customWidth="1"/>
    <col min="5134" max="5376" width="8.85546875" style="2"/>
    <col min="5377" max="5377" width="1.85546875" style="2" customWidth="1"/>
    <col min="5378" max="5378" width="4.28515625" style="2" customWidth="1"/>
    <col min="5379" max="5379" width="42.7109375" style="2" customWidth="1"/>
    <col min="5380" max="5380" width="17" style="2" customWidth="1"/>
    <col min="5381" max="5385" width="18.7109375" style="2" customWidth="1"/>
    <col min="5386" max="5386" width="14.28515625" style="2" customWidth="1"/>
    <col min="5387" max="5387" width="2.7109375" style="2" customWidth="1"/>
    <col min="5388" max="5388" width="4.85546875" style="2" customWidth="1"/>
    <col min="5389" max="5389" width="25.140625" style="2" customWidth="1"/>
    <col min="5390" max="5632" width="8.85546875" style="2"/>
    <col min="5633" max="5633" width="1.85546875" style="2" customWidth="1"/>
    <col min="5634" max="5634" width="4.28515625" style="2" customWidth="1"/>
    <col min="5635" max="5635" width="42.7109375" style="2" customWidth="1"/>
    <col min="5636" max="5636" width="17" style="2" customWidth="1"/>
    <col min="5637" max="5641" width="18.7109375" style="2" customWidth="1"/>
    <col min="5642" max="5642" width="14.28515625" style="2" customWidth="1"/>
    <col min="5643" max="5643" width="2.7109375" style="2" customWidth="1"/>
    <col min="5644" max="5644" width="4.85546875" style="2" customWidth="1"/>
    <col min="5645" max="5645" width="25.140625" style="2" customWidth="1"/>
    <col min="5646" max="5888" width="8.85546875" style="2"/>
    <col min="5889" max="5889" width="1.85546875" style="2" customWidth="1"/>
    <col min="5890" max="5890" width="4.28515625" style="2" customWidth="1"/>
    <col min="5891" max="5891" width="42.7109375" style="2" customWidth="1"/>
    <col min="5892" max="5892" width="17" style="2" customWidth="1"/>
    <col min="5893" max="5897" width="18.7109375" style="2" customWidth="1"/>
    <col min="5898" max="5898" width="14.28515625" style="2" customWidth="1"/>
    <col min="5899" max="5899" width="2.7109375" style="2" customWidth="1"/>
    <col min="5900" max="5900" width="4.85546875" style="2" customWidth="1"/>
    <col min="5901" max="5901" width="25.140625" style="2" customWidth="1"/>
    <col min="5902" max="6144" width="8.85546875" style="2"/>
    <col min="6145" max="6145" width="1.85546875" style="2" customWidth="1"/>
    <col min="6146" max="6146" width="4.28515625" style="2" customWidth="1"/>
    <col min="6147" max="6147" width="42.7109375" style="2" customWidth="1"/>
    <col min="6148" max="6148" width="17" style="2" customWidth="1"/>
    <col min="6149" max="6153" width="18.7109375" style="2" customWidth="1"/>
    <col min="6154" max="6154" width="14.28515625" style="2" customWidth="1"/>
    <col min="6155" max="6155" width="2.7109375" style="2" customWidth="1"/>
    <col min="6156" max="6156" width="4.85546875" style="2" customWidth="1"/>
    <col min="6157" max="6157" width="25.140625" style="2" customWidth="1"/>
    <col min="6158" max="6400" width="8.85546875" style="2"/>
    <col min="6401" max="6401" width="1.85546875" style="2" customWidth="1"/>
    <col min="6402" max="6402" width="4.28515625" style="2" customWidth="1"/>
    <col min="6403" max="6403" width="42.7109375" style="2" customWidth="1"/>
    <col min="6404" max="6404" width="17" style="2" customWidth="1"/>
    <col min="6405" max="6409" width="18.7109375" style="2" customWidth="1"/>
    <col min="6410" max="6410" width="14.28515625" style="2" customWidth="1"/>
    <col min="6411" max="6411" width="2.7109375" style="2" customWidth="1"/>
    <col min="6412" max="6412" width="4.85546875" style="2" customWidth="1"/>
    <col min="6413" max="6413" width="25.140625" style="2" customWidth="1"/>
    <col min="6414" max="6656" width="8.85546875" style="2"/>
    <col min="6657" max="6657" width="1.85546875" style="2" customWidth="1"/>
    <col min="6658" max="6658" width="4.28515625" style="2" customWidth="1"/>
    <col min="6659" max="6659" width="42.7109375" style="2" customWidth="1"/>
    <col min="6660" max="6660" width="17" style="2" customWidth="1"/>
    <col min="6661" max="6665" width="18.7109375" style="2" customWidth="1"/>
    <col min="6666" max="6666" width="14.28515625" style="2" customWidth="1"/>
    <col min="6667" max="6667" width="2.7109375" style="2" customWidth="1"/>
    <col min="6668" max="6668" width="4.85546875" style="2" customWidth="1"/>
    <col min="6669" max="6669" width="25.140625" style="2" customWidth="1"/>
    <col min="6670" max="6912" width="8.85546875" style="2"/>
    <col min="6913" max="6913" width="1.85546875" style="2" customWidth="1"/>
    <col min="6914" max="6914" width="4.28515625" style="2" customWidth="1"/>
    <col min="6915" max="6915" width="42.7109375" style="2" customWidth="1"/>
    <col min="6916" max="6916" width="17" style="2" customWidth="1"/>
    <col min="6917" max="6921" width="18.7109375" style="2" customWidth="1"/>
    <col min="6922" max="6922" width="14.28515625" style="2" customWidth="1"/>
    <col min="6923" max="6923" width="2.7109375" style="2" customWidth="1"/>
    <col min="6924" max="6924" width="4.85546875" style="2" customWidth="1"/>
    <col min="6925" max="6925" width="25.140625" style="2" customWidth="1"/>
    <col min="6926" max="7168" width="8.85546875" style="2"/>
    <col min="7169" max="7169" width="1.85546875" style="2" customWidth="1"/>
    <col min="7170" max="7170" width="4.28515625" style="2" customWidth="1"/>
    <col min="7171" max="7171" width="42.7109375" style="2" customWidth="1"/>
    <col min="7172" max="7172" width="17" style="2" customWidth="1"/>
    <col min="7173" max="7177" width="18.7109375" style="2" customWidth="1"/>
    <col min="7178" max="7178" width="14.28515625" style="2" customWidth="1"/>
    <col min="7179" max="7179" width="2.7109375" style="2" customWidth="1"/>
    <col min="7180" max="7180" width="4.85546875" style="2" customWidth="1"/>
    <col min="7181" max="7181" width="25.140625" style="2" customWidth="1"/>
    <col min="7182" max="7424" width="8.85546875" style="2"/>
    <col min="7425" max="7425" width="1.85546875" style="2" customWidth="1"/>
    <col min="7426" max="7426" width="4.28515625" style="2" customWidth="1"/>
    <col min="7427" max="7427" width="42.7109375" style="2" customWidth="1"/>
    <col min="7428" max="7428" width="17" style="2" customWidth="1"/>
    <col min="7429" max="7433" width="18.7109375" style="2" customWidth="1"/>
    <col min="7434" max="7434" width="14.28515625" style="2" customWidth="1"/>
    <col min="7435" max="7435" width="2.7109375" style="2" customWidth="1"/>
    <col min="7436" max="7436" width="4.85546875" style="2" customWidth="1"/>
    <col min="7437" max="7437" width="25.140625" style="2" customWidth="1"/>
    <col min="7438" max="7680" width="8.85546875" style="2"/>
    <col min="7681" max="7681" width="1.85546875" style="2" customWidth="1"/>
    <col min="7682" max="7682" width="4.28515625" style="2" customWidth="1"/>
    <col min="7683" max="7683" width="42.7109375" style="2" customWidth="1"/>
    <col min="7684" max="7684" width="17" style="2" customWidth="1"/>
    <col min="7685" max="7689" width="18.7109375" style="2" customWidth="1"/>
    <col min="7690" max="7690" width="14.28515625" style="2" customWidth="1"/>
    <col min="7691" max="7691" width="2.7109375" style="2" customWidth="1"/>
    <col min="7692" max="7692" width="4.85546875" style="2" customWidth="1"/>
    <col min="7693" max="7693" width="25.140625" style="2" customWidth="1"/>
    <col min="7694" max="7936" width="8.85546875" style="2"/>
    <col min="7937" max="7937" width="1.85546875" style="2" customWidth="1"/>
    <col min="7938" max="7938" width="4.28515625" style="2" customWidth="1"/>
    <col min="7939" max="7939" width="42.7109375" style="2" customWidth="1"/>
    <col min="7940" max="7940" width="17" style="2" customWidth="1"/>
    <col min="7941" max="7945" width="18.7109375" style="2" customWidth="1"/>
    <col min="7946" max="7946" width="14.28515625" style="2" customWidth="1"/>
    <col min="7947" max="7947" width="2.7109375" style="2" customWidth="1"/>
    <col min="7948" max="7948" width="4.85546875" style="2" customWidth="1"/>
    <col min="7949" max="7949" width="25.140625" style="2" customWidth="1"/>
    <col min="7950" max="8192" width="8.85546875" style="2"/>
    <col min="8193" max="8193" width="1.85546875" style="2" customWidth="1"/>
    <col min="8194" max="8194" width="4.28515625" style="2" customWidth="1"/>
    <col min="8195" max="8195" width="42.7109375" style="2" customWidth="1"/>
    <col min="8196" max="8196" width="17" style="2" customWidth="1"/>
    <col min="8197" max="8201" width="18.7109375" style="2" customWidth="1"/>
    <col min="8202" max="8202" width="14.28515625" style="2" customWidth="1"/>
    <col min="8203" max="8203" width="2.7109375" style="2" customWidth="1"/>
    <col min="8204" max="8204" width="4.85546875" style="2" customWidth="1"/>
    <col min="8205" max="8205" width="25.140625" style="2" customWidth="1"/>
    <col min="8206" max="8448" width="8.85546875" style="2"/>
    <col min="8449" max="8449" width="1.85546875" style="2" customWidth="1"/>
    <col min="8450" max="8450" width="4.28515625" style="2" customWidth="1"/>
    <col min="8451" max="8451" width="42.7109375" style="2" customWidth="1"/>
    <col min="8452" max="8452" width="17" style="2" customWidth="1"/>
    <col min="8453" max="8457" width="18.7109375" style="2" customWidth="1"/>
    <col min="8458" max="8458" width="14.28515625" style="2" customWidth="1"/>
    <col min="8459" max="8459" width="2.7109375" style="2" customWidth="1"/>
    <col min="8460" max="8460" width="4.85546875" style="2" customWidth="1"/>
    <col min="8461" max="8461" width="25.140625" style="2" customWidth="1"/>
    <col min="8462" max="8704" width="8.85546875" style="2"/>
    <col min="8705" max="8705" width="1.85546875" style="2" customWidth="1"/>
    <col min="8706" max="8706" width="4.28515625" style="2" customWidth="1"/>
    <col min="8707" max="8707" width="42.7109375" style="2" customWidth="1"/>
    <col min="8708" max="8708" width="17" style="2" customWidth="1"/>
    <col min="8709" max="8713" width="18.7109375" style="2" customWidth="1"/>
    <col min="8714" max="8714" width="14.28515625" style="2" customWidth="1"/>
    <col min="8715" max="8715" width="2.7109375" style="2" customWidth="1"/>
    <col min="8716" max="8716" width="4.85546875" style="2" customWidth="1"/>
    <col min="8717" max="8717" width="25.140625" style="2" customWidth="1"/>
    <col min="8718" max="8960" width="8.85546875" style="2"/>
    <col min="8961" max="8961" width="1.85546875" style="2" customWidth="1"/>
    <col min="8962" max="8962" width="4.28515625" style="2" customWidth="1"/>
    <col min="8963" max="8963" width="42.7109375" style="2" customWidth="1"/>
    <col min="8964" max="8964" width="17" style="2" customWidth="1"/>
    <col min="8965" max="8969" width="18.7109375" style="2" customWidth="1"/>
    <col min="8970" max="8970" width="14.28515625" style="2" customWidth="1"/>
    <col min="8971" max="8971" width="2.7109375" style="2" customWidth="1"/>
    <col min="8972" max="8972" width="4.85546875" style="2" customWidth="1"/>
    <col min="8973" max="8973" width="25.140625" style="2" customWidth="1"/>
    <col min="8974" max="9216" width="8.85546875" style="2"/>
    <col min="9217" max="9217" width="1.85546875" style="2" customWidth="1"/>
    <col min="9218" max="9218" width="4.28515625" style="2" customWidth="1"/>
    <col min="9219" max="9219" width="42.7109375" style="2" customWidth="1"/>
    <col min="9220" max="9220" width="17" style="2" customWidth="1"/>
    <col min="9221" max="9225" width="18.7109375" style="2" customWidth="1"/>
    <col min="9226" max="9226" width="14.28515625" style="2" customWidth="1"/>
    <col min="9227" max="9227" width="2.7109375" style="2" customWidth="1"/>
    <col min="9228" max="9228" width="4.85546875" style="2" customWidth="1"/>
    <col min="9229" max="9229" width="25.140625" style="2" customWidth="1"/>
    <col min="9230" max="9472" width="8.85546875" style="2"/>
    <col min="9473" max="9473" width="1.85546875" style="2" customWidth="1"/>
    <col min="9474" max="9474" width="4.28515625" style="2" customWidth="1"/>
    <col min="9475" max="9475" width="42.7109375" style="2" customWidth="1"/>
    <col min="9476" max="9476" width="17" style="2" customWidth="1"/>
    <col min="9477" max="9481" width="18.7109375" style="2" customWidth="1"/>
    <col min="9482" max="9482" width="14.28515625" style="2" customWidth="1"/>
    <col min="9483" max="9483" width="2.7109375" style="2" customWidth="1"/>
    <col min="9484" max="9484" width="4.85546875" style="2" customWidth="1"/>
    <col min="9485" max="9485" width="25.140625" style="2" customWidth="1"/>
    <col min="9486" max="9728" width="8.85546875" style="2"/>
    <col min="9729" max="9729" width="1.85546875" style="2" customWidth="1"/>
    <col min="9730" max="9730" width="4.28515625" style="2" customWidth="1"/>
    <col min="9731" max="9731" width="42.7109375" style="2" customWidth="1"/>
    <col min="9732" max="9732" width="17" style="2" customWidth="1"/>
    <col min="9733" max="9737" width="18.7109375" style="2" customWidth="1"/>
    <col min="9738" max="9738" width="14.28515625" style="2" customWidth="1"/>
    <col min="9739" max="9739" width="2.7109375" style="2" customWidth="1"/>
    <col min="9740" max="9740" width="4.85546875" style="2" customWidth="1"/>
    <col min="9741" max="9741" width="25.140625" style="2" customWidth="1"/>
    <col min="9742" max="9984" width="8.85546875" style="2"/>
    <col min="9985" max="9985" width="1.85546875" style="2" customWidth="1"/>
    <col min="9986" max="9986" width="4.28515625" style="2" customWidth="1"/>
    <col min="9987" max="9987" width="42.7109375" style="2" customWidth="1"/>
    <col min="9988" max="9988" width="17" style="2" customWidth="1"/>
    <col min="9989" max="9993" width="18.7109375" style="2" customWidth="1"/>
    <col min="9994" max="9994" width="14.28515625" style="2" customWidth="1"/>
    <col min="9995" max="9995" width="2.7109375" style="2" customWidth="1"/>
    <col min="9996" max="9996" width="4.85546875" style="2" customWidth="1"/>
    <col min="9997" max="9997" width="25.140625" style="2" customWidth="1"/>
    <col min="9998" max="10240" width="8.85546875" style="2"/>
    <col min="10241" max="10241" width="1.85546875" style="2" customWidth="1"/>
    <col min="10242" max="10242" width="4.28515625" style="2" customWidth="1"/>
    <col min="10243" max="10243" width="42.7109375" style="2" customWidth="1"/>
    <col min="10244" max="10244" width="17" style="2" customWidth="1"/>
    <col min="10245" max="10249" width="18.7109375" style="2" customWidth="1"/>
    <col min="10250" max="10250" width="14.28515625" style="2" customWidth="1"/>
    <col min="10251" max="10251" width="2.7109375" style="2" customWidth="1"/>
    <col min="10252" max="10252" width="4.85546875" style="2" customWidth="1"/>
    <col min="10253" max="10253" width="25.140625" style="2" customWidth="1"/>
    <col min="10254" max="10496" width="8.85546875" style="2"/>
    <col min="10497" max="10497" width="1.85546875" style="2" customWidth="1"/>
    <col min="10498" max="10498" width="4.28515625" style="2" customWidth="1"/>
    <col min="10499" max="10499" width="42.7109375" style="2" customWidth="1"/>
    <col min="10500" max="10500" width="17" style="2" customWidth="1"/>
    <col min="10501" max="10505" width="18.7109375" style="2" customWidth="1"/>
    <col min="10506" max="10506" width="14.28515625" style="2" customWidth="1"/>
    <col min="10507" max="10507" width="2.7109375" style="2" customWidth="1"/>
    <col min="10508" max="10508" width="4.85546875" style="2" customWidth="1"/>
    <col min="10509" max="10509" width="25.140625" style="2" customWidth="1"/>
    <col min="10510" max="10752" width="8.85546875" style="2"/>
    <col min="10753" max="10753" width="1.85546875" style="2" customWidth="1"/>
    <col min="10754" max="10754" width="4.28515625" style="2" customWidth="1"/>
    <col min="10755" max="10755" width="42.7109375" style="2" customWidth="1"/>
    <col min="10756" max="10756" width="17" style="2" customWidth="1"/>
    <col min="10757" max="10761" width="18.7109375" style="2" customWidth="1"/>
    <col min="10762" max="10762" width="14.28515625" style="2" customWidth="1"/>
    <col min="10763" max="10763" width="2.7109375" style="2" customWidth="1"/>
    <col min="10764" max="10764" width="4.85546875" style="2" customWidth="1"/>
    <col min="10765" max="10765" width="25.140625" style="2" customWidth="1"/>
    <col min="10766" max="11008" width="8.85546875" style="2"/>
    <col min="11009" max="11009" width="1.85546875" style="2" customWidth="1"/>
    <col min="11010" max="11010" width="4.28515625" style="2" customWidth="1"/>
    <col min="11011" max="11011" width="42.7109375" style="2" customWidth="1"/>
    <col min="11012" max="11012" width="17" style="2" customWidth="1"/>
    <col min="11013" max="11017" width="18.7109375" style="2" customWidth="1"/>
    <col min="11018" max="11018" width="14.28515625" style="2" customWidth="1"/>
    <col min="11019" max="11019" width="2.7109375" style="2" customWidth="1"/>
    <col min="11020" max="11020" width="4.85546875" style="2" customWidth="1"/>
    <col min="11021" max="11021" width="25.140625" style="2" customWidth="1"/>
    <col min="11022" max="11264" width="8.85546875" style="2"/>
    <col min="11265" max="11265" width="1.85546875" style="2" customWidth="1"/>
    <col min="11266" max="11266" width="4.28515625" style="2" customWidth="1"/>
    <col min="11267" max="11267" width="42.7109375" style="2" customWidth="1"/>
    <col min="11268" max="11268" width="17" style="2" customWidth="1"/>
    <col min="11269" max="11273" width="18.7109375" style="2" customWidth="1"/>
    <col min="11274" max="11274" width="14.28515625" style="2" customWidth="1"/>
    <col min="11275" max="11275" width="2.7109375" style="2" customWidth="1"/>
    <col min="11276" max="11276" width="4.85546875" style="2" customWidth="1"/>
    <col min="11277" max="11277" width="25.140625" style="2" customWidth="1"/>
    <col min="11278" max="11520" width="8.85546875" style="2"/>
    <col min="11521" max="11521" width="1.85546875" style="2" customWidth="1"/>
    <col min="11522" max="11522" width="4.28515625" style="2" customWidth="1"/>
    <col min="11523" max="11523" width="42.7109375" style="2" customWidth="1"/>
    <col min="11524" max="11524" width="17" style="2" customWidth="1"/>
    <col min="11525" max="11529" width="18.7109375" style="2" customWidth="1"/>
    <col min="11530" max="11530" width="14.28515625" style="2" customWidth="1"/>
    <col min="11531" max="11531" width="2.7109375" style="2" customWidth="1"/>
    <col min="11532" max="11532" width="4.85546875" style="2" customWidth="1"/>
    <col min="11533" max="11533" width="25.140625" style="2" customWidth="1"/>
    <col min="11534" max="11776" width="8.85546875" style="2"/>
    <col min="11777" max="11777" width="1.85546875" style="2" customWidth="1"/>
    <col min="11778" max="11778" width="4.28515625" style="2" customWidth="1"/>
    <col min="11779" max="11779" width="42.7109375" style="2" customWidth="1"/>
    <col min="11780" max="11780" width="17" style="2" customWidth="1"/>
    <col min="11781" max="11785" width="18.7109375" style="2" customWidth="1"/>
    <col min="11786" max="11786" width="14.28515625" style="2" customWidth="1"/>
    <col min="11787" max="11787" width="2.7109375" style="2" customWidth="1"/>
    <col min="11788" max="11788" width="4.85546875" style="2" customWidth="1"/>
    <col min="11789" max="11789" width="25.140625" style="2" customWidth="1"/>
    <col min="11790" max="12032" width="8.85546875" style="2"/>
    <col min="12033" max="12033" width="1.85546875" style="2" customWidth="1"/>
    <col min="12034" max="12034" width="4.28515625" style="2" customWidth="1"/>
    <col min="12035" max="12035" width="42.7109375" style="2" customWidth="1"/>
    <col min="12036" max="12036" width="17" style="2" customWidth="1"/>
    <col min="12037" max="12041" width="18.7109375" style="2" customWidth="1"/>
    <col min="12042" max="12042" width="14.28515625" style="2" customWidth="1"/>
    <col min="12043" max="12043" width="2.7109375" style="2" customWidth="1"/>
    <col min="12044" max="12044" width="4.85546875" style="2" customWidth="1"/>
    <col min="12045" max="12045" width="25.140625" style="2" customWidth="1"/>
    <col min="12046" max="12288" width="8.85546875" style="2"/>
    <col min="12289" max="12289" width="1.85546875" style="2" customWidth="1"/>
    <col min="12290" max="12290" width="4.28515625" style="2" customWidth="1"/>
    <col min="12291" max="12291" width="42.7109375" style="2" customWidth="1"/>
    <col min="12292" max="12292" width="17" style="2" customWidth="1"/>
    <col min="12293" max="12297" width="18.7109375" style="2" customWidth="1"/>
    <col min="12298" max="12298" width="14.28515625" style="2" customWidth="1"/>
    <col min="12299" max="12299" width="2.7109375" style="2" customWidth="1"/>
    <col min="12300" max="12300" width="4.85546875" style="2" customWidth="1"/>
    <col min="12301" max="12301" width="25.140625" style="2" customWidth="1"/>
    <col min="12302" max="12544" width="8.85546875" style="2"/>
    <col min="12545" max="12545" width="1.85546875" style="2" customWidth="1"/>
    <col min="12546" max="12546" width="4.28515625" style="2" customWidth="1"/>
    <col min="12547" max="12547" width="42.7109375" style="2" customWidth="1"/>
    <col min="12548" max="12548" width="17" style="2" customWidth="1"/>
    <col min="12549" max="12553" width="18.7109375" style="2" customWidth="1"/>
    <col min="12554" max="12554" width="14.28515625" style="2" customWidth="1"/>
    <col min="12555" max="12555" width="2.7109375" style="2" customWidth="1"/>
    <col min="12556" max="12556" width="4.85546875" style="2" customWidth="1"/>
    <col min="12557" max="12557" width="25.140625" style="2" customWidth="1"/>
    <col min="12558" max="12800" width="8.85546875" style="2"/>
    <col min="12801" max="12801" width="1.85546875" style="2" customWidth="1"/>
    <col min="12802" max="12802" width="4.28515625" style="2" customWidth="1"/>
    <col min="12803" max="12803" width="42.7109375" style="2" customWidth="1"/>
    <col min="12804" max="12804" width="17" style="2" customWidth="1"/>
    <col min="12805" max="12809" width="18.7109375" style="2" customWidth="1"/>
    <col min="12810" max="12810" width="14.28515625" style="2" customWidth="1"/>
    <col min="12811" max="12811" width="2.7109375" style="2" customWidth="1"/>
    <col min="12812" max="12812" width="4.85546875" style="2" customWidth="1"/>
    <col min="12813" max="12813" width="25.140625" style="2" customWidth="1"/>
    <col min="12814" max="13056" width="8.85546875" style="2"/>
    <col min="13057" max="13057" width="1.85546875" style="2" customWidth="1"/>
    <col min="13058" max="13058" width="4.28515625" style="2" customWidth="1"/>
    <col min="13059" max="13059" width="42.7109375" style="2" customWidth="1"/>
    <col min="13060" max="13060" width="17" style="2" customWidth="1"/>
    <col min="13061" max="13065" width="18.7109375" style="2" customWidth="1"/>
    <col min="13066" max="13066" width="14.28515625" style="2" customWidth="1"/>
    <col min="13067" max="13067" width="2.7109375" style="2" customWidth="1"/>
    <col min="13068" max="13068" width="4.85546875" style="2" customWidth="1"/>
    <col min="13069" max="13069" width="25.140625" style="2" customWidth="1"/>
    <col min="13070" max="13312" width="8.85546875" style="2"/>
    <col min="13313" max="13313" width="1.85546875" style="2" customWidth="1"/>
    <col min="13314" max="13314" width="4.28515625" style="2" customWidth="1"/>
    <col min="13315" max="13315" width="42.7109375" style="2" customWidth="1"/>
    <col min="13316" max="13316" width="17" style="2" customWidth="1"/>
    <col min="13317" max="13321" width="18.7109375" style="2" customWidth="1"/>
    <col min="13322" max="13322" width="14.28515625" style="2" customWidth="1"/>
    <col min="13323" max="13323" width="2.7109375" style="2" customWidth="1"/>
    <col min="13324" max="13324" width="4.85546875" style="2" customWidth="1"/>
    <col min="13325" max="13325" width="25.140625" style="2" customWidth="1"/>
    <col min="13326" max="13568" width="8.85546875" style="2"/>
    <col min="13569" max="13569" width="1.85546875" style="2" customWidth="1"/>
    <col min="13570" max="13570" width="4.28515625" style="2" customWidth="1"/>
    <col min="13571" max="13571" width="42.7109375" style="2" customWidth="1"/>
    <col min="13572" max="13572" width="17" style="2" customWidth="1"/>
    <col min="13573" max="13577" width="18.7109375" style="2" customWidth="1"/>
    <col min="13578" max="13578" width="14.28515625" style="2" customWidth="1"/>
    <col min="13579" max="13579" width="2.7109375" style="2" customWidth="1"/>
    <col min="13580" max="13580" width="4.85546875" style="2" customWidth="1"/>
    <col min="13581" max="13581" width="25.140625" style="2" customWidth="1"/>
    <col min="13582" max="13824" width="8.85546875" style="2"/>
    <col min="13825" max="13825" width="1.85546875" style="2" customWidth="1"/>
    <col min="13826" max="13826" width="4.28515625" style="2" customWidth="1"/>
    <col min="13827" max="13827" width="42.7109375" style="2" customWidth="1"/>
    <col min="13828" max="13828" width="17" style="2" customWidth="1"/>
    <col min="13829" max="13833" width="18.7109375" style="2" customWidth="1"/>
    <col min="13834" max="13834" width="14.28515625" style="2" customWidth="1"/>
    <col min="13835" max="13835" width="2.7109375" style="2" customWidth="1"/>
    <col min="13836" max="13836" width="4.85546875" style="2" customWidth="1"/>
    <col min="13837" max="13837" width="25.140625" style="2" customWidth="1"/>
    <col min="13838" max="14080" width="8.85546875" style="2"/>
    <col min="14081" max="14081" width="1.85546875" style="2" customWidth="1"/>
    <col min="14082" max="14082" width="4.28515625" style="2" customWidth="1"/>
    <col min="14083" max="14083" width="42.7109375" style="2" customWidth="1"/>
    <col min="14084" max="14084" width="17" style="2" customWidth="1"/>
    <col min="14085" max="14089" width="18.7109375" style="2" customWidth="1"/>
    <col min="14090" max="14090" width="14.28515625" style="2" customWidth="1"/>
    <col min="14091" max="14091" width="2.7109375" style="2" customWidth="1"/>
    <col min="14092" max="14092" width="4.85546875" style="2" customWidth="1"/>
    <col min="14093" max="14093" width="25.140625" style="2" customWidth="1"/>
    <col min="14094" max="14336" width="8.85546875" style="2"/>
    <col min="14337" max="14337" width="1.85546875" style="2" customWidth="1"/>
    <col min="14338" max="14338" width="4.28515625" style="2" customWidth="1"/>
    <col min="14339" max="14339" width="42.7109375" style="2" customWidth="1"/>
    <col min="14340" max="14340" width="17" style="2" customWidth="1"/>
    <col min="14341" max="14345" width="18.7109375" style="2" customWidth="1"/>
    <col min="14346" max="14346" width="14.28515625" style="2" customWidth="1"/>
    <col min="14347" max="14347" width="2.7109375" style="2" customWidth="1"/>
    <col min="14348" max="14348" width="4.85546875" style="2" customWidth="1"/>
    <col min="14349" max="14349" width="25.140625" style="2" customWidth="1"/>
    <col min="14350" max="14592" width="8.85546875" style="2"/>
    <col min="14593" max="14593" width="1.85546875" style="2" customWidth="1"/>
    <col min="14594" max="14594" width="4.28515625" style="2" customWidth="1"/>
    <col min="14595" max="14595" width="42.7109375" style="2" customWidth="1"/>
    <col min="14596" max="14596" width="17" style="2" customWidth="1"/>
    <col min="14597" max="14601" width="18.7109375" style="2" customWidth="1"/>
    <col min="14602" max="14602" width="14.28515625" style="2" customWidth="1"/>
    <col min="14603" max="14603" width="2.7109375" style="2" customWidth="1"/>
    <col min="14604" max="14604" width="4.85546875" style="2" customWidth="1"/>
    <col min="14605" max="14605" width="25.140625" style="2" customWidth="1"/>
    <col min="14606" max="14848" width="8.85546875" style="2"/>
    <col min="14849" max="14849" width="1.85546875" style="2" customWidth="1"/>
    <col min="14850" max="14850" width="4.28515625" style="2" customWidth="1"/>
    <col min="14851" max="14851" width="42.7109375" style="2" customWidth="1"/>
    <col min="14852" max="14852" width="17" style="2" customWidth="1"/>
    <col min="14853" max="14857" width="18.7109375" style="2" customWidth="1"/>
    <col min="14858" max="14858" width="14.28515625" style="2" customWidth="1"/>
    <col min="14859" max="14859" width="2.7109375" style="2" customWidth="1"/>
    <col min="14860" max="14860" width="4.85546875" style="2" customWidth="1"/>
    <col min="14861" max="14861" width="25.140625" style="2" customWidth="1"/>
    <col min="14862" max="15104" width="8.85546875" style="2"/>
    <col min="15105" max="15105" width="1.85546875" style="2" customWidth="1"/>
    <col min="15106" max="15106" width="4.28515625" style="2" customWidth="1"/>
    <col min="15107" max="15107" width="42.7109375" style="2" customWidth="1"/>
    <col min="15108" max="15108" width="17" style="2" customWidth="1"/>
    <col min="15109" max="15113" width="18.7109375" style="2" customWidth="1"/>
    <col min="15114" max="15114" width="14.28515625" style="2" customWidth="1"/>
    <col min="15115" max="15115" width="2.7109375" style="2" customWidth="1"/>
    <col min="15116" max="15116" width="4.85546875" style="2" customWidth="1"/>
    <col min="15117" max="15117" width="25.140625" style="2" customWidth="1"/>
    <col min="15118" max="15360" width="8.85546875" style="2"/>
    <col min="15361" max="15361" width="1.85546875" style="2" customWidth="1"/>
    <col min="15362" max="15362" width="4.28515625" style="2" customWidth="1"/>
    <col min="15363" max="15363" width="42.7109375" style="2" customWidth="1"/>
    <col min="15364" max="15364" width="17" style="2" customWidth="1"/>
    <col min="15365" max="15369" width="18.7109375" style="2" customWidth="1"/>
    <col min="15370" max="15370" width="14.28515625" style="2" customWidth="1"/>
    <col min="15371" max="15371" width="2.7109375" style="2" customWidth="1"/>
    <col min="15372" max="15372" width="4.85546875" style="2" customWidth="1"/>
    <col min="15373" max="15373" width="25.140625" style="2" customWidth="1"/>
    <col min="15374" max="15616" width="8.85546875" style="2"/>
    <col min="15617" max="15617" width="1.85546875" style="2" customWidth="1"/>
    <col min="15618" max="15618" width="4.28515625" style="2" customWidth="1"/>
    <col min="15619" max="15619" width="42.7109375" style="2" customWidth="1"/>
    <col min="15620" max="15620" width="17" style="2" customWidth="1"/>
    <col min="15621" max="15625" width="18.7109375" style="2" customWidth="1"/>
    <col min="15626" max="15626" width="14.28515625" style="2" customWidth="1"/>
    <col min="15627" max="15627" width="2.7109375" style="2" customWidth="1"/>
    <col min="15628" max="15628" width="4.85546875" style="2" customWidth="1"/>
    <col min="15629" max="15629" width="25.140625" style="2" customWidth="1"/>
    <col min="15630" max="15872" width="8.85546875" style="2"/>
    <col min="15873" max="15873" width="1.85546875" style="2" customWidth="1"/>
    <col min="15874" max="15874" width="4.28515625" style="2" customWidth="1"/>
    <col min="15875" max="15875" width="42.7109375" style="2" customWidth="1"/>
    <col min="15876" max="15876" width="17" style="2" customWidth="1"/>
    <col min="15877" max="15881" width="18.7109375" style="2" customWidth="1"/>
    <col min="15882" max="15882" width="14.28515625" style="2" customWidth="1"/>
    <col min="15883" max="15883" width="2.7109375" style="2" customWidth="1"/>
    <col min="15884" max="15884" width="4.85546875" style="2" customWidth="1"/>
    <col min="15885" max="15885" width="25.140625" style="2" customWidth="1"/>
    <col min="15886" max="16128" width="8.85546875" style="2"/>
    <col min="16129" max="16129" width="1.85546875" style="2" customWidth="1"/>
    <col min="16130" max="16130" width="4.28515625" style="2" customWidth="1"/>
    <col min="16131" max="16131" width="42.7109375" style="2" customWidth="1"/>
    <col min="16132" max="16132" width="17" style="2" customWidth="1"/>
    <col min="16133" max="16137" width="18.7109375" style="2" customWidth="1"/>
    <col min="16138" max="16138" width="14.28515625" style="2" customWidth="1"/>
    <col min="16139" max="16139" width="2.7109375" style="2" customWidth="1"/>
    <col min="16140" max="16140" width="4.85546875" style="2" customWidth="1"/>
    <col min="16141" max="16141" width="25.140625" style="2" customWidth="1"/>
    <col min="16142" max="16384" width="8.85546875" style="2"/>
  </cols>
  <sheetData>
    <row r="1" spans="2:17" ht="15" customHeight="1" x14ac:dyDescent="0.25">
      <c r="B1" s="3"/>
      <c r="C1" s="169" t="s">
        <v>39</v>
      </c>
      <c r="D1" s="4"/>
      <c r="E1" s="4"/>
      <c r="F1" s="5"/>
      <c r="G1" s="5"/>
      <c r="H1" s="5"/>
      <c r="I1" s="1"/>
      <c r="J1" s="1"/>
      <c r="K1" s="27"/>
      <c r="L1" s="27"/>
      <c r="M1" s="27"/>
      <c r="N1" s="27"/>
      <c r="O1" s="1"/>
      <c r="P1" s="1"/>
      <c r="Q1" s="1"/>
    </row>
    <row r="2" spans="2:17" ht="14.25" x14ac:dyDescent="0.25">
      <c r="B2" s="30"/>
      <c r="C2" s="278" t="s">
        <v>351</v>
      </c>
      <c r="D2" s="278"/>
      <c r="E2" s="278"/>
      <c r="F2" s="278"/>
      <c r="G2" s="278"/>
      <c r="H2" s="278"/>
      <c r="I2" s="8"/>
    </row>
    <row r="3" spans="2:17" ht="15.75" customHeight="1" thickBot="1" x14ac:dyDescent="0.3">
      <c r="B3" s="9"/>
      <c r="C3" s="31"/>
      <c r="D3" s="31"/>
      <c r="E3" s="31"/>
      <c r="F3" s="8"/>
      <c r="G3" s="8"/>
      <c r="H3" s="8"/>
      <c r="I3" s="8"/>
      <c r="J3" s="2" t="s">
        <v>414</v>
      </c>
    </row>
    <row r="4" spans="2:17" s="36" customFormat="1" ht="51" x14ac:dyDescent="0.25">
      <c r="B4" s="32" t="s">
        <v>0</v>
      </c>
      <c r="C4" s="33" t="s">
        <v>1</v>
      </c>
      <c r="D4" s="33" t="s">
        <v>40</v>
      </c>
      <c r="E4" s="33" t="s">
        <v>41</v>
      </c>
      <c r="F4" s="33" t="s">
        <v>42</v>
      </c>
      <c r="G4" s="33" t="s">
        <v>43</v>
      </c>
      <c r="H4" s="33" t="s">
        <v>44</v>
      </c>
      <c r="I4" s="34" t="s">
        <v>45</v>
      </c>
      <c r="J4" s="35" t="s">
        <v>46</v>
      </c>
    </row>
    <row r="5" spans="2:17" s="27" customFormat="1" ht="24" customHeight="1" x14ac:dyDescent="0.25">
      <c r="B5" s="37" t="s">
        <v>13</v>
      </c>
      <c r="C5" s="16" t="s">
        <v>347</v>
      </c>
      <c r="D5" s="24">
        <v>7662681.5199999996</v>
      </c>
      <c r="E5" s="24">
        <v>10188280.300000001</v>
      </c>
      <c r="F5" s="24">
        <v>1650577.55</v>
      </c>
      <c r="G5" s="24">
        <v>21771105.239999998</v>
      </c>
      <c r="H5" s="24">
        <v>14155565.050000001</v>
      </c>
      <c r="I5" s="38">
        <f>SUM(D5:H5)</f>
        <v>55428209.659999996</v>
      </c>
      <c r="J5" s="39"/>
    </row>
    <row r="6" spans="2:17" s="27" customFormat="1" ht="24" customHeight="1" x14ac:dyDescent="0.25">
      <c r="B6" s="37" t="s">
        <v>14</v>
      </c>
      <c r="C6" s="16" t="s">
        <v>15</v>
      </c>
      <c r="D6" s="19">
        <f>SUM(D7:D17)</f>
        <v>0</v>
      </c>
      <c r="E6" s="19">
        <f>SUM(E7:E17)</f>
        <v>5316664.1100000003</v>
      </c>
      <c r="F6" s="19">
        <f>SUM(F7:F17)</f>
        <v>1482142.77</v>
      </c>
      <c r="G6" s="19">
        <f>SUM(G7:G17)</f>
        <v>300117.53999999998</v>
      </c>
      <c r="H6" s="19">
        <f>SUM(H7:H17)</f>
        <v>4197853.91</v>
      </c>
      <c r="I6" s="19">
        <f>SUM(D6:H6)</f>
        <v>11296778.330000002</v>
      </c>
      <c r="J6" s="19">
        <f>SUM(J7:J17)</f>
        <v>0</v>
      </c>
    </row>
    <row r="7" spans="2:17" ht="24" customHeight="1" x14ac:dyDescent="0.25">
      <c r="B7" s="40" t="s">
        <v>16</v>
      </c>
      <c r="C7" s="23" t="s">
        <v>17</v>
      </c>
      <c r="D7" s="24"/>
      <c r="E7" s="24"/>
      <c r="F7" s="24">
        <v>199482.23999999999</v>
      </c>
      <c r="G7" s="24">
        <v>300117.53999999998</v>
      </c>
      <c r="H7" s="24">
        <v>2747693.73</v>
      </c>
      <c r="I7" s="38">
        <f>SUM(D7:H7)</f>
        <v>3247293.51</v>
      </c>
      <c r="J7" s="41"/>
    </row>
    <row r="8" spans="2:17" ht="24" customHeight="1" x14ac:dyDescent="0.25">
      <c r="B8" s="40" t="s">
        <v>18</v>
      </c>
      <c r="C8" s="23" t="s">
        <v>47</v>
      </c>
      <c r="D8" s="24"/>
      <c r="E8" s="24"/>
      <c r="F8" s="24"/>
      <c r="G8" s="24"/>
      <c r="H8" s="24"/>
      <c r="I8" s="38">
        <f t="shared" ref="I8:I17" si="0">SUM(D8:H8)</f>
        <v>0</v>
      </c>
      <c r="J8" s="41"/>
    </row>
    <row r="9" spans="2:17" ht="24" customHeight="1" x14ac:dyDescent="0.25">
      <c r="B9" s="40" t="s">
        <v>20</v>
      </c>
      <c r="C9" s="23" t="s">
        <v>48</v>
      </c>
      <c r="D9" s="24"/>
      <c r="E9" s="24"/>
      <c r="F9" s="24"/>
      <c r="G9" s="24"/>
      <c r="H9" s="24"/>
      <c r="I9" s="38">
        <f t="shared" si="0"/>
        <v>0</v>
      </c>
      <c r="J9" s="41"/>
    </row>
    <row r="10" spans="2:17" ht="24" customHeight="1" x14ac:dyDescent="0.25">
      <c r="B10" s="40" t="s">
        <v>22</v>
      </c>
      <c r="C10" s="23" t="s">
        <v>49</v>
      </c>
      <c r="D10" s="24"/>
      <c r="E10" s="24"/>
      <c r="F10" s="24">
        <v>1282660.53</v>
      </c>
      <c r="G10" s="24"/>
      <c r="H10" s="24">
        <v>735605.18</v>
      </c>
      <c r="I10" s="38">
        <f t="shared" si="0"/>
        <v>2018265.71</v>
      </c>
      <c r="J10" s="41"/>
    </row>
    <row r="11" spans="2:17" ht="24" customHeight="1" x14ac:dyDescent="0.25">
      <c r="B11" s="40" t="s">
        <v>24</v>
      </c>
      <c r="C11" s="23" t="s">
        <v>50</v>
      </c>
      <c r="D11" s="24"/>
      <c r="E11" s="24"/>
      <c r="F11" s="24"/>
      <c r="G11" s="24"/>
      <c r="H11" s="24"/>
      <c r="I11" s="38">
        <f t="shared" si="0"/>
        <v>0</v>
      </c>
      <c r="J11" s="41"/>
    </row>
    <row r="12" spans="2:17" ht="24" customHeight="1" x14ac:dyDescent="0.25">
      <c r="B12" s="40" t="s">
        <v>26</v>
      </c>
      <c r="C12" s="23" t="s">
        <v>51</v>
      </c>
      <c r="D12" s="24"/>
      <c r="E12" s="24"/>
      <c r="F12" s="24"/>
      <c r="G12" s="24"/>
      <c r="H12" s="24">
        <v>714555</v>
      </c>
      <c r="I12" s="38">
        <f t="shared" si="0"/>
        <v>714555</v>
      </c>
      <c r="J12" s="41"/>
    </row>
    <row r="13" spans="2:17" s="42" customFormat="1" ht="25.9" customHeight="1" x14ac:dyDescent="0.25">
      <c r="B13" s="40" t="s">
        <v>52</v>
      </c>
      <c r="C13" s="23" t="s">
        <v>53</v>
      </c>
      <c r="D13" s="24"/>
      <c r="E13" s="24"/>
      <c r="F13" s="24"/>
      <c r="G13" s="24"/>
      <c r="H13" s="24"/>
      <c r="I13" s="38">
        <f t="shared" si="0"/>
        <v>0</v>
      </c>
      <c r="J13" s="41"/>
    </row>
    <row r="14" spans="2:17" s="42" customFormat="1" ht="24" customHeight="1" x14ac:dyDescent="0.25">
      <c r="B14" s="40" t="s">
        <v>54</v>
      </c>
      <c r="C14" s="23" t="s">
        <v>55</v>
      </c>
      <c r="D14" s="24"/>
      <c r="E14" s="24"/>
      <c r="F14" s="24"/>
      <c r="G14" s="24"/>
      <c r="H14" s="24"/>
      <c r="I14" s="38">
        <f t="shared" si="0"/>
        <v>0</v>
      </c>
      <c r="J14" s="41"/>
    </row>
    <row r="15" spans="2:17" s="42" customFormat="1" ht="24" customHeight="1" x14ac:dyDescent="0.25">
      <c r="B15" s="40" t="s">
        <v>56</v>
      </c>
      <c r="C15" s="23" t="s">
        <v>57</v>
      </c>
      <c r="D15" s="24"/>
      <c r="E15" s="24">
        <v>5316664.1100000003</v>
      </c>
      <c r="F15" s="24"/>
      <c r="G15" s="24"/>
      <c r="H15" s="24"/>
      <c r="I15" s="38">
        <f t="shared" si="0"/>
        <v>5316664.1100000003</v>
      </c>
      <c r="J15" s="41"/>
    </row>
    <row r="16" spans="2:17" s="42" customFormat="1" ht="24" customHeight="1" x14ac:dyDescent="0.25">
      <c r="B16" s="40" t="s">
        <v>58</v>
      </c>
      <c r="C16" s="23" t="s">
        <v>59</v>
      </c>
      <c r="D16" s="24"/>
      <c r="E16" s="24"/>
      <c r="F16" s="24"/>
      <c r="G16" s="24"/>
      <c r="H16" s="24"/>
      <c r="I16" s="38">
        <f t="shared" si="0"/>
        <v>0</v>
      </c>
      <c r="J16" s="41"/>
    </row>
    <row r="17" spans="2:10" ht="24" customHeight="1" x14ac:dyDescent="0.25">
      <c r="B17" s="40" t="s">
        <v>60</v>
      </c>
      <c r="C17" s="43"/>
      <c r="D17" s="24"/>
      <c r="E17" s="24"/>
      <c r="F17" s="24"/>
      <c r="G17" s="24"/>
      <c r="H17" s="24"/>
      <c r="I17" s="38">
        <f t="shared" si="0"/>
        <v>0</v>
      </c>
      <c r="J17" s="41"/>
    </row>
    <row r="18" spans="2:10" s="27" customFormat="1" ht="24" customHeight="1" x14ac:dyDescent="0.25">
      <c r="B18" s="37" t="s">
        <v>27</v>
      </c>
      <c r="C18" s="16" t="s">
        <v>28</v>
      </c>
      <c r="D18" s="19">
        <f>SUM(D19:D27)</f>
        <v>0</v>
      </c>
      <c r="E18" s="19">
        <f>SUM(E19:E27)</f>
        <v>86112.170000000013</v>
      </c>
      <c r="F18" s="19">
        <f>SUM(F19:F27)</f>
        <v>196860.22</v>
      </c>
      <c r="G18" s="19">
        <f>SUM(G19:G27)</f>
        <v>1777202.62</v>
      </c>
      <c r="H18" s="19">
        <f>SUM(H19:H27)</f>
        <v>632200.73</v>
      </c>
      <c r="I18" s="38">
        <f>SUM(D18:H18)</f>
        <v>2692375.74</v>
      </c>
      <c r="J18" s="44">
        <f>SUM(J19:J27)</f>
        <v>0</v>
      </c>
    </row>
    <row r="19" spans="2:10" ht="24" customHeight="1" x14ac:dyDescent="0.25">
      <c r="B19" s="40" t="s">
        <v>16</v>
      </c>
      <c r="C19" s="23" t="s">
        <v>30</v>
      </c>
      <c r="D19" s="24"/>
      <c r="E19" s="24">
        <v>82697.070000000007</v>
      </c>
      <c r="F19" s="24">
        <v>196860.22</v>
      </c>
      <c r="G19" s="24"/>
      <c r="H19" s="24">
        <v>377294.76</v>
      </c>
      <c r="I19" s="38">
        <f t="shared" ref="I19:I27" si="1">SUM(D19:H19)</f>
        <v>656852.05000000005</v>
      </c>
      <c r="J19" s="41"/>
    </row>
    <row r="20" spans="2:10" ht="24" customHeight="1" x14ac:dyDescent="0.25">
      <c r="B20" s="40" t="s">
        <v>18</v>
      </c>
      <c r="C20" s="23" t="s">
        <v>29</v>
      </c>
      <c r="D20" s="24"/>
      <c r="E20" s="24"/>
      <c r="F20" s="24"/>
      <c r="G20" s="24">
        <v>1022223.45</v>
      </c>
      <c r="H20" s="24"/>
      <c r="I20" s="38">
        <f t="shared" si="1"/>
        <v>1022223.45</v>
      </c>
      <c r="J20" s="41"/>
    </row>
    <row r="21" spans="2:10" ht="24" customHeight="1" x14ac:dyDescent="0.25">
      <c r="B21" s="40" t="s">
        <v>20</v>
      </c>
      <c r="C21" s="23" t="s">
        <v>61</v>
      </c>
      <c r="D21" s="24"/>
      <c r="E21" s="24"/>
      <c r="F21" s="24"/>
      <c r="G21" s="24"/>
      <c r="H21" s="24"/>
      <c r="I21" s="38">
        <f t="shared" si="1"/>
        <v>0</v>
      </c>
      <c r="J21" s="41"/>
    </row>
    <row r="22" spans="2:10" ht="24" customHeight="1" x14ac:dyDescent="0.25">
      <c r="B22" s="40" t="s">
        <v>22</v>
      </c>
      <c r="C22" s="23" t="s">
        <v>62</v>
      </c>
      <c r="D22" s="24"/>
      <c r="E22" s="24"/>
      <c r="F22" s="24"/>
      <c r="G22" s="24"/>
      <c r="H22" s="24"/>
      <c r="I22" s="38">
        <f t="shared" si="1"/>
        <v>0</v>
      </c>
      <c r="J22" s="41"/>
    </row>
    <row r="23" spans="2:10" ht="24" customHeight="1" x14ac:dyDescent="0.25">
      <c r="B23" s="40" t="s">
        <v>24</v>
      </c>
      <c r="C23" s="23" t="s">
        <v>63</v>
      </c>
      <c r="D23" s="24"/>
      <c r="E23" s="24"/>
      <c r="F23" s="24"/>
      <c r="G23" s="24">
        <v>754979.17</v>
      </c>
      <c r="H23" s="24">
        <v>254905.97</v>
      </c>
      <c r="I23" s="38">
        <f t="shared" si="1"/>
        <v>1009885.14</v>
      </c>
      <c r="J23" s="41"/>
    </row>
    <row r="24" spans="2:10" ht="24" customHeight="1" x14ac:dyDescent="0.25">
      <c r="B24" s="40" t="s">
        <v>26</v>
      </c>
      <c r="C24" s="23" t="s">
        <v>64</v>
      </c>
      <c r="D24" s="24"/>
      <c r="E24" s="24">
        <v>3415.1</v>
      </c>
      <c r="F24" s="24"/>
      <c r="G24" s="24"/>
      <c r="H24" s="24"/>
      <c r="I24" s="38">
        <f t="shared" si="1"/>
        <v>3415.1</v>
      </c>
      <c r="J24" s="41"/>
    </row>
    <row r="25" spans="2:10" ht="24" customHeight="1" x14ac:dyDescent="0.25">
      <c r="B25" s="40" t="s">
        <v>52</v>
      </c>
      <c r="C25" s="23" t="s">
        <v>55</v>
      </c>
      <c r="D25" s="24"/>
      <c r="E25" s="24"/>
      <c r="F25" s="24"/>
      <c r="G25" s="24"/>
      <c r="H25" s="24"/>
      <c r="I25" s="38">
        <f t="shared" si="1"/>
        <v>0</v>
      </c>
      <c r="J25" s="41"/>
    </row>
    <row r="26" spans="2:10" ht="24" customHeight="1" x14ac:dyDescent="0.25">
      <c r="B26" s="40" t="s">
        <v>54</v>
      </c>
      <c r="C26" s="23" t="s">
        <v>65</v>
      </c>
      <c r="D26" s="24"/>
      <c r="E26" s="24"/>
      <c r="F26" s="24"/>
      <c r="G26" s="24"/>
      <c r="H26" s="24"/>
      <c r="I26" s="38">
        <f t="shared" si="1"/>
        <v>0</v>
      </c>
      <c r="J26" s="41"/>
    </row>
    <row r="27" spans="2:10" ht="24" customHeight="1" x14ac:dyDescent="0.25">
      <c r="B27" s="40" t="s">
        <v>56</v>
      </c>
      <c r="C27" s="24"/>
      <c r="D27" s="24"/>
      <c r="E27" s="24"/>
      <c r="F27" s="24"/>
      <c r="G27" s="24"/>
      <c r="H27" s="24"/>
      <c r="I27" s="38">
        <f t="shared" si="1"/>
        <v>0</v>
      </c>
      <c r="J27" s="41"/>
    </row>
    <row r="28" spans="2:10" s="27" customFormat="1" ht="24" customHeight="1" x14ac:dyDescent="0.25">
      <c r="B28" s="37" t="s">
        <v>32</v>
      </c>
      <c r="C28" s="16" t="s">
        <v>348</v>
      </c>
      <c r="D28" s="19">
        <f>D5+D6-D18</f>
        <v>7662681.5199999996</v>
      </c>
      <c r="E28" s="19">
        <f>E5+E6-E18</f>
        <v>15418832.24</v>
      </c>
      <c r="F28" s="19">
        <f>F5+F6-F18</f>
        <v>2935860.1</v>
      </c>
      <c r="G28" s="19">
        <f>G5+G6-G18</f>
        <v>20294020.159999996</v>
      </c>
      <c r="H28" s="19">
        <f>H5+H6-H18</f>
        <v>17721218.23</v>
      </c>
      <c r="I28" s="19">
        <f>SUM(D28:H28)</f>
        <v>64032612.25</v>
      </c>
      <c r="J28" s="19">
        <f>J5+J6-J18</f>
        <v>0</v>
      </c>
    </row>
    <row r="29" spans="2:10" s="27" customFormat="1" ht="24" customHeight="1" x14ac:dyDescent="0.25">
      <c r="B29" s="37">
        <v>5</v>
      </c>
      <c r="C29" s="16" t="s">
        <v>349</v>
      </c>
      <c r="D29" s="17">
        <v>0</v>
      </c>
      <c r="E29" s="17">
        <v>6654232.71</v>
      </c>
      <c r="F29" s="17">
        <v>1342940.37</v>
      </c>
      <c r="G29" s="17">
        <v>12785914.210000001</v>
      </c>
      <c r="H29" s="17">
        <v>10437875.16</v>
      </c>
      <c r="I29" s="38">
        <f>SUM(D29:H29)</f>
        <v>31220962.449999999</v>
      </c>
      <c r="J29" s="45"/>
    </row>
    <row r="30" spans="2:10" ht="24" customHeight="1" x14ac:dyDescent="0.25">
      <c r="B30" s="37">
        <v>6</v>
      </c>
      <c r="C30" s="16" t="s">
        <v>33</v>
      </c>
      <c r="D30" s="19">
        <f>SUM(D31:D34)</f>
        <v>0</v>
      </c>
      <c r="E30" s="19">
        <f>SUM(E31:E34)</f>
        <v>247739.1</v>
      </c>
      <c r="F30" s="19">
        <f>SUM(F31:F34)</f>
        <v>1362913.99</v>
      </c>
      <c r="G30" s="19">
        <f>SUM(G31:G34)</f>
        <v>1703285.33</v>
      </c>
      <c r="H30" s="19">
        <f>SUM(H31:H34)</f>
        <v>3540151.5300000003</v>
      </c>
      <c r="I30" s="19">
        <f>SUM(D30:H30)</f>
        <v>6854089.9500000002</v>
      </c>
      <c r="J30" s="19">
        <f>SUM(J31:J34)</f>
        <v>0</v>
      </c>
    </row>
    <row r="31" spans="2:10" ht="24" customHeight="1" x14ac:dyDescent="0.25">
      <c r="B31" s="40" t="s">
        <v>18</v>
      </c>
      <c r="C31" s="23" t="s">
        <v>66</v>
      </c>
      <c r="D31" s="24"/>
      <c r="E31" s="24">
        <v>247739.1</v>
      </c>
      <c r="F31" s="24">
        <v>80253.460000000006</v>
      </c>
      <c r="G31" s="24">
        <v>1703285.33</v>
      </c>
      <c r="H31" s="24">
        <v>2814374.35</v>
      </c>
      <c r="I31" s="38">
        <f>SUM(D31:H31)</f>
        <v>4845652.24</v>
      </c>
      <c r="J31" s="41"/>
    </row>
    <row r="32" spans="2:10" s="27" customFormat="1" ht="24" customHeight="1" x14ac:dyDescent="0.25">
      <c r="B32" s="40" t="s">
        <v>20</v>
      </c>
      <c r="C32" s="23" t="s">
        <v>67</v>
      </c>
      <c r="D32" s="24"/>
      <c r="E32" s="24"/>
      <c r="F32" s="24"/>
      <c r="G32" s="24"/>
      <c r="H32" s="24"/>
      <c r="I32" s="38">
        <f t="shared" ref="I32:I44" si="2">SUM(D32:H32)</f>
        <v>0</v>
      </c>
      <c r="J32" s="41"/>
    </row>
    <row r="33" spans="2:10" ht="24" customHeight="1" x14ac:dyDescent="0.25">
      <c r="B33" s="40" t="s">
        <v>22</v>
      </c>
      <c r="C33" s="23" t="s">
        <v>68</v>
      </c>
      <c r="D33" s="24"/>
      <c r="E33" s="24"/>
      <c r="F33" s="24"/>
      <c r="G33" s="24"/>
      <c r="H33" s="24"/>
      <c r="I33" s="38">
        <f t="shared" si="2"/>
        <v>0</v>
      </c>
      <c r="J33" s="41"/>
    </row>
    <row r="34" spans="2:10" ht="24" customHeight="1" x14ac:dyDescent="0.25">
      <c r="B34" s="40" t="s">
        <v>24</v>
      </c>
      <c r="C34" s="46" t="s">
        <v>69</v>
      </c>
      <c r="D34" s="24"/>
      <c r="E34" s="24"/>
      <c r="F34" s="24">
        <v>1282660.53</v>
      </c>
      <c r="G34" s="24"/>
      <c r="H34" s="24">
        <v>725777.18</v>
      </c>
      <c r="I34" s="38">
        <f t="shared" si="2"/>
        <v>2008437.71</v>
      </c>
      <c r="J34" s="41"/>
    </row>
    <row r="35" spans="2:10" ht="24" customHeight="1" x14ac:dyDescent="0.25">
      <c r="B35" s="37">
        <v>7</v>
      </c>
      <c r="C35" s="16" t="s">
        <v>35</v>
      </c>
      <c r="D35" s="19">
        <f>SUM(D36:D44)</f>
        <v>0</v>
      </c>
      <c r="E35" s="19">
        <f>SUM(E36:E44)</f>
        <v>86112.170000000013</v>
      </c>
      <c r="F35" s="19">
        <f>SUM(F36:F44)</f>
        <v>196860.22</v>
      </c>
      <c r="G35" s="19">
        <f>SUM(G36:G44)</f>
        <v>1671478.3599999999</v>
      </c>
      <c r="H35" s="19">
        <f>SUM(H36:H44)</f>
        <v>632200.73</v>
      </c>
      <c r="I35" s="19">
        <f>SUM(D35:H35)</f>
        <v>2586651.48</v>
      </c>
      <c r="J35" s="19">
        <f>SUM(J36:J44)</f>
        <v>0</v>
      </c>
    </row>
    <row r="36" spans="2:10" ht="24" customHeight="1" x14ac:dyDescent="0.25">
      <c r="B36" s="40" t="s">
        <v>16</v>
      </c>
      <c r="C36" s="23" t="s">
        <v>70</v>
      </c>
      <c r="D36" s="24"/>
      <c r="E36" s="24">
        <v>82697.070000000007</v>
      </c>
      <c r="F36" s="24">
        <v>196860.22</v>
      </c>
      <c r="G36" s="24"/>
      <c r="H36" s="24">
        <v>377294.76</v>
      </c>
      <c r="I36" s="38">
        <f t="shared" si="2"/>
        <v>656852.05000000005</v>
      </c>
      <c r="J36" s="41"/>
    </row>
    <row r="37" spans="2:10" ht="24" customHeight="1" x14ac:dyDescent="0.25">
      <c r="B37" s="40" t="s">
        <v>18</v>
      </c>
      <c r="C37" s="23" t="s">
        <v>71</v>
      </c>
      <c r="D37" s="24"/>
      <c r="E37" s="24"/>
      <c r="F37" s="24"/>
      <c r="G37" s="24">
        <v>916499.19</v>
      </c>
      <c r="H37" s="24"/>
      <c r="I37" s="38">
        <f t="shared" si="2"/>
        <v>916499.19</v>
      </c>
      <c r="J37" s="41"/>
    </row>
    <row r="38" spans="2:10" ht="24" customHeight="1" x14ac:dyDescent="0.25">
      <c r="B38" s="40" t="s">
        <v>20</v>
      </c>
      <c r="C38" s="23" t="s">
        <v>72</v>
      </c>
      <c r="D38" s="24"/>
      <c r="E38" s="24"/>
      <c r="F38" s="24"/>
      <c r="G38" s="24">
        <v>754979.17</v>
      </c>
      <c r="H38" s="24">
        <v>254905.97</v>
      </c>
      <c r="I38" s="38">
        <f t="shared" si="2"/>
        <v>1009885.14</v>
      </c>
      <c r="J38" s="41"/>
    </row>
    <row r="39" spans="2:10" s="27" customFormat="1" ht="24" customHeight="1" x14ac:dyDescent="0.25">
      <c r="B39" s="40" t="s">
        <v>22</v>
      </c>
      <c r="C39" s="23" t="s">
        <v>73</v>
      </c>
      <c r="D39" s="24"/>
      <c r="E39" s="24">
        <v>3415.1</v>
      </c>
      <c r="F39" s="24"/>
      <c r="G39" s="24"/>
      <c r="H39" s="24"/>
      <c r="I39" s="38">
        <f t="shared" si="2"/>
        <v>3415.1</v>
      </c>
      <c r="J39" s="41"/>
    </row>
    <row r="40" spans="2:10" s="27" customFormat="1" ht="24" customHeight="1" x14ac:dyDescent="0.25">
      <c r="B40" s="40" t="s">
        <v>24</v>
      </c>
      <c r="C40" s="23" t="s">
        <v>74</v>
      </c>
      <c r="D40" s="24"/>
      <c r="E40" s="24"/>
      <c r="F40" s="24"/>
      <c r="G40" s="24"/>
      <c r="H40" s="24"/>
      <c r="I40" s="38">
        <f t="shared" si="2"/>
        <v>0</v>
      </c>
      <c r="J40" s="41"/>
    </row>
    <row r="41" spans="2:10" ht="24" customHeight="1" x14ac:dyDescent="0.25">
      <c r="B41" s="40" t="s">
        <v>26</v>
      </c>
      <c r="C41" s="23" t="s">
        <v>75</v>
      </c>
      <c r="D41" s="24"/>
      <c r="E41" s="24"/>
      <c r="F41" s="24"/>
      <c r="G41" s="24"/>
      <c r="H41" s="24"/>
      <c r="I41" s="38">
        <f t="shared" si="2"/>
        <v>0</v>
      </c>
      <c r="J41" s="41"/>
    </row>
    <row r="42" spans="2:10" ht="24" customHeight="1" x14ac:dyDescent="0.25">
      <c r="B42" s="40" t="s">
        <v>52</v>
      </c>
      <c r="C42" s="23" t="s">
        <v>76</v>
      </c>
      <c r="D42" s="24"/>
      <c r="E42" s="24"/>
      <c r="F42" s="24"/>
      <c r="G42" s="24"/>
      <c r="H42" s="24"/>
      <c r="I42" s="38">
        <f t="shared" si="2"/>
        <v>0</v>
      </c>
      <c r="J42" s="41"/>
    </row>
    <row r="43" spans="2:10" ht="24" customHeight="1" x14ac:dyDescent="0.25">
      <c r="B43" s="40" t="s">
        <v>54</v>
      </c>
      <c r="C43" s="23" t="s">
        <v>77</v>
      </c>
      <c r="D43" s="24"/>
      <c r="E43" s="24"/>
      <c r="F43" s="24"/>
      <c r="G43" s="24"/>
      <c r="H43" s="24"/>
      <c r="I43" s="38">
        <f t="shared" si="2"/>
        <v>0</v>
      </c>
      <c r="J43" s="41"/>
    </row>
    <row r="44" spans="2:10" ht="24" customHeight="1" x14ac:dyDescent="0.25">
      <c r="B44" s="40" t="s">
        <v>56</v>
      </c>
      <c r="C44" s="24"/>
      <c r="D44" s="24"/>
      <c r="E44" s="24"/>
      <c r="F44" s="24"/>
      <c r="G44" s="24"/>
      <c r="H44" s="24"/>
      <c r="I44" s="38">
        <f t="shared" si="2"/>
        <v>0</v>
      </c>
      <c r="J44" s="41"/>
    </row>
    <row r="45" spans="2:10" ht="24" customHeight="1" x14ac:dyDescent="0.25">
      <c r="B45" s="37">
        <v>8</v>
      </c>
      <c r="C45" s="16" t="s">
        <v>350</v>
      </c>
      <c r="D45" s="19">
        <f>D29+D30-D35</f>
        <v>0</v>
      </c>
      <c r="E45" s="19">
        <f t="shared" ref="E45:J45" si="3">E29+E30-E35</f>
        <v>6815859.6399999997</v>
      </c>
      <c r="F45" s="19">
        <f t="shared" si="3"/>
        <v>2508994.14</v>
      </c>
      <c r="G45" s="19">
        <f t="shared" si="3"/>
        <v>12817721.180000002</v>
      </c>
      <c r="H45" s="19">
        <f t="shared" si="3"/>
        <v>13345825.960000001</v>
      </c>
      <c r="I45" s="19">
        <f>SUM(D45:H45)</f>
        <v>35488400.920000002</v>
      </c>
      <c r="J45" s="19">
        <f t="shared" si="3"/>
        <v>0</v>
      </c>
    </row>
    <row r="46" spans="2:10" ht="24" customHeight="1" x14ac:dyDescent="0.25">
      <c r="B46" s="37">
        <v>9</v>
      </c>
      <c r="C46" s="16" t="s">
        <v>78</v>
      </c>
      <c r="D46" s="19">
        <f>D5-D29</f>
        <v>7662681.5199999996</v>
      </c>
      <c r="E46" s="19">
        <f t="shared" ref="E46:J46" si="4">E5-E29</f>
        <v>3534047.5900000008</v>
      </c>
      <c r="F46" s="19">
        <f t="shared" si="4"/>
        <v>307637.17999999993</v>
      </c>
      <c r="G46" s="19">
        <f t="shared" si="4"/>
        <v>8985191.0299999975</v>
      </c>
      <c r="H46" s="19">
        <f t="shared" si="4"/>
        <v>3717689.8900000006</v>
      </c>
      <c r="I46" s="19">
        <f>SUM(D46:H46)</f>
        <v>24207247.209999997</v>
      </c>
      <c r="J46" s="19">
        <f t="shared" si="4"/>
        <v>0</v>
      </c>
    </row>
    <row r="47" spans="2:10" ht="24" customHeight="1" thickBot="1" x14ac:dyDescent="0.3">
      <c r="B47" s="47">
        <v>10</v>
      </c>
      <c r="C47" s="48" t="s">
        <v>37</v>
      </c>
      <c r="D47" s="49">
        <f>D28-D45</f>
        <v>7662681.5199999996</v>
      </c>
      <c r="E47" s="49">
        <f t="shared" ref="E47:J47" si="5">E28-E45</f>
        <v>8602972.6000000015</v>
      </c>
      <c r="F47" s="49">
        <f t="shared" si="5"/>
        <v>426865.95999999996</v>
      </c>
      <c r="G47" s="49">
        <f t="shared" si="5"/>
        <v>7476298.9799999949</v>
      </c>
      <c r="H47" s="49">
        <f t="shared" si="5"/>
        <v>4375392.2699999996</v>
      </c>
      <c r="I47" s="19">
        <f>SUM(D47:H47)</f>
        <v>28544211.329999994</v>
      </c>
      <c r="J47" s="49">
        <f t="shared" si="5"/>
        <v>0</v>
      </c>
    </row>
    <row r="48" spans="2:10" x14ac:dyDescent="0.25">
      <c r="B48" s="8"/>
      <c r="C48" s="8"/>
      <c r="D48" s="8"/>
      <c r="E48" s="8"/>
      <c r="F48" s="8"/>
      <c r="G48" s="8"/>
      <c r="H48" s="8"/>
      <c r="I48" s="8"/>
    </row>
    <row r="49" spans="2:9" x14ac:dyDescent="0.25">
      <c r="B49" s="277" t="s">
        <v>79</v>
      </c>
      <c r="C49" s="277"/>
      <c r="D49" s="50"/>
      <c r="E49" s="50"/>
      <c r="F49" s="51"/>
      <c r="G49" s="51"/>
      <c r="H49" s="51"/>
      <c r="I49" s="51"/>
    </row>
    <row r="50" spans="2:9" s="27" customFormat="1" x14ac:dyDescent="0.25">
      <c r="B50" s="279" t="s">
        <v>80</v>
      </c>
      <c r="C50" s="279"/>
      <c r="D50" s="279"/>
      <c r="E50" s="279"/>
      <c r="F50" s="279"/>
      <c r="G50" s="279"/>
      <c r="H50" s="52"/>
      <c r="I50" s="52"/>
    </row>
    <row r="51" spans="2:9" s="27" customFormat="1" x14ac:dyDescent="0.25">
      <c r="B51" s="280" t="s">
        <v>81</v>
      </c>
      <c r="C51" s="280"/>
      <c r="D51" s="280"/>
      <c r="E51" s="53"/>
    </row>
    <row r="52" spans="2:9" ht="15" hidden="1" x14ac:dyDescent="0.25">
      <c r="B52" s="54"/>
      <c r="C52" s="55"/>
      <c r="D52" s="55"/>
      <c r="E52" s="55"/>
      <c r="F52" s="55"/>
      <c r="G52" s="55"/>
      <c r="H52" s="55"/>
      <c r="I52" s="55"/>
    </row>
    <row r="53" spans="2:9" ht="15" hidden="1" x14ac:dyDescent="0.25">
      <c r="C53" s="55"/>
      <c r="D53" s="55"/>
      <c r="E53" s="55"/>
      <c r="F53" s="55"/>
      <c r="G53" s="55"/>
      <c r="H53" s="55"/>
      <c r="I53" s="55"/>
    </row>
    <row r="54" spans="2:9" hidden="1" x14ac:dyDescent="0.25">
      <c r="B54" s="2"/>
      <c r="C54" s="2"/>
      <c r="D54" s="2"/>
      <c r="E54" s="2"/>
    </row>
    <row r="55" spans="2:9" hidden="1" x14ac:dyDescent="0.25">
      <c r="B55" s="10"/>
      <c r="C55" s="57"/>
      <c r="D55" s="57"/>
      <c r="E55" s="57"/>
      <c r="F55" s="27"/>
      <c r="G55" s="27"/>
      <c r="H55" s="27"/>
      <c r="I55" s="27"/>
    </row>
    <row r="56" spans="2:9" ht="15" hidden="1" x14ac:dyDescent="0.25">
      <c r="C56" s="58"/>
      <c r="D56" s="58"/>
      <c r="E56" s="58"/>
    </row>
    <row r="57" spans="2:9" x14ac:dyDescent="0.25">
      <c r="C57" s="59"/>
      <c r="D57" s="59"/>
      <c r="E57" s="59"/>
      <c r="F57" s="59"/>
    </row>
    <row r="58" spans="2:9" ht="15" x14ac:dyDescent="0.25">
      <c r="C58" s="58"/>
      <c r="D58" s="58"/>
      <c r="E58" s="58"/>
    </row>
    <row r="59" spans="2:9" x14ac:dyDescent="0.25">
      <c r="B59" s="10"/>
      <c r="C59" s="59"/>
      <c r="D59" s="59"/>
      <c r="E59" s="59"/>
      <c r="F59" s="59"/>
    </row>
    <row r="60" spans="2:9" x14ac:dyDescent="0.25">
      <c r="B60" s="2"/>
    </row>
  </sheetData>
  <mergeCells count="4">
    <mergeCell ref="C2:H2"/>
    <mergeCell ref="B49:C49"/>
    <mergeCell ref="B50:G50"/>
    <mergeCell ref="B51:D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EB05-B3C6-4BAD-8948-B97B8C09F83F}">
  <dimension ref="B1:J28"/>
  <sheetViews>
    <sheetView workbookViewId="0">
      <selection activeCell="C1" sqref="C1"/>
    </sheetView>
  </sheetViews>
  <sheetFormatPr defaultColWidth="8.85546875" defaultRowHeight="12.75" x14ac:dyDescent="0.25"/>
  <cols>
    <col min="1" max="1" width="2.42578125" style="2" customWidth="1"/>
    <col min="2" max="2" width="4.42578125" style="56" customWidth="1"/>
    <col min="3" max="3" width="51.5703125" style="60" customWidth="1"/>
    <col min="4" max="4" width="42.85546875" style="2" customWidth="1"/>
    <col min="5" max="5" width="21.5703125" style="2" customWidth="1"/>
    <col min="6" max="6" width="2.42578125" style="2" customWidth="1"/>
    <col min="7" max="7" width="18.28515625" style="2" customWidth="1"/>
    <col min="8" max="249" width="8.85546875" style="2"/>
    <col min="250" max="250" width="2.42578125" style="2" customWidth="1"/>
    <col min="251" max="251" width="4.42578125" style="2" customWidth="1"/>
    <col min="252" max="252" width="38.42578125" style="2" customWidth="1"/>
    <col min="253" max="254" width="21.5703125" style="2" customWidth="1"/>
    <col min="255" max="255" width="2.42578125" style="2" customWidth="1"/>
    <col min="256" max="256" width="13.140625" style="2" customWidth="1"/>
    <col min="257" max="257" width="8.85546875" style="2"/>
    <col min="258" max="258" width="24.85546875" style="2" customWidth="1"/>
    <col min="259" max="260" width="8.85546875" style="2"/>
    <col min="261" max="261" width="3" style="2" customWidth="1"/>
    <col min="262" max="262" width="5.28515625" style="2" customWidth="1"/>
    <col min="263" max="263" width="18.28515625" style="2" customWidth="1"/>
    <col min="264" max="505" width="8.85546875" style="2"/>
    <col min="506" max="506" width="2.42578125" style="2" customWidth="1"/>
    <col min="507" max="507" width="4.42578125" style="2" customWidth="1"/>
    <col min="508" max="508" width="38.42578125" style="2" customWidth="1"/>
    <col min="509" max="510" width="21.5703125" style="2" customWidth="1"/>
    <col min="511" max="511" width="2.42578125" style="2" customWidth="1"/>
    <col min="512" max="512" width="13.140625" style="2" customWidth="1"/>
    <col min="513" max="513" width="8.85546875" style="2"/>
    <col min="514" max="514" width="24.85546875" style="2" customWidth="1"/>
    <col min="515" max="516" width="8.85546875" style="2"/>
    <col min="517" max="517" width="3" style="2" customWidth="1"/>
    <col min="518" max="518" width="5.28515625" style="2" customWidth="1"/>
    <col min="519" max="519" width="18.28515625" style="2" customWidth="1"/>
    <col min="520" max="761" width="8.85546875" style="2"/>
    <col min="762" max="762" width="2.42578125" style="2" customWidth="1"/>
    <col min="763" max="763" width="4.42578125" style="2" customWidth="1"/>
    <col min="764" max="764" width="38.42578125" style="2" customWidth="1"/>
    <col min="765" max="766" width="21.5703125" style="2" customWidth="1"/>
    <col min="767" max="767" width="2.42578125" style="2" customWidth="1"/>
    <col min="768" max="768" width="13.140625" style="2" customWidth="1"/>
    <col min="769" max="769" width="8.85546875" style="2"/>
    <col min="770" max="770" width="24.85546875" style="2" customWidth="1"/>
    <col min="771" max="772" width="8.85546875" style="2"/>
    <col min="773" max="773" width="3" style="2" customWidth="1"/>
    <col min="774" max="774" width="5.28515625" style="2" customWidth="1"/>
    <col min="775" max="775" width="18.28515625" style="2" customWidth="1"/>
    <col min="776" max="1017" width="8.85546875" style="2"/>
    <col min="1018" max="1018" width="2.42578125" style="2" customWidth="1"/>
    <col min="1019" max="1019" width="4.42578125" style="2" customWidth="1"/>
    <col min="1020" max="1020" width="38.42578125" style="2" customWidth="1"/>
    <col min="1021" max="1022" width="21.5703125" style="2" customWidth="1"/>
    <col min="1023" max="1023" width="2.42578125" style="2" customWidth="1"/>
    <col min="1024" max="1024" width="13.140625" style="2" customWidth="1"/>
    <col min="1025" max="1025" width="8.85546875" style="2"/>
    <col min="1026" max="1026" width="24.85546875" style="2" customWidth="1"/>
    <col min="1027" max="1028" width="8.85546875" style="2"/>
    <col min="1029" max="1029" width="3" style="2" customWidth="1"/>
    <col min="1030" max="1030" width="5.28515625" style="2" customWidth="1"/>
    <col min="1031" max="1031" width="18.28515625" style="2" customWidth="1"/>
    <col min="1032" max="1273" width="8.85546875" style="2"/>
    <col min="1274" max="1274" width="2.42578125" style="2" customWidth="1"/>
    <col min="1275" max="1275" width="4.42578125" style="2" customWidth="1"/>
    <col min="1276" max="1276" width="38.42578125" style="2" customWidth="1"/>
    <col min="1277" max="1278" width="21.5703125" style="2" customWidth="1"/>
    <col min="1279" max="1279" width="2.42578125" style="2" customWidth="1"/>
    <col min="1280" max="1280" width="13.140625" style="2" customWidth="1"/>
    <col min="1281" max="1281" width="8.85546875" style="2"/>
    <col min="1282" max="1282" width="24.85546875" style="2" customWidth="1"/>
    <col min="1283" max="1284" width="8.85546875" style="2"/>
    <col min="1285" max="1285" width="3" style="2" customWidth="1"/>
    <col min="1286" max="1286" width="5.28515625" style="2" customWidth="1"/>
    <col min="1287" max="1287" width="18.28515625" style="2" customWidth="1"/>
    <col min="1288" max="1529" width="8.85546875" style="2"/>
    <col min="1530" max="1530" width="2.42578125" style="2" customWidth="1"/>
    <col min="1531" max="1531" width="4.42578125" style="2" customWidth="1"/>
    <col min="1532" max="1532" width="38.42578125" style="2" customWidth="1"/>
    <col min="1533" max="1534" width="21.5703125" style="2" customWidth="1"/>
    <col min="1535" max="1535" width="2.42578125" style="2" customWidth="1"/>
    <col min="1536" max="1536" width="13.140625" style="2" customWidth="1"/>
    <col min="1537" max="1537" width="8.85546875" style="2"/>
    <col min="1538" max="1538" width="24.85546875" style="2" customWidth="1"/>
    <col min="1539" max="1540" width="8.85546875" style="2"/>
    <col min="1541" max="1541" width="3" style="2" customWidth="1"/>
    <col min="1542" max="1542" width="5.28515625" style="2" customWidth="1"/>
    <col min="1543" max="1543" width="18.28515625" style="2" customWidth="1"/>
    <col min="1544" max="1785" width="8.85546875" style="2"/>
    <col min="1786" max="1786" width="2.42578125" style="2" customWidth="1"/>
    <col min="1787" max="1787" width="4.42578125" style="2" customWidth="1"/>
    <col min="1788" max="1788" width="38.42578125" style="2" customWidth="1"/>
    <col min="1789" max="1790" width="21.5703125" style="2" customWidth="1"/>
    <col min="1791" max="1791" width="2.42578125" style="2" customWidth="1"/>
    <col min="1792" max="1792" width="13.140625" style="2" customWidth="1"/>
    <col min="1793" max="1793" width="8.85546875" style="2"/>
    <col min="1794" max="1794" width="24.85546875" style="2" customWidth="1"/>
    <col min="1795" max="1796" width="8.85546875" style="2"/>
    <col min="1797" max="1797" width="3" style="2" customWidth="1"/>
    <col min="1798" max="1798" width="5.28515625" style="2" customWidth="1"/>
    <col min="1799" max="1799" width="18.28515625" style="2" customWidth="1"/>
    <col min="1800" max="2041" width="8.85546875" style="2"/>
    <col min="2042" max="2042" width="2.42578125" style="2" customWidth="1"/>
    <col min="2043" max="2043" width="4.42578125" style="2" customWidth="1"/>
    <col min="2044" max="2044" width="38.42578125" style="2" customWidth="1"/>
    <col min="2045" max="2046" width="21.5703125" style="2" customWidth="1"/>
    <col min="2047" max="2047" width="2.42578125" style="2" customWidth="1"/>
    <col min="2048" max="2048" width="13.140625" style="2" customWidth="1"/>
    <col min="2049" max="2049" width="8.85546875" style="2"/>
    <col min="2050" max="2050" width="24.85546875" style="2" customWidth="1"/>
    <col min="2051" max="2052" width="8.85546875" style="2"/>
    <col min="2053" max="2053" width="3" style="2" customWidth="1"/>
    <col min="2054" max="2054" width="5.28515625" style="2" customWidth="1"/>
    <col min="2055" max="2055" width="18.28515625" style="2" customWidth="1"/>
    <col min="2056" max="2297" width="8.85546875" style="2"/>
    <col min="2298" max="2298" width="2.42578125" style="2" customWidth="1"/>
    <col min="2299" max="2299" width="4.42578125" style="2" customWidth="1"/>
    <col min="2300" max="2300" width="38.42578125" style="2" customWidth="1"/>
    <col min="2301" max="2302" width="21.5703125" style="2" customWidth="1"/>
    <col min="2303" max="2303" width="2.42578125" style="2" customWidth="1"/>
    <col min="2304" max="2304" width="13.140625" style="2" customWidth="1"/>
    <col min="2305" max="2305" width="8.85546875" style="2"/>
    <col min="2306" max="2306" width="24.85546875" style="2" customWidth="1"/>
    <col min="2307" max="2308" width="8.85546875" style="2"/>
    <col min="2309" max="2309" width="3" style="2" customWidth="1"/>
    <col min="2310" max="2310" width="5.28515625" style="2" customWidth="1"/>
    <col min="2311" max="2311" width="18.28515625" style="2" customWidth="1"/>
    <col min="2312" max="2553" width="8.85546875" style="2"/>
    <col min="2554" max="2554" width="2.42578125" style="2" customWidth="1"/>
    <col min="2555" max="2555" width="4.42578125" style="2" customWidth="1"/>
    <col min="2556" max="2556" width="38.42578125" style="2" customWidth="1"/>
    <col min="2557" max="2558" width="21.5703125" style="2" customWidth="1"/>
    <col min="2559" max="2559" width="2.42578125" style="2" customWidth="1"/>
    <col min="2560" max="2560" width="13.140625" style="2" customWidth="1"/>
    <col min="2561" max="2561" width="8.85546875" style="2"/>
    <col min="2562" max="2562" width="24.85546875" style="2" customWidth="1"/>
    <col min="2563" max="2564" width="8.85546875" style="2"/>
    <col min="2565" max="2565" width="3" style="2" customWidth="1"/>
    <col min="2566" max="2566" width="5.28515625" style="2" customWidth="1"/>
    <col min="2567" max="2567" width="18.28515625" style="2" customWidth="1"/>
    <col min="2568" max="2809" width="8.85546875" style="2"/>
    <col min="2810" max="2810" width="2.42578125" style="2" customWidth="1"/>
    <col min="2811" max="2811" width="4.42578125" style="2" customWidth="1"/>
    <col min="2812" max="2812" width="38.42578125" style="2" customWidth="1"/>
    <col min="2813" max="2814" width="21.5703125" style="2" customWidth="1"/>
    <col min="2815" max="2815" width="2.42578125" style="2" customWidth="1"/>
    <col min="2816" max="2816" width="13.140625" style="2" customWidth="1"/>
    <col min="2817" max="2817" width="8.85546875" style="2"/>
    <col min="2818" max="2818" width="24.85546875" style="2" customWidth="1"/>
    <col min="2819" max="2820" width="8.85546875" style="2"/>
    <col min="2821" max="2821" width="3" style="2" customWidth="1"/>
    <col min="2822" max="2822" width="5.28515625" style="2" customWidth="1"/>
    <col min="2823" max="2823" width="18.28515625" style="2" customWidth="1"/>
    <col min="2824" max="3065" width="8.85546875" style="2"/>
    <col min="3066" max="3066" width="2.42578125" style="2" customWidth="1"/>
    <col min="3067" max="3067" width="4.42578125" style="2" customWidth="1"/>
    <col min="3068" max="3068" width="38.42578125" style="2" customWidth="1"/>
    <col min="3069" max="3070" width="21.5703125" style="2" customWidth="1"/>
    <col min="3071" max="3071" width="2.42578125" style="2" customWidth="1"/>
    <col min="3072" max="3072" width="13.140625" style="2" customWidth="1"/>
    <col min="3073" max="3073" width="8.85546875" style="2"/>
    <col min="3074" max="3074" width="24.85546875" style="2" customWidth="1"/>
    <col min="3075" max="3076" width="8.85546875" style="2"/>
    <col min="3077" max="3077" width="3" style="2" customWidth="1"/>
    <col min="3078" max="3078" width="5.28515625" style="2" customWidth="1"/>
    <col min="3079" max="3079" width="18.28515625" style="2" customWidth="1"/>
    <col min="3080" max="3321" width="8.85546875" style="2"/>
    <col min="3322" max="3322" width="2.42578125" style="2" customWidth="1"/>
    <col min="3323" max="3323" width="4.42578125" style="2" customWidth="1"/>
    <col min="3324" max="3324" width="38.42578125" style="2" customWidth="1"/>
    <col min="3325" max="3326" width="21.5703125" style="2" customWidth="1"/>
    <col min="3327" max="3327" width="2.42578125" style="2" customWidth="1"/>
    <col min="3328" max="3328" width="13.140625" style="2" customWidth="1"/>
    <col min="3329" max="3329" width="8.85546875" style="2"/>
    <col min="3330" max="3330" width="24.85546875" style="2" customWidth="1"/>
    <col min="3331" max="3332" width="8.85546875" style="2"/>
    <col min="3333" max="3333" width="3" style="2" customWidth="1"/>
    <col min="3334" max="3334" width="5.28515625" style="2" customWidth="1"/>
    <col min="3335" max="3335" width="18.28515625" style="2" customWidth="1"/>
    <col min="3336" max="3577" width="8.85546875" style="2"/>
    <col min="3578" max="3578" width="2.42578125" style="2" customWidth="1"/>
    <col min="3579" max="3579" width="4.42578125" style="2" customWidth="1"/>
    <col min="3580" max="3580" width="38.42578125" style="2" customWidth="1"/>
    <col min="3581" max="3582" width="21.5703125" style="2" customWidth="1"/>
    <col min="3583" max="3583" width="2.42578125" style="2" customWidth="1"/>
    <col min="3584" max="3584" width="13.140625" style="2" customWidth="1"/>
    <col min="3585" max="3585" width="8.85546875" style="2"/>
    <col min="3586" max="3586" width="24.85546875" style="2" customWidth="1"/>
    <col min="3587" max="3588" width="8.85546875" style="2"/>
    <col min="3589" max="3589" width="3" style="2" customWidth="1"/>
    <col min="3590" max="3590" width="5.28515625" style="2" customWidth="1"/>
    <col min="3591" max="3591" width="18.28515625" style="2" customWidth="1"/>
    <col min="3592" max="3833" width="8.85546875" style="2"/>
    <col min="3834" max="3834" width="2.42578125" style="2" customWidth="1"/>
    <col min="3835" max="3835" width="4.42578125" style="2" customWidth="1"/>
    <col min="3836" max="3836" width="38.42578125" style="2" customWidth="1"/>
    <col min="3837" max="3838" width="21.5703125" style="2" customWidth="1"/>
    <col min="3839" max="3839" width="2.42578125" style="2" customWidth="1"/>
    <col min="3840" max="3840" width="13.140625" style="2" customWidth="1"/>
    <col min="3841" max="3841" width="8.85546875" style="2"/>
    <col min="3842" max="3842" width="24.85546875" style="2" customWidth="1"/>
    <col min="3843" max="3844" width="8.85546875" style="2"/>
    <col min="3845" max="3845" width="3" style="2" customWidth="1"/>
    <col min="3846" max="3846" width="5.28515625" style="2" customWidth="1"/>
    <col min="3847" max="3847" width="18.28515625" style="2" customWidth="1"/>
    <col min="3848" max="4089" width="8.85546875" style="2"/>
    <col min="4090" max="4090" width="2.42578125" style="2" customWidth="1"/>
    <col min="4091" max="4091" width="4.42578125" style="2" customWidth="1"/>
    <col min="4092" max="4092" width="38.42578125" style="2" customWidth="1"/>
    <col min="4093" max="4094" width="21.5703125" style="2" customWidth="1"/>
    <col min="4095" max="4095" width="2.42578125" style="2" customWidth="1"/>
    <col min="4096" max="4096" width="13.140625" style="2" customWidth="1"/>
    <col min="4097" max="4097" width="8.85546875" style="2"/>
    <col min="4098" max="4098" width="24.85546875" style="2" customWidth="1"/>
    <col min="4099" max="4100" width="8.85546875" style="2"/>
    <col min="4101" max="4101" width="3" style="2" customWidth="1"/>
    <col min="4102" max="4102" width="5.28515625" style="2" customWidth="1"/>
    <col min="4103" max="4103" width="18.28515625" style="2" customWidth="1"/>
    <col min="4104" max="4345" width="8.85546875" style="2"/>
    <col min="4346" max="4346" width="2.42578125" style="2" customWidth="1"/>
    <col min="4347" max="4347" width="4.42578125" style="2" customWidth="1"/>
    <col min="4348" max="4348" width="38.42578125" style="2" customWidth="1"/>
    <col min="4349" max="4350" width="21.5703125" style="2" customWidth="1"/>
    <col min="4351" max="4351" width="2.42578125" style="2" customWidth="1"/>
    <col min="4352" max="4352" width="13.140625" style="2" customWidth="1"/>
    <col min="4353" max="4353" width="8.85546875" style="2"/>
    <col min="4354" max="4354" width="24.85546875" style="2" customWidth="1"/>
    <col min="4355" max="4356" width="8.85546875" style="2"/>
    <col min="4357" max="4357" width="3" style="2" customWidth="1"/>
    <col min="4358" max="4358" width="5.28515625" style="2" customWidth="1"/>
    <col min="4359" max="4359" width="18.28515625" style="2" customWidth="1"/>
    <col min="4360" max="4601" width="8.85546875" style="2"/>
    <col min="4602" max="4602" width="2.42578125" style="2" customWidth="1"/>
    <col min="4603" max="4603" width="4.42578125" style="2" customWidth="1"/>
    <col min="4604" max="4604" width="38.42578125" style="2" customWidth="1"/>
    <col min="4605" max="4606" width="21.5703125" style="2" customWidth="1"/>
    <col min="4607" max="4607" width="2.42578125" style="2" customWidth="1"/>
    <col min="4608" max="4608" width="13.140625" style="2" customWidth="1"/>
    <col min="4609" max="4609" width="8.85546875" style="2"/>
    <col min="4610" max="4610" width="24.85546875" style="2" customWidth="1"/>
    <col min="4611" max="4612" width="8.85546875" style="2"/>
    <col min="4613" max="4613" width="3" style="2" customWidth="1"/>
    <col min="4614" max="4614" width="5.28515625" style="2" customWidth="1"/>
    <col min="4615" max="4615" width="18.28515625" style="2" customWidth="1"/>
    <col min="4616" max="4857" width="8.85546875" style="2"/>
    <col min="4858" max="4858" width="2.42578125" style="2" customWidth="1"/>
    <col min="4859" max="4859" width="4.42578125" style="2" customWidth="1"/>
    <col min="4860" max="4860" width="38.42578125" style="2" customWidth="1"/>
    <col min="4861" max="4862" width="21.5703125" style="2" customWidth="1"/>
    <col min="4863" max="4863" width="2.42578125" style="2" customWidth="1"/>
    <col min="4864" max="4864" width="13.140625" style="2" customWidth="1"/>
    <col min="4865" max="4865" width="8.85546875" style="2"/>
    <col min="4866" max="4866" width="24.85546875" style="2" customWidth="1"/>
    <col min="4867" max="4868" width="8.85546875" style="2"/>
    <col min="4869" max="4869" width="3" style="2" customWidth="1"/>
    <col min="4870" max="4870" width="5.28515625" style="2" customWidth="1"/>
    <col min="4871" max="4871" width="18.28515625" style="2" customWidth="1"/>
    <col min="4872" max="5113" width="8.85546875" style="2"/>
    <col min="5114" max="5114" width="2.42578125" style="2" customWidth="1"/>
    <col min="5115" max="5115" width="4.42578125" style="2" customWidth="1"/>
    <col min="5116" max="5116" width="38.42578125" style="2" customWidth="1"/>
    <col min="5117" max="5118" width="21.5703125" style="2" customWidth="1"/>
    <col min="5119" max="5119" width="2.42578125" style="2" customWidth="1"/>
    <col min="5120" max="5120" width="13.140625" style="2" customWidth="1"/>
    <col min="5121" max="5121" width="8.85546875" style="2"/>
    <col min="5122" max="5122" width="24.85546875" style="2" customWidth="1"/>
    <col min="5123" max="5124" width="8.85546875" style="2"/>
    <col min="5125" max="5125" width="3" style="2" customWidth="1"/>
    <col min="5126" max="5126" width="5.28515625" style="2" customWidth="1"/>
    <col min="5127" max="5127" width="18.28515625" style="2" customWidth="1"/>
    <col min="5128" max="5369" width="8.85546875" style="2"/>
    <col min="5370" max="5370" width="2.42578125" style="2" customWidth="1"/>
    <col min="5371" max="5371" width="4.42578125" style="2" customWidth="1"/>
    <col min="5372" max="5372" width="38.42578125" style="2" customWidth="1"/>
    <col min="5373" max="5374" width="21.5703125" style="2" customWidth="1"/>
    <col min="5375" max="5375" width="2.42578125" style="2" customWidth="1"/>
    <col min="5376" max="5376" width="13.140625" style="2" customWidth="1"/>
    <col min="5377" max="5377" width="8.85546875" style="2"/>
    <col min="5378" max="5378" width="24.85546875" style="2" customWidth="1"/>
    <col min="5379" max="5380" width="8.85546875" style="2"/>
    <col min="5381" max="5381" width="3" style="2" customWidth="1"/>
    <col min="5382" max="5382" width="5.28515625" style="2" customWidth="1"/>
    <col min="5383" max="5383" width="18.28515625" style="2" customWidth="1"/>
    <col min="5384" max="5625" width="8.85546875" style="2"/>
    <col min="5626" max="5626" width="2.42578125" style="2" customWidth="1"/>
    <col min="5627" max="5627" width="4.42578125" style="2" customWidth="1"/>
    <col min="5628" max="5628" width="38.42578125" style="2" customWidth="1"/>
    <col min="5629" max="5630" width="21.5703125" style="2" customWidth="1"/>
    <col min="5631" max="5631" width="2.42578125" style="2" customWidth="1"/>
    <col min="5632" max="5632" width="13.140625" style="2" customWidth="1"/>
    <col min="5633" max="5633" width="8.85546875" style="2"/>
    <col min="5634" max="5634" width="24.85546875" style="2" customWidth="1"/>
    <col min="5635" max="5636" width="8.85546875" style="2"/>
    <col min="5637" max="5637" width="3" style="2" customWidth="1"/>
    <col min="5638" max="5638" width="5.28515625" style="2" customWidth="1"/>
    <col min="5639" max="5639" width="18.28515625" style="2" customWidth="1"/>
    <col min="5640" max="5881" width="8.85546875" style="2"/>
    <col min="5882" max="5882" width="2.42578125" style="2" customWidth="1"/>
    <col min="5883" max="5883" width="4.42578125" style="2" customWidth="1"/>
    <col min="5884" max="5884" width="38.42578125" style="2" customWidth="1"/>
    <col min="5885" max="5886" width="21.5703125" style="2" customWidth="1"/>
    <col min="5887" max="5887" width="2.42578125" style="2" customWidth="1"/>
    <col min="5888" max="5888" width="13.140625" style="2" customWidth="1"/>
    <col min="5889" max="5889" width="8.85546875" style="2"/>
    <col min="5890" max="5890" width="24.85546875" style="2" customWidth="1"/>
    <col min="5891" max="5892" width="8.85546875" style="2"/>
    <col min="5893" max="5893" width="3" style="2" customWidth="1"/>
    <col min="5894" max="5894" width="5.28515625" style="2" customWidth="1"/>
    <col min="5895" max="5895" width="18.28515625" style="2" customWidth="1"/>
    <col min="5896" max="6137" width="8.85546875" style="2"/>
    <col min="6138" max="6138" width="2.42578125" style="2" customWidth="1"/>
    <col min="6139" max="6139" width="4.42578125" style="2" customWidth="1"/>
    <col min="6140" max="6140" width="38.42578125" style="2" customWidth="1"/>
    <col min="6141" max="6142" width="21.5703125" style="2" customWidth="1"/>
    <col min="6143" max="6143" width="2.42578125" style="2" customWidth="1"/>
    <col min="6144" max="6144" width="13.140625" style="2" customWidth="1"/>
    <col min="6145" max="6145" width="8.85546875" style="2"/>
    <col min="6146" max="6146" width="24.85546875" style="2" customWidth="1"/>
    <col min="6147" max="6148" width="8.85546875" style="2"/>
    <col min="6149" max="6149" width="3" style="2" customWidth="1"/>
    <col min="6150" max="6150" width="5.28515625" style="2" customWidth="1"/>
    <col min="6151" max="6151" width="18.28515625" style="2" customWidth="1"/>
    <col min="6152" max="6393" width="8.85546875" style="2"/>
    <col min="6394" max="6394" width="2.42578125" style="2" customWidth="1"/>
    <col min="6395" max="6395" width="4.42578125" style="2" customWidth="1"/>
    <col min="6396" max="6396" width="38.42578125" style="2" customWidth="1"/>
    <col min="6397" max="6398" width="21.5703125" style="2" customWidth="1"/>
    <col min="6399" max="6399" width="2.42578125" style="2" customWidth="1"/>
    <col min="6400" max="6400" width="13.140625" style="2" customWidth="1"/>
    <col min="6401" max="6401" width="8.85546875" style="2"/>
    <col min="6402" max="6402" width="24.85546875" style="2" customWidth="1"/>
    <col min="6403" max="6404" width="8.85546875" style="2"/>
    <col min="6405" max="6405" width="3" style="2" customWidth="1"/>
    <col min="6406" max="6406" width="5.28515625" style="2" customWidth="1"/>
    <col min="6407" max="6407" width="18.28515625" style="2" customWidth="1"/>
    <col min="6408" max="6649" width="8.85546875" style="2"/>
    <col min="6650" max="6650" width="2.42578125" style="2" customWidth="1"/>
    <col min="6651" max="6651" width="4.42578125" style="2" customWidth="1"/>
    <col min="6652" max="6652" width="38.42578125" style="2" customWidth="1"/>
    <col min="6653" max="6654" width="21.5703125" style="2" customWidth="1"/>
    <col min="6655" max="6655" width="2.42578125" style="2" customWidth="1"/>
    <col min="6656" max="6656" width="13.140625" style="2" customWidth="1"/>
    <col min="6657" max="6657" width="8.85546875" style="2"/>
    <col min="6658" max="6658" width="24.85546875" style="2" customWidth="1"/>
    <col min="6659" max="6660" width="8.85546875" style="2"/>
    <col min="6661" max="6661" width="3" style="2" customWidth="1"/>
    <col min="6662" max="6662" width="5.28515625" style="2" customWidth="1"/>
    <col min="6663" max="6663" width="18.28515625" style="2" customWidth="1"/>
    <col min="6664" max="6905" width="8.85546875" style="2"/>
    <col min="6906" max="6906" width="2.42578125" style="2" customWidth="1"/>
    <col min="6907" max="6907" width="4.42578125" style="2" customWidth="1"/>
    <col min="6908" max="6908" width="38.42578125" style="2" customWidth="1"/>
    <col min="6909" max="6910" width="21.5703125" style="2" customWidth="1"/>
    <col min="6911" max="6911" width="2.42578125" style="2" customWidth="1"/>
    <col min="6912" max="6912" width="13.140625" style="2" customWidth="1"/>
    <col min="6913" max="6913" width="8.85546875" style="2"/>
    <col min="6914" max="6914" width="24.85546875" style="2" customWidth="1"/>
    <col min="6915" max="6916" width="8.85546875" style="2"/>
    <col min="6917" max="6917" width="3" style="2" customWidth="1"/>
    <col min="6918" max="6918" width="5.28515625" style="2" customWidth="1"/>
    <col min="6919" max="6919" width="18.28515625" style="2" customWidth="1"/>
    <col min="6920" max="7161" width="8.85546875" style="2"/>
    <col min="7162" max="7162" width="2.42578125" style="2" customWidth="1"/>
    <col min="7163" max="7163" width="4.42578125" style="2" customWidth="1"/>
    <col min="7164" max="7164" width="38.42578125" style="2" customWidth="1"/>
    <col min="7165" max="7166" width="21.5703125" style="2" customWidth="1"/>
    <col min="7167" max="7167" width="2.42578125" style="2" customWidth="1"/>
    <col min="7168" max="7168" width="13.140625" style="2" customWidth="1"/>
    <col min="7169" max="7169" width="8.85546875" style="2"/>
    <col min="7170" max="7170" width="24.85546875" style="2" customWidth="1"/>
    <col min="7171" max="7172" width="8.85546875" style="2"/>
    <col min="7173" max="7173" width="3" style="2" customWidth="1"/>
    <col min="7174" max="7174" width="5.28515625" style="2" customWidth="1"/>
    <col min="7175" max="7175" width="18.28515625" style="2" customWidth="1"/>
    <col min="7176" max="7417" width="8.85546875" style="2"/>
    <col min="7418" max="7418" width="2.42578125" style="2" customWidth="1"/>
    <col min="7419" max="7419" width="4.42578125" style="2" customWidth="1"/>
    <col min="7420" max="7420" width="38.42578125" style="2" customWidth="1"/>
    <col min="7421" max="7422" width="21.5703125" style="2" customWidth="1"/>
    <col min="7423" max="7423" width="2.42578125" style="2" customWidth="1"/>
    <col min="7424" max="7424" width="13.140625" style="2" customWidth="1"/>
    <col min="7425" max="7425" width="8.85546875" style="2"/>
    <col min="7426" max="7426" width="24.85546875" style="2" customWidth="1"/>
    <col min="7427" max="7428" width="8.85546875" style="2"/>
    <col min="7429" max="7429" width="3" style="2" customWidth="1"/>
    <col min="7430" max="7430" width="5.28515625" style="2" customWidth="1"/>
    <col min="7431" max="7431" width="18.28515625" style="2" customWidth="1"/>
    <col min="7432" max="7673" width="8.85546875" style="2"/>
    <col min="7674" max="7674" width="2.42578125" style="2" customWidth="1"/>
    <col min="7675" max="7675" width="4.42578125" style="2" customWidth="1"/>
    <col min="7676" max="7676" width="38.42578125" style="2" customWidth="1"/>
    <col min="7677" max="7678" width="21.5703125" style="2" customWidth="1"/>
    <col min="7679" max="7679" width="2.42578125" style="2" customWidth="1"/>
    <col min="7680" max="7680" width="13.140625" style="2" customWidth="1"/>
    <col min="7681" max="7681" width="8.85546875" style="2"/>
    <col min="7682" max="7682" width="24.85546875" style="2" customWidth="1"/>
    <col min="7683" max="7684" width="8.85546875" style="2"/>
    <col min="7685" max="7685" width="3" style="2" customWidth="1"/>
    <col min="7686" max="7686" width="5.28515625" style="2" customWidth="1"/>
    <col min="7687" max="7687" width="18.28515625" style="2" customWidth="1"/>
    <col min="7688" max="7929" width="8.85546875" style="2"/>
    <col min="7930" max="7930" width="2.42578125" style="2" customWidth="1"/>
    <col min="7931" max="7931" width="4.42578125" style="2" customWidth="1"/>
    <col min="7932" max="7932" width="38.42578125" style="2" customWidth="1"/>
    <col min="7933" max="7934" width="21.5703125" style="2" customWidth="1"/>
    <col min="7935" max="7935" width="2.42578125" style="2" customWidth="1"/>
    <col min="7936" max="7936" width="13.140625" style="2" customWidth="1"/>
    <col min="7937" max="7937" width="8.85546875" style="2"/>
    <col min="7938" max="7938" width="24.85546875" style="2" customWidth="1"/>
    <col min="7939" max="7940" width="8.85546875" style="2"/>
    <col min="7941" max="7941" width="3" style="2" customWidth="1"/>
    <col min="7942" max="7942" width="5.28515625" style="2" customWidth="1"/>
    <col min="7943" max="7943" width="18.28515625" style="2" customWidth="1"/>
    <col min="7944" max="8185" width="8.85546875" style="2"/>
    <col min="8186" max="8186" width="2.42578125" style="2" customWidth="1"/>
    <col min="8187" max="8187" width="4.42578125" style="2" customWidth="1"/>
    <col min="8188" max="8188" width="38.42578125" style="2" customWidth="1"/>
    <col min="8189" max="8190" width="21.5703125" style="2" customWidth="1"/>
    <col min="8191" max="8191" width="2.42578125" style="2" customWidth="1"/>
    <col min="8192" max="8192" width="13.140625" style="2" customWidth="1"/>
    <col min="8193" max="8193" width="8.85546875" style="2"/>
    <col min="8194" max="8194" width="24.85546875" style="2" customWidth="1"/>
    <col min="8195" max="8196" width="8.85546875" style="2"/>
    <col min="8197" max="8197" width="3" style="2" customWidth="1"/>
    <col min="8198" max="8198" width="5.28515625" style="2" customWidth="1"/>
    <col min="8199" max="8199" width="18.28515625" style="2" customWidth="1"/>
    <col min="8200" max="8441" width="8.85546875" style="2"/>
    <col min="8442" max="8442" width="2.42578125" style="2" customWidth="1"/>
    <col min="8443" max="8443" width="4.42578125" style="2" customWidth="1"/>
    <col min="8444" max="8444" width="38.42578125" style="2" customWidth="1"/>
    <col min="8445" max="8446" width="21.5703125" style="2" customWidth="1"/>
    <col min="8447" max="8447" width="2.42578125" style="2" customWidth="1"/>
    <col min="8448" max="8448" width="13.140625" style="2" customWidth="1"/>
    <col min="8449" max="8449" width="8.85546875" style="2"/>
    <col min="8450" max="8450" width="24.85546875" style="2" customWidth="1"/>
    <col min="8451" max="8452" width="8.85546875" style="2"/>
    <col min="8453" max="8453" width="3" style="2" customWidth="1"/>
    <col min="8454" max="8454" width="5.28515625" style="2" customWidth="1"/>
    <col min="8455" max="8455" width="18.28515625" style="2" customWidth="1"/>
    <col min="8456" max="8697" width="8.85546875" style="2"/>
    <col min="8698" max="8698" width="2.42578125" style="2" customWidth="1"/>
    <col min="8699" max="8699" width="4.42578125" style="2" customWidth="1"/>
    <col min="8700" max="8700" width="38.42578125" style="2" customWidth="1"/>
    <col min="8701" max="8702" width="21.5703125" style="2" customWidth="1"/>
    <col min="8703" max="8703" width="2.42578125" style="2" customWidth="1"/>
    <col min="8704" max="8704" width="13.140625" style="2" customWidth="1"/>
    <col min="8705" max="8705" width="8.85546875" style="2"/>
    <col min="8706" max="8706" width="24.85546875" style="2" customWidth="1"/>
    <col min="8707" max="8708" width="8.85546875" style="2"/>
    <col min="8709" max="8709" width="3" style="2" customWidth="1"/>
    <col min="8710" max="8710" width="5.28515625" style="2" customWidth="1"/>
    <col min="8711" max="8711" width="18.28515625" style="2" customWidth="1"/>
    <col min="8712" max="8953" width="8.85546875" style="2"/>
    <col min="8954" max="8954" width="2.42578125" style="2" customWidth="1"/>
    <col min="8955" max="8955" width="4.42578125" style="2" customWidth="1"/>
    <col min="8956" max="8956" width="38.42578125" style="2" customWidth="1"/>
    <col min="8957" max="8958" width="21.5703125" style="2" customWidth="1"/>
    <col min="8959" max="8959" width="2.42578125" style="2" customWidth="1"/>
    <col min="8960" max="8960" width="13.140625" style="2" customWidth="1"/>
    <col min="8961" max="8961" width="8.85546875" style="2"/>
    <col min="8962" max="8962" width="24.85546875" style="2" customWidth="1"/>
    <col min="8963" max="8964" width="8.85546875" style="2"/>
    <col min="8965" max="8965" width="3" style="2" customWidth="1"/>
    <col min="8966" max="8966" width="5.28515625" style="2" customWidth="1"/>
    <col min="8967" max="8967" width="18.28515625" style="2" customWidth="1"/>
    <col min="8968" max="9209" width="8.85546875" style="2"/>
    <col min="9210" max="9210" width="2.42578125" style="2" customWidth="1"/>
    <col min="9211" max="9211" width="4.42578125" style="2" customWidth="1"/>
    <col min="9212" max="9212" width="38.42578125" style="2" customWidth="1"/>
    <col min="9213" max="9214" width="21.5703125" style="2" customWidth="1"/>
    <col min="9215" max="9215" width="2.42578125" style="2" customWidth="1"/>
    <col min="9216" max="9216" width="13.140625" style="2" customWidth="1"/>
    <col min="9217" max="9217" width="8.85546875" style="2"/>
    <col min="9218" max="9218" width="24.85546875" style="2" customWidth="1"/>
    <col min="9219" max="9220" width="8.85546875" style="2"/>
    <col min="9221" max="9221" width="3" style="2" customWidth="1"/>
    <col min="9222" max="9222" width="5.28515625" style="2" customWidth="1"/>
    <col min="9223" max="9223" width="18.28515625" style="2" customWidth="1"/>
    <col min="9224" max="9465" width="8.85546875" style="2"/>
    <col min="9466" max="9466" width="2.42578125" style="2" customWidth="1"/>
    <col min="9467" max="9467" width="4.42578125" style="2" customWidth="1"/>
    <col min="9468" max="9468" width="38.42578125" style="2" customWidth="1"/>
    <col min="9469" max="9470" width="21.5703125" style="2" customWidth="1"/>
    <col min="9471" max="9471" width="2.42578125" style="2" customWidth="1"/>
    <col min="9472" max="9472" width="13.140625" style="2" customWidth="1"/>
    <col min="9473" max="9473" width="8.85546875" style="2"/>
    <col min="9474" max="9474" width="24.85546875" style="2" customWidth="1"/>
    <col min="9475" max="9476" width="8.85546875" style="2"/>
    <col min="9477" max="9477" width="3" style="2" customWidth="1"/>
    <col min="9478" max="9478" width="5.28515625" style="2" customWidth="1"/>
    <col min="9479" max="9479" width="18.28515625" style="2" customWidth="1"/>
    <col min="9480" max="9721" width="8.85546875" style="2"/>
    <col min="9722" max="9722" width="2.42578125" style="2" customWidth="1"/>
    <col min="9723" max="9723" width="4.42578125" style="2" customWidth="1"/>
    <col min="9724" max="9724" width="38.42578125" style="2" customWidth="1"/>
    <col min="9725" max="9726" width="21.5703125" style="2" customWidth="1"/>
    <col min="9727" max="9727" width="2.42578125" style="2" customWidth="1"/>
    <col min="9728" max="9728" width="13.140625" style="2" customWidth="1"/>
    <col min="9729" max="9729" width="8.85546875" style="2"/>
    <col min="9730" max="9730" width="24.85546875" style="2" customWidth="1"/>
    <col min="9731" max="9732" width="8.85546875" style="2"/>
    <col min="9733" max="9733" width="3" style="2" customWidth="1"/>
    <col min="9734" max="9734" width="5.28515625" style="2" customWidth="1"/>
    <col min="9735" max="9735" width="18.28515625" style="2" customWidth="1"/>
    <col min="9736" max="9977" width="8.85546875" style="2"/>
    <col min="9978" max="9978" width="2.42578125" style="2" customWidth="1"/>
    <col min="9979" max="9979" width="4.42578125" style="2" customWidth="1"/>
    <col min="9980" max="9980" width="38.42578125" style="2" customWidth="1"/>
    <col min="9981" max="9982" width="21.5703125" style="2" customWidth="1"/>
    <col min="9983" max="9983" width="2.42578125" style="2" customWidth="1"/>
    <col min="9984" max="9984" width="13.140625" style="2" customWidth="1"/>
    <col min="9985" max="9985" width="8.85546875" style="2"/>
    <col min="9986" max="9986" width="24.85546875" style="2" customWidth="1"/>
    <col min="9987" max="9988" width="8.85546875" style="2"/>
    <col min="9989" max="9989" width="3" style="2" customWidth="1"/>
    <col min="9990" max="9990" width="5.28515625" style="2" customWidth="1"/>
    <col min="9991" max="9991" width="18.28515625" style="2" customWidth="1"/>
    <col min="9992" max="10233" width="8.85546875" style="2"/>
    <col min="10234" max="10234" width="2.42578125" style="2" customWidth="1"/>
    <col min="10235" max="10235" width="4.42578125" style="2" customWidth="1"/>
    <col min="10236" max="10236" width="38.42578125" style="2" customWidth="1"/>
    <col min="10237" max="10238" width="21.5703125" style="2" customWidth="1"/>
    <col min="10239" max="10239" width="2.42578125" style="2" customWidth="1"/>
    <col min="10240" max="10240" width="13.140625" style="2" customWidth="1"/>
    <col min="10241" max="10241" width="8.85546875" style="2"/>
    <col min="10242" max="10242" width="24.85546875" style="2" customWidth="1"/>
    <col min="10243" max="10244" width="8.85546875" style="2"/>
    <col min="10245" max="10245" width="3" style="2" customWidth="1"/>
    <col min="10246" max="10246" width="5.28515625" style="2" customWidth="1"/>
    <col min="10247" max="10247" width="18.28515625" style="2" customWidth="1"/>
    <col min="10248" max="10489" width="8.85546875" style="2"/>
    <col min="10490" max="10490" width="2.42578125" style="2" customWidth="1"/>
    <col min="10491" max="10491" width="4.42578125" style="2" customWidth="1"/>
    <col min="10492" max="10492" width="38.42578125" style="2" customWidth="1"/>
    <col min="10493" max="10494" width="21.5703125" style="2" customWidth="1"/>
    <col min="10495" max="10495" width="2.42578125" style="2" customWidth="1"/>
    <col min="10496" max="10496" width="13.140625" style="2" customWidth="1"/>
    <col min="10497" max="10497" width="8.85546875" style="2"/>
    <col min="10498" max="10498" width="24.85546875" style="2" customWidth="1"/>
    <col min="10499" max="10500" width="8.85546875" style="2"/>
    <col min="10501" max="10501" width="3" style="2" customWidth="1"/>
    <col min="10502" max="10502" width="5.28515625" style="2" customWidth="1"/>
    <col min="10503" max="10503" width="18.28515625" style="2" customWidth="1"/>
    <col min="10504" max="10745" width="8.85546875" style="2"/>
    <col min="10746" max="10746" width="2.42578125" style="2" customWidth="1"/>
    <col min="10747" max="10747" width="4.42578125" style="2" customWidth="1"/>
    <col min="10748" max="10748" width="38.42578125" style="2" customWidth="1"/>
    <col min="10749" max="10750" width="21.5703125" style="2" customWidth="1"/>
    <col min="10751" max="10751" width="2.42578125" style="2" customWidth="1"/>
    <col min="10752" max="10752" width="13.140625" style="2" customWidth="1"/>
    <col min="10753" max="10753" width="8.85546875" style="2"/>
    <col min="10754" max="10754" width="24.85546875" style="2" customWidth="1"/>
    <col min="10755" max="10756" width="8.85546875" style="2"/>
    <col min="10757" max="10757" width="3" style="2" customWidth="1"/>
    <col min="10758" max="10758" width="5.28515625" style="2" customWidth="1"/>
    <col min="10759" max="10759" width="18.28515625" style="2" customWidth="1"/>
    <col min="10760" max="11001" width="8.85546875" style="2"/>
    <col min="11002" max="11002" width="2.42578125" style="2" customWidth="1"/>
    <col min="11003" max="11003" width="4.42578125" style="2" customWidth="1"/>
    <col min="11004" max="11004" width="38.42578125" style="2" customWidth="1"/>
    <col min="11005" max="11006" width="21.5703125" style="2" customWidth="1"/>
    <col min="11007" max="11007" width="2.42578125" style="2" customWidth="1"/>
    <col min="11008" max="11008" width="13.140625" style="2" customWidth="1"/>
    <col min="11009" max="11009" width="8.85546875" style="2"/>
    <col min="11010" max="11010" width="24.85546875" style="2" customWidth="1"/>
    <col min="11011" max="11012" width="8.85546875" style="2"/>
    <col min="11013" max="11013" width="3" style="2" customWidth="1"/>
    <col min="11014" max="11014" width="5.28515625" style="2" customWidth="1"/>
    <col min="11015" max="11015" width="18.28515625" style="2" customWidth="1"/>
    <col min="11016" max="11257" width="8.85546875" style="2"/>
    <col min="11258" max="11258" width="2.42578125" style="2" customWidth="1"/>
    <col min="11259" max="11259" width="4.42578125" style="2" customWidth="1"/>
    <col min="11260" max="11260" width="38.42578125" style="2" customWidth="1"/>
    <col min="11261" max="11262" width="21.5703125" style="2" customWidth="1"/>
    <col min="11263" max="11263" width="2.42578125" style="2" customWidth="1"/>
    <col min="11264" max="11264" width="13.140625" style="2" customWidth="1"/>
    <col min="11265" max="11265" width="8.85546875" style="2"/>
    <col min="11266" max="11266" width="24.85546875" style="2" customWidth="1"/>
    <col min="11267" max="11268" width="8.85546875" style="2"/>
    <col min="11269" max="11269" width="3" style="2" customWidth="1"/>
    <col min="11270" max="11270" width="5.28515625" style="2" customWidth="1"/>
    <col min="11271" max="11271" width="18.28515625" style="2" customWidth="1"/>
    <col min="11272" max="11513" width="8.85546875" style="2"/>
    <col min="11514" max="11514" width="2.42578125" style="2" customWidth="1"/>
    <col min="11515" max="11515" width="4.42578125" style="2" customWidth="1"/>
    <col min="11516" max="11516" width="38.42578125" style="2" customWidth="1"/>
    <col min="11517" max="11518" width="21.5703125" style="2" customWidth="1"/>
    <col min="11519" max="11519" width="2.42578125" style="2" customWidth="1"/>
    <col min="11520" max="11520" width="13.140625" style="2" customWidth="1"/>
    <col min="11521" max="11521" width="8.85546875" style="2"/>
    <col min="11522" max="11522" width="24.85546875" style="2" customWidth="1"/>
    <col min="11523" max="11524" width="8.85546875" style="2"/>
    <col min="11525" max="11525" width="3" style="2" customWidth="1"/>
    <col min="11526" max="11526" width="5.28515625" style="2" customWidth="1"/>
    <col min="11527" max="11527" width="18.28515625" style="2" customWidth="1"/>
    <col min="11528" max="11769" width="8.85546875" style="2"/>
    <col min="11770" max="11770" width="2.42578125" style="2" customWidth="1"/>
    <col min="11771" max="11771" width="4.42578125" style="2" customWidth="1"/>
    <col min="11772" max="11772" width="38.42578125" style="2" customWidth="1"/>
    <col min="11773" max="11774" width="21.5703125" style="2" customWidth="1"/>
    <col min="11775" max="11775" width="2.42578125" style="2" customWidth="1"/>
    <col min="11776" max="11776" width="13.140625" style="2" customWidth="1"/>
    <col min="11777" max="11777" width="8.85546875" style="2"/>
    <col min="11778" max="11778" width="24.85546875" style="2" customWidth="1"/>
    <col min="11779" max="11780" width="8.85546875" style="2"/>
    <col min="11781" max="11781" width="3" style="2" customWidth="1"/>
    <col min="11782" max="11782" width="5.28515625" style="2" customWidth="1"/>
    <col min="11783" max="11783" width="18.28515625" style="2" customWidth="1"/>
    <col min="11784" max="12025" width="8.85546875" style="2"/>
    <col min="12026" max="12026" width="2.42578125" style="2" customWidth="1"/>
    <col min="12027" max="12027" width="4.42578125" style="2" customWidth="1"/>
    <col min="12028" max="12028" width="38.42578125" style="2" customWidth="1"/>
    <col min="12029" max="12030" width="21.5703125" style="2" customWidth="1"/>
    <col min="12031" max="12031" width="2.42578125" style="2" customWidth="1"/>
    <col min="12032" max="12032" width="13.140625" style="2" customWidth="1"/>
    <col min="12033" max="12033" width="8.85546875" style="2"/>
    <col min="12034" max="12034" width="24.85546875" style="2" customWidth="1"/>
    <col min="12035" max="12036" width="8.85546875" style="2"/>
    <col min="12037" max="12037" width="3" style="2" customWidth="1"/>
    <col min="12038" max="12038" width="5.28515625" style="2" customWidth="1"/>
    <col min="12039" max="12039" width="18.28515625" style="2" customWidth="1"/>
    <col min="12040" max="12281" width="8.85546875" style="2"/>
    <col min="12282" max="12282" width="2.42578125" style="2" customWidth="1"/>
    <col min="12283" max="12283" width="4.42578125" style="2" customWidth="1"/>
    <col min="12284" max="12284" width="38.42578125" style="2" customWidth="1"/>
    <col min="12285" max="12286" width="21.5703125" style="2" customWidth="1"/>
    <col min="12287" max="12287" width="2.42578125" style="2" customWidth="1"/>
    <col min="12288" max="12288" width="13.140625" style="2" customWidth="1"/>
    <col min="12289" max="12289" width="8.85546875" style="2"/>
    <col min="12290" max="12290" width="24.85546875" style="2" customWidth="1"/>
    <col min="12291" max="12292" width="8.85546875" style="2"/>
    <col min="12293" max="12293" width="3" style="2" customWidth="1"/>
    <col min="12294" max="12294" width="5.28515625" style="2" customWidth="1"/>
    <col min="12295" max="12295" width="18.28515625" style="2" customWidth="1"/>
    <col min="12296" max="12537" width="8.85546875" style="2"/>
    <col min="12538" max="12538" width="2.42578125" style="2" customWidth="1"/>
    <col min="12539" max="12539" width="4.42578125" style="2" customWidth="1"/>
    <col min="12540" max="12540" width="38.42578125" style="2" customWidth="1"/>
    <col min="12541" max="12542" width="21.5703125" style="2" customWidth="1"/>
    <col min="12543" max="12543" width="2.42578125" style="2" customWidth="1"/>
    <col min="12544" max="12544" width="13.140625" style="2" customWidth="1"/>
    <col min="12545" max="12545" width="8.85546875" style="2"/>
    <col min="12546" max="12546" width="24.85546875" style="2" customWidth="1"/>
    <col min="12547" max="12548" width="8.85546875" style="2"/>
    <col min="12549" max="12549" width="3" style="2" customWidth="1"/>
    <col min="12550" max="12550" width="5.28515625" style="2" customWidth="1"/>
    <col min="12551" max="12551" width="18.28515625" style="2" customWidth="1"/>
    <col min="12552" max="12793" width="8.85546875" style="2"/>
    <col min="12794" max="12794" width="2.42578125" style="2" customWidth="1"/>
    <col min="12795" max="12795" width="4.42578125" style="2" customWidth="1"/>
    <col min="12796" max="12796" width="38.42578125" style="2" customWidth="1"/>
    <col min="12797" max="12798" width="21.5703125" style="2" customWidth="1"/>
    <col min="12799" max="12799" width="2.42578125" style="2" customWidth="1"/>
    <col min="12800" max="12800" width="13.140625" style="2" customWidth="1"/>
    <col min="12801" max="12801" width="8.85546875" style="2"/>
    <col min="12802" max="12802" width="24.85546875" style="2" customWidth="1"/>
    <col min="12803" max="12804" width="8.85546875" style="2"/>
    <col min="12805" max="12805" width="3" style="2" customWidth="1"/>
    <col min="12806" max="12806" width="5.28515625" style="2" customWidth="1"/>
    <col min="12807" max="12807" width="18.28515625" style="2" customWidth="1"/>
    <col min="12808" max="13049" width="8.85546875" style="2"/>
    <col min="13050" max="13050" width="2.42578125" style="2" customWidth="1"/>
    <col min="13051" max="13051" width="4.42578125" style="2" customWidth="1"/>
    <col min="13052" max="13052" width="38.42578125" style="2" customWidth="1"/>
    <col min="13053" max="13054" width="21.5703125" style="2" customWidth="1"/>
    <col min="13055" max="13055" width="2.42578125" style="2" customWidth="1"/>
    <col min="13056" max="13056" width="13.140625" style="2" customWidth="1"/>
    <col min="13057" max="13057" width="8.85546875" style="2"/>
    <col min="13058" max="13058" width="24.85546875" style="2" customWidth="1"/>
    <col min="13059" max="13060" width="8.85546875" style="2"/>
    <col min="13061" max="13061" width="3" style="2" customWidth="1"/>
    <col min="13062" max="13062" width="5.28515625" style="2" customWidth="1"/>
    <col min="13063" max="13063" width="18.28515625" style="2" customWidth="1"/>
    <col min="13064" max="13305" width="8.85546875" style="2"/>
    <col min="13306" max="13306" width="2.42578125" style="2" customWidth="1"/>
    <col min="13307" max="13307" width="4.42578125" style="2" customWidth="1"/>
    <col min="13308" max="13308" width="38.42578125" style="2" customWidth="1"/>
    <col min="13309" max="13310" width="21.5703125" style="2" customWidth="1"/>
    <col min="13311" max="13311" width="2.42578125" style="2" customWidth="1"/>
    <col min="13312" max="13312" width="13.140625" style="2" customWidth="1"/>
    <col min="13313" max="13313" width="8.85546875" style="2"/>
    <col min="13314" max="13314" width="24.85546875" style="2" customWidth="1"/>
    <col min="13315" max="13316" width="8.85546875" style="2"/>
    <col min="13317" max="13317" width="3" style="2" customWidth="1"/>
    <col min="13318" max="13318" width="5.28515625" style="2" customWidth="1"/>
    <col min="13319" max="13319" width="18.28515625" style="2" customWidth="1"/>
    <col min="13320" max="13561" width="8.85546875" style="2"/>
    <col min="13562" max="13562" width="2.42578125" style="2" customWidth="1"/>
    <col min="13563" max="13563" width="4.42578125" style="2" customWidth="1"/>
    <col min="13564" max="13564" width="38.42578125" style="2" customWidth="1"/>
    <col min="13565" max="13566" width="21.5703125" style="2" customWidth="1"/>
    <col min="13567" max="13567" width="2.42578125" style="2" customWidth="1"/>
    <col min="13568" max="13568" width="13.140625" style="2" customWidth="1"/>
    <col min="13569" max="13569" width="8.85546875" style="2"/>
    <col min="13570" max="13570" width="24.85546875" style="2" customWidth="1"/>
    <col min="13571" max="13572" width="8.85546875" style="2"/>
    <col min="13573" max="13573" width="3" style="2" customWidth="1"/>
    <col min="13574" max="13574" width="5.28515625" style="2" customWidth="1"/>
    <col min="13575" max="13575" width="18.28515625" style="2" customWidth="1"/>
    <col min="13576" max="13817" width="8.85546875" style="2"/>
    <col min="13818" max="13818" width="2.42578125" style="2" customWidth="1"/>
    <col min="13819" max="13819" width="4.42578125" style="2" customWidth="1"/>
    <col min="13820" max="13820" width="38.42578125" style="2" customWidth="1"/>
    <col min="13821" max="13822" width="21.5703125" style="2" customWidth="1"/>
    <col min="13823" max="13823" width="2.42578125" style="2" customWidth="1"/>
    <col min="13824" max="13824" width="13.140625" style="2" customWidth="1"/>
    <col min="13825" max="13825" width="8.85546875" style="2"/>
    <col min="13826" max="13826" width="24.85546875" style="2" customWidth="1"/>
    <col min="13827" max="13828" width="8.85546875" style="2"/>
    <col min="13829" max="13829" width="3" style="2" customWidth="1"/>
    <col min="13830" max="13830" width="5.28515625" style="2" customWidth="1"/>
    <col min="13831" max="13831" width="18.28515625" style="2" customWidth="1"/>
    <col min="13832" max="14073" width="8.85546875" style="2"/>
    <col min="14074" max="14074" width="2.42578125" style="2" customWidth="1"/>
    <col min="14075" max="14075" width="4.42578125" style="2" customWidth="1"/>
    <col min="14076" max="14076" width="38.42578125" style="2" customWidth="1"/>
    <col min="14077" max="14078" width="21.5703125" style="2" customWidth="1"/>
    <col min="14079" max="14079" width="2.42578125" style="2" customWidth="1"/>
    <col min="14080" max="14080" width="13.140625" style="2" customWidth="1"/>
    <col min="14081" max="14081" width="8.85546875" style="2"/>
    <col min="14082" max="14082" width="24.85546875" style="2" customWidth="1"/>
    <col min="14083" max="14084" width="8.85546875" style="2"/>
    <col min="14085" max="14085" width="3" style="2" customWidth="1"/>
    <col min="14086" max="14086" width="5.28515625" style="2" customWidth="1"/>
    <col min="14087" max="14087" width="18.28515625" style="2" customWidth="1"/>
    <col min="14088" max="14329" width="8.85546875" style="2"/>
    <col min="14330" max="14330" width="2.42578125" style="2" customWidth="1"/>
    <col min="14331" max="14331" width="4.42578125" style="2" customWidth="1"/>
    <col min="14332" max="14332" width="38.42578125" style="2" customWidth="1"/>
    <col min="14333" max="14334" width="21.5703125" style="2" customWidth="1"/>
    <col min="14335" max="14335" width="2.42578125" style="2" customWidth="1"/>
    <col min="14336" max="14336" width="13.140625" style="2" customWidth="1"/>
    <col min="14337" max="14337" width="8.85546875" style="2"/>
    <col min="14338" max="14338" width="24.85546875" style="2" customWidth="1"/>
    <col min="14339" max="14340" width="8.85546875" style="2"/>
    <col min="14341" max="14341" width="3" style="2" customWidth="1"/>
    <col min="14342" max="14342" width="5.28515625" style="2" customWidth="1"/>
    <col min="14343" max="14343" width="18.28515625" style="2" customWidth="1"/>
    <col min="14344" max="14585" width="8.85546875" style="2"/>
    <col min="14586" max="14586" width="2.42578125" style="2" customWidth="1"/>
    <col min="14587" max="14587" width="4.42578125" style="2" customWidth="1"/>
    <col min="14588" max="14588" width="38.42578125" style="2" customWidth="1"/>
    <col min="14589" max="14590" width="21.5703125" style="2" customWidth="1"/>
    <col min="14591" max="14591" width="2.42578125" style="2" customWidth="1"/>
    <col min="14592" max="14592" width="13.140625" style="2" customWidth="1"/>
    <col min="14593" max="14593" width="8.85546875" style="2"/>
    <col min="14594" max="14594" width="24.85546875" style="2" customWidth="1"/>
    <col min="14595" max="14596" width="8.85546875" style="2"/>
    <col min="14597" max="14597" width="3" style="2" customWidth="1"/>
    <col min="14598" max="14598" width="5.28515625" style="2" customWidth="1"/>
    <col min="14599" max="14599" width="18.28515625" style="2" customWidth="1"/>
    <col min="14600" max="14841" width="8.85546875" style="2"/>
    <col min="14842" max="14842" width="2.42578125" style="2" customWidth="1"/>
    <col min="14843" max="14843" width="4.42578125" style="2" customWidth="1"/>
    <col min="14844" max="14844" width="38.42578125" style="2" customWidth="1"/>
    <col min="14845" max="14846" width="21.5703125" style="2" customWidth="1"/>
    <col min="14847" max="14847" width="2.42578125" style="2" customWidth="1"/>
    <col min="14848" max="14848" width="13.140625" style="2" customWidth="1"/>
    <col min="14849" max="14849" width="8.85546875" style="2"/>
    <col min="14850" max="14850" width="24.85546875" style="2" customWidth="1"/>
    <col min="14851" max="14852" width="8.85546875" style="2"/>
    <col min="14853" max="14853" width="3" style="2" customWidth="1"/>
    <col min="14854" max="14854" width="5.28515625" style="2" customWidth="1"/>
    <col min="14855" max="14855" width="18.28515625" style="2" customWidth="1"/>
    <col min="14856" max="15097" width="8.85546875" style="2"/>
    <col min="15098" max="15098" width="2.42578125" style="2" customWidth="1"/>
    <col min="15099" max="15099" width="4.42578125" style="2" customWidth="1"/>
    <col min="15100" max="15100" width="38.42578125" style="2" customWidth="1"/>
    <col min="15101" max="15102" width="21.5703125" style="2" customWidth="1"/>
    <col min="15103" max="15103" width="2.42578125" style="2" customWidth="1"/>
    <col min="15104" max="15104" width="13.140625" style="2" customWidth="1"/>
    <col min="15105" max="15105" width="8.85546875" style="2"/>
    <col min="15106" max="15106" width="24.85546875" style="2" customWidth="1"/>
    <col min="15107" max="15108" width="8.85546875" style="2"/>
    <col min="15109" max="15109" width="3" style="2" customWidth="1"/>
    <col min="15110" max="15110" width="5.28515625" style="2" customWidth="1"/>
    <col min="15111" max="15111" width="18.28515625" style="2" customWidth="1"/>
    <col min="15112" max="15353" width="8.85546875" style="2"/>
    <col min="15354" max="15354" width="2.42578125" style="2" customWidth="1"/>
    <col min="15355" max="15355" width="4.42578125" style="2" customWidth="1"/>
    <col min="15356" max="15356" width="38.42578125" style="2" customWidth="1"/>
    <col min="15357" max="15358" width="21.5703125" style="2" customWidth="1"/>
    <col min="15359" max="15359" width="2.42578125" style="2" customWidth="1"/>
    <col min="15360" max="15360" width="13.140625" style="2" customWidth="1"/>
    <col min="15361" max="15361" width="8.85546875" style="2"/>
    <col min="15362" max="15362" width="24.85546875" style="2" customWidth="1"/>
    <col min="15363" max="15364" width="8.85546875" style="2"/>
    <col min="15365" max="15365" width="3" style="2" customWidth="1"/>
    <col min="15366" max="15366" width="5.28515625" style="2" customWidth="1"/>
    <col min="15367" max="15367" width="18.28515625" style="2" customWidth="1"/>
    <col min="15368" max="15609" width="8.85546875" style="2"/>
    <col min="15610" max="15610" width="2.42578125" style="2" customWidth="1"/>
    <col min="15611" max="15611" width="4.42578125" style="2" customWidth="1"/>
    <col min="15612" max="15612" width="38.42578125" style="2" customWidth="1"/>
    <col min="15613" max="15614" width="21.5703125" style="2" customWidth="1"/>
    <col min="15615" max="15615" width="2.42578125" style="2" customWidth="1"/>
    <col min="15616" max="15616" width="13.140625" style="2" customWidth="1"/>
    <col min="15617" max="15617" width="8.85546875" style="2"/>
    <col min="15618" max="15618" width="24.85546875" style="2" customWidth="1"/>
    <col min="15619" max="15620" width="8.85546875" style="2"/>
    <col min="15621" max="15621" width="3" style="2" customWidth="1"/>
    <col min="15622" max="15622" width="5.28515625" style="2" customWidth="1"/>
    <col min="15623" max="15623" width="18.28515625" style="2" customWidth="1"/>
    <col min="15624" max="15865" width="8.85546875" style="2"/>
    <col min="15866" max="15866" width="2.42578125" style="2" customWidth="1"/>
    <col min="15867" max="15867" width="4.42578125" style="2" customWidth="1"/>
    <col min="15868" max="15868" width="38.42578125" style="2" customWidth="1"/>
    <col min="15869" max="15870" width="21.5703125" style="2" customWidth="1"/>
    <col min="15871" max="15871" width="2.42578125" style="2" customWidth="1"/>
    <col min="15872" max="15872" width="13.140625" style="2" customWidth="1"/>
    <col min="15873" max="15873" width="8.85546875" style="2"/>
    <col min="15874" max="15874" width="24.85546875" style="2" customWidth="1"/>
    <col min="15875" max="15876" width="8.85546875" style="2"/>
    <col min="15877" max="15877" width="3" style="2" customWidth="1"/>
    <col min="15878" max="15878" width="5.28515625" style="2" customWidth="1"/>
    <col min="15879" max="15879" width="18.28515625" style="2" customWidth="1"/>
    <col min="15880" max="16121" width="8.85546875" style="2"/>
    <col min="16122" max="16122" width="2.42578125" style="2" customWidth="1"/>
    <col min="16123" max="16123" width="4.42578125" style="2" customWidth="1"/>
    <col min="16124" max="16124" width="38.42578125" style="2" customWidth="1"/>
    <col min="16125" max="16126" width="21.5703125" style="2" customWidth="1"/>
    <col min="16127" max="16127" width="2.42578125" style="2" customWidth="1"/>
    <col min="16128" max="16128" width="13.140625" style="2" customWidth="1"/>
    <col min="16129" max="16129" width="8.85546875" style="2"/>
    <col min="16130" max="16130" width="24.85546875" style="2" customWidth="1"/>
    <col min="16131" max="16132" width="8.85546875" style="2"/>
    <col min="16133" max="16133" width="3" style="2" customWidth="1"/>
    <col min="16134" max="16134" width="5.28515625" style="2" customWidth="1"/>
    <col min="16135" max="16135" width="18.28515625" style="2" customWidth="1"/>
    <col min="16136" max="16384" width="8.85546875" style="2"/>
  </cols>
  <sheetData>
    <row r="1" spans="2:10" x14ac:dyDescent="0.25">
      <c r="C1" s="209" t="s">
        <v>39</v>
      </c>
    </row>
    <row r="2" spans="2:10" x14ac:dyDescent="0.25">
      <c r="B2" s="3"/>
      <c r="C2" s="4"/>
      <c r="D2" s="4"/>
      <c r="E2" s="4"/>
      <c r="F2" s="5"/>
      <c r="G2" s="27"/>
      <c r="H2" s="1"/>
      <c r="I2" s="1"/>
      <c r="J2" s="1"/>
    </row>
    <row r="3" spans="2:10" s="36" customFormat="1" ht="15" x14ac:dyDescent="0.25">
      <c r="B3" s="281" t="s">
        <v>362</v>
      </c>
      <c r="C3" s="281"/>
      <c r="D3" s="281"/>
      <c r="E3" s="61"/>
    </row>
    <row r="4" spans="2:10" ht="15.75" thickBot="1" x14ac:dyDescent="0.3">
      <c r="B4" s="9"/>
      <c r="C4" s="62"/>
      <c r="D4" s="73" t="s">
        <v>82</v>
      </c>
      <c r="E4" s="8"/>
    </row>
    <row r="5" spans="2:10" x14ac:dyDescent="0.25">
      <c r="B5" s="32" t="s">
        <v>0</v>
      </c>
      <c r="C5" s="33" t="s">
        <v>1</v>
      </c>
      <c r="D5" s="35" t="s">
        <v>83</v>
      </c>
      <c r="E5" s="8"/>
    </row>
    <row r="6" spans="2:10" s="27" customFormat="1" x14ac:dyDescent="0.25">
      <c r="B6" s="63" t="s">
        <v>13</v>
      </c>
      <c r="C6" s="64" t="s">
        <v>352</v>
      </c>
      <c r="D6" s="44">
        <v>676365.56</v>
      </c>
      <c r="E6" s="28"/>
    </row>
    <row r="7" spans="2:10" s="27" customFormat="1" x14ac:dyDescent="0.25">
      <c r="B7" s="63" t="s">
        <v>14</v>
      </c>
      <c r="C7" s="64" t="s">
        <v>84</v>
      </c>
      <c r="D7" s="44">
        <f>SUM(D8:D16)</f>
        <v>11171782.450000001</v>
      </c>
      <c r="E7" s="28"/>
    </row>
    <row r="8" spans="2:10" x14ac:dyDescent="0.25">
      <c r="B8" s="40" t="s">
        <v>16</v>
      </c>
      <c r="C8" s="25" t="s">
        <v>85</v>
      </c>
      <c r="D8" s="41">
        <v>1290743.82</v>
      </c>
      <c r="E8" s="8"/>
    </row>
    <row r="9" spans="2:10" x14ac:dyDescent="0.25">
      <c r="B9" s="40" t="s">
        <v>18</v>
      </c>
      <c r="C9" s="25" t="s">
        <v>86</v>
      </c>
      <c r="D9" s="41">
        <v>151167</v>
      </c>
      <c r="E9" s="8"/>
    </row>
    <row r="10" spans="2:10" s="27" customFormat="1" x14ac:dyDescent="0.2">
      <c r="B10" s="40" t="s">
        <v>20</v>
      </c>
      <c r="C10" s="65" t="s">
        <v>87</v>
      </c>
      <c r="D10" s="41">
        <v>4246436.2699999996</v>
      </c>
      <c r="E10" s="28"/>
    </row>
    <row r="11" spans="2:10" s="27" customFormat="1" ht="96.75" customHeight="1" x14ac:dyDescent="0.25">
      <c r="B11" s="40" t="s">
        <v>22</v>
      </c>
      <c r="C11" s="25" t="s">
        <v>363</v>
      </c>
      <c r="D11" s="41">
        <v>326452.69</v>
      </c>
      <c r="E11" s="28"/>
    </row>
    <row r="12" spans="2:10" s="27" customFormat="1" x14ac:dyDescent="0.25">
      <c r="B12" s="40" t="s">
        <v>24</v>
      </c>
      <c r="C12" s="25" t="s">
        <v>88</v>
      </c>
      <c r="D12" s="41">
        <v>96596.08</v>
      </c>
      <c r="E12" s="28"/>
    </row>
    <row r="13" spans="2:10" s="27" customFormat="1" x14ac:dyDescent="0.25">
      <c r="B13" s="40" t="s">
        <v>26</v>
      </c>
      <c r="C13" s="25" t="s">
        <v>354</v>
      </c>
      <c r="D13" s="41">
        <v>714555</v>
      </c>
      <c r="E13" s="28"/>
    </row>
    <row r="14" spans="2:10" s="27" customFormat="1" ht="60.75" customHeight="1" x14ac:dyDescent="0.25">
      <c r="B14" s="40" t="s">
        <v>52</v>
      </c>
      <c r="C14" s="25" t="s">
        <v>355</v>
      </c>
      <c r="D14" s="41">
        <v>235161.48</v>
      </c>
      <c r="E14" s="28"/>
    </row>
    <row r="15" spans="2:10" s="27" customFormat="1" ht="57" customHeight="1" x14ac:dyDescent="0.25">
      <c r="B15" s="40" t="s">
        <v>54</v>
      </c>
      <c r="C15" s="25" t="s">
        <v>356</v>
      </c>
      <c r="D15" s="41">
        <v>4094680.11</v>
      </c>
      <c r="E15" s="28"/>
    </row>
    <row r="16" spans="2:10" s="27" customFormat="1" ht="27" customHeight="1" x14ac:dyDescent="0.25">
      <c r="B16" s="40" t="s">
        <v>56</v>
      </c>
      <c r="C16" s="25" t="s">
        <v>359</v>
      </c>
      <c r="D16" s="41">
        <v>15990</v>
      </c>
      <c r="E16" s="28"/>
    </row>
    <row r="17" spans="2:5" s="27" customFormat="1" x14ac:dyDescent="0.25">
      <c r="B17" s="63">
        <v>3</v>
      </c>
      <c r="C17" s="64" t="s">
        <v>89</v>
      </c>
      <c r="D17" s="44">
        <f>SUM(D18:D23)</f>
        <v>11827916.969999999</v>
      </c>
      <c r="E17" s="28"/>
    </row>
    <row r="18" spans="2:5" x14ac:dyDescent="0.25">
      <c r="B18" s="40" t="s">
        <v>16</v>
      </c>
      <c r="C18" s="25" t="s">
        <v>90</v>
      </c>
      <c r="D18" s="41">
        <v>6402902.0899999999</v>
      </c>
      <c r="E18" s="8"/>
    </row>
    <row r="19" spans="2:5" x14ac:dyDescent="0.25">
      <c r="B19" s="40" t="s">
        <v>18</v>
      </c>
      <c r="C19" s="25" t="s">
        <v>91</v>
      </c>
      <c r="D19" s="41">
        <v>96596.08</v>
      </c>
      <c r="E19" s="8"/>
    </row>
    <row r="20" spans="2:5" ht="80.25" customHeight="1" x14ac:dyDescent="0.25">
      <c r="B20" s="40" t="s">
        <v>20</v>
      </c>
      <c r="C20" s="25" t="s">
        <v>357</v>
      </c>
      <c r="D20" s="41">
        <v>899414</v>
      </c>
      <c r="E20" s="8"/>
    </row>
    <row r="21" spans="2:5" ht="60.75" customHeight="1" x14ac:dyDescent="0.25">
      <c r="B21" s="40" t="s">
        <v>22</v>
      </c>
      <c r="C21" s="25" t="s">
        <v>358</v>
      </c>
      <c r="D21" s="41">
        <v>4094680.11</v>
      </c>
      <c r="E21" s="8"/>
    </row>
    <row r="22" spans="2:5" ht="101.25" customHeight="1" x14ac:dyDescent="0.25">
      <c r="B22" s="40"/>
      <c r="C22" s="25" t="s">
        <v>361</v>
      </c>
      <c r="D22" s="41">
        <v>326452.69</v>
      </c>
      <c r="E22" s="8"/>
    </row>
    <row r="23" spans="2:5" ht="50.25" customHeight="1" x14ac:dyDescent="0.25">
      <c r="B23" s="40" t="s">
        <v>24</v>
      </c>
      <c r="C23" s="25" t="s">
        <v>360</v>
      </c>
      <c r="D23" s="41">
        <v>7872</v>
      </c>
      <c r="E23" s="8"/>
    </row>
    <row r="24" spans="2:5" s="27" customFormat="1" ht="23.25" customHeight="1" thickBot="1" x14ac:dyDescent="0.3">
      <c r="B24" s="66" t="s">
        <v>32</v>
      </c>
      <c r="C24" s="67" t="s">
        <v>353</v>
      </c>
      <c r="D24" s="68">
        <f>D6+D7-D17</f>
        <v>20231.040000002831</v>
      </c>
      <c r="E24" s="28"/>
    </row>
    <row r="25" spans="2:5" s="27" customFormat="1" x14ac:dyDescent="0.25">
      <c r="B25" s="69"/>
      <c r="C25" s="70"/>
      <c r="D25" s="28"/>
      <c r="E25" s="28"/>
    </row>
    <row r="26" spans="2:5" x14ac:dyDescent="0.25">
      <c r="B26" s="9"/>
      <c r="C26" s="71"/>
      <c r="D26" s="8"/>
      <c r="E26" s="8"/>
    </row>
    <row r="27" spans="2:5" x14ac:dyDescent="0.25">
      <c r="B27" s="2"/>
      <c r="C27" s="2"/>
    </row>
    <row r="28" spans="2:5" x14ac:dyDescent="0.25">
      <c r="B28" s="2"/>
      <c r="C28" s="2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7B1AB-7162-4264-9B4B-45A962868D2F}">
  <dimension ref="A2:H76"/>
  <sheetViews>
    <sheetView topLeftCell="A64" workbookViewId="0">
      <selection activeCell="G8" sqref="G8"/>
    </sheetView>
  </sheetViews>
  <sheetFormatPr defaultRowHeight="12.75" x14ac:dyDescent="0.2"/>
  <cols>
    <col min="1" max="1" width="13.7109375" style="172" customWidth="1"/>
    <col min="2" max="2" width="41" style="172" customWidth="1"/>
    <col min="3" max="3" width="20.140625" style="172" customWidth="1"/>
    <col min="4" max="4" width="38.42578125" style="172" customWidth="1"/>
    <col min="5" max="5" width="13.42578125" style="173" customWidth="1"/>
    <col min="6" max="6" width="13.85546875" style="173" customWidth="1"/>
    <col min="7" max="7" width="12.28515625" style="173" customWidth="1"/>
    <col min="8" max="8" width="39.28515625" style="172" customWidth="1"/>
    <col min="9" max="256" width="9.140625" style="172"/>
    <col min="257" max="257" width="13.7109375" style="172" customWidth="1"/>
    <col min="258" max="258" width="41" style="172" customWidth="1"/>
    <col min="259" max="259" width="20.140625" style="172" customWidth="1"/>
    <col min="260" max="260" width="38.42578125" style="172" customWidth="1"/>
    <col min="261" max="261" width="13.42578125" style="172" customWidth="1"/>
    <col min="262" max="262" width="13.85546875" style="172" customWidth="1"/>
    <col min="263" max="263" width="12.28515625" style="172" customWidth="1"/>
    <col min="264" max="264" width="39.28515625" style="172" customWidth="1"/>
    <col min="265" max="512" width="9.140625" style="172"/>
    <col min="513" max="513" width="13.7109375" style="172" customWidth="1"/>
    <col min="514" max="514" width="41" style="172" customWidth="1"/>
    <col min="515" max="515" width="20.140625" style="172" customWidth="1"/>
    <col min="516" max="516" width="38.42578125" style="172" customWidth="1"/>
    <col min="517" max="517" width="13.42578125" style="172" customWidth="1"/>
    <col min="518" max="518" width="13.85546875" style="172" customWidth="1"/>
    <col min="519" max="519" width="12.28515625" style="172" customWidth="1"/>
    <col min="520" max="520" width="39.28515625" style="172" customWidth="1"/>
    <col min="521" max="768" width="9.140625" style="172"/>
    <col min="769" max="769" width="13.7109375" style="172" customWidth="1"/>
    <col min="770" max="770" width="41" style="172" customWidth="1"/>
    <col min="771" max="771" width="20.140625" style="172" customWidth="1"/>
    <col min="772" max="772" width="38.42578125" style="172" customWidth="1"/>
    <col min="773" max="773" width="13.42578125" style="172" customWidth="1"/>
    <col min="774" max="774" width="13.85546875" style="172" customWidth="1"/>
    <col min="775" max="775" width="12.28515625" style="172" customWidth="1"/>
    <col min="776" max="776" width="39.28515625" style="172" customWidth="1"/>
    <col min="777" max="1024" width="9.140625" style="172"/>
    <col min="1025" max="1025" width="13.7109375" style="172" customWidth="1"/>
    <col min="1026" max="1026" width="41" style="172" customWidth="1"/>
    <col min="1027" max="1027" width="20.140625" style="172" customWidth="1"/>
    <col min="1028" max="1028" width="38.42578125" style="172" customWidth="1"/>
    <col min="1029" max="1029" width="13.42578125" style="172" customWidth="1"/>
    <col min="1030" max="1030" width="13.85546875" style="172" customWidth="1"/>
    <col min="1031" max="1031" width="12.28515625" style="172" customWidth="1"/>
    <col min="1032" max="1032" width="39.28515625" style="172" customWidth="1"/>
    <col min="1033" max="1280" width="9.140625" style="172"/>
    <col min="1281" max="1281" width="13.7109375" style="172" customWidth="1"/>
    <col min="1282" max="1282" width="41" style="172" customWidth="1"/>
    <col min="1283" max="1283" width="20.140625" style="172" customWidth="1"/>
    <col min="1284" max="1284" width="38.42578125" style="172" customWidth="1"/>
    <col min="1285" max="1285" width="13.42578125" style="172" customWidth="1"/>
    <col min="1286" max="1286" width="13.85546875" style="172" customWidth="1"/>
    <col min="1287" max="1287" width="12.28515625" style="172" customWidth="1"/>
    <col min="1288" max="1288" width="39.28515625" style="172" customWidth="1"/>
    <col min="1289" max="1536" width="9.140625" style="172"/>
    <col min="1537" max="1537" width="13.7109375" style="172" customWidth="1"/>
    <col min="1538" max="1538" width="41" style="172" customWidth="1"/>
    <col min="1539" max="1539" width="20.140625" style="172" customWidth="1"/>
    <col min="1540" max="1540" width="38.42578125" style="172" customWidth="1"/>
    <col min="1541" max="1541" width="13.42578125" style="172" customWidth="1"/>
    <col min="1542" max="1542" width="13.85546875" style="172" customWidth="1"/>
    <col min="1543" max="1543" width="12.28515625" style="172" customWidth="1"/>
    <col min="1544" max="1544" width="39.28515625" style="172" customWidth="1"/>
    <col min="1545" max="1792" width="9.140625" style="172"/>
    <col min="1793" max="1793" width="13.7109375" style="172" customWidth="1"/>
    <col min="1794" max="1794" width="41" style="172" customWidth="1"/>
    <col min="1795" max="1795" width="20.140625" style="172" customWidth="1"/>
    <col min="1796" max="1796" width="38.42578125" style="172" customWidth="1"/>
    <col min="1797" max="1797" width="13.42578125" style="172" customWidth="1"/>
    <col min="1798" max="1798" width="13.85546875" style="172" customWidth="1"/>
    <col min="1799" max="1799" width="12.28515625" style="172" customWidth="1"/>
    <col min="1800" max="1800" width="39.28515625" style="172" customWidth="1"/>
    <col min="1801" max="2048" width="9.140625" style="172"/>
    <col min="2049" max="2049" width="13.7109375" style="172" customWidth="1"/>
    <col min="2050" max="2050" width="41" style="172" customWidth="1"/>
    <col min="2051" max="2051" width="20.140625" style="172" customWidth="1"/>
    <col min="2052" max="2052" width="38.42578125" style="172" customWidth="1"/>
    <col min="2053" max="2053" width="13.42578125" style="172" customWidth="1"/>
    <col min="2054" max="2054" width="13.85546875" style="172" customWidth="1"/>
    <col min="2055" max="2055" width="12.28515625" style="172" customWidth="1"/>
    <col min="2056" max="2056" width="39.28515625" style="172" customWidth="1"/>
    <col min="2057" max="2304" width="9.140625" style="172"/>
    <col min="2305" max="2305" width="13.7109375" style="172" customWidth="1"/>
    <col min="2306" max="2306" width="41" style="172" customWidth="1"/>
    <col min="2307" max="2307" width="20.140625" style="172" customWidth="1"/>
    <col min="2308" max="2308" width="38.42578125" style="172" customWidth="1"/>
    <col min="2309" max="2309" width="13.42578125" style="172" customWidth="1"/>
    <col min="2310" max="2310" width="13.85546875" style="172" customWidth="1"/>
    <col min="2311" max="2311" width="12.28515625" style="172" customWidth="1"/>
    <col min="2312" max="2312" width="39.28515625" style="172" customWidth="1"/>
    <col min="2313" max="2560" width="9.140625" style="172"/>
    <col min="2561" max="2561" width="13.7109375" style="172" customWidth="1"/>
    <col min="2562" max="2562" width="41" style="172" customWidth="1"/>
    <col min="2563" max="2563" width="20.140625" style="172" customWidth="1"/>
    <col min="2564" max="2564" width="38.42578125" style="172" customWidth="1"/>
    <col min="2565" max="2565" width="13.42578125" style="172" customWidth="1"/>
    <col min="2566" max="2566" width="13.85546875" style="172" customWidth="1"/>
    <col min="2567" max="2567" width="12.28515625" style="172" customWidth="1"/>
    <col min="2568" max="2568" width="39.28515625" style="172" customWidth="1"/>
    <col min="2569" max="2816" width="9.140625" style="172"/>
    <col min="2817" max="2817" width="13.7109375" style="172" customWidth="1"/>
    <col min="2818" max="2818" width="41" style="172" customWidth="1"/>
    <col min="2819" max="2819" width="20.140625" style="172" customWidth="1"/>
    <col min="2820" max="2820" width="38.42578125" style="172" customWidth="1"/>
    <col min="2821" max="2821" width="13.42578125" style="172" customWidth="1"/>
    <col min="2822" max="2822" width="13.85546875" style="172" customWidth="1"/>
    <col min="2823" max="2823" width="12.28515625" style="172" customWidth="1"/>
    <col min="2824" max="2824" width="39.28515625" style="172" customWidth="1"/>
    <col min="2825" max="3072" width="9.140625" style="172"/>
    <col min="3073" max="3073" width="13.7109375" style="172" customWidth="1"/>
    <col min="3074" max="3074" width="41" style="172" customWidth="1"/>
    <col min="3075" max="3075" width="20.140625" style="172" customWidth="1"/>
    <col min="3076" max="3076" width="38.42578125" style="172" customWidth="1"/>
    <col min="3077" max="3077" width="13.42578125" style="172" customWidth="1"/>
    <col min="3078" max="3078" width="13.85546875" style="172" customWidth="1"/>
    <col min="3079" max="3079" width="12.28515625" style="172" customWidth="1"/>
    <col min="3080" max="3080" width="39.28515625" style="172" customWidth="1"/>
    <col min="3081" max="3328" width="9.140625" style="172"/>
    <col min="3329" max="3329" width="13.7109375" style="172" customWidth="1"/>
    <col min="3330" max="3330" width="41" style="172" customWidth="1"/>
    <col min="3331" max="3331" width="20.140625" style="172" customWidth="1"/>
    <col min="3332" max="3332" width="38.42578125" style="172" customWidth="1"/>
    <col min="3333" max="3333" width="13.42578125" style="172" customWidth="1"/>
    <col min="3334" max="3334" width="13.85546875" style="172" customWidth="1"/>
    <col min="3335" max="3335" width="12.28515625" style="172" customWidth="1"/>
    <col min="3336" max="3336" width="39.28515625" style="172" customWidth="1"/>
    <col min="3337" max="3584" width="9.140625" style="172"/>
    <col min="3585" max="3585" width="13.7109375" style="172" customWidth="1"/>
    <col min="3586" max="3586" width="41" style="172" customWidth="1"/>
    <col min="3587" max="3587" width="20.140625" style="172" customWidth="1"/>
    <col min="3588" max="3588" width="38.42578125" style="172" customWidth="1"/>
    <col min="3589" max="3589" width="13.42578125" style="172" customWidth="1"/>
    <col min="3590" max="3590" width="13.85546875" style="172" customWidth="1"/>
    <col min="3591" max="3591" width="12.28515625" style="172" customWidth="1"/>
    <col min="3592" max="3592" width="39.28515625" style="172" customWidth="1"/>
    <col min="3593" max="3840" width="9.140625" style="172"/>
    <col min="3841" max="3841" width="13.7109375" style="172" customWidth="1"/>
    <col min="3842" max="3842" width="41" style="172" customWidth="1"/>
    <col min="3843" max="3843" width="20.140625" style="172" customWidth="1"/>
    <col min="3844" max="3844" width="38.42578125" style="172" customWidth="1"/>
    <col min="3845" max="3845" width="13.42578125" style="172" customWidth="1"/>
    <col min="3846" max="3846" width="13.85546875" style="172" customWidth="1"/>
    <col min="3847" max="3847" width="12.28515625" style="172" customWidth="1"/>
    <col min="3848" max="3848" width="39.28515625" style="172" customWidth="1"/>
    <col min="3849" max="4096" width="9.140625" style="172"/>
    <col min="4097" max="4097" width="13.7109375" style="172" customWidth="1"/>
    <col min="4098" max="4098" width="41" style="172" customWidth="1"/>
    <col min="4099" max="4099" width="20.140625" style="172" customWidth="1"/>
    <col min="4100" max="4100" width="38.42578125" style="172" customWidth="1"/>
    <col min="4101" max="4101" width="13.42578125" style="172" customWidth="1"/>
    <col min="4102" max="4102" width="13.85546875" style="172" customWidth="1"/>
    <col min="4103" max="4103" width="12.28515625" style="172" customWidth="1"/>
    <col min="4104" max="4104" width="39.28515625" style="172" customWidth="1"/>
    <col min="4105" max="4352" width="9.140625" style="172"/>
    <col min="4353" max="4353" width="13.7109375" style="172" customWidth="1"/>
    <col min="4354" max="4354" width="41" style="172" customWidth="1"/>
    <col min="4355" max="4355" width="20.140625" style="172" customWidth="1"/>
    <col min="4356" max="4356" width="38.42578125" style="172" customWidth="1"/>
    <col min="4357" max="4357" width="13.42578125" style="172" customWidth="1"/>
    <col min="4358" max="4358" width="13.85546875" style="172" customWidth="1"/>
    <col min="4359" max="4359" width="12.28515625" style="172" customWidth="1"/>
    <col min="4360" max="4360" width="39.28515625" style="172" customWidth="1"/>
    <col min="4361" max="4608" width="9.140625" style="172"/>
    <col min="4609" max="4609" width="13.7109375" style="172" customWidth="1"/>
    <col min="4610" max="4610" width="41" style="172" customWidth="1"/>
    <col min="4611" max="4611" width="20.140625" style="172" customWidth="1"/>
    <col min="4612" max="4612" width="38.42578125" style="172" customWidth="1"/>
    <col min="4613" max="4613" width="13.42578125" style="172" customWidth="1"/>
    <col min="4614" max="4614" width="13.85546875" style="172" customWidth="1"/>
    <col min="4615" max="4615" width="12.28515625" style="172" customWidth="1"/>
    <col min="4616" max="4616" width="39.28515625" style="172" customWidth="1"/>
    <col min="4617" max="4864" width="9.140625" style="172"/>
    <col min="4865" max="4865" width="13.7109375" style="172" customWidth="1"/>
    <col min="4866" max="4866" width="41" style="172" customWidth="1"/>
    <col min="4867" max="4867" width="20.140625" style="172" customWidth="1"/>
    <col min="4868" max="4868" width="38.42578125" style="172" customWidth="1"/>
    <col min="4869" max="4869" width="13.42578125" style="172" customWidth="1"/>
    <col min="4870" max="4870" width="13.85546875" style="172" customWidth="1"/>
    <col min="4871" max="4871" width="12.28515625" style="172" customWidth="1"/>
    <col min="4872" max="4872" width="39.28515625" style="172" customWidth="1"/>
    <col min="4873" max="5120" width="9.140625" style="172"/>
    <col min="5121" max="5121" width="13.7109375" style="172" customWidth="1"/>
    <col min="5122" max="5122" width="41" style="172" customWidth="1"/>
    <col min="5123" max="5123" width="20.140625" style="172" customWidth="1"/>
    <col min="5124" max="5124" width="38.42578125" style="172" customWidth="1"/>
    <col min="5125" max="5125" width="13.42578125" style="172" customWidth="1"/>
    <col min="5126" max="5126" width="13.85546875" style="172" customWidth="1"/>
    <col min="5127" max="5127" width="12.28515625" style="172" customWidth="1"/>
    <col min="5128" max="5128" width="39.28515625" style="172" customWidth="1"/>
    <col min="5129" max="5376" width="9.140625" style="172"/>
    <col min="5377" max="5377" width="13.7109375" style="172" customWidth="1"/>
    <col min="5378" max="5378" width="41" style="172" customWidth="1"/>
    <col min="5379" max="5379" width="20.140625" style="172" customWidth="1"/>
    <col min="5380" max="5380" width="38.42578125" style="172" customWidth="1"/>
    <col min="5381" max="5381" width="13.42578125" style="172" customWidth="1"/>
    <col min="5382" max="5382" width="13.85546875" style="172" customWidth="1"/>
    <col min="5383" max="5383" width="12.28515625" style="172" customWidth="1"/>
    <col min="5384" max="5384" width="39.28515625" style="172" customWidth="1"/>
    <col min="5385" max="5632" width="9.140625" style="172"/>
    <col min="5633" max="5633" width="13.7109375" style="172" customWidth="1"/>
    <col min="5634" max="5634" width="41" style="172" customWidth="1"/>
    <col min="5635" max="5635" width="20.140625" style="172" customWidth="1"/>
    <col min="5636" max="5636" width="38.42578125" style="172" customWidth="1"/>
    <col min="5637" max="5637" width="13.42578125" style="172" customWidth="1"/>
    <col min="5638" max="5638" width="13.85546875" style="172" customWidth="1"/>
    <col min="5639" max="5639" width="12.28515625" style="172" customWidth="1"/>
    <col min="5640" max="5640" width="39.28515625" style="172" customWidth="1"/>
    <col min="5641" max="5888" width="9.140625" style="172"/>
    <col min="5889" max="5889" width="13.7109375" style="172" customWidth="1"/>
    <col min="5890" max="5890" width="41" style="172" customWidth="1"/>
    <col min="5891" max="5891" width="20.140625" style="172" customWidth="1"/>
    <col min="5892" max="5892" width="38.42578125" style="172" customWidth="1"/>
    <col min="5893" max="5893" width="13.42578125" style="172" customWidth="1"/>
    <col min="5894" max="5894" width="13.85546875" style="172" customWidth="1"/>
    <col min="5895" max="5895" width="12.28515625" style="172" customWidth="1"/>
    <col min="5896" max="5896" width="39.28515625" style="172" customWidth="1"/>
    <col min="5897" max="6144" width="9.140625" style="172"/>
    <col min="6145" max="6145" width="13.7109375" style="172" customWidth="1"/>
    <col min="6146" max="6146" width="41" style="172" customWidth="1"/>
    <col min="6147" max="6147" width="20.140625" style="172" customWidth="1"/>
    <col min="6148" max="6148" width="38.42578125" style="172" customWidth="1"/>
    <col min="6149" max="6149" width="13.42578125" style="172" customWidth="1"/>
    <col min="6150" max="6150" width="13.85546875" style="172" customWidth="1"/>
    <col min="6151" max="6151" width="12.28515625" style="172" customWidth="1"/>
    <col min="6152" max="6152" width="39.28515625" style="172" customWidth="1"/>
    <col min="6153" max="6400" width="9.140625" style="172"/>
    <col min="6401" max="6401" width="13.7109375" style="172" customWidth="1"/>
    <col min="6402" max="6402" width="41" style="172" customWidth="1"/>
    <col min="6403" max="6403" width="20.140625" style="172" customWidth="1"/>
    <col min="6404" max="6404" width="38.42578125" style="172" customWidth="1"/>
    <col min="6405" max="6405" width="13.42578125" style="172" customWidth="1"/>
    <col min="6406" max="6406" width="13.85546875" style="172" customWidth="1"/>
    <col min="6407" max="6407" width="12.28515625" style="172" customWidth="1"/>
    <col min="6408" max="6408" width="39.28515625" style="172" customWidth="1"/>
    <col min="6409" max="6656" width="9.140625" style="172"/>
    <col min="6657" max="6657" width="13.7109375" style="172" customWidth="1"/>
    <col min="6658" max="6658" width="41" style="172" customWidth="1"/>
    <col min="6659" max="6659" width="20.140625" style="172" customWidth="1"/>
    <col min="6660" max="6660" width="38.42578125" style="172" customWidth="1"/>
    <col min="6661" max="6661" width="13.42578125" style="172" customWidth="1"/>
    <col min="6662" max="6662" width="13.85546875" style="172" customWidth="1"/>
    <col min="6663" max="6663" width="12.28515625" style="172" customWidth="1"/>
    <col min="6664" max="6664" width="39.28515625" style="172" customWidth="1"/>
    <col min="6665" max="6912" width="9.140625" style="172"/>
    <col min="6913" max="6913" width="13.7109375" style="172" customWidth="1"/>
    <col min="6914" max="6914" width="41" style="172" customWidth="1"/>
    <col min="6915" max="6915" width="20.140625" style="172" customWidth="1"/>
    <col min="6916" max="6916" width="38.42578125" style="172" customWidth="1"/>
    <col min="6917" max="6917" width="13.42578125" style="172" customWidth="1"/>
    <col min="6918" max="6918" width="13.85546875" style="172" customWidth="1"/>
    <col min="6919" max="6919" width="12.28515625" style="172" customWidth="1"/>
    <col min="6920" max="6920" width="39.28515625" style="172" customWidth="1"/>
    <col min="6921" max="7168" width="9.140625" style="172"/>
    <col min="7169" max="7169" width="13.7109375" style="172" customWidth="1"/>
    <col min="7170" max="7170" width="41" style="172" customWidth="1"/>
    <col min="7171" max="7171" width="20.140625" style="172" customWidth="1"/>
    <col min="7172" max="7172" width="38.42578125" style="172" customWidth="1"/>
    <col min="7173" max="7173" width="13.42578125" style="172" customWidth="1"/>
    <col min="7174" max="7174" width="13.85546875" style="172" customWidth="1"/>
    <col min="7175" max="7175" width="12.28515625" style="172" customWidth="1"/>
    <col min="7176" max="7176" width="39.28515625" style="172" customWidth="1"/>
    <col min="7177" max="7424" width="9.140625" style="172"/>
    <col min="7425" max="7425" width="13.7109375" style="172" customWidth="1"/>
    <col min="7426" max="7426" width="41" style="172" customWidth="1"/>
    <col min="7427" max="7427" width="20.140625" style="172" customWidth="1"/>
    <col min="7428" max="7428" width="38.42578125" style="172" customWidth="1"/>
    <col min="7429" max="7429" width="13.42578125" style="172" customWidth="1"/>
    <col min="7430" max="7430" width="13.85546875" style="172" customWidth="1"/>
    <col min="7431" max="7431" width="12.28515625" style="172" customWidth="1"/>
    <col min="7432" max="7432" width="39.28515625" style="172" customWidth="1"/>
    <col min="7433" max="7680" width="9.140625" style="172"/>
    <col min="7681" max="7681" width="13.7109375" style="172" customWidth="1"/>
    <col min="7682" max="7682" width="41" style="172" customWidth="1"/>
    <col min="7683" max="7683" width="20.140625" style="172" customWidth="1"/>
    <col min="7684" max="7684" width="38.42578125" style="172" customWidth="1"/>
    <col min="7685" max="7685" width="13.42578125" style="172" customWidth="1"/>
    <col min="7686" max="7686" width="13.85546875" style="172" customWidth="1"/>
    <col min="7687" max="7687" width="12.28515625" style="172" customWidth="1"/>
    <col min="7688" max="7688" width="39.28515625" style="172" customWidth="1"/>
    <col min="7689" max="7936" width="9.140625" style="172"/>
    <col min="7937" max="7937" width="13.7109375" style="172" customWidth="1"/>
    <col min="7938" max="7938" width="41" style="172" customWidth="1"/>
    <col min="7939" max="7939" width="20.140625" style="172" customWidth="1"/>
    <col min="7940" max="7940" width="38.42578125" style="172" customWidth="1"/>
    <col min="7941" max="7941" width="13.42578125" style="172" customWidth="1"/>
    <col min="7942" max="7942" width="13.85546875" style="172" customWidth="1"/>
    <col min="7943" max="7943" width="12.28515625" style="172" customWidth="1"/>
    <col min="7944" max="7944" width="39.28515625" style="172" customWidth="1"/>
    <col min="7945" max="8192" width="9.140625" style="172"/>
    <col min="8193" max="8193" width="13.7109375" style="172" customWidth="1"/>
    <col min="8194" max="8194" width="41" style="172" customWidth="1"/>
    <col min="8195" max="8195" width="20.140625" style="172" customWidth="1"/>
    <col min="8196" max="8196" width="38.42578125" style="172" customWidth="1"/>
    <col min="8197" max="8197" width="13.42578125" style="172" customWidth="1"/>
    <col min="8198" max="8198" width="13.85546875" style="172" customWidth="1"/>
    <col min="8199" max="8199" width="12.28515625" style="172" customWidth="1"/>
    <col min="8200" max="8200" width="39.28515625" style="172" customWidth="1"/>
    <col min="8201" max="8448" width="9.140625" style="172"/>
    <col min="8449" max="8449" width="13.7109375" style="172" customWidth="1"/>
    <col min="8450" max="8450" width="41" style="172" customWidth="1"/>
    <col min="8451" max="8451" width="20.140625" style="172" customWidth="1"/>
    <col min="8452" max="8452" width="38.42578125" style="172" customWidth="1"/>
    <col min="8453" max="8453" width="13.42578125" style="172" customWidth="1"/>
    <col min="8454" max="8454" width="13.85546875" style="172" customWidth="1"/>
    <col min="8455" max="8455" width="12.28515625" style="172" customWidth="1"/>
    <col min="8456" max="8456" width="39.28515625" style="172" customWidth="1"/>
    <col min="8457" max="8704" width="9.140625" style="172"/>
    <col min="8705" max="8705" width="13.7109375" style="172" customWidth="1"/>
    <col min="8706" max="8706" width="41" style="172" customWidth="1"/>
    <col min="8707" max="8707" width="20.140625" style="172" customWidth="1"/>
    <col min="8708" max="8708" width="38.42578125" style="172" customWidth="1"/>
    <col min="8709" max="8709" width="13.42578125" style="172" customWidth="1"/>
    <col min="8710" max="8710" width="13.85546875" style="172" customWidth="1"/>
    <col min="8711" max="8711" width="12.28515625" style="172" customWidth="1"/>
    <col min="8712" max="8712" width="39.28515625" style="172" customWidth="1"/>
    <col min="8713" max="8960" width="9.140625" style="172"/>
    <col min="8961" max="8961" width="13.7109375" style="172" customWidth="1"/>
    <col min="8962" max="8962" width="41" style="172" customWidth="1"/>
    <col min="8963" max="8963" width="20.140625" style="172" customWidth="1"/>
    <col min="8964" max="8964" width="38.42578125" style="172" customWidth="1"/>
    <col min="8965" max="8965" width="13.42578125" style="172" customWidth="1"/>
    <col min="8966" max="8966" width="13.85546875" style="172" customWidth="1"/>
    <col min="8967" max="8967" width="12.28515625" style="172" customWidth="1"/>
    <col min="8968" max="8968" width="39.28515625" style="172" customWidth="1"/>
    <col min="8969" max="9216" width="9.140625" style="172"/>
    <col min="9217" max="9217" width="13.7109375" style="172" customWidth="1"/>
    <col min="9218" max="9218" width="41" style="172" customWidth="1"/>
    <col min="9219" max="9219" width="20.140625" style="172" customWidth="1"/>
    <col min="9220" max="9220" width="38.42578125" style="172" customWidth="1"/>
    <col min="9221" max="9221" width="13.42578125" style="172" customWidth="1"/>
    <col min="9222" max="9222" width="13.85546875" style="172" customWidth="1"/>
    <col min="9223" max="9223" width="12.28515625" style="172" customWidth="1"/>
    <col min="9224" max="9224" width="39.28515625" style="172" customWidth="1"/>
    <col min="9225" max="9472" width="9.140625" style="172"/>
    <col min="9473" max="9473" width="13.7109375" style="172" customWidth="1"/>
    <col min="9474" max="9474" width="41" style="172" customWidth="1"/>
    <col min="9475" max="9475" width="20.140625" style="172" customWidth="1"/>
    <col min="9476" max="9476" width="38.42578125" style="172" customWidth="1"/>
    <col min="9477" max="9477" width="13.42578125" style="172" customWidth="1"/>
    <col min="9478" max="9478" width="13.85546875" style="172" customWidth="1"/>
    <col min="9479" max="9479" width="12.28515625" style="172" customWidth="1"/>
    <col min="9480" max="9480" width="39.28515625" style="172" customWidth="1"/>
    <col min="9481" max="9728" width="9.140625" style="172"/>
    <col min="9729" max="9729" width="13.7109375" style="172" customWidth="1"/>
    <col min="9730" max="9730" width="41" style="172" customWidth="1"/>
    <col min="9731" max="9731" width="20.140625" style="172" customWidth="1"/>
    <col min="9732" max="9732" width="38.42578125" style="172" customWidth="1"/>
    <col min="9733" max="9733" width="13.42578125" style="172" customWidth="1"/>
    <col min="9734" max="9734" width="13.85546875" style="172" customWidth="1"/>
    <col min="9735" max="9735" width="12.28515625" style="172" customWidth="1"/>
    <col min="9736" max="9736" width="39.28515625" style="172" customWidth="1"/>
    <col min="9737" max="9984" width="9.140625" style="172"/>
    <col min="9985" max="9985" width="13.7109375" style="172" customWidth="1"/>
    <col min="9986" max="9986" width="41" style="172" customWidth="1"/>
    <col min="9987" max="9987" width="20.140625" style="172" customWidth="1"/>
    <col min="9988" max="9988" width="38.42578125" style="172" customWidth="1"/>
    <col min="9989" max="9989" width="13.42578125" style="172" customWidth="1"/>
    <col min="9990" max="9990" width="13.85546875" style="172" customWidth="1"/>
    <col min="9991" max="9991" width="12.28515625" style="172" customWidth="1"/>
    <col min="9992" max="9992" width="39.28515625" style="172" customWidth="1"/>
    <col min="9993" max="10240" width="9.140625" style="172"/>
    <col min="10241" max="10241" width="13.7109375" style="172" customWidth="1"/>
    <col min="10242" max="10242" width="41" style="172" customWidth="1"/>
    <col min="10243" max="10243" width="20.140625" style="172" customWidth="1"/>
    <col min="10244" max="10244" width="38.42578125" style="172" customWidth="1"/>
    <col min="10245" max="10245" width="13.42578125" style="172" customWidth="1"/>
    <col min="10246" max="10246" width="13.85546875" style="172" customWidth="1"/>
    <col min="10247" max="10247" width="12.28515625" style="172" customWidth="1"/>
    <col min="10248" max="10248" width="39.28515625" style="172" customWidth="1"/>
    <col min="10249" max="10496" width="9.140625" style="172"/>
    <col min="10497" max="10497" width="13.7109375" style="172" customWidth="1"/>
    <col min="10498" max="10498" width="41" style="172" customWidth="1"/>
    <col min="10499" max="10499" width="20.140625" style="172" customWidth="1"/>
    <col min="10500" max="10500" width="38.42578125" style="172" customWidth="1"/>
    <col min="10501" max="10501" width="13.42578125" style="172" customWidth="1"/>
    <col min="10502" max="10502" width="13.85546875" style="172" customWidth="1"/>
    <col min="10503" max="10503" width="12.28515625" style="172" customWidth="1"/>
    <col min="10504" max="10504" width="39.28515625" style="172" customWidth="1"/>
    <col min="10505" max="10752" width="9.140625" style="172"/>
    <col min="10753" max="10753" width="13.7109375" style="172" customWidth="1"/>
    <col min="10754" max="10754" width="41" style="172" customWidth="1"/>
    <col min="10755" max="10755" width="20.140625" style="172" customWidth="1"/>
    <col min="10756" max="10756" width="38.42578125" style="172" customWidth="1"/>
    <col min="10757" max="10757" width="13.42578125" style="172" customWidth="1"/>
    <col min="10758" max="10758" width="13.85546875" style="172" customWidth="1"/>
    <col min="10759" max="10759" width="12.28515625" style="172" customWidth="1"/>
    <col min="10760" max="10760" width="39.28515625" style="172" customWidth="1"/>
    <col min="10761" max="11008" width="9.140625" style="172"/>
    <col min="11009" max="11009" width="13.7109375" style="172" customWidth="1"/>
    <col min="11010" max="11010" width="41" style="172" customWidth="1"/>
    <col min="11011" max="11011" width="20.140625" style="172" customWidth="1"/>
    <col min="11012" max="11012" width="38.42578125" style="172" customWidth="1"/>
    <col min="11013" max="11013" width="13.42578125" style="172" customWidth="1"/>
    <col min="11014" max="11014" width="13.85546875" style="172" customWidth="1"/>
    <col min="11015" max="11015" width="12.28515625" style="172" customWidth="1"/>
    <col min="11016" max="11016" width="39.28515625" style="172" customWidth="1"/>
    <col min="11017" max="11264" width="9.140625" style="172"/>
    <col min="11265" max="11265" width="13.7109375" style="172" customWidth="1"/>
    <col min="11266" max="11266" width="41" style="172" customWidth="1"/>
    <col min="11267" max="11267" width="20.140625" style="172" customWidth="1"/>
    <col min="11268" max="11268" width="38.42578125" style="172" customWidth="1"/>
    <col min="11269" max="11269" width="13.42578125" style="172" customWidth="1"/>
    <col min="11270" max="11270" width="13.85546875" style="172" customWidth="1"/>
    <col min="11271" max="11271" width="12.28515625" style="172" customWidth="1"/>
    <col min="11272" max="11272" width="39.28515625" style="172" customWidth="1"/>
    <col min="11273" max="11520" width="9.140625" style="172"/>
    <col min="11521" max="11521" width="13.7109375" style="172" customWidth="1"/>
    <col min="11522" max="11522" width="41" style="172" customWidth="1"/>
    <col min="11523" max="11523" width="20.140625" style="172" customWidth="1"/>
    <col min="11524" max="11524" width="38.42578125" style="172" customWidth="1"/>
    <col min="11525" max="11525" width="13.42578125" style="172" customWidth="1"/>
    <col min="11526" max="11526" width="13.85546875" style="172" customWidth="1"/>
    <col min="11527" max="11527" width="12.28515625" style="172" customWidth="1"/>
    <col min="11528" max="11528" width="39.28515625" style="172" customWidth="1"/>
    <col min="11529" max="11776" width="9.140625" style="172"/>
    <col min="11777" max="11777" width="13.7109375" style="172" customWidth="1"/>
    <col min="11778" max="11778" width="41" style="172" customWidth="1"/>
    <col min="11779" max="11779" width="20.140625" style="172" customWidth="1"/>
    <col min="11780" max="11780" width="38.42578125" style="172" customWidth="1"/>
    <col min="11781" max="11781" width="13.42578125" style="172" customWidth="1"/>
    <col min="11782" max="11782" width="13.85546875" style="172" customWidth="1"/>
    <col min="11783" max="11783" width="12.28515625" style="172" customWidth="1"/>
    <col min="11784" max="11784" width="39.28515625" style="172" customWidth="1"/>
    <col min="11785" max="12032" width="9.140625" style="172"/>
    <col min="12033" max="12033" width="13.7109375" style="172" customWidth="1"/>
    <col min="12034" max="12034" width="41" style="172" customWidth="1"/>
    <col min="12035" max="12035" width="20.140625" style="172" customWidth="1"/>
    <col min="12036" max="12036" width="38.42578125" style="172" customWidth="1"/>
    <col min="12037" max="12037" width="13.42578125" style="172" customWidth="1"/>
    <col min="12038" max="12038" width="13.85546875" style="172" customWidth="1"/>
    <col min="12039" max="12039" width="12.28515625" style="172" customWidth="1"/>
    <col min="12040" max="12040" width="39.28515625" style="172" customWidth="1"/>
    <col min="12041" max="12288" width="9.140625" style="172"/>
    <col min="12289" max="12289" width="13.7109375" style="172" customWidth="1"/>
    <col min="12290" max="12290" width="41" style="172" customWidth="1"/>
    <col min="12291" max="12291" width="20.140625" style="172" customWidth="1"/>
    <col min="12292" max="12292" width="38.42578125" style="172" customWidth="1"/>
    <col min="12293" max="12293" width="13.42578125" style="172" customWidth="1"/>
    <col min="12294" max="12294" width="13.85546875" style="172" customWidth="1"/>
    <col min="12295" max="12295" width="12.28515625" style="172" customWidth="1"/>
    <col min="12296" max="12296" width="39.28515625" style="172" customWidth="1"/>
    <col min="12297" max="12544" width="9.140625" style="172"/>
    <col min="12545" max="12545" width="13.7109375" style="172" customWidth="1"/>
    <col min="12546" max="12546" width="41" style="172" customWidth="1"/>
    <col min="12547" max="12547" width="20.140625" style="172" customWidth="1"/>
    <col min="12548" max="12548" width="38.42578125" style="172" customWidth="1"/>
    <col min="12549" max="12549" width="13.42578125" style="172" customWidth="1"/>
    <col min="12550" max="12550" width="13.85546875" style="172" customWidth="1"/>
    <col min="12551" max="12551" width="12.28515625" style="172" customWidth="1"/>
    <col min="12552" max="12552" width="39.28515625" style="172" customWidth="1"/>
    <col min="12553" max="12800" width="9.140625" style="172"/>
    <col min="12801" max="12801" width="13.7109375" style="172" customWidth="1"/>
    <col min="12802" max="12802" width="41" style="172" customWidth="1"/>
    <col min="12803" max="12803" width="20.140625" style="172" customWidth="1"/>
    <col min="12804" max="12804" width="38.42578125" style="172" customWidth="1"/>
    <col min="12805" max="12805" width="13.42578125" style="172" customWidth="1"/>
    <col min="12806" max="12806" width="13.85546875" style="172" customWidth="1"/>
    <col min="12807" max="12807" width="12.28515625" style="172" customWidth="1"/>
    <col min="12808" max="12808" width="39.28515625" style="172" customWidth="1"/>
    <col min="12809" max="13056" width="9.140625" style="172"/>
    <col min="13057" max="13057" width="13.7109375" style="172" customWidth="1"/>
    <col min="13058" max="13058" width="41" style="172" customWidth="1"/>
    <col min="13059" max="13059" width="20.140625" style="172" customWidth="1"/>
    <col min="13060" max="13060" width="38.42578125" style="172" customWidth="1"/>
    <col min="13061" max="13061" width="13.42578125" style="172" customWidth="1"/>
    <col min="13062" max="13062" width="13.85546875" style="172" customWidth="1"/>
    <col min="13063" max="13063" width="12.28515625" style="172" customWidth="1"/>
    <col min="13064" max="13064" width="39.28515625" style="172" customWidth="1"/>
    <col min="13065" max="13312" width="9.140625" style="172"/>
    <col min="13313" max="13313" width="13.7109375" style="172" customWidth="1"/>
    <col min="13314" max="13314" width="41" style="172" customWidth="1"/>
    <col min="13315" max="13315" width="20.140625" style="172" customWidth="1"/>
    <col min="13316" max="13316" width="38.42578125" style="172" customWidth="1"/>
    <col min="13317" max="13317" width="13.42578125" style="172" customWidth="1"/>
    <col min="13318" max="13318" width="13.85546875" style="172" customWidth="1"/>
    <col min="13319" max="13319" width="12.28515625" style="172" customWidth="1"/>
    <col min="13320" max="13320" width="39.28515625" style="172" customWidth="1"/>
    <col min="13321" max="13568" width="9.140625" style="172"/>
    <col min="13569" max="13569" width="13.7109375" style="172" customWidth="1"/>
    <col min="13570" max="13570" width="41" style="172" customWidth="1"/>
    <col min="13571" max="13571" width="20.140625" style="172" customWidth="1"/>
    <col min="13572" max="13572" width="38.42578125" style="172" customWidth="1"/>
    <col min="13573" max="13573" width="13.42578125" style="172" customWidth="1"/>
    <col min="13574" max="13574" width="13.85546875" style="172" customWidth="1"/>
    <col min="13575" max="13575" width="12.28515625" style="172" customWidth="1"/>
    <col min="13576" max="13576" width="39.28515625" style="172" customWidth="1"/>
    <col min="13577" max="13824" width="9.140625" style="172"/>
    <col min="13825" max="13825" width="13.7109375" style="172" customWidth="1"/>
    <col min="13826" max="13826" width="41" style="172" customWidth="1"/>
    <col min="13827" max="13827" width="20.140625" style="172" customWidth="1"/>
    <col min="13828" max="13828" width="38.42578125" style="172" customWidth="1"/>
    <col min="13829" max="13829" width="13.42578125" style="172" customWidth="1"/>
    <col min="13830" max="13830" width="13.85546875" style="172" customWidth="1"/>
    <col min="13831" max="13831" width="12.28515625" style="172" customWidth="1"/>
    <col min="13832" max="13832" width="39.28515625" style="172" customWidth="1"/>
    <col min="13833" max="14080" width="9.140625" style="172"/>
    <col min="14081" max="14081" width="13.7109375" style="172" customWidth="1"/>
    <col min="14082" max="14082" width="41" style="172" customWidth="1"/>
    <col min="14083" max="14083" width="20.140625" style="172" customWidth="1"/>
    <col min="14084" max="14084" width="38.42578125" style="172" customWidth="1"/>
    <col min="14085" max="14085" width="13.42578125" style="172" customWidth="1"/>
    <col min="14086" max="14086" width="13.85546875" style="172" customWidth="1"/>
    <col min="14087" max="14087" width="12.28515625" style="172" customWidth="1"/>
    <col min="14088" max="14088" width="39.28515625" style="172" customWidth="1"/>
    <col min="14089" max="14336" width="9.140625" style="172"/>
    <col min="14337" max="14337" width="13.7109375" style="172" customWidth="1"/>
    <col min="14338" max="14338" width="41" style="172" customWidth="1"/>
    <col min="14339" max="14339" width="20.140625" style="172" customWidth="1"/>
    <col min="14340" max="14340" width="38.42578125" style="172" customWidth="1"/>
    <col min="14341" max="14341" width="13.42578125" style="172" customWidth="1"/>
    <col min="14342" max="14342" width="13.85546875" style="172" customWidth="1"/>
    <col min="14343" max="14343" width="12.28515625" style="172" customWidth="1"/>
    <col min="14344" max="14344" width="39.28515625" style="172" customWidth="1"/>
    <col min="14345" max="14592" width="9.140625" style="172"/>
    <col min="14593" max="14593" width="13.7109375" style="172" customWidth="1"/>
    <col min="14594" max="14594" width="41" style="172" customWidth="1"/>
    <col min="14595" max="14595" width="20.140625" style="172" customWidth="1"/>
    <col min="14596" max="14596" width="38.42578125" style="172" customWidth="1"/>
    <col min="14597" max="14597" width="13.42578125" style="172" customWidth="1"/>
    <col min="14598" max="14598" width="13.85546875" style="172" customWidth="1"/>
    <col min="14599" max="14599" width="12.28515625" style="172" customWidth="1"/>
    <col min="14600" max="14600" width="39.28515625" style="172" customWidth="1"/>
    <col min="14601" max="14848" width="9.140625" style="172"/>
    <col min="14849" max="14849" width="13.7109375" style="172" customWidth="1"/>
    <col min="14850" max="14850" width="41" style="172" customWidth="1"/>
    <col min="14851" max="14851" width="20.140625" style="172" customWidth="1"/>
    <col min="14852" max="14852" width="38.42578125" style="172" customWidth="1"/>
    <col min="14853" max="14853" width="13.42578125" style="172" customWidth="1"/>
    <col min="14854" max="14854" width="13.85546875" style="172" customWidth="1"/>
    <col min="14855" max="14855" width="12.28515625" style="172" customWidth="1"/>
    <col min="14856" max="14856" width="39.28515625" style="172" customWidth="1"/>
    <col min="14857" max="15104" width="9.140625" style="172"/>
    <col min="15105" max="15105" width="13.7109375" style="172" customWidth="1"/>
    <col min="15106" max="15106" width="41" style="172" customWidth="1"/>
    <col min="15107" max="15107" width="20.140625" style="172" customWidth="1"/>
    <col min="15108" max="15108" width="38.42578125" style="172" customWidth="1"/>
    <col min="15109" max="15109" width="13.42578125" style="172" customWidth="1"/>
    <col min="15110" max="15110" width="13.85546875" style="172" customWidth="1"/>
    <col min="15111" max="15111" width="12.28515625" style="172" customWidth="1"/>
    <col min="15112" max="15112" width="39.28515625" style="172" customWidth="1"/>
    <col min="15113" max="15360" width="9.140625" style="172"/>
    <col min="15361" max="15361" width="13.7109375" style="172" customWidth="1"/>
    <col min="15362" max="15362" width="41" style="172" customWidth="1"/>
    <col min="15363" max="15363" width="20.140625" style="172" customWidth="1"/>
    <col min="15364" max="15364" width="38.42578125" style="172" customWidth="1"/>
    <col min="15365" max="15365" width="13.42578125" style="172" customWidth="1"/>
    <col min="15366" max="15366" width="13.85546875" style="172" customWidth="1"/>
    <col min="15367" max="15367" width="12.28515625" style="172" customWidth="1"/>
    <col min="15368" max="15368" width="39.28515625" style="172" customWidth="1"/>
    <col min="15369" max="15616" width="9.140625" style="172"/>
    <col min="15617" max="15617" width="13.7109375" style="172" customWidth="1"/>
    <col min="15618" max="15618" width="41" style="172" customWidth="1"/>
    <col min="15619" max="15619" width="20.140625" style="172" customWidth="1"/>
    <col min="15620" max="15620" width="38.42578125" style="172" customWidth="1"/>
    <col min="15621" max="15621" width="13.42578125" style="172" customWidth="1"/>
    <col min="15622" max="15622" width="13.85546875" style="172" customWidth="1"/>
    <col min="15623" max="15623" width="12.28515625" style="172" customWidth="1"/>
    <col min="15624" max="15624" width="39.28515625" style="172" customWidth="1"/>
    <col min="15625" max="15872" width="9.140625" style="172"/>
    <col min="15873" max="15873" width="13.7109375" style="172" customWidth="1"/>
    <col min="15874" max="15874" width="41" style="172" customWidth="1"/>
    <col min="15875" max="15875" width="20.140625" style="172" customWidth="1"/>
    <col min="15876" max="15876" width="38.42578125" style="172" customWidth="1"/>
    <col min="15877" max="15877" width="13.42578125" style="172" customWidth="1"/>
    <col min="15878" max="15878" width="13.85546875" style="172" customWidth="1"/>
    <col min="15879" max="15879" width="12.28515625" style="172" customWidth="1"/>
    <col min="15880" max="15880" width="39.28515625" style="172" customWidth="1"/>
    <col min="15881" max="16128" width="9.140625" style="172"/>
    <col min="16129" max="16129" width="13.7109375" style="172" customWidth="1"/>
    <col min="16130" max="16130" width="41" style="172" customWidth="1"/>
    <col min="16131" max="16131" width="20.140625" style="172" customWidth="1"/>
    <col min="16132" max="16132" width="38.42578125" style="172" customWidth="1"/>
    <col min="16133" max="16133" width="13.42578125" style="172" customWidth="1"/>
    <col min="16134" max="16134" width="13.85546875" style="172" customWidth="1"/>
    <col min="16135" max="16135" width="12.28515625" style="172" customWidth="1"/>
    <col min="16136" max="16136" width="39.28515625" style="172" customWidth="1"/>
    <col min="16137" max="16384" width="9.140625" style="172"/>
  </cols>
  <sheetData>
    <row r="2" spans="1:8" ht="12.75" customHeight="1" x14ac:dyDescent="0.2">
      <c r="B2" s="286" t="s">
        <v>39</v>
      </c>
      <c r="C2" s="286"/>
    </row>
    <row r="3" spans="1:8" x14ac:dyDescent="0.2">
      <c r="B3" s="286"/>
      <c r="C3" s="286"/>
    </row>
    <row r="4" spans="1:8" x14ac:dyDescent="0.2">
      <c r="A4" s="291"/>
      <c r="B4" s="291"/>
      <c r="C4" s="291"/>
      <c r="D4" s="291"/>
      <c r="E4" s="291"/>
    </row>
    <row r="5" spans="1:8" ht="15.75" x14ac:dyDescent="0.25">
      <c r="A5" s="283" t="s">
        <v>268</v>
      </c>
      <c r="B5" s="283"/>
      <c r="C5" s="283"/>
      <c r="D5" s="283"/>
      <c r="E5" s="283"/>
      <c r="F5" s="283"/>
      <c r="G5" s="283"/>
    </row>
    <row r="6" spans="1:8" ht="12.75" customHeight="1" x14ac:dyDescent="0.25">
      <c r="A6" s="130"/>
      <c r="B6" s="284" t="s">
        <v>269</v>
      </c>
      <c r="C6" s="284"/>
      <c r="D6" s="284"/>
      <c r="E6" s="284"/>
      <c r="F6" s="284"/>
      <c r="G6" s="129"/>
    </row>
    <row r="7" spans="1:8" ht="15" x14ac:dyDescent="0.25">
      <c r="A7" s="128"/>
      <c r="B7" s="128"/>
      <c r="C7" s="131"/>
      <c r="D7" s="131"/>
      <c r="E7" s="131"/>
      <c r="F7" s="285" t="s">
        <v>92</v>
      </c>
      <c r="G7" s="285"/>
    </row>
    <row r="8" spans="1:8" ht="15" x14ac:dyDescent="0.25">
      <c r="A8" s="292"/>
      <c r="B8" s="292"/>
      <c r="C8" s="292"/>
      <c r="D8" s="292"/>
      <c r="E8" s="292"/>
      <c r="F8" s="267"/>
      <c r="G8" s="267" t="s">
        <v>513</v>
      </c>
    </row>
    <row r="9" spans="1:8" ht="51" x14ac:dyDescent="0.2">
      <c r="A9" s="132" t="s">
        <v>270</v>
      </c>
      <c r="B9" s="132" t="s">
        <v>271</v>
      </c>
      <c r="C9" s="132" t="s">
        <v>272</v>
      </c>
      <c r="D9" s="132" t="s">
        <v>273</v>
      </c>
      <c r="E9" s="174" t="s">
        <v>274</v>
      </c>
      <c r="F9" s="174" t="s">
        <v>365</v>
      </c>
      <c r="G9" s="174" t="s">
        <v>275</v>
      </c>
    </row>
    <row r="10" spans="1:8" ht="20.25" customHeight="1" x14ac:dyDescent="0.2">
      <c r="A10" s="289" t="s">
        <v>366</v>
      </c>
      <c r="B10" s="289"/>
      <c r="C10" s="289"/>
      <c r="D10" s="289"/>
      <c r="E10" s="289"/>
      <c r="F10" s="175"/>
      <c r="G10" s="175"/>
    </row>
    <row r="11" spans="1:8" ht="55.5" customHeight="1" x14ac:dyDescent="0.2">
      <c r="A11" s="133"/>
      <c r="B11" s="176" t="s">
        <v>367</v>
      </c>
      <c r="C11" s="135" t="s">
        <v>276</v>
      </c>
      <c r="D11" s="176" t="s">
        <v>368</v>
      </c>
      <c r="E11" s="177"/>
      <c r="F11" s="177">
        <v>4094680</v>
      </c>
      <c r="G11" s="177">
        <f>SUM(E11:F11)</f>
        <v>4094680</v>
      </c>
    </row>
    <row r="12" spans="1:8" ht="35.25" customHeight="1" x14ac:dyDescent="0.2">
      <c r="A12" s="133"/>
      <c r="B12" s="176" t="s">
        <v>369</v>
      </c>
      <c r="C12" s="137" t="s">
        <v>278</v>
      </c>
      <c r="D12" s="176" t="s">
        <v>370</v>
      </c>
      <c r="E12" s="177"/>
      <c r="F12" s="177">
        <v>72570</v>
      </c>
      <c r="G12" s="177">
        <f t="shared" ref="G12:G33" si="0">SUM(E12:F12)</f>
        <v>72570</v>
      </c>
    </row>
    <row r="13" spans="1:8" ht="46.5" customHeight="1" x14ac:dyDescent="0.2">
      <c r="A13" s="133"/>
      <c r="B13" s="176" t="s">
        <v>371</v>
      </c>
      <c r="C13" s="137" t="s">
        <v>278</v>
      </c>
      <c r="D13" s="176" t="s">
        <v>372</v>
      </c>
      <c r="E13" s="177"/>
      <c r="F13" s="177">
        <v>15990</v>
      </c>
      <c r="G13" s="177">
        <f t="shared" si="0"/>
        <v>15990</v>
      </c>
    </row>
    <row r="14" spans="1:8" ht="38.25" customHeight="1" x14ac:dyDescent="0.2">
      <c r="A14" s="133"/>
      <c r="B14" s="176" t="s">
        <v>373</v>
      </c>
      <c r="C14" s="135" t="s">
        <v>276</v>
      </c>
      <c r="D14" s="176" t="s">
        <v>374</v>
      </c>
      <c r="E14" s="177"/>
      <c r="F14" s="177">
        <v>250000</v>
      </c>
      <c r="G14" s="177">
        <f t="shared" si="0"/>
        <v>250000</v>
      </c>
      <c r="H14" s="134"/>
    </row>
    <row r="15" spans="1:8" ht="18.75" customHeight="1" x14ac:dyDescent="0.2">
      <c r="A15" s="133"/>
      <c r="B15" s="136" t="s">
        <v>277</v>
      </c>
      <c r="C15" s="137" t="s">
        <v>278</v>
      </c>
      <c r="D15" s="136" t="s">
        <v>279</v>
      </c>
      <c r="E15" s="178"/>
      <c r="F15" s="177">
        <v>68921</v>
      </c>
      <c r="G15" s="177">
        <f t="shared" si="0"/>
        <v>68921</v>
      </c>
    </row>
    <row r="16" spans="1:8" ht="21" customHeight="1" x14ac:dyDescent="0.2">
      <c r="A16" s="133"/>
      <c r="B16" s="136" t="s">
        <v>375</v>
      </c>
      <c r="C16" s="137" t="s">
        <v>278</v>
      </c>
      <c r="D16" s="136" t="s">
        <v>376</v>
      </c>
      <c r="E16" s="178"/>
      <c r="F16" s="177">
        <v>27675</v>
      </c>
      <c r="G16" s="177">
        <f t="shared" si="0"/>
        <v>27675</v>
      </c>
    </row>
    <row r="17" spans="1:7" ht="25.5" x14ac:dyDescent="0.2">
      <c r="A17" s="133"/>
      <c r="B17" s="176" t="s">
        <v>377</v>
      </c>
      <c r="C17" s="137" t="s">
        <v>278</v>
      </c>
      <c r="D17" s="137" t="s">
        <v>378</v>
      </c>
      <c r="E17" s="178"/>
      <c r="F17" s="177">
        <v>12000</v>
      </c>
      <c r="G17" s="177">
        <f t="shared" si="0"/>
        <v>12000</v>
      </c>
    </row>
    <row r="18" spans="1:7" ht="21" customHeight="1" x14ac:dyDescent="0.2">
      <c r="A18" s="133"/>
      <c r="B18" s="176" t="s">
        <v>379</v>
      </c>
      <c r="C18" s="137" t="s">
        <v>278</v>
      </c>
      <c r="D18" s="148" t="s">
        <v>380</v>
      </c>
      <c r="E18" s="178"/>
      <c r="F18" s="177">
        <v>19257.689999999999</v>
      </c>
      <c r="G18" s="177">
        <f t="shared" si="0"/>
        <v>19257.689999999999</v>
      </c>
    </row>
    <row r="19" spans="1:7" ht="30.75" customHeight="1" x14ac:dyDescent="0.2">
      <c r="A19" s="133"/>
      <c r="B19" s="176" t="s">
        <v>381</v>
      </c>
      <c r="C19" s="137" t="s">
        <v>278</v>
      </c>
      <c r="D19" s="137" t="s">
        <v>382</v>
      </c>
      <c r="E19" s="178"/>
      <c r="F19" s="177">
        <v>105000</v>
      </c>
      <c r="G19" s="177">
        <f t="shared" si="0"/>
        <v>105000</v>
      </c>
    </row>
    <row r="20" spans="1:7" ht="28.5" customHeight="1" x14ac:dyDescent="0.2">
      <c r="A20" s="133"/>
      <c r="B20" s="176" t="s">
        <v>383</v>
      </c>
      <c r="C20" s="137" t="s">
        <v>278</v>
      </c>
      <c r="D20" s="137" t="s">
        <v>378</v>
      </c>
      <c r="E20" s="178"/>
      <c r="F20" s="177">
        <v>19434.490000000002</v>
      </c>
      <c r="G20" s="177">
        <f t="shared" si="0"/>
        <v>19434.490000000002</v>
      </c>
    </row>
    <row r="21" spans="1:7" ht="25.5" x14ac:dyDescent="0.2">
      <c r="A21" s="133"/>
      <c r="B21" s="176" t="s">
        <v>384</v>
      </c>
      <c r="C21" s="135" t="s">
        <v>276</v>
      </c>
      <c r="D21" s="137" t="s">
        <v>385</v>
      </c>
      <c r="E21" s="178"/>
      <c r="F21" s="177">
        <v>13167.67</v>
      </c>
      <c r="G21" s="177">
        <f t="shared" si="0"/>
        <v>13167.67</v>
      </c>
    </row>
    <row r="22" spans="1:7" ht="25.5" x14ac:dyDescent="0.2">
      <c r="A22" s="133"/>
      <c r="B22" s="176" t="s">
        <v>386</v>
      </c>
      <c r="C22" s="135" t="s">
        <v>276</v>
      </c>
      <c r="D22" s="137" t="s">
        <v>385</v>
      </c>
      <c r="E22" s="178"/>
      <c r="F22" s="177">
        <v>11035.3</v>
      </c>
      <c r="G22" s="177">
        <f t="shared" si="0"/>
        <v>11035.3</v>
      </c>
    </row>
    <row r="23" spans="1:7" ht="25.5" x14ac:dyDescent="0.2">
      <c r="A23" s="133"/>
      <c r="B23" s="176" t="s">
        <v>387</v>
      </c>
      <c r="C23" s="137" t="s">
        <v>278</v>
      </c>
      <c r="D23" s="137" t="s">
        <v>378</v>
      </c>
      <c r="E23" s="178"/>
      <c r="F23" s="177">
        <v>19587.09</v>
      </c>
      <c r="G23" s="177">
        <f t="shared" si="0"/>
        <v>19587.09</v>
      </c>
    </row>
    <row r="24" spans="1:7" ht="25.5" x14ac:dyDescent="0.2">
      <c r="A24" s="133"/>
      <c r="B24" s="176" t="s">
        <v>388</v>
      </c>
      <c r="C24" s="137" t="s">
        <v>278</v>
      </c>
      <c r="D24" s="137" t="s">
        <v>389</v>
      </c>
      <c r="E24" s="178"/>
      <c r="F24" s="177">
        <v>35670</v>
      </c>
      <c r="G24" s="177">
        <f t="shared" si="0"/>
        <v>35670</v>
      </c>
    </row>
    <row r="25" spans="1:7" ht="25.5" x14ac:dyDescent="0.2">
      <c r="A25" s="133"/>
      <c r="B25" s="176" t="s">
        <v>390</v>
      </c>
      <c r="C25" s="137" t="s">
        <v>278</v>
      </c>
      <c r="D25" s="137" t="s">
        <v>391</v>
      </c>
      <c r="E25" s="178"/>
      <c r="F25" s="177">
        <v>115497</v>
      </c>
      <c r="G25" s="177">
        <f t="shared" si="0"/>
        <v>115497</v>
      </c>
    </row>
    <row r="26" spans="1:7" ht="25.5" x14ac:dyDescent="0.2">
      <c r="A26" s="133"/>
      <c r="B26" s="176" t="s">
        <v>392</v>
      </c>
      <c r="C26" s="137" t="s">
        <v>278</v>
      </c>
      <c r="D26" s="137" t="s">
        <v>393</v>
      </c>
      <c r="E26" s="178"/>
      <c r="F26" s="177">
        <v>148950.54</v>
      </c>
      <c r="G26" s="177">
        <f t="shared" si="0"/>
        <v>148950.54</v>
      </c>
    </row>
    <row r="27" spans="1:7" ht="25.5" x14ac:dyDescent="0.2">
      <c r="A27" s="133"/>
      <c r="B27" s="176" t="s">
        <v>394</v>
      </c>
      <c r="C27" s="137" t="s">
        <v>278</v>
      </c>
      <c r="D27" s="137" t="s">
        <v>395</v>
      </c>
      <c r="E27" s="178"/>
      <c r="F27" s="177">
        <v>477802.8</v>
      </c>
      <c r="G27" s="177">
        <f t="shared" si="0"/>
        <v>477802.8</v>
      </c>
    </row>
    <row r="28" spans="1:7" ht="25.5" x14ac:dyDescent="0.2">
      <c r="A28" s="133"/>
      <c r="B28" s="176" t="s">
        <v>396</v>
      </c>
      <c r="C28" s="137" t="s">
        <v>278</v>
      </c>
      <c r="D28" s="137" t="s">
        <v>395</v>
      </c>
      <c r="E28" s="178"/>
      <c r="F28" s="177">
        <v>236752.2</v>
      </c>
      <c r="G28" s="177">
        <f t="shared" si="0"/>
        <v>236752.2</v>
      </c>
    </row>
    <row r="29" spans="1:7" ht="25.5" x14ac:dyDescent="0.2">
      <c r="A29" s="133"/>
      <c r="B29" s="176" t="s">
        <v>397</v>
      </c>
      <c r="C29" s="135" t="s">
        <v>276</v>
      </c>
      <c r="D29" s="137" t="s">
        <v>398</v>
      </c>
      <c r="E29" s="178"/>
      <c r="F29" s="177">
        <v>155000</v>
      </c>
      <c r="G29" s="177">
        <f t="shared" si="0"/>
        <v>155000</v>
      </c>
    </row>
    <row r="30" spans="1:7" ht="25.5" x14ac:dyDescent="0.2">
      <c r="A30" s="133"/>
      <c r="B30" s="176" t="s">
        <v>399</v>
      </c>
      <c r="C30" s="135" t="s">
        <v>276</v>
      </c>
      <c r="D30" s="137" t="s">
        <v>400</v>
      </c>
      <c r="E30" s="178"/>
      <c r="F30" s="177">
        <v>14647.41</v>
      </c>
      <c r="G30" s="177">
        <f t="shared" si="0"/>
        <v>14647.41</v>
      </c>
    </row>
    <row r="31" spans="1:7" ht="38.25" x14ac:dyDescent="0.2">
      <c r="A31" s="133"/>
      <c r="B31" s="176" t="s">
        <v>401</v>
      </c>
      <c r="C31" s="137" t="s">
        <v>278</v>
      </c>
      <c r="D31" s="137" t="s">
        <v>378</v>
      </c>
      <c r="E31" s="178"/>
      <c r="F31" s="177">
        <v>12484.5</v>
      </c>
      <c r="G31" s="177">
        <f t="shared" si="0"/>
        <v>12484.5</v>
      </c>
    </row>
    <row r="32" spans="1:7" ht="25.5" x14ac:dyDescent="0.2">
      <c r="A32" s="133"/>
      <c r="B32" s="176" t="s">
        <v>402</v>
      </c>
      <c r="C32" s="137" t="s">
        <v>278</v>
      </c>
      <c r="D32" s="137" t="s">
        <v>395</v>
      </c>
      <c r="E32" s="178"/>
      <c r="F32" s="177">
        <v>490203.29</v>
      </c>
      <c r="G32" s="177">
        <f t="shared" si="0"/>
        <v>490203.29</v>
      </c>
    </row>
    <row r="33" spans="1:7" ht="25.5" x14ac:dyDescent="0.2">
      <c r="A33" s="133"/>
      <c r="B33" s="176" t="s">
        <v>403</v>
      </c>
      <c r="C33" s="137" t="s">
        <v>278</v>
      </c>
      <c r="D33" s="137" t="s">
        <v>395</v>
      </c>
      <c r="E33" s="178"/>
      <c r="F33" s="177">
        <v>519183</v>
      </c>
      <c r="G33" s="177">
        <f t="shared" si="0"/>
        <v>519183</v>
      </c>
    </row>
    <row r="34" spans="1:7" x14ac:dyDescent="0.2">
      <c r="A34" s="23"/>
      <c r="B34" s="23"/>
      <c r="C34" s="23"/>
      <c r="D34" s="141" t="s">
        <v>404</v>
      </c>
      <c r="E34" s="179"/>
      <c r="F34" s="180">
        <f>SUM(F11:F33)</f>
        <v>6935508.9800000004</v>
      </c>
      <c r="G34" s="180">
        <f>SUM(G11:G33)</f>
        <v>6935508.9800000004</v>
      </c>
    </row>
    <row r="35" spans="1:7" x14ac:dyDescent="0.2">
      <c r="A35" s="287" t="s">
        <v>405</v>
      </c>
      <c r="B35" s="287"/>
      <c r="C35" s="287"/>
      <c r="D35" s="287"/>
      <c r="E35" s="287"/>
      <c r="F35" s="175"/>
      <c r="G35" s="175"/>
    </row>
    <row r="36" spans="1:7" ht="14.25" x14ac:dyDescent="0.2">
      <c r="A36" s="133"/>
      <c r="B36" s="138"/>
      <c r="C36" s="137"/>
      <c r="D36" s="137"/>
      <c r="E36" s="178"/>
      <c r="F36" s="177"/>
      <c r="G36" s="177"/>
    </row>
    <row r="37" spans="1:7" ht="14.25" x14ac:dyDescent="0.2">
      <c r="A37" s="133"/>
      <c r="B37" s="138"/>
      <c r="C37" s="137"/>
      <c r="D37" s="137"/>
      <c r="E37" s="178"/>
      <c r="F37" s="177"/>
      <c r="G37" s="177"/>
    </row>
    <row r="38" spans="1:7" x14ac:dyDescent="0.2">
      <c r="A38" s="140"/>
      <c r="B38" s="140"/>
      <c r="C38" s="140"/>
      <c r="D38" s="141" t="s">
        <v>406</v>
      </c>
      <c r="E38" s="179"/>
      <c r="F38" s="177">
        <f>SUM(F36:F37)</f>
        <v>0</v>
      </c>
      <c r="G38" s="177">
        <f>SUM(G36:G37)</f>
        <v>0</v>
      </c>
    </row>
    <row r="39" spans="1:7" x14ac:dyDescent="0.2">
      <c r="A39" s="288"/>
      <c r="B39" s="288"/>
      <c r="C39" s="288"/>
      <c r="D39" s="288"/>
      <c r="E39" s="288"/>
      <c r="F39" s="177"/>
      <c r="G39" s="177"/>
    </row>
    <row r="40" spans="1:7" x14ac:dyDescent="0.2">
      <c r="A40" s="289" t="s">
        <v>280</v>
      </c>
      <c r="B40" s="289"/>
      <c r="C40" s="289"/>
      <c r="D40" s="289"/>
      <c r="E40" s="289"/>
      <c r="F40" s="175"/>
      <c r="G40" s="175"/>
    </row>
    <row r="41" spans="1:7" ht="38.25" x14ac:dyDescent="0.2">
      <c r="A41" s="133"/>
      <c r="B41" s="181" t="s">
        <v>281</v>
      </c>
      <c r="C41" s="137" t="s">
        <v>278</v>
      </c>
      <c r="D41" s="181" t="s">
        <v>407</v>
      </c>
      <c r="E41" s="178">
        <v>4241</v>
      </c>
      <c r="F41" s="177"/>
      <c r="G41" s="177">
        <f>SUM(E41:F41)</f>
        <v>4241</v>
      </c>
    </row>
    <row r="42" spans="1:7" x14ac:dyDescent="0.2">
      <c r="A42" s="144"/>
      <c r="B42" s="139"/>
      <c r="C42" s="139"/>
      <c r="D42" s="151" t="s">
        <v>283</v>
      </c>
      <c r="E42" s="179">
        <f>SUM(E41:E41)</f>
        <v>4241</v>
      </c>
      <c r="F42" s="179">
        <f>SUM(F41:F41)</f>
        <v>0</v>
      </c>
      <c r="G42" s="180">
        <f>SUM(E42:F42)</f>
        <v>4241</v>
      </c>
    </row>
    <row r="43" spans="1:7" x14ac:dyDescent="0.2">
      <c r="A43" s="290" t="s">
        <v>284</v>
      </c>
      <c r="B43" s="290"/>
      <c r="C43" s="290"/>
      <c r="D43" s="290"/>
      <c r="E43" s="290"/>
      <c r="F43" s="175"/>
      <c r="G43" s="175"/>
    </row>
    <row r="44" spans="1:7" x14ac:dyDescent="0.2">
      <c r="A44" s="146"/>
      <c r="B44" s="146"/>
      <c r="C44" s="146"/>
      <c r="D44" s="146"/>
      <c r="E44" s="182"/>
      <c r="F44" s="177"/>
      <c r="G44" s="177"/>
    </row>
    <row r="45" spans="1:7" x14ac:dyDescent="0.2">
      <c r="A45" s="143"/>
      <c r="B45" s="147"/>
      <c r="C45" s="148"/>
      <c r="D45" s="149"/>
      <c r="E45" s="177"/>
      <c r="F45" s="177"/>
      <c r="G45" s="177"/>
    </row>
    <row r="46" spans="1:7" ht="24" x14ac:dyDescent="0.2">
      <c r="A46" s="144"/>
      <c r="B46" s="144"/>
      <c r="C46" s="144"/>
      <c r="D46" s="145" t="s">
        <v>285</v>
      </c>
      <c r="E46" s="180"/>
      <c r="F46" s="177"/>
      <c r="G46" s="177"/>
    </row>
    <row r="47" spans="1:7" x14ac:dyDescent="0.2">
      <c r="A47" s="282" t="s">
        <v>286</v>
      </c>
      <c r="B47" s="282"/>
      <c r="C47" s="282"/>
      <c r="D47" s="282"/>
      <c r="E47" s="282"/>
      <c r="F47" s="175"/>
      <c r="G47" s="175"/>
    </row>
    <row r="48" spans="1:7" ht="68.25" customHeight="1" x14ac:dyDescent="0.2">
      <c r="A48" s="183"/>
      <c r="B48" s="176" t="s">
        <v>408</v>
      </c>
      <c r="C48" s="135" t="s">
        <v>276</v>
      </c>
      <c r="D48" s="176" t="s">
        <v>409</v>
      </c>
      <c r="E48" s="177">
        <v>664253</v>
      </c>
      <c r="F48" s="177">
        <v>235161</v>
      </c>
      <c r="G48" s="184">
        <f>SUM(E48:F48)</f>
        <v>899414</v>
      </c>
    </row>
    <row r="49" spans="1:8" ht="57.75" customHeight="1" x14ac:dyDescent="0.2">
      <c r="A49" s="183"/>
      <c r="B49" s="176" t="s">
        <v>367</v>
      </c>
      <c r="C49" s="135" t="s">
        <v>276</v>
      </c>
      <c r="D49" s="176" t="s">
        <v>368</v>
      </c>
      <c r="E49" s="177"/>
      <c r="F49" s="177">
        <v>4094680</v>
      </c>
      <c r="G49" s="184">
        <f t="shared" ref="G49:G71" si="1">SUM(E49:F49)</f>
        <v>4094680</v>
      </c>
    </row>
    <row r="50" spans="1:8" ht="34.5" customHeight="1" x14ac:dyDescent="0.2">
      <c r="A50" s="183"/>
      <c r="B50" s="176" t="s">
        <v>369</v>
      </c>
      <c r="C50" s="137" t="s">
        <v>278</v>
      </c>
      <c r="D50" s="176" t="s">
        <v>370</v>
      </c>
      <c r="E50" s="177"/>
      <c r="F50" s="177">
        <v>72570</v>
      </c>
      <c r="G50" s="184">
        <f t="shared" si="1"/>
        <v>72570</v>
      </c>
    </row>
    <row r="51" spans="1:8" ht="36" customHeight="1" x14ac:dyDescent="0.2">
      <c r="A51" s="183"/>
      <c r="B51" s="176" t="s">
        <v>373</v>
      </c>
      <c r="C51" s="135" t="s">
        <v>276</v>
      </c>
      <c r="D51" s="176" t="s">
        <v>374</v>
      </c>
      <c r="E51" s="177"/>
      <c r="F51" s="177">
        <v>250000</v>
      </c>
      <c r="G51" s="184">
        <f t="shared" si="1"/>
        <v>250000</v>
      </c>
      <c r="H51" s="173"/>
    </row>
    <row r="52" spans="1:8" ht="51" customHeight="1" x14ac:dyDescent="0.2">
      <c r="A52" s="183"/>
      <c r="B52" s="185" t="s">
        <v>410</v>
      </c>
      <c r="C52" s="137" t="s">
        <v>278</v>
      </c>
      <c r="D52" s="171" t="s">
        <v>282</v>
      </c>
      <c r="E52" s="177">
        <v>7872</v>
      </c>
      <c r="F52" s="177"/>
      <c r="G52" s="184">
        <f t="shared" si="1"/>
        <v>7872</v>
      </c>
      <c r="H52" s="173"/>
    </row>
    <row r="53" spans="1:8" ht="18.75" customHeight="1" x14ac:dyDescent="0.2">
      <c r="A53" s="133"/>
      <c r="B53" s="136" t="s">
        <v>277</v>
      </c>
      <c r="C53" s="137" t="s">
        <v>278</v>
      </c>
      <c r="D53" s="136" t="s">
        <v>279</v>
      </c>
      <c r="E53" s="178"/>
      <c r="F53" s="177">
        <v>68921</v>
      </c>
      <c r="G53" s="184">
        <f t="shared" si="1"/>
        <v>68921</v>
      </c>
    </row>
    <row r="54" spans="1:8" ht="22.5" customHeight="1" x14ac:dyDescent="0.2">
      <c r="A54" s="133"/>
      <c r="B54" s="136" t="s">
        <v>375</v>
      </c>
      <c r="C54" s="137" t="s">
        <v>278</v>
      </c>
      <c r="D54" s="136" t="s">
        <v>411</v>
      </c>
      <c r="E54" s="178"/>
      <c r="F54" s="177">
        <v>27675</v>
      </c>
      <c r="G54" s="184">
        <f t="shared" si="1"/>
        <v>27675</v>
      </c>
    </row>
    <row r="55" spans="1:8" ht="25.5" x14ac:dyDescent="0.2">
      <c r="A55" s="133"/>
      <c r="B55" s="176" t="s">
        <v>377</v>
      </c>
      <c r="C55" s="137" t="s">
        <v>278</v>
      </c>
      <c r="D55" s="137" t="s">
        <v>378</v>
      </c>
      <c r="E55" s="178"/>
      <c r="F55" s="177">
        <v>12000</v>
      </c>
      <c r="G55" s="184">
        <f t="shared" si="1"/>
        <v>12000</v>
      </c>
    </row>
    <row r="56" spans="1:8" ht="24" customHeight="1" x14ac:dyDescent="0.2">
      <c r="A56" s="133"/>
      <c r="B56" s="176" t="s">
        <v>379</v>
      </c>
      <c r="C56" s="137" t="s">
        <v>278</v>
      </c>
      <c r="D56" s="148" t="s">
        <v>380</v>
      </c>
      <c r="E56" s="178"/>
      <c r="F56" s="177">
        <v>19257.689999999999</v>
      </c>
      <c r="G56" s="184">
        <f t="shared" si="1"/>
        <v>19257.689999999999</v>
      </c>
    </row>
    <row r="57" spans="1:8" ht="25.5" x14ac:dyDescent="0.2">
      <c r="A57" s="133"/>
      <c r="B57" s="176" t="s">
        <v>381</v>
      </c>
      <c r="C57" s="137" t="s">
        <v>278</v>
      </c>
      <c r="D57" s="137" t="s">
        <v>382</v>
      </c>
      <c r="E57" s="178"/>
      <c r="F57" s="177">
        <v>105000</v>
      </c>
      <c r="G57" s="184">
        <f t="shared" si="1"/>
        <v>105000</v>
      </c>
    </row>
    <row r="58" spans="1:8" ht="25.5" x14ac:dyDescent="0.2">
      <c r="A58" s="133"/>
      <c r="B58" s="176" t="s">
        <v>383</v>
      </c>
      <c r="C58" s="137" t="s">
        <v>278</v>
      </c>
      <c r="D58" s="137" t="s">
        <v>378</v>
      </c>
      <c r="E58" s="178"/>
      <c r="F58" s="177">
        <v>19434.490000000002</v>
      </c>
      <c r="G58" s="184">
        <f t="shared" si="1"/>
        <v>19434.490000000002</v>
      </c>
    </row>
    <row r="59" spans="1:8" ht="25.5" x14ac:dyDescent="0.2">
      <c r="A59" s="133"/>
      <c r="B59" s="176" t="s">
        <v>384</v>
      </c>
      <c r="C59" s="135" t="s">
        <v>276</v>
      </c>
      <c r="D59" s="137" t="s">
        <v>385</v>
      </c>
      <c r="E59" s="178"/>
      <c r="F59" s="177">
        <v>13167.67</v>
      </c>
      <c r="G59" s="184">
        <f t="shared" si="1"/>
        <v>13167.67</v>
      </c>
    </row>
    <row r="60" spans="1:8" ht="25.5" x14ac:dyDescent="0.2">
      <c r="A60" s="133"/>
      <c r="B60" s="176" t="s">
        <v>386</v>
      </c>
      <c r="C60" s="135" t="s">
        <v>276</v>
      </c>
      <c r="D60" s="137" t="s">
        <v>385</v>
      </c>
      <c r="E60" s="178"/>
      <c r="F60" s="177">
        <v>11035.3</v>
      </c>
      <c r="G60" s="184">
        <f t="shared" si="1"/>
        <v>11035.3</v>
      </c>
    </row>
    <row r="61" spans="1:8" ht="25.5" x14ac:dyDescent="0.2">
      <c r="A61" s="133"/>
      <c r="B61" s="176" t="s">
        <v>387</v>
      </c>
      <c r="C61" s="137" t="s">
        <v>278</v>
      </c>
      <c r="D61" s="137" t="s">
        <v>378</v>
      </c>
      <c r="E61" s="178"/>
      <c r="F61" s="177">
        <v>19587.09</v>
      </c>
      <c r="G61" s="184">
        <f t="shared" si="1"/>
        <v>19587.09</v>
      </c>
    </row>
    <row r="62" spans="1:8" ht="25.5" x14ac:dyDescent="0.2">
      <c r="A62" s="133"/>
      <c r="B62" s="176" t="s">
        <v>388</v>
      </c>
      <c r="C62" s="137" t="s">
        <v>278</v>
      </c>
      <c r="D62" s="137" t="s">
        <v>389</v>
      </c>
      <c r="E62" s="178"/>
      <c r="F62" s="177">
        <v>35670</v>
      </c>
      <c r="G62" s="184">
        <f t="shared" si="1"/>
        <v>35670</v>
      </c>
    </row>
    <row r="63" spans="1:8" ht="25.5" x14ac:dyDescent="0.2">
      <c r="A63" s="133"/>
      <c r="B63" s="176" t="s">
        <v>390</v>
      </c>
      <c r="C63" s="137" t="s">
        <v>278</v>
      </c>
      <c r="D63" s="137" t="s">
        <v>391</v>
      </c>
      <c r="E63" s="178"/>
      <c r="F63" s="177">
        <v>115497</v>
      </c>
      <c r="G63" s="184">
        <f t="shared" si="1"/>
        <v>115497</v>
      </c>
    </row>
    <row r="64" spans="1:8" ht="25.5" x14ac:dyDescent="0.2">
      <c r="A64" s="133"/>
      <c r="B64" s="176" t="s">
        <v>392</v>
      </c>
      <c r="C64" s="137" t="s">
        <v>278</v>
      </c>
      <c r="D64" s="137" t="s">
        <v>393</v>
      </c>
      <c r="E64" s="178"/>
      <c r="F64" s="177">
        <v>148950.54</v>
      </c>
      <c r="G64" s="184">
        <f t="shared" si="1"/>
        <v>148950.54</v>
      </c>
    </row>
    <row r="65" spans="1:7" ht="25.5" x14ac:dyDescent="0.2">
      <c r="A65" s="133"/>
      <c r="B65" s="176" t="s">
        <v>394</v>
      </c>
      <c r="C65" s="137" t="s">
        <v>278</v>
      </c>
      <c r="D65" s="137" t="s">
        <v>395</v>
      </c>
      <c r="E65" s="178"/>
      <c r="F65" s="177">
        <v>477802.8</v>
      </c>
      <c r="G65" s="184">
        <f t="shared" si="1"/>
        <v>477802.8</v>
      </c>
    </row>
    <row r="66" spans="1:7" ht="25.5" x14ac:dyDescent="0.2">
      <c r="A66" s="133"/>
      <c r="B66" s="176" t="s">
        <v>396</v>
      </c>
      <c r="C66" s="137" t="s">
        <v>278</v>
      </c>
      <c r="D66" s="137" t="s">
        <v>395</v>
      </c>
      <c r="E66" s="178"/>
      <c r="F66" s="177">
        <v>236752.2</v>
      </c>
      <c r="G66" s="184">
        <f t="shared" si="1"/>
        <v>236752.2</v>
      </c>
    </row>
    <row r="67" spans="1:7" ht="25.5" x14ac:dyDescent="0.2">
      <c r="A67" s="133"/>
      <c r="B67" s="176" t="s">
        <v>397</v>
      </c>
      <c r="C67" s="135" t="s">
        <v>276</v>
      </c>
      <c r="D67" s="137" t="s">
        <v>398</v>
      </c>
      <c r="E67" s="178"/>
      <c r="F67" s="177">
        <v>155000</v>
      </c>
      <c r="G67" s="184">
        <f t="shared" si="1"/>
        <v>155000</v>
      </c>
    </row>
    <row r="68" spans="1:7" ht="25.5" x14ac:dyDescent="0.2">
      <c r="A68" s="133"/>
      <c r="B68" s="176" t="s">
        <v>399</v>
      </c>
      <c r="C68" s="135" t="s">
        <v>276</v>
      </c>
      <c r="D68" s="137" t="s">
        <v>400</v>
      </c>
      <c r="E68" s="178"/>
      <c r="F68" s="177">
        <v>14647.41</v>
      </c>
      <c r="G68" s="184">
        <f t="shared" si="1"/>
        <v>14647.41</v>
      </c>
    </row>
    <row r="69" spans="1:7" ht="38.25" x14ac:dyDescent="0.2">
      <c r="A69" s="133"/>
      <c r="B69" s="176" t="s">
        <v>401</v>
      </c>
      <c r="C69" s="137" t="s">
        <v>278</v>
      </c>
      <c r="D69" s="137" t="s">
        <v>378</v>
      </c>
      <c r="E69" s="178"/>
      <c r="F69" s="177">
        <v>12484.5</v>
      </c>
      <c r="G69" s="184">
        <f t="shared" si="1"/>
        <v>12484.5</v>
      </c>
    </row>
    <row r="70" spans="1:7" ht="25.5" x14ac:dyDescent="0.2">
      <c r="A70" s="133"/>
      <c r="B70" s="176" t="s">
        <v>402</v>
      </c>
      <c r="C70" s="137" t="s">
        <v>278</v>
      </c>
      <c r="D70" s="137" t="s">
        <v>395</v>
      </c>
      <c r="E70" s="178"/>
      <c r="F70" s="177">
        <v>490203.29</v>
      </c>
      <c r="G70" s="184">
        <f t="shared" si="1"/>
        <v>490203.29</v>
      </c>
    </row>
    <row r="71" spans="1:7" ht="25.5" x14ac:dyDescent="0.2">
      <c r="A71" s="133"/>
      <c r="B71" s="176" t="s">
        <v>403</v>
      </c>
      <c r="C71" s="137" t="s">
        <v>278</v>
      </c>
      <c r="D71" s="137" t="s">
        <v>395</v>
      </c>
      <c r="E71" s="178"/>
      <c r="F71" s="177">
        <v>519183</v>
      </c>
      <c r="G71" s="184">
        <f t="shared" si="1"/>
        <v>519183</v>
      </c>
    </row>
    <row r="72" spans="1:7" x14ac:dyDescent="0.2">
      <c r="A72" s="150"/>
      <c r="B72" s="150"/>
      <c r="C72" s="150"/>
      <c r="D72" s="151" t="s">
        <v>287</v>
      </c>
      <c r="E72" s="180">
        <f>SUM(E48:E71)</f>
        <v>672125</v>
      </c>
      <c r="F72" s="180">
        <f>SUM(F48:F71)</f>
        <v>7154679.9800000004</v>
      </c>
      <c r="G72" s="180">
        <f>SUM(G48:G71)</f>
        <v>7826804.9800000004</v>
      </c>
    </row>
    <row r="73" spans="1:7" x14ac:dyDescent="0.2">
      <c r="A73" s="282" t="s">
        <v>288</v>
      </c>
      <c r="B73" s="282"/>
      <c r="C73" s="282"/>
      <c r="D73" s="282"/>
      <c r="E73" s="282"/>
      <c r="F73" s="175"/>
      <c r="G73" s="175"/>
    </row>
    <row r="74" spans="1:7" ht="14.25" x14ac:dyDescent="0.2">
      <c r="A74" s="133"/>
      <c r="B74" s="138"/>
      <c r="C74" s="137"/>
      <c r="D74" s="137"/>
      <c r="E74" s="178"/>
      <c r="F74" s="177"/>
      <c r="G74" s="177"/>
    </row>
    <row r="75" spans="1:7" ht="14.25" x14ac:dyDescent="0.2">
      <c r="A75" s="133"/>
      <c r="B75" s="138"/>
      <c r="C75" s="137"/>
      <c r="D75" s="137"/>
      <c r="E75" s="178"/>
      <c r="F75" s="177"/>
      <c r="G75" s="177"/>
    </row>
    <row r="76" spans="1:7" x14ac:dyDescent="0.2">
      <c r="A76" s="150"/>
      <c r="B76" s="150"/>
      <c r="C76" s="150"/>
      <c r="D76" s="151" t="s">
        <v>289</v>
      </c>
      <c r="E76" s="180"/>
      <c r="F76" s="177">
        <f>SUM(F74:F75)</f>
        <v>0</v>
      </c>
      <c r="G76" s="177">
        <f>SUM(G74:G75)</f>
        <v>0</v>
      </c>
    </row>
  </sheetData>
  <mergeCells count="13">
    <mergeCell ref="A73:E73"/>
    <mergeCell ref="A5:G5"/>
    <mergeCell ref="B6:F6"/>
    <mergeCell ref="F7:G7"/>
    <mergeCell ref="B2:C3"/>
    <mergeCell ref="A35:E35"/>
    <mergeCell ref="A39:E39"/>
    <mergeCell ref="A40:E40"/>
    <mergeCell ref="A43:E43"/>
    <mergeCell ref="A47:E47"/>
    <mergeCell ref="A4:E4"/>
    <mergeCell ref="A8:E8"/>
    <mergeCell ref="A10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645C-A587-48C0-97FB-B8EC33A54499}">
  <dimension ref="A1:S34"/>
  <sheetViews>
    <sheetView topLeftCell="A10" workbookViewId="0">
      <selection activeCell="A10" sqref="A1:XFD1048576"/>
    </sheetView>
  </sheetViews>
  <sheetFormatPr defaultRowHeight="15" x14ac:dyDescent="0.25"/>
  <cols>
    <col min="1" max="1" width="4" customWidth="1"/>
    <col min="2" max="2" width="33.85546875" customWidth="1"/>
    <col min="3" max="4" width="19.42578125" customWidth="1"/>
    <col min="5" max="5" width="16" customWidth="1"/>
    <col min="6" max="6" width="16.140625" customWidth="1"/>
    <col min="7" max="7" width="12.140625" customWidth="1"/>
    <col min="8" max="8" width="16.28515625" customWidth="1"/>
    <col min="9" max="9" width="14.7109375" customWidth="1"/>
    <col min="10" max="10" width="16.5703125" customWidth="1"/>
    <col min="11" max="11" width="5.7109375" customWidth="1"/>
    <col min="257" max="257" width="4" customWidth="1"/>
    <col min="258" max="258" width="33.85546875" customWidth="1"/>
    <col min="259" max="260" width="19.42578125" customWidth="1"/>
    <col min="261" max="261" width="16" customWidth="1"/>
    <col min="262" max="262" width="16.140625" customWidth="1"/>
    <col min="263" max="263" width="12.140625" customWidth="1"/>
    <col min="264" max="264" width="14.5703125" customWidth="1"/>
    <col min="265" max="265" width="12.140625" customWidth="1"/>
    <col min="266" max="266" width="14.140625" customWidth="1"/>
    <col min="267" max="267" width="5.7109375" customWidth="1"/>
    <col min="513" max="513" width="4" customWidth="1"/>
    <col min="514" max="514" width="33.85546875" customWidth="1"/>
    <col min="515" max="516" width="19.42578125" customWidth="1"/>
    <col min="517" max="517" width="16" customWidth="1"/>
    <col min="518" max="518" width="16.140625" customWidth="1"/>
    <col min="519" max="519" width="12.140625" customWidth="1"/>
    <col min="520" max="520" width="14.5703125" customWidth="1"/>
    <col min="521" max="521" width="12.140625" customWidth="1"/>
    <col min="522" max="522" width="14.140625" customWidth="1"/>
    <col min="523" max="523" width="5.7109375" customWidth="1"/>
    <col min="769" max="769" width="4" customWidth="1"/>
    <col min="770" max="770" width="33.85546875" customWidth="1"/>
    <col min="771" max="772" width="19.42578125" customWidth="1"/>
    <col min="773" max="773" width="16" customWidth="1"/>
    <col min="774" max="774" width="16.140625" customWidth="1"/>
    <col min="775" max="775" width="12.140625" customWidth="1"/>
    <col min="776" max="776" width="14.5703125" customWidth="1"/>
    <col min="777" max="777" width="12.140625" customWidth="1"/>
    <col min="778" max="778" width="14.140625" customWidth="1"/>
    <col min="779" max="779" width="5.7109375" customWidth="1"/>
    <col min="1025" max="1025" width="4" customWidth="1"/>
    <col min="1026" max="1026" width="33.85546875" customWidth="1"/>
    <col min="1027" max="1028" width="19.42578125" customWidth="1"/>
    <col min="1029" max="1029" width="16" customWidth="1"/>
    <col min="1030" max="1030" width="16.140625" customWidth="1"/>
    <col min="1031" max="1031" width="12.140625" customWidth="1"/>
    <col min="1032" max="1032" width="14.5703125" customWidth="1"/>
    <col min="1033" max="1033" width="12.140625" customWidth="1"/>
    <col min="1034" max="1034" width="14.140625" customWidth="1"/>
    <col min="1035" max="1035" width="5.7109375" customWidth="1"/>
    <col min="1281" max="1281" width="4" customWidth="1"/>
    <col min="1282" max="1282" width="33.85546875" customWidth="1"/>
    <col min="1283" max="1284" width="19.42578125" customWidth="1"/>
    <col min="1285" max="1285" width="16" customWidth="1"/>
    <col min="1286" max="1286" width="16.140625" customWidth="1"/>
    <col min="1287" max="1287" width="12.140625" customWidth="1"/>
    <col min="1288" max="1288" width="14.5703125" customWidth="1"/>
    <col min="1289" max="1289" width="12.140625" customWidth="1"/>
    <col min="1290" max="1290" width="14.140625" customWidth="1"/>
    <col min="1291" max="1291" width="5.7109375" customWidth="1"/>
    <col min="1537" max="1537" width="4" customWidth="1"/>
    <col min="1538" max="1538" width="33.85546875" customWidth="1"/>
    <col min="1539" max="1540" width="19.42578125" customWidth="1"/>
    <col min="1541" max="1541" width="16" customWidth="1"/>
    <col min="1542" max="1542" width="16.140625" customWidth="1"/>
    <col min="1543" max="1543" width="12.140625" customWidth="1"/>
    <col min="1544" max="1544" width="14.5703125" customWidth="1"/>
    <col min="1545" max="1545" width="12.140625" customWidth="1"/>
    <col min="1546" max="1546" width="14.140625" customWidth="1"/>
    <col min="1547" max="1547" width="5.7109375" customWidth="1"/>
    <col min="1793" max="1793" width="4" customWidth="1"/>
    <col min="1794" max="1794" width="33.85546875" customWidth="1"/>
    <col min="1795" max="1796" width="19.42578125" customWidth="1"/>
    <col min="1797" max="1797" width="16" customWidth="1"/>
    <col min="1798" max="1798" width="16.140625" customWidth="1"/>
    <col min="1799" max="1799" width="12.140625" customWidth="1"/>
    <col min="1800" max="1800" width="14.5703125" customWidth="1"/>
    <col min="1801" max="1801" width="12.140625" customWidth="1"/>
    <col min="1802" max="1802" width="14.140625" customWidth="1"/>
    <col min="1803" max="1803" width="5.7109375" customWidth="1"/>
    <col min="2049" max="2049" width="4" customWidth="1"/>
    <col min="2050" max="2050" width="33.85546875" customWidth="1"/>
    <col min="2051" max="2052" width="19.42578125" customWidth="1"/>
    <col min="2053" max="2053" width="16" customWidth="1"/>
    <col min="2054" max="2054" width="16.140625" customWidth="1"/>
    <col min="2055" max="2055" width="12.140625" customWidth="1"/>
    <col min="2056" max="2056" width="14.5703125" customWidth="1"/>
    <col min="2057" max="2057" width="12.140625" customWidth="1"/>
    <col min="2058" max="2058" width="14.140625" customWidth="1"/>
    <col min="2059" max="2059" width="5.7109375" customWidth="1"/>
    <col min="2305" max="2305" width="4" customWidth="1"/>
    <col min="2306" max="2306" width="33.85546875" customWidth="1"/>
    <col min="2307" max="2308" width="19.42578125" customWidth="1"/>
    <col min="2309" max="2309" width="16" customWidth="1"/>
    <col min="2310" max="2310" width="16.140625" customWidth="1"/>
    <col min="2311" max="2311" width="12.140625" customWidth="1"/>
    <col min="2312" max="2312" width="14.5703125" customWidth="1"/>
    <col min="2313" max="2313" width="12.140625" customWidth="1"/>
    <col min="2314" max="2314" width="14.140625" customWidth="1"/>
    <col min="2315" max="2315" width="5.7109375" customWidth="1"/>
    <col min="2561" max="2561" width="4" customWidth="1"/>
    <col min="2562" max="2562" width="33.85546875" customWidth="1"/>
    <col min="2563" max="2564" width="19.42578125" customWidth="1"/>
    <col min="2565" max="2565" width="16" customWidth="1"/>
    <col min="2566" max="2566" width="16.140625" customWidth="1"/>
    <col min="2567" max="2567" width="12.140625" customWidth="1"/>
    <col min="2568" max="2568" width="14.5703125" customWidth="1"/>
    <col min="2569" max="2569" width="12.140625" customWidth="1"/>
    <col min="2570" max="2570" width="14.140625" customWidth="1"/>
    <col min="2571" max="2571" width="5.7109375" customWidth="1"/>
    <col min="2817" max="2817" width="4" customWidth="1"/>
    <col min="2818" max="2818" width="33.85546875" customWidth="1"/>
    <col min="2819" max="2820" width="19.42578125" customWidth="1"/>
    <col min="2821" max="2821" width="16" customWidth="1"/>
    <col min="2822" max="2822" width="16.140625" customWidth="1"/>
    <col min="2823" max="2823" width="12.140625" customWidth="1"/>
    <col min="2824" max="2824" width="14.5703125" customWidth="1"/>
    <col min="2825" max="2825" width="12.140625" customWidth="1"/>
    <col min="2826" max="2826" width="14.140625" customWidth="1"/>
    <col min="2827" max="2827" width="5.7109375" customWidth="1"/>
    <col min="3073" max="3073" width="4" customWidth="1"/>
    <col min="3074" max="3074" width="33.85546875" customWidth="1"/>
    <col min="3075" max="3076" width="19.42578125" customWidth="1"/>
    <col min="3077" max="3077" width="16" customWidth="1"/>
    <col min="3078" max="3078" width="16.140625" customWidth="1"/>
    <col min="3079" max="3079" width="12.140625" customWidth="1"/>
    <col min="3080" max="3080" width="14.5703125" customWidth="1"/>
    <col min="3081" max="3081" width="12.140625" customWidth="1"/>
    <col min="3082" max="3082" width="14.140625" customWidth="1"/>
    <col min="3083" max="3083" width="5.7109375" customWidth="1"/>
    <col min="3329" max="3329" width="4" customWidth="1"/>
    <col min="3330" max="3330" width="33.85546875" customWidth="1"/>
    <col min="3331" max="3332" width="19.42578125" customWidth="1"/>
    <col min="3333" max="3333" width="16" customWidth="1"/>
    <col min="3334" max="3334" width="16.140625" customWidth="1"/>
    <col min="3335" max="3335" width="12.140625" customWidth="1"/>
    <col min="3336" max="3336" width="14.5703125" customWidth="1"/>
    <col min="3337" max="3337" width="12.140625" customWidth="1"/>
    <col min="3338" max="3338" width="14.140625" customWidth="1"/>
    <col min="3339" max="3339" width="5.7109375" customWidth="1"/>
    <col min="3585" max="3585" width="4" customWidth="1"/>
    <col min="3586" max="3586" width="33.85546875" customWidth="1"/>
    <col min="3587" max="3588" width="19.42578125" customWidth="1"/>
    <col min="3589" max="3589" width="16" customWidth="1"/>
    <col min="3590" max="3590" width="16.140625" customWidth="1"/>
    <col min="3591" max="3591" width="12.140625" customWidth="1"/>
    <col min="3592" max="3592" width="14.5703125" customWidth="1"/>
    <col min="3593" max="3593" width="12.140625" customWidth="1"/>
    <col min="3594" max="3594" width="14.140625" customWidth="1"/>
    <col min="3595" max="3595" width="5.7109375" customWidth="1"/>
    <col min="3841" max="3841" width="4" customWidth="1"/>
    <col min="3842" max="3842" width="33.85546875" customWidth="1"/>
    <col min="3843" max="3844" width="19.42578125" customWidth="1"/>
    <col min="3845" max="3845" width="16" customWidth="1"/>
    <col min="3846" max="3846" width="16.140625" customWidth="1"/>
    <col min="3847" max="3847" width="12.140625" customWidth="1"/>
    <col min="3848" max="3848" width="14.5703125" customWidth="1"/>
    <col min="3849" max="3849" width="12.140625" customWidth="1"/>
    <col min="3850" max="3850" width="14.140625" customWidth="1"/>
    <col min="3851" max="3851" width="5.7109375" customWidth="1"/>
    <col min="4097" max="4097" width="4" customWidth="1"/>
    <col min="4098" max="4098" width="33.85546875" customWidth="1"/>
    <col min="4099" max="4100" width="19.42578125" customWidth="1"/>
    <col min="4101" max="4101" width="16" customWidth="1"/>
    <col min="4102" max="4102" width="16.140625" customWidth="1"/>
    <col min="4103" max="4103" width="12.140625" customWidth="1"/>
    <col min="4104" max="4104" width="14.5703125" customWidth="1"/>
    <col min="4105" max="4105" width="12.140625" customWidth="1"/>
    <col min="4106" max="4106" width="14.140625" customWidth="1"/>
    <col min="4107" max="4107" width="5.7109375" customWidth="1"/>
    <col min="4353" max="4353" width="4" customWidth="1"/>
    <col min="4354" max="4354" width="33.85546875" customWidth="1"/>
    <col min="4355" max="4356" width="19.42578125" customWidth="1"/>
    <col min="4357" max="4357" width="16" customWidth="1"/>
    <col min="4358" max="4358" width="16.140625" customWidth="1"/>
    <col min="4359" max="4359" width="12.140625" customWidth="1"/>
    <col min="4360" max="4360" width="14.5703125" customWidth="1"/>
    <col min="4361" max="4361" width="12.140625" customWidth="1"/>
    <col min="4362" max="4362" width="14.140625" customWidth="1"/>
    <col min="4363" max="4363" width="5.7109375" customWidth="1"/>
    <col min="4609" max="4609" width="4" customWidth="1"/>
    <col min="4610" max="4610" width="33.85546875" customWidth="1"/>
    <col min="4611" max="4612" width="19.42578125" customWidth="1"/>
    <col min="4613" max="4613" width="16" customWidth="1"/>
    <col min="4614" max="4614" width="16.140625" customWidth="1"/>
    <col min="4615" max="4615" width="12.140625" customWidth="1"/>
    <col min="4616" max="4616" width="14.5703125" customWidth="1"/>
    <col min="4617" max="4617" width="12.140625" customWidth="1"/>
    <col min="4618" max="4618" width="14.140625" customWidth="1"/>
    <col min="4619" max="4619" width="5.7109375" customWidth="1"/>
    <col min="4865" max="4865" width="4" customWidth="1"/>
    <col min="4866" max="4866" width="33.85546875" customWidth="1"/>
    <col min="4867" max="4868" width="19.42578125" customWidth="1"/>
    <col min="4869" max="4869" width="16" customWidth="1"/>
    <col min="4870" max="4870" width="16.140625" customWidth="1"/>
    <col min="4871" max="4871" width="12.140625" customWidth="1"/>
    <col min="4872" max="4872" width="14.5703125" customWidth="1"/>
    <col min="4873" max="4873" width="12.140625" customWidth="1"/>
    <col min="4874" max="4874" width="14.140625" customWidth="1"/>
    <col min="4875" max="4875" width="5.7109375" customWidth="1"/>
    <col min="5121" max="5121" width="4" customWidth="1"/>
    <col min="5122" max="5122" width="33.85546875" customWidth="1"/>
    <col min="5123" max="5124" width="19.42578125" customWidth="1"/>
    <col min="5125" max="5125" width="16" customWidth="1"/>
    <col min="5126" max="5126" width="16.140625" customWidth="1"/>
    <col min="5127" max="5127" width="12.140625" customWidth="1"/>
    <col min="5128" max="5128" width="14.5703125" customWidth="1"/>
    <col min="5129" max="5129" width="12.140625" customWidth="1"/>
    <col min="5130" max="5130" width="14.140625" customWidth="1"/>
    <col min="5131" max="5131" width="5.7109375" customWidth="1"/>
    <col min="5377" max="5377" width="4" customWidth="1"/>
    <col min="5378" max="5378" width="33.85546875" customWidth="1"/>
    <col min="5379" max="5380" width="19.42578125" customWidth="1"/>
    <col min="5381" max="5381" width="16" customWidth="1"/>
    <col min="5382" max="5382" width="16.140625" customWidth="1"/>
    <col min="5383" max="5383" width="12.140625" customWidth="1"/>
    <col min="5384" max="5384" width="14.5703125" customWidth="1"/>
    <col min="5385" max="5385" width="12.140625" customWidth="1"/>
    <col min="5386" max="5386" width="14.140625" customWidth="1"/>
    <col min="5387" max="5387" width="5.7109375" customWidth="1"/>
    <col min="5633" max="5633" width="4" customWidth="1"/>
    <col min="5634" max="5634" width="33.85546875" customWidth="1"/>
    <col min="5635" max="5636" width="19.42578125" customWidth="1"/>
    <col min="5637" max="5637" width="16" customWidth="1"/>
    <col min="5638" max="5638" width="16.140625" customWidth="1"/>
    <col min="5639" max="5639" width="12.140625" customWidth="1"/>
    <col min="5640" max="5640" width="14.5703125" customWidth="1"/>
    <col min="5641" max="5641" width="12.140625" customWidth="1"/>
    <col min="5642" max="5642" width="14.140625" customWidth="1"/>
    <col min="5643" max="5643" width="5.7109375" customWidth="1"/>
    <col min="5889" max="5889" width="4" customWidth="1"/>
    <col min="5890" max="5890" width="33.85546875" customWidth="1"/>
    <col min="5891" max="5892" width="19.42578125" customWidth="1"/>
    <col min="5893" max="5893" width="16" customWidth="1"/>
    <col min="5894" max="5894" width="16.140625" customWidth="1"/>
    <col min="5895" max="5895" width="12.140625" customWidth="1"/>
    <col min="5896" max="5896" width="14.5703125" customWidth="1"/>
    <col min="5897" max="5897" width="12.140625" customWidth="1"/>
    <col min="5898" max="5898" width="14.140625" customWidth="1"/>
    <col min="5899" max="5899" width="5.7109375" customWidth="1"/>
    <col min="6145" max="6145" width="4" customWidth="1"/>
    <col min="6146" max="6146" width="33.85546875" customWidth="1"/>
    <col min="6147" max="6148" width="19.42578125" customWidth="1"/>
    <col min="6149" max="6149" width="16" customWidth="1"/>
    <col min="6150" max="6150" width="16.140625" customWidth="1"/>
    <col min="6151" max="6151" width="12.140625" customWidth="1"/>
    <col min="6152" max="6152" width="14.5703125" customWidth="1"/>
    <col min="6153" max="6153" width="12.140625" customWidth="1"/>
    <col min="6154" max="6154" width="14.140625" customWidth="1"/>
    <col min="6155" max="6155" width="5.7109375" customWidth="1"/>
    <col min="6401" max="6401" width="4" customWidth="1"/>
    <col min="6402" max="6402" width="33.85546875" customWidth="1"/>
    <col min="6403" max="6404" width="19.42578125" customWidth="1"/>
    <col min="6405" max="6405" width="16" customWidth="1"/>
    <col min="6406" max="6406" width="16.140625" customWidth="1"/>
    <col min="6407" max="6407" width="12.140625" customWidth="1"/>
    <col min="6408" max="6408" width="14.5703125" customWidth="1"/>
    <col min="6409" max="6409" width="12.140625" customWidth="1"/>
    <col min="6410" max="6410" width="14.140625" customWidth="1"/>
    <col min="6411" max="6411" width="5.7109375" customWidth="1"/>
    <col min="6657" max="6657" width="4" customWidth="1"/>
    <col min="6658" max="6658" width="33.85546875" customWidth="1"/>
    <col min="6659" max="6660" width="19.42578125" customWidth="1"/>
    <col min="6661" max="6661" width="16" customWidth="1"/>
    <col min="6662" max="6662" width="16.140625" customWidth="1"/>
    <col min="6663" max="6663" width="12.140625" customWidth="1"/>
    <col min="6664" max="6664" width="14.5703125" customWidth="1"/>
    <col min="6665" max="6665" width="12.140625" customWidth="1"/>
    <col min="6666" max="6666" width="14.140625" customWidth="1"/>
    <col min="6667" max="6667" width="5.7109375" customWidth="1"/>
    <col min="6913" max="6913" width="4" customWidth="1"/>
    <col min="6914" max="6914" width="33.85546875" customWidth="1"/>
    <col min="6915" max="6916" width="19.42578125" customWidth="1"/>
    <col min="6917" max="6917" width="16" customWidth="1"/>
    <col min="6918" max="6918" width="16.140625" customWidth="1"/>
    <col min="6919" max="6919" width="12.140625" customWidth="1"/>
    <col min="6920" max="6920" width="14.5703125" customWidth="1"/>
    <col min="6921" max="6921" width="12.140625" customWidth="1"/>
    <col min="6922" max="6922" width="14.140625" customWidth="1"/>
    <col min="6923" max="6923" width="5.7109375" customWidth="1"/>
    <col min="7169" max="7169" width="4" customWidth="1"/>
    <col min="7170" max="7170" width="33.85546875" customWidth="1"/>
    <col min="7171" max="7172" width="19.42578125" customWidth="1"/>
    <col min="7173" max="7173" width="16" customWidth="1"/>
    <col min="7174" max="7174" width="16.140625" customWidth="1"/>
    <col min="7175" max="7175" width="12.140625" customWidth="1"/>
    <col min="7176" max="7176" width="14.5703125" customWidth="1"/>
    <col min="7177" max="7177" width="12.140625" customWidth="1"/>
    <col min="7178" max="7178" width="14.140625" customWidth="1"/>
    <col min="7179" max="7179" width="5.7109375" customWidth="1"/>
    <col min="7425" max="7425" width="4" customWidth="1"/>
    <col min="7426" max="7426" width="33.85546875" customWidth="1"/>
    <col min="7427" max="7428" width="19.42578125" customWidth="1"/>
    <col min="7429" max="7429" width="16" customWidth="1"/>
    <col min="7430" max="7430" width="16.140625" customWidth="1"/>
    <col min="7431" max="7431" width="12.140625" customWidth="1"/>
    <col min="7432" max="7432" width="14.5703125" customWidth="1"/>
    <col min="7433" max="7433" width="12.140625" customWidth="1"/>
    <col min="7434" max="7434" width="14.140625" customWidth="1"/>
    <col min="7435" max="7435" width="5.7109375" customWidth="1"/>
    <col min="7681" max="7681" width="4" customWidth="1"/>
    <col min="7682" max="7682" width="33.85546875" customWidth="1"/>
    <col min="7683" max="7684" width="19.42578125" customWidth="1"/>
    <col min="7685" max="7685" width="16" customWidth="1"/>
    <col min="7686" max="7686" width="16.140625" customWidth="1"/>
    <col min="7687" max="7687" width="12.140625" customWidth="1"/>
    <col min="7688" max="7688" width="14.5703125" customWidth="1"/>
    <col min="7689" max="7689" width="12.140625" customWidth="1"/>
    <col min="7690" max="7690" width="14.140625" customWidth="1"/>
    <col min="7691" max="7691" width="5.7109375" customWidth="1"/>
    <col min="7937" max="7937" width="4" customWidth="1"/>
    <col min="7938" max="7938" width="33.85546875" customWidth="1"/>
    <col min="7939" max="7940" width="19.42578125" customWidth="1"/>
    <col min="7941" max="7941" width="16" customWidth="1"/>
    <col min="7942" max="7942" width="16.140625" customWidth="1"/>
    <col min="7943" max="7943" width="12.140625" customWidth="1"/>
    <col min="7944" max="7944" width="14.5703125" customWidth="1"/>
    <col min="7945" max="7945" width="12.140625" customWidth="1"/>
    <col min="7946" max="7946" width="14.140625" customWidth="1"/>
    <col min="7947" max="7947" width="5.7109375" customWidth="1"/>
    <col min="8193" max="8193" width="4" customWidth="1"/>
    <col min="8194" max="8194" width="33.85546875" customWidth="1"/>
    <col min="8195" max="8196" width="19.42578125" customWidth="1"/>
    <col min="8197" max="8197" width="16" customWidth="1"/>
    <col min="8198" max="8198" width="16.140625" customWidth="1"/>
    <col min="8199" max="8199" width="12.140625" customWidth="1"/>
    <col min="8200" max="8200" width="14.5703125" customWidth="1"/>
    <col min="8201" max="8201" width="12.140625" customWidth="1"/>
    <col min="8202" max="8202" width="14.140625" customWidth="1"/>
    <col min="8203" max="8203" width="5.7109375" customWidth="1"/>
    <col min="8449" max="8449" width="4" customWidth="1"/>
    <col min="8450" max="8450" width="33.85546875" customWidth="1"/>
    <col min="8451" max="8452" width="19.42578125" customWidth="1"/>
    <col min="8453" max="8453" width="16" customWidth="1"/>
    <col min="8454" max="8454" width="16.140625" customWidth="1"/>
    <col min="8455" max="8455" width="12.140625" customWidth="1"/>
    <col min="8456" max="8456" width="14.5703125" customWidth="1"/>
    <col min="8457" max="8457" width="12.140625" customWidth="1"/>
    <col min="8458" max="8458" width="14.140625" customWidth="1"/>
    <col min="8459" max="8459" width="5.7109375" customWidth="1"/>
    <col min="8705" max="8705" width="4" customWidth="1"/>
    <col min="8706" max="8706" width="33.85546875" customWidth="1"/>
    <col min="8707" max="8708" width="19.42578125" customWidth="1"/>
    <col min="8709" max="8709" width="16" customWidth="1"/>
    <col min="8710" max="8710" width="16.140625" customWidth="1"/>
    <col min="8711" max="8711" width="12.140625" customWidth="1"/>
    <col min="8712" max="8712" width="14.5703125" customWidth="1"/>
    <col min="8713" max="8713" width="12.140625" customWidth="1"/>
    <col min="8714" max="8714" width="14.140625" customWidth="1"/>
    <col min="8715" max="8715" width="5.7109375" customWidth="1"/>
    <col min="8961" max="8961" width="4" customWidth="1"/>
    <col min="8962" max="8962" width="33.85546875" customWidth="1"/>
    <col min="8963" max="8964" width="19.42578125" customWidth="1"/>
    <col min="8965" max="8965" width="16" customWidth="1"/>
    <col min="8966" max="8966" width="16.140625" customWidth="1"/>
    <col min="8967" max="8967" width="12.140625" customWidth="1"/>
    <col min="8968" max="8968" width="14.5703125" customWidth="1"/>
    <col min="8969" max="8969" width="12.140625" customWidth="1"/>
    <col min="8970" max="8970" width="14.140625" customWidth="1"/>
    <col min="8971" max="8971" width="5.7109375" customWidth="1"/>
    <col min="9217" max="9217" width="4" customWidth="1"/>
    <col min="9218" max="9218" width="33.85546875" customWidth="1"/>
    <col min="9219" max="9220" width="19.42578125" customWidth="1"/>
    <col min="9221" max="9221" width="16" customWidth="1"/>
    <col min="9222" max="9222" width="16.140625" customWidth="1"/>
    <col min="9223" max="9223" width="12.140625" customWidth="1"/>
    <col min="9224" max="9224" width="14.5703125" customWidth="1"/>
    <col min="9225" max="9225" width="12.140625" customWidth="1"/>
    <col min="9226" max="9226" width="14.140625" customWidth="1"/>
    <col min="9227" max="9227" width="5.7109375" customWidth="1"/>
    <col min="9473" max="9473" width="4" customWidth="1"/>
    <col min="9474" max="9474" width="33.85546875" customWidth="1"/>
    <col min="9475" max="9476" width="19.42578125" customWidth="1"/>
    <col min="9477" max="9477" width="16" customWidth="1"/>
    <col min="9478" max="9478" width="16.140625" customWidth="1"/>
    <col min="9479" max="9479" width="12.140625" customWidth="1"/>
    <col min="9480" max="9480" width="14.5703125" customWidth="1"/>
    <col min="9481" max="9481" width="12.140625" customWidth="1"/>
    <col min="9482" max="9482" width="14.140625" customWidth="1"/>
    <col min="9483" max="9483" width="5.7109375" customWidth="1"/>
    <col min="9729" max="9729" width="4" customWidth="1"/>
    <col min="9730" max="9730" width="33.85546875" customWidth="1"/>
    <col min="9731" max="9732" width="19.42578125" customWidth="1"/>
    <col min="9733" max="9733" width="16" customWidth="1"/>
    <col min="9734" max="9734" width="16.140625" customWidth="1"/>
    <col min="9735" max="9735" width="12.140625" customWidth="1"/>
    <col min="9736" max="9736" width="14.5703125" customWidth="1"/>
    <col min="9737" max="9737" width="12.140625" customWidth="1"/>
    <col min="9738" max="9738" width="14.140625" customWidth="1"/>
    <col min="9739" max="9739" width="5.7109375" customWidth="1"/>
    <col min="9985" max="9985" width="4" customWidth="1"/>
    <col min="9986" max="9986" width="33.85546875" customWidth="1"/>
    <col min="9987" max="9988" width="19.42578125" customWidth="1"/>
    <col min="9989" max="9989" width="16" customWidth="1"/>
    <col min="9990" max="9990" width="16.140625" customWidth="1"/>
    <col min="9991" max="9991" width="12.140625" customWidth="1"/>
    <col min="9992" max="9992" width="14.5703125" customWidth="1"/>
    <col min="9993" max="9993" width="12.140625" customWidth="1"/>
    <col min="9994" max="9994" width="14.140625" customWidth="1"/>
    <col min="9995" max="9995" width="5.7109375" customWidth="1"/>
    <col min="10241" max="10241" width="4" customWidth="1"/>
    <col min="10242" max="10242" width="33.85546875" customWidth="1"/>
    <col min="10243" max="10244" width="19.42578125" customWidth="1"/>
    <col min="10245" max="10245" width="16" customWidth="1"/>
    <col min="10246" max="10246" width="16.140625" customWidth="1"/>
    <col min="10247" max="10247" width="12.140625" customWidth="1"/>
    <col min="10248" max="10248" width="14.5703125" customWidth="1"/>
    <col min="10249" max="10249" width="12.140625" customWidth="1"/>
    <col min="10250" max="10250" width="14.140625" customWidth="1"/>
    <col min="10251" max="10251" width="5.7109375" customWidth="1"/>
    <col min="10497" max="10497" width="4" customWidth="1"/>
    <col min="10498" max="10498" width="33.85546875" customWidth="1"/>
    <col min="10499" max="10500" width="19.42578125" customWidth="1"/>
    <col min="10501" max="10501" width="16" customWidth="1"/>
    <col min="10502" max="10502" width="16.140625" customWidth="1"/>
    <col min="10503" max="10503" width="12.140625" customWidth="1"/>
    <col min="10504" max="10504" width="14.5703125" customWidth="1"/>
    <col min="10505" max="10505" width="12.140625" customWidth="1"/>
    <col min="10506" max="10506" width="14.140625" customWidth="1"/>
    <col min="10507" max="10507" width="5.7109375" customWidth="1"/>
    <col min="10753" max="10753" width="4" customWidth="1"/>
    <col min="10754" max="10754" width="33.85546875" customWidth="1"/>
    <col min="10755" max="10756" width="19.42578125" customWidth="1"/>
    <col min="10757" max="10757" width="16" customWidth="1"/>
    <col min="10758" max="10758" width="16.140625" customWidth="1"/>
    <col min="10759" max="10759" width="12.140625" customWidth="1"/>
    <col min="10760" max="10760" width="14.5703125" customWidth="1"/>
    <col min="10761" max="10761" width="12.140625" customWidth="1"/>
    <col min="10762" max="10762" width="14.140625" customWidth="1"/>
    <col min="10763" max="10763" width="5.7109375" customWidth="1"/>
    <col min="11009" max="11009" width="4" customWidth="1"/>
    <col min="11010" max="11010" width="33.85546875" customWidth="1"/>
    <col min="11011" max="11012" width="19.42578125" customWidth="1"/>
    <col min="11013" max="11013" width="16" customWidth="1"/>
    <col min="11014" max="11014" width="16.140625" customWidth="1"/>
    <col min="11015" max="11015" width="12.140625" customWidth="1"/>
    <col min="11016" max="11016" width="14.5703125" customWidth="1"/>
    <col min="11017" max="11017" width="12.140625" customWidth="1"/>
    <col min="11018" max="11018" width="14.140625" customWidth="1"/>
    <col min="11019" max="11019" width="5.7109375" customWidth="1"/>
    <col min="11265" max="11265" width="4" customWidth="1"/>
    <col min="11266" max="11266" width="33.85546875" customWidth="1"/>
    <col min="11267" max="11268" width="19.42578125" customWidth="1"/>
    <col min="11269" max="11269" width="16" customWidth="1"/>
    <col min="11270" max="11270" width="16.140625" customWidth="1"/>
    <col min="11271" max="11271" width="12.140625" customWidth="1"/>
    <col min="11272" max="11272" width="14.5703125" customWidth="1"/>
    <col min="11273" max="11273" width="12.140625" customWidth="1"/>
    <col min="11274" max="11274" width="14.140625" customWidth="1"/>
    <col min="11275" max="11275" width="5.7109375" customWidth="1"/>
    <col min="11521" max="11521" width="4" customWidth="1"/>
    <col min="11522" max="11522" width="33.85546875" customWidth="1"/>
    <col min="11523" max="11524" width="19.42578125" customWidth="1"/>
    <col min="11525" max="11525" width="16" customWidth="1"/>
    <col min="11526" max="11526" width="16.140625" customWidth="1"/>
    <col min="11527" max="11527" width="12.140625" customWidth="1"/>
    <col min="11528" max="11528" width="14.5703125" customWidth="1"/>
    <col min="11529" max="11529" width="12.140625" customWidth="1"/>
    <col min="11530" max="11530" width="14.140625" customWidth="1"/>
    <col min="11531" max="11531" width="5.7109375" customWidth="1"/>
    <col min="11777" max="11777" width="4" customWidth="1"/>
    <col min="11778" max="11778" width="33.85546875" customWidth="1"/>
    <col min="11779" max="11780" width="19.42578125" customWidth="1"/>
    <col min="11781" max="11781" width="16" customWidth="1"/>
    <col min="11782" max="11782" width="16.140625" customWidth="1"/>
    <col min="11783" max="11783" width="12.140625" customWidth="1"/>
    <col min="11784" max="11784" width="14.5703125" customWidth="1"/>
    <col min="11785" max="11785" width="12.140625" customWidth="1"/>
    <col min="11786" max="11786" width="14.140625" customWidth="1"/>
    <col min="11787" max="11787" width="5.7109375" customWidth="1"/>
    <col min="12033" max="12033" width="4" customWidth="1"/>
    <col min="12034" max="12034" width="33.85546875" customWidth="1"/>
    <col min="12035" max="12036" width="19.42578125" customWidth="1"/>
    <col min="12037" max="12037" width="16" customWidth="1"/>
    <col min="12038" max="12038" width="16.140625" customWidth="1"/>
    <col min="12039" max="12039" width="12.140625" customWidth="1"/>
    <col min="12040" max="12040" width="14.5703125" customWidth="1"/>
    <col min="12041" max="12041" width="12.140625" customWidth="1"/>
    <col min="12042" max="12042" width="14.140625" customWidth="1"/>
    <col min="12043" max="12043" width="5.7109375" customWidth="1"/>
    <col min="12289" max="12289" width="4" customWidth="1"/>
    <col min="12290" max="12290" width="33.85546875" customWidth="1"/>
    <col min="12291" max="12292" width="19.42578125" customWidth="1"/>
    <col min="12293" max="12293" width="16" customWidth="1"/>
    <col min="12294" max="12294" width="16.140625" customWidth="1"/>
    <col min="12295" max="12295" width="12.140625" customWidth="1"/>
    <col min="12296" max="12296" width="14.5703125" customWidth="1"/>
    <col min="12297" max="12297" width="12.140625" customWidth="1"/>
    <col min="12298" max="12298" width="14.140625" customWidth="1"/>
    <col min="12299" max="12299" width="5.7109375" customWidth="1"/>
    <col min="12545" max="12545" width="4" customWidth="1"/>
    <col min="12546" max="12546" width="33.85546875" customWidth="1"/>
    <col min="12547" max="12548" width="19.42578125" customWidth="1"/>
    <col min="12549" max="12549" width="16" customWidth="1"/>
    <col min="12550" max="12550" width="16.140625" customWidth="1"/>
    <col min="12551" max="12551" width="12.140625" customWidth="1"/>
    <col min="12552" max="12552" width="14.5703125" customWidth="1"/>
    <col min="12553" max="12553" width="12.140625" customWidth="1"/>
    <col min="12554" max="12554" width="14.140625" customWidth="1"/>
    <col min="12555" max="12555" width="5.7109375" customWidth="1"/>
    <col min="12801" max="12801" width="4" customWidth="1"/>
    <col min="12802" max="12802" width="33.85546875" customWidth="1"/>
    <col min="12803" max="12804" width="19.42578125" customWidth="1"/>
    <col min="12805" max="12805" width="16" customWidth="1"/>
    <col min="12806" max="12806" width="16.140625" customWidth="1"/>
    <col min="12807" max="12807" width="12.140625" customWidth="1"/>
    <col min="12808" max="12808" width="14.5703125" customWidth="1"/>
    <col min="12809" max="12809" width="12.140625" customWidth="1"/>
    <col min="12810" max="12810" width="14.140625" customWidth="1"/>
    <col min="12811" max="12811" width="5.7109375" customWidth="1"/>
    <col min="13057" max="13057" width="4" customWidth="1"/>
    <col min="13058" max="13058" width="33.85546875" customWidth="1"/>
    <col min="13059" max="13060" width="19.42578125" customWidth="1"/>
    <col min="13061" max="13061" width="16" customWidth="1"/>
    <col min="13062" max="13062" width="16.140625" customWidth="1"/>
    <col min="13063" max="13063" width="12.140625" customWidth="1"/>
    <col min="13064" max="13064" width="14.5703125" customWidth="1"/>
    <col min="13065" max="13065" width="12.140625" customWidth="1"/>
    <col min="13066" max="13066" width="14.140625" customWidth="1"/>
    <col min="13067" max="13067" width="5.7109375" customWidth="1"/>
    <col min="13313" max="13313" width="4" customWidth="1"/>
    <col min="13314" max="13314" width="33.85546875" customWidth="1"/>
    <col min="13315" max="13316" width="19.42578125" customWidth="1"/>
    <col min="13317" max="13317" width="16" customWidth="1"/>
    <col min="13318" max="13318" width="16.140625" customWidth="1"/>
    <col min="13319" max="13319" width="12.140625" customWidth="1"/>
    <col min="13320" max="13320" width="14.5703125" customWidth="1"/>
    <col min="13321" max="13321" width="12.140625" customWidth="1"/>
    <col min="13322" max="13322" width="14.140625" customWidth="1"/>
    <col min="13323" max="13323" width="5.7109375" customWidth="1"/>
    <col min="13569" max="13569" width="4" customWidth="1"/>
    <col min="13570" max="13570" width="33.85546875" customWidth="1"/>
    <col min="13571" max="13572" width="19.42578125" customWidth="1"/>
    <col min="13573" max="13573" width="16" customWidth="1"/>
    <col min="13574" max="13574" width="16.140625" customWidth="1"/>
    <col min="13575" max="13575" width="12.140625" customWidth="1"/>
    <col min="13576" max="13576" width="14.5703125" customWidth="1"/>
    <col min="13577" max="13577" width="12.140625" customWidth="1"/>
    <col min="13578" max="13578" width="14.140625" customWidth="1"/>
    <col min="13579" max="13579" width="5.7109375" customWidth="1"/>
    <col min="13825" max="13825" width="4" customWidth="1"/>
    <col min="13826" max="13826" width="33.85546875" customWidth="1"/>
    <col min="13827" max="13828" width="19.42578125" customWidth="1"/>
    <col min="13829" max="13829" width="16" customWidth="1"/>
    <col min="13830" max="13830" width="16.140625" customWidth="1"/>
    <col min="13831" max="13831" width="12.140625" customWidth="1"/>
    <col min="13832" max="13832" width="14.5703125" customWidth="1"/>
    <col min="13833" max="13833" width="12.140625" customWidth="1"/>
    <col min="13834" max="13834" width="14.140625" customWidth="1"/>
    <col min="13835" max="13835" width="5.7109375" customWidth="1"/>
    <col min="14081" max="14081" width="4" customWidth="1"/>
    <col min="14082" max="14082" width="33.85546875" customWidth="1"/>
    <col min="14083" max="14084" width="19.42578125" customWidth="1"/>
    <col min="14085" max="14085" width="16" customWidth="1"/>
    <col min="14086" max="14086" width="16.140625" customWidth="1"/>
    <col min="14087" max="14087" width="12.140625" customWidth="1"/>
    <col min="14088" max="14088" width="14.5703125" customWidth="1"/>
    <col min="14089" max="14089" width="12.140625" customWidth="1"/>
    <col min="14090" max="14090" width="14.140625" customWidth="1"/>
    <col min="14091" max="14091" width="5.7109375" customWidth="1"/>
    <col min="14337" max="14337" width="4" customWidth="1"/>
    <col min="14338" max="14338" width="33.85546875" customWidth="1"/>
    <col min="14339" max="14340" width="19.42578125" customWidth="1"/>
    <col min="14341" max="14341" width="16" customWidth="1"/>
    <col min="14342" max="14342" width="16.140625" customWidth="1"/>
    <col min="14343" max="14343" width="12.140625" customWidth="1"/>
    <col min="14344" max="14344" width="14.5703125" customWidth="1"/>
    <col min="14345" max="14345" width="12.140625" customWidth="1"/>
    <col min="14346" max="14346" width="14.140625" customWidth="1"/>
    <col min="14347" max="14347" width="5.7109375" customWidth="1"/>
    <col min="14593" max="14593" width="4" customWidth="1"/>
    <col min="14594" max="14594" width="33.85546875" customWidth="1"/>
    <col min="14595" max="14596" width="19.42578125" customWidth="1"/>
    <col min="14597" max="14597" width="16" customWidth="1"/>
    <col min="14598" max="14598" width="16.140625" customWidth="1"/>
    <col min="14599" max="14599" width="12.140625" customWidth="1"/>
    <col min="14600" max="14600" width="14.5703125" customWidth="1"/>
    <col min="14601" max="14601" width="12.140625" customWidth="1"/>
    <col min="14602" max="14602" width="14.140625" customWidth="1"/>
    <col min="14603" max="14603" width="5.7109375" customWidth="1"/>
    <col min="14849" max="14849" width="4" customWidth="1"/>
    <col min="14850" max="14850" width="33.85546875" customWidth="1"/>
    <col min="14851" max="14852" width="19.42578125" customWidth="1"/>
    <col min="14853" max="14853" width="16" customWidth="1"/>
    <col min="14854" max="14854" width="16.140625" customWidth="1"/>
    <col min="14855" max="14855" width="12.140625" customWidth="1"/>
    <col min="14856" max="14856" width="14.5703125" customWidth="1"/>
    <col min="14857" max="14857" width="12.140625" customWidth="1"/>
    <col min="14858" max="14858" width="14.140625" customWidth="1"/>
    <col min="14859" max="14859" width="5.7109375" customWidth="1"/>
    <col min="15105" max="15105" width="4" customWidth="1"/>
    <col min="15106" max="15106" width="33.85546875" customWidth="1"/>
    <col min="15107" max="15108" width="19.42578125" customWidth="1"/>
    <col min="15109" max="15109" width="16" customWidth="1"/>
    <col min="15110" max="15110" width="16.140625" customWidth="1"/>
    <col min="15111" max="15111" width="12.140625" customWidth="1"/>
    <col min="15112" max="15112" width="14.5703125" customWidth="1"/>
    <col min="15113" max="15113" width="12.140625" customWidth="1"/>
    <col min="15114" max="15114" width="14.140625" customWidth="1"/>
    <col min="15115" max="15115" width="5.7109375" customWidth="1"/>
    <col min="15361" max="15361" width="4" customWidth="1"/>
    <col min="15362" max="15362" width="33.85546875" customWidth="1"/>
    <col min="15363" max="15364" width="19.42578125" customWidth="1"/>
    <col min="15365" max="15365" width="16" customWidth="1"/>
    <col min="15366" max="15366" width="16.140625" customWidth="1"/>
    <col min="15367" max="15367" width="12.140625" customWidth="1"/>
    <col min="15368" max="15368" width="14.5703125" customWidth="1"/>
    <col min="15369" max="15369" width="12.140625" customWidth="1"/>
    <col min="15370" max="15370" width="14.140625" customWidth="1"/>
    <col min="15371" max="15371" width="5.7109375" customWidth="1"/>
    <col min="15617" max="15617" width="4" customWidth="1"/>
    <col min="15618" max="15618" width="33.85546875" customWidth="1"/>
    <col min="15619" max="15620" width="19.42578125" customWidth="1"/>
    <col min="15621" max="15621" width="16" customWidth="1"/>
    <col min="15622" max="15622" width="16.140625" customWidth="1"/>
    <col min="15623" max="15623" width="12.140625" customWidth="1"/>
    <col min="15624" max="15624" width="14.5703125" customWidth="1"/>
    <col min="15625" max="15625" width="12.140625" customWidth="1"/>
    <col min="15626" max="15626" width="14.140625" customWidth="1"/>
    <col min="15627" max="15627" width="5.7109375" customWidth="1"/>
    <col min="15873" max="15873" width="4" customWidth="1"/>
    <col min="15874" max="15874" width="33.85546875" customWidth="1"/>
    <col min="15875" max="15876" width="19.42578125" customWidth="1"/>
    <col min="15877" max="15877" width="16" customWidth="1"/>
    <col min="15878" max="15878" width="16.140625" customWidth="1"/>
    <col min="15879" max="15879" width="12.140625" customWidth="1"/>
    <col min="15880" max="15880" width="14.5703125" customWidth="1"/>
    <col min="15881" max="15881" width="12.140625" customWidth="1"/>
    <col min="15882" max="15882" width="14.140625" customWidth="1"/>
    <col min="15883" max="15883" width="5.7109375" customWidth="1"/>
    <col min="16129" max="16129" width="4" customWidth="1"/>
    <col min="16130" max="16130" width="33.85546875" customWidth="1"/>
    <col min="16131" max="16132" width="19.42578125" customWidth="1"/>
    <col min="16133" max="16133" width="16" customWidth="1"/>
    <col min="16134" max="16134" width="16.140625" customWidth="1"/>
    <col min="16135" max="16135" width="12.140625" customWidth="1"/>
    <col min="16136" max="16136" width="14.5703125" customWidth="1"/>
    <col min="16137" max="16137" width="12.140625" customWidth="1"/>
    <col min="16138" max="16138" width="14.140625" customWidth="1"/>
    <col min="16139" max="16139" width="5.7109375" customWidth="1"/>
  </cols>
  <sheetData>
    <row r="1" spans="1:19" ht="1.5" customHeight="1" x14ac:dyDescent="0.25">
      <c r="A1" s="152"/>
      <c r="B1" s="130" t="s">
        <v>412</v>
      </c>
      <c r="C1" s="130"/>
      <c r="D1" s="130"/>
      <c r="E1" s="130"/>
      <c r="F1" s="130"/>
      <c r="G1" s="130"/>
      <c r="H1" s="153"/>
      <c r="I1" s="154" t="s">
        <v>364</v>
      </c>
    </row>
    <row r="2" spans="1:19" ht="46.5" customHeight="1" x14ac:dyDescent="0.25">
      <c r="B2" s="286" t="s">
        <v>39</v>
      </c>
      <c r="C2" s="286"/>
    </row>
    <row r="3" spans="1:19" x14ac:dyDescent="0.25">
      <c r="A3" s="309" t="s">
        <v>415</v>
      </c>
      <c r="B3" s="309"/>
      <c r="C3" s="309"/>
      <c r="D3" s="309"/>
      <c r="E3" s="309"/>
      <c r="F3" s="309"/>
      <c r="G3" s="309"/>
      <c r="H3" s="309"/>
      <c r="I3" s="309"/>
      <c r="J3" s="155"/>
      <c r="K3" s="156"/>
      <c r="L3" s="156"/>
      <c r="M3" s="156"/>
      <c r="N3" s="156"/>
      <c r="O3" s="156"/>
      <c r="P3" s="156"/>
      <c r="Q3" s="156"/>
      <c r="R3" s="156"/>
      <c r="S3" s="156"/>
    </row>
    <row r="4" spans="1:19" x14ac:dyDescent="0.25">
      <c r="A4" s="186"/>
      <c r="B4" s="186"/>
      <c r="C4" s="186"/>
      <c r="D4" s="186"/>
      <c r="E4" s="186"/>
      <c r="F4" s="186"/>
      <c r="G4" s="186"/>
      <c r="H4" s="186"/>
      <c r="I4" s="186"/>
      <c r="J4" s="187" t="s">
        <v>213</v>
      </c>
      <c r="K4" s="156"/>
    </row>
    <row r="5" spans="1:19" x14ac:dyDescent="0.25">
      <c r="A5" s="186"/>
      <c r="B5" s="186"/>
      <c r="C5" s="186"/>
      <c r="D5" s="186"/>
      <c r="E5" s="186"/>
      <c r="F5" s="186"/>
      <c r="G5" s="186"/>
      <c r="H5" s="186"/>
      <c r="I5" s="186"/>
      <c r="J5" s="268" t="s">
        <v>513</v>
      </c>
      <c r="K5" s="156"/>
    </row>
    <row r="6" spans="1:19" ht="45" x14ac:dyDescent="0.25">
      <c r="A6" s="142" t="s">
        <v>290</v>
      </c>
      <c r="B6" s="142" t="s">
        <v>291</v>
      </c>
      <c r="C6" s="142" t="s">
        <v>292</v>
      </c>
      <c r="D6" s="142" t="s">
        <v>293</v>
      </c>
      <c r="E6" s="142" t="s">
        <v>294</v>
      </c>
      <c r="F6" s="142" t="s">
        <v>295</v>
      </c>
      <c r="G6" s="157" t="s">
        <v>296</v>
      </c>
      <c r="H6" s="157" t="s">
        <v>297</v>
      </c>
      <c r="I6" s="157" t="s">
        <v>298</v>
      </c>
      <c r="J6" s="158" t="s">
        <v>299</v>
      </c>
    </row>
    <row r="7" spans="1:19" ht="30" x14ac:dyDescent="0.25">
      <c r="A7" s="306">
        <v>1</v>
      </c>
      <c r="B7" s="296" t="s">
        <v>300</v>
      </c>
      <c r="C7" s="103" t="s">
        <v>301</v>
      </c>
      <c r="D7" s="103">
        <v>4221</v>
      </c>
      <c r="E7" s="142" t="s">
        <v>302</v>
      </c>
      <c r="F7" s="299" t="s">
        <v>303</v>
      </c>
      <c r="G7" s="293">
        <v>7336113</v>
      </c>
      <c r="H7" s="293">
        <v>6978937</v>
      </c>
      <c r="I7" s="293">
        <v>232354.98</v>
      </c>
      <c r="J7" s="295" t="s">
        <v>304</v>
      </c>
    </row>
    <row r="8" spans="1:19" ht="15" customHeight="1" x14ac:dyDescent="0.25">
      <c r="A8" s="307"/>
      <c r="B8" s="297"/>
      <c r="C8" s="103" t="s">
        <v>305</v>
      </c>
      <c r="D8" s="103">
        <v>1375</v>
      </c>
      <c r="E8" s="142" t="s">
        <v>306</v>
      </c>
      <c r="F8" s="300"/>
      <c r="G8" s="302"/>
      <c r="H8" s="302"/>
      <c r="I8" s="302"/>
      <c r="J8" s="295"/>
    </row>
    <row r="9" spans="1:19" ht="30" x14ac:dyDescent="0.25">
      <c r="A9" s="308"/>
      <c r="B9" s="298"/>
      <c r="C9" s="159" t="s">
        <v>307</v>
      </c>
      <c r="D9" s="103">
        <v>265</v>
      </c>
      <c r="E9" s="160" t="s">
        <v>302</v>
      </c>
      <c r="F9" s="301"/>
      <c r="G9" s="294"/>
      <c r="H9" s="294"/>
      <c r="I9" s="294"/>
      <c r="J9" s="295"/>
    </row>
    <row r="10" spans="1:19" x14ac:dyDescent="0.25">
      <c r="A10" s="161"/>
      <c r="B10" s="103" t="s">
        <v>308</v>
      </c>
      <c r="C10" s="103"/>
      <c r="D10" s="103">
        <v>5861</v>
      </c>
      <c r="E10" s="103"/>
      <c r="F10" s="103"/>
      <c r="G10" s="162"/>
      <c r="H10" s="162"/>
      <c r="I10" s="162"/>
      <c r="J10" s="103"/>
    </row>
    <row r="11" spans="1:19" x14ac:dyDescent="0.25">
      <c r="A11" s="306">
        <v>2</v>
      </c>
      <c r="B11" s="296" t="s">
        <v>309</v>
      </c>
      <c r="C11" s="103" t="s">
        <v>310</v>
      </c>
      <c r="D11" s="103">
        <v>6119</v>
      </c>
      <c r="E11" s="299" t="s">
        <v>311</v>
      </c>
      <c r="F11" s="299" t="s">
        <v>312</v>
      </c>
      <c r="G11" s="293">
        <v>199246</v>
      </c>
      <c r="H11" s="293">
        <v>1002587</v>
      </c>
      <c r="I11" s="293">
        <v>0</v>
      </c>
      <c r="J11" s="295" t="s">
        <v>304</v>
      </c>
    </row>
    <row r="12" spans="1:19" ht="15" customHeight="1" x14ac:dyDescent="0.25">
      <c r="A12" s="308"/>
      <c r="B12" s="298"/>
      <c r="C12" s="103" t="s">
        <v>313</v>
      </c>
      <c r="D12" s="103">
        <v>8640</v>
      </c>
      <c r="E12" s="301"/>
      <c r="F12" s="301"/>
      <c r="G12" s="294"/>
      <c r="H12" s="294"/>
      <c r="I12" s="294"/>
      <c r="J12" s="295"/>
    </row>
    <row r="13" spans="1:19" ht="28.5" customHeight="1" x14ac:dyDescent="0.25">
      <c r="A13" s="161"/>
      <c r="B13" s="103" t="s">
        <v>308</v>
      </c>
      <c r="C13" s="103"/>
      <c r="D13" s="103">
        <v>14759</v>
      </c>
      <c r="E13" s="103"/>
      <c r="F13" s="103"/>
      <c r="G13" s="162"/>
      <c r="H13" s="162"/>
      <c r="I13" s="162"/>
      <c r="J13" s="103"/>
    </row>
    <row r="14" spans="1:19" x14ac:dyDescent="0.25">
      <c r="A14" s="306">
        <v>3</v>
      </c>
      <c r="B14" s="310" t="s">
        <v>314</v>
      </c>
      <c r="C14" s="103" t="s">
        <v>315</v>
      </c>
      <c r="D14" s="103">
        <v>129</v>
      </c>
      <c r="E14" s="313" t="s">
        <v>316</v>
      </c>
      <c r="F14" s="313" t="s">
        <v>317</v>
      </c>
      <c r="G14" s="303">
        <v>60068</v>
      </c>
      <c r="H14" s="303">
        <v>28152</v>
      </c>
      <c r="I14" s="303"/>
      <c r="J14" s="295" t="s">
        <v>304</v>
      </c>
    </row>
    <row r="15" spans="1:19" ht="15" customHeight="1" x14ac:dyDescent="0.25">
      <c r="A15" s="307"/>
      <c r="B15" s="311"/>
      <c r="C15" s="103" t="s">
        <v>318</v>
      </c>
      <c r="D15" s="103">
        <v>70</v>
      </c>
      <c r="E15" s="314"/>
      <c r="F15" s="314"/>
      <c r="G15" s="304"/>
      <c r="H15" s="304"/>
      <c r="I15" s="304"/>
      <c r="J15" s="295"/>
    </row>
    <row r="16" spans="1:19" x14ac:dyDescent="0.25">
      <c r="A16" s="307"/>
      <c r="B16" s="311"/>
      <c r="C16" s="103" t="s">
        <v>319</v>
      </c>
      <c r="D16" s="103">
        <v>58</v>
      </c>
      <c r="E16" s="314"/>
      <c r="F16" s="314"/>
      <c r="G16" s="304"/>
      <c r="H16" s="304"/>
      <c r="I16" s="304"/>
      <c r="J16" s="295"/>
    </row>
    <row r="17" spans="1:10" x14ac:dyDescent="0.25">
      <c r="A17" s="307"/>
      <c r="B17" s="311"/>
      <c r="C17" s="103" t="s">
        <v>320</v>
      </c>
      <c r="D17" s="103">
        <v>446</v>
      </c>
      <c r="E17" s="314"/>
      <c r="F17" s="314"/>
      <c r="G17" s="304"/>
      <c r="H17" s="304"/>
      <c r="I17" s="304"/>
      <c r="J17" s="295"/>
    </row>
    <row r="18" spans="1:10" x14ac:dyDescent="0.25">
      <c r="A18" s="307"/>
      <c r="B18" s="311"/>
      <c r="C18" s="103" t="s">
        <v>321</v>
      </c>
      <c r="D18" s="103">
        <v>378</v>
      </c>
      <c r="E18" s="314"/>
      <c r="F18" s="314"/>
      <c r="G18" s="304"/>
      <c r="H18" s="304"/>
      <c r="I18" s="304"/>
      <c r="J18" s="295"/>
    </row>
    <row r="19" spans="1:10" x14ac:dyDescent="0.25">
      <c r="A19" s="307"/>
      <c r="B19" s="311"/>
      <c r="C19" s="103" t="s">
        <v>322</v>
      </c>
      <c r="D19" s="103">
        <v>1660</v>
      </c>
      <c r="E19" s="314"/>
      <c r="F19" s="314"/>
      <c r="G19" s="304"/>
      <c r="H19" s="304"/>
      <c r="I19" s="304"/>
      <c r="J19" s="295"/>
    </row>
    <row r="20" spans="1:10" x14ac:dyDescent="0.25">
      <c r="A20" s="307"/>
      <c r="B20" s="311"/>
      <c r="C20" s="103" t="s">
        <v>323</v>
      </c>
      <c r="D20" s="103">
        <v>93</v>
      </c>
      <c r="E20" s="314"/>
      <c r="F20" s="314"/>
      <c r="G20" s="304"/>
      <c r="H20" s="304"/>
      <c r="I20" s="304"/>
      <c r="J20" s="295"/>
    </row>
    <row r="21" spans="1:10" x14ac:dyDescent="0.25">
      <c r="A21" s="307"/>
      <c r="B21" s="311"/>
      <c r="C21" s="103" t="s">
        <v>324</v>
      </c>
      <c r="D21" s="103">
        <v>69</v>
      </c>
      <c r="E21" s="314"/>
      <c r="F21" s="314"/>
      <c r="G21" s="304"/>
      <c r="H21" s="304"/>
      <c r="I21" s="304"/>
      <c r="J21" s="295"/>
    </row>
    <row r="22" spans="1:10" x14ac:dyDescent="0.25">
      <c r="A22" s="307"/>
      <c r="B22" s="311"/>
      <c r="C22" s="103" t="s">
        <v>325</v>
      </c>
      <c r="D22" s="103">
        <v>898</v>
      </c>
      <c r="E22" s="314"/>
      <c r="F22" s="314"/>
      <c r="G22" s="304"/>
      <c r="H22" s="304"/>
      <c r="I22" s="304"/>
      <c r="J22" s="295"/>
    </row>
    <row r="23" spans="1:10" x14ac:dyDescent="0.25">
      <c r="A23" s="307"/>
      <c r="B23" s="311"/>
      <c r="C23" s="103" t="s">
        <v>326</v>
      </c>
      <c r="D23" s="103">
        <v>138</v>
      </c>
      <c r="E23" s="314"/>
      <c r="F23" s="314"/>
      <c r="G23" s="304"/>
      <c r="H23" s="304"/>
      <c r="I23" s="304"/>
      <c r="J23" s="295"/>
    </row>
    <row r="24" spans="1:10" x14ac:dyDescent="0.25">
      <c r="A24" s="308"/>
      <c r="B24" s="312"/>
      <c r="C24" s="103" t="s">
        <v>327</v>
      </c>
      <c r="D24" s="103">
        <v>39</v>
      </c>
      <c r="E24" s="315"/>
      <c r="F24" s="315"/>
      <c r="G24" s="305"/>
      <c r="H24" s="305"/>
      <c r="I24" s="305"/>
      <c r="J24" s="295"/>
    </row>
    <row r="25" spans="1:10" x14ac:dyDescent="0.25">
      <c r="A25" s="161"/>
      <c r="B25" s="103" t="s">
        <v>308</v>
      </c>
      <c r="C25" s="103"/>
      <c r="D25" s="103">
        <v>3978</v>
      </c>
      <c r="E25" s="103"/>
      <c r="F25" s="103"/>
      <c r="G25" s="162"/>
      <c r="H25" s="162"/>
      <c r="I25" s="162"/>
      <c r="J25" s="103"/>
    </row>
    <row r="26" spans="1:10" ht="45" x14ac:dyDescent="0.25">
      <c r="A26" s="161">
        <v>5</v>
      </c>
      <c r="B26" s="142" t="s">
        <v>328</v>
      </c>
      <c r="C26" s="163" t="s">
        <v>329</v>
      </c>
      <c r="D26" s="163">
        <v>8242</v>
      </c>
      <c r="E26" s="163" t="s">
        <v>330</v>
      </c>
      <c r="F26" s="163" t="s">
        <v>312</v>
      </c>
      <c r="G26" s="164">
        <v>67255</v>
      </c>
      <c r="H26" s="164">
        <v>155428</v>
      </c>
      <c r="I26" s="164">
        <v>112400.03</v>
      </c>
      <c r="J26" s="142" t="s">
        <v>304</v>
      </c>
    </row>
    <row r="27" spans="1:10" x14ac:dyDescent="0.25">
      <c r="A27" s="103" t="s">
        <v>331</v>
      </c>
      <c r="B27" s="103"/>
      <c r="C27" s="103"/>
      <c r="D27" s="103"/>
      <c r="E27" s="103"/>
      <c r="F27" s="103"/>
      <c r="G27" s="162">
        <f>SUM(G7+G11+G14+G26)</f>
        <v>7662682</v>
      </c>
      <c r="H27" s="162">
        <f>SUM(H7+H11+H14+H26)</f>
        <v>8165104</v>
      </c>
      <c r="I27" s="162">
        <f>SUM(I7+I11+I14+I26)</f>
        <v>344755.01</v>
      </c>
      <c r="J27" s="103"/>
    </row>
    <row r="28" spans="1:10" x14ac:dyDescent="0.25">
      <c r="A28" t="s">
        <v>332</v>
      </c>
      <c r="G28" s="165"/>
      <c r="H28" s="165"/>
      <c r="I28" s="165"/>
    </row>
    <row r="29" spans="1:10" x14ac:dyDescent="0.25">
      <c r="A29" s="103"/>
      <c r="B29" s="103" t="s">
        <v>333</v>
      </c>
      <c r="C29" s="166"/>
      <c r="D29" s="103"/>
      <c r="E29" s="167"/>
      <c r="F29" s="167"/>
      <c r="G29" s="162"/>
      <c r="H29" s="162">
        <v>93113</v>
      </c>
      <c r="I29" s="162">
        <v>0</v>
      </c>
      <c r="J29" s="103"/>
    </row>
    <row r="30" spans="1:10" x14ac:dyDescent="0.25">
      <c r="G30" s="165"/>
      <c r="H30" s="165"/>
      <c r="I30" s="165"/>
    </row>
    <row r="31" spans="1:10" x14ac:dyDescent="0.25">
      <c r="A31" s="107" t="s">
        <v>334</v>
      </c>
      <c r="B31" s="103"/>
      <c r="C31" s="103"/>
      <c r="D31" s="103"/>
      <c r="E31" s="103"/>
      <c r="F31" s="103"/>
      <c r="G31" s="168">
        <f>SUM(G27+G29)</f>
        <v>7662682</v>
      </c>
      <c r="H31" s="168">
        <f>SUM(H27+H29)</f>
        <v>8258217</v>
      </c>
      <c r="I31" s="168">
        <f>SUM(I27+I29)</f>
        <v>344755.01</v>
      </c>
    </row>
    <row r="32" spans="1:10" x14ac:dyDescent="0.25">
      <c r="G32" s="165"/>
      <c r="H32" s="165"/>
      <c r="I32" s="165"/>
    </row>
    <row r="33" spans="1:9" x14ac:dyDescent="0.25">
      <c r="A33" t="s">
        <v>518</v>
      </c>
      <c r="G33" s="165"/>
      <c r="H33" s="165"/>
      <c r="I33" s="165"/>
    </row>
    <row r="34" spans="1:9" x14ac:dyDescent="0.25">
      <c r="A34" t="s">
        <v>519</v>
      </c>
      <c r="G34" s="165"/>
      <c r="H34" s="165"/>
      <c r="I34" s="165"/>
    </row>
  </sheetData>
  <mergeCells count="25">
    <mergeCell ref="H14:H24"/>
    <mergeCell ref="I14:I24"/>
    <mergeCell ref="J14:J24"/>
    <mergeCell ref="A7:A9"/>
    <mergeCell ref="B2:C2"/>
    <mergeCell ref="A3:I3"/>
    <mergeCell ref="A14:A24"/>
    <mergeCell ref="B14:B24"/>
    <mergeCell ref="E14:E24"/>
    <mergeCell ref="F14:F24"/>
    <mergeCell ref="G14:G24"/>
    <mergeCell ref="J7:J9"/>
    <mergeCell ref="A11:A12"/>
    <mergeCell ref="B11:B12"/>
    <mergeCell ref="E11:E12"/>
    <mergeCell ref="F11:F12"/>
    <mergeCell ref="G11:G12"/>
    <mergeCell ref="H11:H12"/>
    <mergeCell ref="I11:I12"/>
    <mergeCell ref="J11:J12"/>
    <mergeCell ref="B7:B9"/>
    <mergeCell ref="F7:F9"/>
    <mergeCell ref="G7:G9"/>
    <mergeCell ref="H7:H9"/>
    <mergeCell ref="I7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CE98-3C15-4DF2-B6C8-5528ED1D33B2}">
  <dimension ref="B1:M14"/>
  <sheetViews>
    <sheetView workbookViewId="0">
      <selection activeCell="C1" sqref="C1"/>
    </sheetView>
  </sheetViews>
  <sheetFormatPr defaultColWidth="8.85546875" defaultRowHeight="12.75" x14ac:dyDescent="0.25"/>
  <cols>
    <col min="1" max="1" width="2.42578125" style="2" customWidth="1"/>
    <col min="2" max="2" width="4.7109375" style="72" customWidth="1"/>
    <col min="3" max="3" width="29.42578125" style="60" customWidth="1"/>
    <col min="4" max="7" width="18.7109375" style="73" customWidth="1"/>
    <col min="8" max="8" width="17.5703125" style="73" customWidth="1"/>
    <col min="9" max="9" width="18.7109375" style="73" customWidth="1"/>
    <col min="10" max="10" width="22.140625" style="2" customWidth="1"/>
    <col min="11" max="11" width="3.42578125" style="2" customWidth="1"/>
    <col min="12" max="12" width="3.5703125" style="2" customWidth="1"/>
    <col min="13" max="13" width="19.28515625" style="2" customWidth="1"/>
    <col min="14" max="252" width="8.85546875" style="2"/>
    <col min="253" max="253" width="2.42578125" style="2" customWidth="1"/>
    <col min="254" max="254" width="4.7109375" style="2" customWidth="1"/>
    <col min="255" max="255" width="29.42578125" style="2" customWidth="1"/>
    <col min="256" max="261" width="18.7109375" style="2" customWidth="1"/>
    <col min="262" max="262" width="0.42578125" style="2" customWidth="1"/>
    <col min="263" max="266" width="15.7109375" style="2" customWidth="1"/>
    <col min="267" max="267" width="3.42578125" style="2" customWidth="1"/>
    <col min="268" max="268" width="3.5703125" style="2" customWidth="1"/>
    <col min="269" max="269" width="19.28515625" style="2" customWidth="1"/>
    <col min="270" max="508" width="8.85546875" style="2"/>
    <col min="509" max="509" width="2.42578125" style="2" customWidth="1"/>
    <col min="510" max="510" width="4.7109375" style="2" customWidth="1"/>
    <col min="511" max="511" width="29.42578125" style="2" customWidth="1"/>
    <col min="512" max="517" width="18.7109375" style="2" customWidth="1"/>
    <col min="518" max="518" width="0.42578125" style="2" customWidth="1"/>
    <col min="519" max="522" width="15.7109375" style="2" customWidth="1"/>
    <col min="523" max="523" width="3.42578125" style="2" customWidth="1"/>
    <col min="524" max="524" width="3.5703125" style="2" customWidth="1"/>
    <col min="525" max="525" width="19.28515625" style="2" customWidth="1"/>
    <col min="526" max="764" width="8.85546875" style="2"/>
    <col min="765" max="765" width="2.42578125" style="2" customWidth="1"/>
    <col min="766" max="766" width="4.7109375" style="2" customWidth="1"/>
    <col min="767" max="767" width="29.42578125" style="2" customWidth="1"/>
    <col min="768" max="773" width="18.7109375" style="2" customWidth="1"/>
    <col min="774" max="774" width="0.42578125" style="2" customWidth="1"/>
    <col min="775" max="778" width="15.7109375" style="2" customWidth="1"/>
    <col min="779" max="779" width="3.42578125" style="2" customWidth="1"/>
    <col min="780" max="780" width="3.5703125" style="2" customWidth="1"/>
    <col min="781" max="781" width="19.28515625" style="2" customWidth="1"/>
    <col min="782" max="1020" width="8.85546875" style="2"/>
    <col min="1021" max="1021" width="2.42578125" style="2" customWidth="1"/>
    <col min="1022" max="1022" width="4.7109375" style="2" customWidth="1"/>
    <col min="1023" max="1023" width="29.42578125" style="2" customWidth="1"/>
    <col min="1024" max="1029" width="18.7109375" style="2" customWidth="1"/>
    <col min="1030" max="1030" width="0.42578125" style="2" customWidth="1"/>
    <col min="1031" max="1034" width="15.7109375" style="2" customWidth="1"/>
    <col min="1035" max="1035" width="3.42578125" style="2" customWidth="1"/>
    <col min="1036" max="1036" width="3.5703125" style="2" customWidth="1"/>
    <col min="1037" max="1037" width="19.28515625" style="2" customWidth="1"/>
    <col min="1038" max="1276" width="8.85546875" style="2"/>
    <col min="1277" max="1277" width="2.42578125" style="2" customWidth="1"/>
    <col min="1278" max="1278" width="4.7109375" style="2" customWidth="1"/>
    <col min="1279" max="1279" width="29.42578125" style="2" customWidth="1"/>
    <col min="1280" max="1285" width="18.7109375" style="2" customWidth="1"/>
    <col min="1286" max="1286" width="0.42578125" style="2" customWidth="1"/>
    <col min="1287" max="1290" width="15.7109375" style="2" customWidth="1"/>
    <col min="1291" max="1291" width="3.42578125" style="2" customWidth="1"/>
    <col min="1292" max="1292" width="3.5703125" style="2" customWidth="1"/>
    <col min="1293" max="1293" width="19.28515625" style="2" customWidth="1"/>
    <col min="1294" max="1532" width="8.85546875" style="2"/>
    <col min="1533" max="1533" width="2.42578125" style="2" customWidth="1"/>
    <col min="1534" max="1534" width="4.7109375" style="2" customWidth="1"/>
    <col min="1535" max="1535" width="29.42578125" style="2" customWidth="1"/>
    <col min="1536" max="1541" width="18.7109375" style="2" customWidth="1"/>
    <col min="1542" max="1542" width="0.42578125" style="2" customWidth="1"/>
    <col min="1543" max="1546" width="15.7109375" style="2" customWidth="1"/>
    <col min="1547" max="1547" width="3.42578125" style="2" customWidth="1"/>
    <col min="1548" max="1548" width="3.5703125" style="2" customWidth="1"/>
    <col min="1549" max="1549" width="19.28515625" style="2" customWidth="1"/>
    <col min="1550" max="1788" width="8.85546875" style="2"/>
    <col min="1789" max="1789" width="2.42578125" style="2" customWidth="1"/>
    <col min="1790" max="1790" width="4.7109375" style="2" customWidth="1"/>
    <col min="1791" max="1791" width="29.42578125" style="2" customWidth="1"/>
    <col min="1792" max="1797" width="18.7109375" style="2" customWidth="1"/>
    <col min="1798" max="1798" width="0.42578125" style="2" customWidth="1"/>
    <col min="1799" max="1802" width="15.7109375" style="2" customWidth="1"/>
    <col min="1803" max="1803" width="3.42578125" style="2" customWidth="1"/>
    <col min="1804" max="1804" width="3.5703125" style="2" customWidth="1"/>
    <col min="1805" max="1805" width="19.28515625" style="2" customWidth="1"/>
    <col min="1806" max="2044" width="8.85546875" style="2"/>
    <col min="2045" max="2045" width="2.42578125" style="2" customWidth="1"/>
    <col min="2046" max="2046" width="4.7109375" style="2" customWidth="1"/>
    <col min="2047" max="2047" width="29.42578125" style="2" customWidth="1"/>
    <col min="2048" max="2053" width="18.7109375" style="2" customWidth="1"/>
    <col min="2054" max="2054" width="0.42578125" style="2" customWidth="1"/>
    <col min="2055" max="2058" width="15.7109375" style="2" customWidth="1"/>
    <col min="2059" max="2059" width="3.42578125" style="2" customWidth="1"/>
    <col min="2060" max="2060" width="3.5703125" style="2" customWidth="1"/>
    <col min="2061" max="2061" width="19.28515625" style="2" customWidth="1"/>
    <col min="2062" max="2300" width="8.85546875" style="2"/>
    <col min="2301" max="2301" width="2.42578125" style="2" customWidth="1"/>
    <col min="2302" max="2302" width="4.7109375" style="2" customWidth="1"/>
    <col min="2303" max="2303" width="29.42578125" style="2" customWidth="1"/>
    <col min="2304" max="2309" width="18.7109375" style="2" customWidth="1"/>
    <col min="2310" max="2310" width="0.42578125" style="2" customWidth="1"/>
    <col min="2311" max="2314" width="15.7109375" style="2" customWidth="1"/>
    <col min="2315" max="2315" width="3.42578125" style="2" customWidth="1"/>
    <col min="2316" max="2316" width="3.5703125" style="2" customWidth="1"/>
    <col min="2317" max="2317" width="19.28515625" style="2" customWidth="1"/>
    <col min="2318" max="2556" width="8.85546875" style="2"/>
    <col min="2557" max="2557" width="2.42578125" style="2" customWidth="1"/>
    <col min="2558" max="2558" width="4.7109375" style="2" customWidth="1"/>
    <col min="2559" max="2559" width="29.42578125" style="2" customWidth="1"/>
    <col min="2560" max="2565" width="18.7109375" style="2" customWidth="1"/>
    <col min="2566" max="2566" width="0.42578125" style="2" customWidth="1"/>
    <col min="2567" max="2570" width="15.7109375" style="2" customWidth="1"/>
    <col min="2571" max="2571" width="3.42578125" style="2" customWidth="1"/>
    <col min="2572" max="2572" width="3.5703125" style="2" customWidth="1"/>
    <col min="2573" max="2573" width="19.28515625" style="2" customWidth="1"/>
    <col min="2574" max="2812" width="8.85546875" style="2"/>
    <col min="2813" max="2813" width="2.42578125" style="2" customWidth="1"/>
    <col min="2814" max="2814" width="4.7109375" style="2" customWidth="1"/>
    <col min="2815" max="2815" width="29.42578125" style="2" customWidth="1"/>
    <col min="2816" max="2821" width="18.7109375" style="2" customWidth="1"/>
    <col min="2822" max="2822" width="0.42578125" style="2" customWidth="1"/>
    <col min="2823" max="2826" width="15.7109375" style="2" customWidth="1"/>
    <col min="2827" max="2827" width="3.42578125" style="2" customWidth="1"/>
    <col min="2828" max="2828" width="3.5703125" style="2" customWidth="1"/>
    <col min="2829" max="2829" width="19.28515625" style="2" customWidth="1"/>
    <col min="2830" max="3068" width="8.85546875" style="2"/>
    <col min="3069" max="3069" width="2.42578125" style="2" customWidth="1"/>
    <col min="3070" max="3070" width="4.7109375" style="2" customWidth="1"/>
    <col min="3071" max="3071" width="29.42578125" style="2" customWidth="1"/>
    <col min="3072" max="3077" width="18.7109375" style="2" customWidth="1"/>
    <col min="3078" max="3078" width="0.42578125" style="2" customWidth="1"/>
    <col min="3079" max="3082" width="15.7109375" style="2" customWidth="1"/>
    <col min="3083" max="3083" width="3.42578125" style="2" customWidth="1"/>
    <col min="3084" max="3084" width="3.5703125" style="2" customWidth="1"/>
    <col min="3085" max="3085" width="19.28515625" style="2" customWidth="1"/>
    <col min="3086" max="3324" width="8.85546875" style="2"/>
    <col min="3325" max="3325" width="2.42578125" style="2" customWidth="1"/>
    <col min="3326" max="3326" width="4.7109375" style="2" customWidth="1"/>
    <col min="3327" max="3327" width="29.42578125" style="2" customWidth="1"/>
    <col min="3328" max="3333" width="18.7109375" style="2" customWidth="1"/>
    <col min="3334" max="3334" width="0.42578125" style="2" customWidth="1"/>
    <col min="3335" max="3338" width="15.7109375" style="2" customWidth="1"/>
    <col min="3339" max="3339" width="3.42578125" style="2" customWidth="1"/>
    <col min="3340" max="3340" width="3.5703125" style="2" customWidth="1"/>
    <col min="3341" max="3341" width="19.28515625" style="2" customWidth="1"/>
    <col min="3342" max="3580" width="8.85546875" style="2"/>
    <col min="3581" max="3581" width="2.42578125" style="2" customWidth="1"/>
    <col min="3582" max="3582" width="4.7109375" style="2" customWidth="1"/>
    <col min="3583" max="3583" width="29.42578125" style="2" customWidth="1"/>
    <col min="3584" max="3589" width="18.7109375" style="2" customWidth="1"/>
    <col min="3590" max="3590" width="0.42578125" style="2" customWidth="1"/>
    <col min="3591" max="3594" width="15.7109375" style="2" customWidth="1"/>
    <col min="3595" max="3595" width="3.42578125" style="2" customWidth="1"/>
    <col min="3596" max="3596" width="3.5703125" style="2" customWidth="1"/>
    <col min="3597" max="3597" width="19.28515625" style="2" customWidth="1"/>
    <col min="3598" max="3836" width="8.85546875" style="2"/>
    <col min="3837" max="3837" width="2.42578125" style="2" customWidth="1"/>
    <col min="3838" max="3838" width="4.7109375" style="2" customWidth="1"/>
    <col min="3839" max="3839" width="29.42578125" style="2" customWidth="1"/>
    <col min="3840" max="3845" width="18.7109375" style="2" customWidth="1"/>
    <col min="3846" max="3846" width="0.42578125" style="2" customWidth="1"/>
    <col min="3847" max="3850" width="15.7109375" style="2" customWidth="1"/>
    <col min="3851" max="3851" width="3.42578125" style="2" customWidth="1"/>
    <col min="3852" max="3852" width="3.5703125" style="2" customWidth="1"/>
    <col min="3853" max="3853" width="19.28515625" style="2" customWidth="1"/>
    <col min="3854" max="4092" width="8.85546875" style="2"/>
    <col min="4093" max="4093" width="2.42578125" style="2" customWidth="1"/>
    <col min="4094" max="4094" width="4.7109375" style="2" customWidth="1"/>
    <col min="4095" max="4095" width="29.42578125" style="2" customWidth="1"/>
    <col min="4096" max="4101" width="18.7109375" style="2" customWidth="1"/>
    <col min="4102" max="4102" width="0.42578125" style="2" customWidth="1"/>
    <col min="4103" max="4106" width="15.7109375" style="2" customWidth="1"/>
    <col min="4107" max="4107" width="3.42578125" style="2" customWidth="1"/>
    <col min="4108" max="4108" width="3.5703125" style="2" customWidth="1"/>
    <col min="4109" max="4109" width="19.28515625" style="2" customWidth="1"/>
    <col min="4110" max="4348" width="8.85546875" style="2"/>
    <col min="4349" max="4349" width="2.42578125" style="2" customWidth="1"/>
    <col min="4350" max="4350" width="4.7109375" style="2" customWidth="1"/>
    <col min="4351" max="4351" width="29.42578125" style="2" customWidth="1"/>
    <col min="4352" max="4357" width="18.7109375" style="2" customWidth="1"/>
    <col min="4358" max="4358" width="0.42578125" style="2" customWidth="1"/>
    <col min="4359" max="4362" width="15.7109375" style="2" customWidth="1"/>
    <col min="4363" max="4363" width="3.42578125" style="2" customWidth="1"/>
    <col min="4364" max="4364" width="3.5703125" style="2" customWidth="1"/>
    <col min="4365" max="4365" width="19.28515625" style="2" customWidth="1"/>
    <col min="4366" max="4604" width="8.85546875" style="2"/>
    <col min="4605" max="4605" width="2.42578125" style="2" customWidth="1"/>
    <col min="4606" max="4606" width="4.7109375" style="2" customWidth="1"/>
    <col min="4607" max="4607" width="29.42578125" style="2" customWidth="1"/>
    <col min="4608" max="4613" width="18.7109375" style="2" customWidth="1"/>
    <col min="4614" max="4614" width="0.42578125" style="2" customWidth="1"/>
    <col min="4615" max="4618" width="15.7109375" style="2" customWidth="1"/>
    <col min="4619" max="4619" width="3.42578125" style="2" customWidth="1"/>
    <col min="4620" max="4620" width="3.5703125" style="2" customWidth="1"/>
    <col min="4621" max="4621" width="19.28515625" style="2" customWidth="1"/>
    <col min="4622" max="4860" width="8.85546875" style="2"/>
    <col min="4861" max="4861" width="2.42578125" style="2" customWidth="1"/>
    <col min="4862" max="4862" width="4.7109375" style="2" customWidth="1"/>
    <col min="4863" max="4863" width="29.42578125" style="2" customWidth="1"/>
    <col min="4864" max="4869" width="18.7109375" style="2" customWidth="1"/>
    <col min="4870" max="4870" width="0.42578125" style="2" customWidth="1"/>
    <col min="4871" max="4874" width="15.7109375" style="2" customWidth="1"/>
    <col min="4875" max="4875" width="3.42578125" style="2" customWidth="1"/>
    <col min="4876" max="4876" width="3.5703125" style="2" customWidth="1"/>
    <col min="4877" max="4877" width="19.28515625" style="2" customWidth="1"/>
    <col min="4878" max="5116" width="8.85546875" style="2"/>
    <col min="5117" max="5117" width="2.42578125" style="2" customWidth="1"/>
    <col min="5118" max="5118" width="4.7109375" style="2" customWidth="1"/>
    <col min="5119" max="5119" width="29.42578125" style="2" customWidth="1"/>
    <col min="5120" max="5125" width="18.7109375" style="2" customWidth="1"/>
    <col min="5126" max="5126" width="0.42578125" style="2" customWidth="1"/>
    <col min="5127" max="5130" width="15.7109375" style="2" customWidth="1"/>
    <col min="5131" max="5131" width="3.42578125" style="2" customWidth="1"/>
    <col min="5132" max="5132" width="3.5703125" style="2" customWidth="1"/>
    <col min="5133" max="5133" width="19.28515625" style="2" customWidth="1"/>
    <col min="5134" max="5372" width="8.85546875" style="2"/>
    <col min="5373" max="5373" width="2.42578125" style="2" customWidth="1"/>
    <col min="5374" max="5374" width="4.7109375" style="2" customWidth="1"/>
    <col min="5375" max="5375" width="29.42578125" style="2" customWidth="1"/>
    <col min="5376" max="5381" width="18.7109375" style="2" customWidth="1"/>
    <col min="5382" max="5382" width="0.42578125" style="2" customWidth="1"/>
    <col min="5383" max="5386" width="15.7109375" style="2" customWidth="1"/>
    <col min="5387" max="5387" width="3.42578125" style="2" customWidth="1"/>
    <col min="5388" max="5388" width="3.5703125" style="2" customWidth="1"/>
    <col min="5389" max="5389" width="19.28515625" style="2" customWidth="1"/>
    <col min="5390" max="5628" width="8.85546875" style="2"/>
    <col min="5629" max="5629" width="2.42578125" style="2" customWidth="1"/>
    <col min="5630" max="5630" width="4.7109375" style="2" customWidth="1"/>
    <col min="5631" max="5631" width="29.42578125" style="2" customWidth="1"/>
    <col min="5632" max="5637" width="18.7109375" style="2" customWidth="1"/>
    <col min="5638" max="5638" width="0.42578125" style="2" customWidth="1"/>
    <col min="5639" max="5642" width="15.7109375" style="2" customWidth="1"/>
    <col min="5643" max="5643" width="3.42578125" style="2" customWidth="1"/>
    <col min="5644" max="5644" width="3.5703125" style="2" customWidth="1"/>
    <col min="5645" max="5645" width="19.28515625" style="2" customWidth="1"/>
    <col min="5646" max="5884" width="8.85546875" style="2"/>
    <col min="5885" max="5885" width="2.42578125" style="2" customWidth="1"/>
    <col min="5886" max="5886" width="4.7109375" style="2" customWidth="1"/>
    <col min="5887" max="5887" width="29.42578125" style="2" customWidth="1"/>
    <col min="5888" max="5893" width="18.7109375" style="2" customWidth="1"/>
    <col min="5894" max="5894" width="0.42578125" style="2" customWidth="1"/>
    <col min="5895" max="5898" width="15.7109375" style="2" customWidth="1"/>
    <col min="5899" max="5899" width="3.42578125" style="2" customWidth="1"/>
    <col min="5900" max="5900" width="3.5703125" style="2" customWidth="1"/>
    <col min="5901" max="5901" width="19.28515625" style="2" customWidth="1"/>
    <col min="5902" max="6140" width="8.85546875" style="2"/>
    <col min="6141" max="6141" width="2.42578125" style="2" customWidth="1"/>
    <col min="6142" max="6142" width="4.7109375" style="2" customWidth="1"/>
    <col min="6143" max="6143" width="29.42578125" style="2" customWidth="1"/>
    <col min="6144" max="6149" width="18.7109375" style="2" customWidth="1"/>
    <col min="6150" max="6150" width="0.42578125" style="2" customWidth="1"/>
    <col min="6151" max="6154" width="15.7109375" style="2" customWidth="1"/>
    <col min="6155" max="6155" width="3.42578125" style="2" customWidth="1"/>
    <col min="6156" max="6156" width="3.5703125" style="2" customWidth="1"/>
    <col min="6157" max="6157" width="19.28515625" style="2" customWidth="1"/>
    <col min="6158" max="6396" width="8.85546875" style="2"/>
    <col min="6397" max="6397" width="2.42578125" style="2" customWidth="1"/>
    <col min="6398" max="6398" width="4.7109375" style="2" customWidth="1"/>
    <col min="6399" max="6399" width="29.42578125" style="2" customWidth="1"/>
    <col min="6400" max="6405" width="18.7109375" style="2" customWidth="1"/>
    <col min="6406" max="6406" width="0.42578125" style="2" customWidth="1"/>
    <col min="6407" max="6410" width="15.7109375" style="2" customWidth="1"/>
    <col min="6411" max="6411" width="3.42578125" style="2" customWidth="1"/>
    <col min="6412" max="6412" width="3.5703125" style="2" customWidth="1"/>
    <col min="6413" max="6413" width="19.28515625" style="2" customWidth="1"/>
    <col min="6414" max="6652" width="8.85546875" style="2"/>
    <col min="6653" max="6653" width="2.42578125" style="2" customWidth="1"/>
    <col min="6654" max="6654" width="4.7109375" style="2" customWidth="1"/>
    <col min="6655" max="6655" width="29.42578125" style="2" customWidth="1"/>
    <col min="6656" max="6661" width="18.7109375" style="2" customWidth="1"/>
    <col min="6662" max="6662" width="0.42578125" style="2" customWidth="1"/>
    <col min="6663" max="6666" width="15.7109375" style="2" customWidth="1"/>
    <col min="6667" max="6667" width="3.42578125" style="2" customWidth="1"/>
    <col min="6668" max="6668" width="3.5703125" style="2" customWidth="1"/>
    <col min="6669" max="6669" width="19.28515625" style="2" customWidth="1"/>
    <col min="6670" max="6908" width="8.85546875" style="2"/>
    <col min="6909" max="6909" width="2.42578125" style="2" customWidth="1"/>
    <col min="6910" max="6910" width="4.7109375" style="2" customWidth="1"/>
    <col min="6911" max="6911" width="29.42578125" style="2" customWidth="1"/>
    <col min="6912" max="6917" width="18.7109375" style="2" customWidth="1"/>
    <col min="6918" max="6918" width="0.42578125" style="2" customWidth="1"/>
    <col min="6919" max="6922" width="15.7109375" style="2" customWidth="1"/>
    <col min="6923" max="6923" width="3.42578125" style="2" customWidth="1"/>
    <col min="6924" max="6924" width="3.5703125" style="2" customWidth="1"/>
    <col min="6925" max="6925" width="19.28515625" style="2" customWidth="1"/>
    <col min="6926" max="7164" width="8.85546875" style="2"/>
    <col min="7165" max="7165" width="2.42578125" style="2" customWidth="1"/>
    <col min="7166" max="7166" width="4.7109375" style="2" customWidth="1"/>
    <col min="7167" max="7167" width="29.42578125" style="2" customWidth="1"/>
    <col min="7168" max="7173" width="18.7109375" style="2" customWidth="1"/>
    <col min="7174" max="7174" width="0.42578125" style="2" customWidth="1"/>
    <col min="7175" max="7178" width="15.7109375" style="2" customWidth="1"/>
    <col min="7179" max="7179" width="3.42578125" style="2" customWidth="1"/>
    <col min="7180" max="7180" width="3.5703125" style="2" customWidth="1"/>
    <col min="7181" max="7181" width="19.28515625" style="2" customWidth="1"/>
    <col min="7182" max="7420" width="8.85546875" style="2"/>
    <col min="7421" max="7421" width="2.42578125" style="2" customWidth="1"/>
    <col min="7422" max="7422" width="4.7109375" style="2" customWidth="1"/>
    <col min="7423" max="7423" width="29.42578125" style="2" customWidth="1"/>
    <col min="7424" max="7429" width="18.7109375" style="2" customWidth="1"/>
    <col min="7430" max="7430" width="0.42578125" style="2" customWidth="1"/>
    <col min="7431" max="7434" width="15.7109375" style="2" customWidth="1"/>
    <col min="7435" max="7435" width="3.42578125" style="2" customWidth="1"/>
    <col min="7436" max="7436" width="3.5703125" style="2" customWidth="1"/>
    <col min="7437" max="7437" width="19.28515625" style="2" customWidth="1"/>
    <col min="7438" max="7676" width="8.85546875" style="2"/>
    <col min="7677" max="7677" width="2.42578125" style="2" customWidth="1"/>
    <col min="7678" max="7678" width="4.7109375" style="2" customWidth="1"/>
    <col min="7679" max="7679" width="29.42578125" style="2" customWidth="1"/>
    <col min="7680" max="7685" width="18.7109375" style="2" customWidth="1"/>
    <col min="7686" max="7686" width="0.42578125" style="2" customWidth="1"/>
    <col min="7687" max="7690" width="15.7109375" style="2" customWidth="1"/>
    <col min="7691" max="7691" width="3.42578125" style="2" customWidth="1"/>
    <col min="7692" max="7692" width="3.5703125" style="2" customWidth="1"/>
    <col min="7693" max="7693" width="19.28515625" style="2" customWidth="1"/>
    <col min="7694" max="7932" width="8.85546875" style="2"/>
    <col min="7933" max="7933" width="2.42578125" style="2" customWidth="1"/>
    <col min="7934" max="7934" width="4.7109375" style="2" customWidth="1"/>
    <col min="7935" max="7935" width="29.42578125" style="2" customWidth="1"/>
    <col min="7936" max="7941" width="18.7109375" style="2" customWidth="1"/>
    <col min="7942" max="7942" width="0.42578125" style="2" customWidth="1"/>
    <col min="7943" max="7946" width="15.7109375" style="2" customWidth="1"/>
    <col min="7947" max="7947" width="3.42578125" style="2" customWidth="1"/>
    <col min="7948" max="7948" width="3.5703125" style="2" customWidth="1"/>
    <col min="7949" max="7949" width="19.28515625" style="2" customWidth="1"/>
    <col min="7950" max="8188" width="8.85546875" style="2"/>
    <col min="8189" max="8189" width="2.42578125" style="2" customWidth="1"/>
    <col min="8190" max="8190" width="4.7109375" style="2" customWidth="1"/>
    <col min="8191" max="8191" width="29.42578125" style="2" customWidth="1"/>
    <col min="8192" max="8197" width="18.7109375" style="2" customWidth="1"/>
    <col min="8198" max="8198" width="0.42578125" style="2" customWidth="1"/>
    <col min="8199" max="8202" width="15.7109375" style="2" customWidth="1"/>
    <col min="8203" max="8203" width="3.42578125" style="2" customWidth="1"/>
    <col min="8204" max="8204" width="3.5703125" style="2" customWidth="1"/>
    <col min="8205" max="8205" width="19.28515625" style="2" customWidth="1"/>
    <col min="8206" max="8444" width="8.85546875" style="2"/>
    <col min="8445" max="8445" width="2.42578125" style="2" customWidth="1"/>
    <col min="8446" max="8446" width="4.7109375" style="2" customWidth="1"/>
    <col min="8447" max="8447" width="29.42578125" style="2" customWidth="1"/>
    <col min="8448" max="8453" width="18.7109375" style="2" customWidth="1"/>
    <col min="8454" max="8454" width="0.42578125" style="2" customWidth="1"/>
    <col min="8455" max="8458" width="15.7109375" style="2" customWidth="1"/>
    <col min="8459" max="8459" width="3.42578125" style="2" customWidth="1"/>
    <col min="8460" max="8460" width="3.5703125" style="2" customWidth="1"/>
    <col min="8461" max="8461" width="19.28515625" style="2" customWidth="1"/>
    <col min="8462" max="8700" width="8.85546875" style="2"/>
    <col min="8701" max="8701" width="2.42578125" style="2" customWidth="1"/>
    <col min="8702" max="8702" width="4.7109375" style="2" customWidth="1"/>
    <col min="8703" max="8703" width="29.42578125" style="2" customWidth="1"/>
    <col min="8704" max="8709" width="18.7109375" style="2" customWidth="1"/>
    <col min="8710" max="8710" width="0.42578125" style="2" customWidth="1"/>
    <col min="8711" max="8714" width="15.7109375" style="2" customWidth="1"/>
    <col min="8715" max="8715" width="3.42578125" style="2" customWidth="1"/>
    <col min="8716" max="8716" width="3.5703125" style="2" customWidth="1"/>
    <col min="8717" max="8717" width="19.28515625" style="2" customWidth="1"/>
    <col min="8718" max="8956" width="8.85546875" style="2"/>
    <col min="8957" max="8957" width="2.42578125" style="2" customWidth="1"/>
    <col min="8958" max="8958" width="4.7109375" style="2" customWidth="1"/>
    <col min="8959" max="8959" width="29.42578125" style="2" customWidth="1"/>
    <col min="8960" max="8965" width="18.7109375" style="2" customWidth="1"/>
    <col min="8966" max="8966" width="0.42578125" style="2" customWidth="1"/>
    <col min="8967" max="8970" width="15.7109375" style="2" customWidth="1"/>
    <col min="8971" max="8971" width="3.42578125" style="2" customWidth="1"/>
    <col min="8972" max="8972" width="3.5703125" style="2" customWidth="1"/>
    <col min="8973" max="8973" width="19.28515625" style="2" customWidth="1"/>
    <col min="8974" max="9212" width="8.85546875" style="2"/>
    <col min="9213" max="9213" width="2.42578125" style="2" customWidth="1"/>
    <col min="9214" max="9214" width="4.7109375" style="2" customWidth="1"/>
    <col min="9215" max="9215" width="29.42578125" style="2" customWidth="1"/>
    <col min="9216" max="9221" width="18.7109375" style="2" customWidth="1"/>
    <col min="9222" max="9222" width="0.42578125" style="2" customWidth="1"/>
    <col min="9223" max="9226" width="15.7109375" style="2" customWidth="1"/>
    <col min="9227" max="9227" width="3.42578125" style="2" customWidth="1"/>
    <col min="9228" max="9228" width="3.5703125" style="2" customWidth="1"/>
    <col min="9229" max="9229" width="19.28515625" style="2" customWidth="1"/>
    <col min="9230" max="9468" width="8.85546875" style="2"/>
    <col min="9469" max="9469" width="2.42578125" style="2" customWidth="1"/>
    <col min="9470" max="9470" width="4.7109375" style="2" customWidth="1"/>
    <col min="9471" max="9471" width="29.42578125" style="2" customWidth="1"/>
    <col min="9472" max="9477" width="18.7109375" style="2" customWidth="1"/>
    <col min="9478" max="9478" width="0.42578125" style="2" customWidth="1"/>
    <col min="9479" max="9482" width="15.7109375" style="2" customWidth="1"/>
    <col min="9483" max="9483" width="3.42578125" style="2" customWidth="1"/>
    <col min="9484" max="9484" width="3.5703125" style="2" customWidth="1"/>
    <col min="9485" max="9485" width="19.28515625" style="2" customWidth="1"/>
    <col min="9486" max="9724" width="8.85546875" style="2"/>
    <col min="9725" max="9725" width="2.42578125" style="2" customWidth="1"/>
    <col min="9726" max="9726" width="4.7109375" style="2" customWidth="1"/>
    <col min="9727" max="9727" width="29.42578125" style="2" customWidth="1"/>
    <col min="9728" max="9733" width="18.7109375" style="2" customWidth="1"/>
    <col min="9734" max="9734" width="0.42578125" style="2" customWidth="1"/>
    <col min="9735" max="9738" width="15.7109375" style="2" customWidth="1"/>
    <col min="9739" max="9739" width="3.42578125" style="2" customWidth="1"/>
    <col min="9740" max="9740" width="3.5703125" style="2" customWidth="1"/>
    <col min="9741" max="9741" width="19.28515625" style="2" customWidth="1"/>
    <col min="9742" max="9980" width="8.85546875" style="2"/>
    <col min="9981" max="9981" width="2.42578125" style="2" customWidth="1"/>
    <col min="9982" max="9982" width="4.7109375" style="2" customWidth="1"/>
    <col min="9983" max="9983" width="29.42578125" style="2" customWidth="1"/>
    <col min="9984" max="9989" width="18.7109375" style="2" customWidth="1"/>
    <col min="9990" max="9990" width="0.42578125" style="2" customWidth="1"/>
    <col min="9991" max="9994" width="15.7109375" style="2" customWidth="1"/>
    <col min="9995" max="9995" width="3.42578125" style="2" customWidth="1"/>
    <col min="9996" max="9996" width="3.5703125" style="2" customWidth="1"/>
    <col min="9997" max="9997" width="19.28515625" style="2" customWidth="1"/>
    <col min="9998" max="10236" width="8.85546875" style="2"/>
    <col min="10237" max="10237" width="2.42578125" style="2" customWidth="1"/>
    <col min="10238" max="10238" width="4.7109375" style="2" customWidth="1"/>
    <col min="10239" max="10239" width="29.42578125" style="2" customWidth="1"/>
    <col min="10240" max="10245" width="18.7109375" style="2" customWidth="1"/>
    <col min="10246" max="10246" width="0.42578125" style="2" customWidth="1"/>
    <col min="10247" max="10250" width="15.7109375" style="2" customWidth="1"/>
    <col min="10251" max="10251" width="3.42578125" style="2" customWidth="1"/>
    <col min="10252" max="10252" width="3.5703125" style="2" customWidth="1"/>
    <col min="10253" max="10253" width="19.28515625" style="2" customWidth="1"/>
    <col min="10254" max="10492" width="8.85546875" style="2"/>
    <col min="10493" max="10493" width="2.42578125" style="2" customWidth="1"/>
    <col min="10494" max="10494" width="4.7109375" style="2" customWidth="1"/>
    <col min="10495" max="10495" width="29.42578125" style="2" customWidth="1"/>
    <col min="10496" max="10501" width="18.7109375" style="2" customWidth="1"/>
    <col min="10502" max="10502" width="0.42578125" style="2" customWidth="1"/>
    <col min="10503" max="10506" width="15.7109375" style="2" customWidth="1"/>
    <col min="10507" max="10507" width="3.42578125" style="2" customWidth="1"/>
    <col min="10508" max="10508" width="3.5703125" style="2" customWidth="1"/>
    <col min="10509" max="10509" width="19.28515625" style="2" customWidth="1"/>
    <col min="10510" max="10748" width="8.85546875" style="2"/>
    <col min="10749" max="10749" width="2.42578125" style="2" customWidth="1"/>
    <col min="10750" max="10750" width="4.7109375" style="2" customWidth="1"/>
    <col min="10751" max="10751" width="29.42578125" style="2" customWidth="1"/>
    <col min="10752" max="10757" width="18.7109375" style="2" customWidth="1"/>
    <col min="10758" max="10758" width="0.42578125" style="2" customWidth="1"/>
    <col min="10759" max="10762" width="15.7109375" style="2" customWidth="1"/>
    <col min="10763" max="10763" width="3.42578125" style="2" customWidth="1"/>
    <col min="10764" max="10764" width="3.5703125" style="2" customWidth="1"/>
    <col min="10765" max="10765" width="19.28515625" style="2" customWidth="1"/>
    <col min="10766" max="11004" width="8.85546875" style="2"/>
    <col min="11005" max="11005" width="2.42578125" style="2" customWidth="1"/>
    <col min="11006" max="11006" width="4.7109375" style="2" customWidth="1"/>
    <col min="11007" max="11007" width="29.42578125" style="2" customWidth="1"/>
    <col min="11008" max="11013" width="18.7109375" style="2" customWidth="1"/>
    <col min="11014" max="11014" width="0.42578125" style="2" customWidth="1"/>
    <col min="11015" max="11018" width="15.7109375" style="2" customWidth="1"/>
    <col min="11019" max="11019" width="3.42578125" style="2" customWidth="1"/>
    <col min="11020" max="11020" width="3.5703125" style="2" customWidth="1"/>
    <col min="11021" max="11021" width="19.28515625" style="2" customWidth="1"/>
    <col min="11022" max="11260" width="8.85546875" style="2"/>
    <col min="11261" max="11261" width="2.42578125" style="2" customWidth="1"/>
    <col min="11262" max="11262" width="4.7109375" style="2" customWidth="1"/>
    <col min="11263" max="11263" width="29.42578125" style="2" customWidth="1"/>
    <col min="11264" max="11269" width="18.7109375" style="2" customWidth="1"/>
    <col min="11270" max="11270" width="0.42578125" style="2" customWidth="1"/>
    <col min="11271" max="11274" width="15.7109375" style="2" customWidth="1"/>
    <col min="11275" max="11275" width="3.42578125" style="2" customWidth="1"/>
    <col min="11276" max="11276" width="3.5703125" style="2" customWidth="1"/>
    <col min="11277" max="11277" width="19.28515625" style="2" customWidth="1"/>
    <col min="11278" max="11516" width="8.85546875" style="2"/>
    <col min="11517" max="11517" width="2.42578125" style="2" customWidth="1"/>
    <col min="11518" max="11518" width="4.7109375" style="2" customWidth="1"/>
    <col min="11519" max="11519" width="29.42578125" style="2" customWidth="1"/>
    <col min="11520" max="11525" width="18.7109375" style="2" customWidth="1"/>
    <col min="11526" max="11526" width="0.42578125" style="2" customWidth="1"/>
    <col min="11527" max="11530" width="15.7109375" style="2" customWidth="1"/>
    <col min="11531" max="11531" width="3.42578125" style="2" customWidth="1"/>
    <col min="11532" max="11532" width="3.5703125" style="2" customWidth="1"/>
    <col min="11533" max="11533" width="19.28515625" style="2" customWidth="1"/>
    <col min="11534" max="11772" width="8.85546875" style="2"/>
    <col min="11773" max="11773" width="2.42578125" style="2" customWidth="1"/>
    <col min="11774" max="11774" width="4.7109375" style="2" customWidth="1"/>
    <col min="11775" max="11775" width="29.42578125" style="2" customWidth="1"/>
    <col min="11776" max="11781" width="18.7109375" style="2" customWidth="1"/>
    <col min="11782" max="11782" width="0.42578125" style="2" customWidth="1"/>
    <col min="11783" max="11786" width="15.7109375" style="2" customWidth="1"/>
    <col min="11787" max="11787" width="3.42578125" style="2" customWidth="1"/>
    <col min="11788" max="11788" width="3.5703125" style="2" customWidth="1"/>
    <col min="11789" max="11789" width="19.28515625" style="2" customWidth="1"/>
    <col min="11790" max="12028" width="8.85546875" style="2"/>
    <col min="12029" max="12029" width="2.42578125" style="2" customWidth="1"/>
    <col min="12030" max="12030" width="4.7109375" style="2" customWidth="1"/>
    <col min="12031" max="12031" width="29.42578125" style="2" customWidth="1"/>
    <col min="12032" max="12037" width="18.7109375" style="2" customWidth="1"/>
    <col min="12038" max="12038" width="0.42578125" style="2" customWidth="1"/>
    <col min="12039" max="12042" width="15.7109375" style="2" customWidth="1"/>
    <col min="12043" max="12043" width="3.42578125" style="2" customWidth="1"/>
    <col min="12044" max="12044" width="3.5703125" style="2" customWidth="1"/>
    <col min="12045" max="12045" width="19.28515625" style="2" customWidth="1"/>
    <col min="12046" max="12284" width="8.85546875" style="2"/>
    <col min="12285" max="12285" width="2.42578125" style="2" customWidth="1"/>
    <col min="12286" max="12286" width="4.7109375" style="2" customWidth="1"/>
    <col min="12287" max="12287" width="29.42578125" style="2" customWidth="1"/>
    <col min="12288" max="12293" width="18.7109375" style="2" customWidth="1"/>
    <col min="12294" max="12294" width="0.42578125" style="2" customWidth="1"/>
    <col min="12295" max="12298" width="15.7109375" style="2" customWidth="1"/>
    <col min="12299" max="12299" width="3.42578125" style="2" customWidth="1"/>
    <col min="12300" max="12300" width="3.5703125" style="2" customWidth="1"/>
    <col min="12301" max="12301" width="19.28515625" style="2" customWidth="1"/>
    <col min="12302" max="12540" width="8.85546875" style="2"/>
    <col min="12541" max="12541" width="2.42578125" style="2" customWidth="1"/>
    <col min="12542" max="12542" width="4.7109375" style="2" customWidth="1"/>
    <col min="12543" max="12543" width="29.42578125" style="2" customWidth="1"/>
    <col min="12544" max="12549" width="18.7109375" style="2" customWidth="1"/>
    <col min="12550" max="12550" width="0.42578125" style="2" customWidth="1"/>
    <col min="12551" max="12554" width="15.7109375" style="2" customWidth="1"/>
    <col min="12555" max="12555" width="3.42578125" style="2" customWidth="1"/>
    <col min="12556" max="12556" width="3.5703125" style="2" customWidth="1"/>
    <col min="12557" max="12557" width="19.28515625" style="2" customWidth="1"/>
    <col min="12558" max="12796" width="8.85546875" style="2"/>
    <col min="12797" max="12797" width="2.42578125" style="2" customWidth="1"/>
    <col min="12798" max="12798" width="4.7109375" style="2" customWidth="1"/>
    <col min="12799" max="12799" width="29.42578125" style="2" customWidth="1"/>
    <col min="12800" max="12805" width="18.7109375" style="2" customWidth="1"/>
    <col min="12806" max="12806" width="0.42578125" style="2" customWidth="1"/>
    <col min="12807" max="12810" width="15.7109375" style="2" customWidth="1"/>
    <col min="12811" max="12811" width="3.42578125" style="2" customWidth="1"/>
    <col min="12812" max="12812" width="3.5703125" style="2" customWidth="1"/>
    <col min="12813" max="12813" width="19.28515625" style="2" customWidth="1"/>
    <col min="12814" max="13052" width="8.85546875" style="2"/>
    <col min="13053" max="13053" width="2.42578125" style="2" customWidth="1"/>
    <col min="13054" max="13054" width="4.7109375" style="2" customWidth="1"/>
    <col min="13055" max="13055" width="29.42578125" style="2" customWidth="1"/>
    <col min="13056" max="13061" width="18.7109375" style="2" customWidth="1"/>
    <col min="13062" max="13062" width="0.42578125" style="2" customWidth="1"/>
    <col min="13063" max="13066" width="15.7109375" style="2" customWidth="1"/>
    <col min="13067" max="13067" width="3.42578125" style="2" customWidth="1"/>
    <col min="13068" max="13068" width="3.5703125" style="2" customWidth="1"/>
    <col min="13069" max="13069" width="19.28515625" style="2" customWidth="1"/>
    <col min="13070" max="13308" width="8.85546875" style="2"/>
    <col min="13309" max="13309" width="2.42578125" style="2" customWidth="1"/>
    <col min="13310" max="13310" width="4.7109375" style="2" customWidth="1"/>
    <col min="13311" max="13311" width="29.42578125" style="2" customWidth="1"/>
    <col min="13312" max="13317" width="18.7109375" style="2" customWidth="1"/>
    <col min="13318" max="13318" width="0.42578125" style="2" customWidth="1"/>
    <col min="13319" max="13322" width="15.7109375" style="2" customWidth="1"/>
    <col min="13323" max="13323" width="3.42578125" style="2" customWidth="1"/>
    <col min="13324" max="13324" width="3.5703125" style="2" customWidth="1"/>
    <col min="13325" max="13325" width="19.28515625" style="2" customWidth="1"/>
    <col min="13326" max="13564" width="8.85546875" style="2"/>
    <col min="13565" max="13565" width="2.42578125" style="2" customWidth="1"/>
    <col min="13566" max="13566" width="4.7109375" style="2" customWidth="1"/>
    <col min="13567" max="13567" width="29.42578125" style="2" customWidth="1"/>
    <col min="13568" max="13573" width="18.7109375" style="2" customWidth="1"/>
    <col min="13574" max="13574" width="0.42578125" style="2" customWidth="1"/>
    <col min="13575" max="13578" width="15.7109375" style="2" customWidth="1"/>
    <col min="13579" max="13579" width="3.42578125" style="2" customWidth="1"/>
    <col min="13580" max="13580" width="3.5703125" style="2" customWidth="1"/>
    <col min="13581" max="13581" width="19.28515625" style="2" customWidth="1"/>
    <col min="13582" max="13820" width="8.85546875" style="2"/>
    <col min="13821" max="13821" width="2.42578125" style="2" customWidth="1"/>
    <col min="13822" max="13822" width="4.7109375" style="2" customWidth="1"/>
    <col min="13823" max="13823" width="29.42578125" style="2" customWidth="1"/>
    <col min="13824" max="13829" width="18.7109375" style="2" customWidth="1"/>
    <col min="13830" max="13830" width="0.42578125" style="2" customWidth="1"/>
    <col min="13831" max="13834" width="15.7109375" style="2" customWidth="1"/>
    <col min="13835" max="13835" width="3.42578125" style="2" customWidth="1"/>
    <col min="13836" max="13836" width="3.5703125" style="2" customWidth="1"/>
    <col min="13837" max="13837" width="19.28515625" style="2" customWidth="1"/>
    <col min="13838" max="14076" width="8.85546875" style="2"/>
    <col min="14077" max="14077" width="2.42578125" style="2" customWidth="1"/>
    <col min="14078" max="14078" width="4.7109375" style="2" customWidth="1"/>
    <col min="14079" max="14079" width="29.42578125" style="2" customWidth="1"/>
    <col min="14080" max="14085" width="18.7109375" style="2" customWidth="1"/>
    <col min="14086" max="14086" width="0.42578125" style="2" customWidth="1"/>
    <col min="14087" max="14090" width="15.7109375" style="2" customWidth="1"/>
    <col min="14091" max="14091" width="3.42578125" style="2" customWidth="1"/>
    <col min="14092" max="14092" width="3.5703125" style="2" customWidth="1"/>
    <col min="14093" max="14093" width="19.28515625" style="2" customWidth="1"/>
    <col min="14094" max="14332" width="8.85546875" style="2"/>
    <col min="14333" max="14333" width="2.42578125" style="2" customWidth="1"/>
    <col min="14334" max="14334" width="4.7109375" style="2" customWidth="1"/>
    <col min="14335" max="14335" width="29.42578125" style="2" customWidth="1"/>
    <col min="14336" max="14341" width="18.7109375" style="2" customWidth="1"/>
    <col min="14342" max="14342" width="0.42578125" style="2" customWidth="1"/>
    <col min="14343" max="14346" width="15.7109375" style="2" customWidth="1"/>
    <col min="14347" max="14347" width="3.42578125" style="2" customWidth="1"/>
    <col min="14348" max="14348" width="3.5703125" style="2" customWidth="1"/>
    <col min="14349" max="14349" width="19.28515625" style="2" customWidth="1"/>
    <col min="14350" max="14588" width="8.85546875" style="2"/>
    <col min="14589" max="14589" width="2.42578125" style="2" customWidth="1"/>
    <col min="14590" max="14590" width="4.7109375" style="2" customWidth="1"/>
    <col min="14591" max="14591" width="29.42578125" style="2" customWidth="1"/>
    <col min="14592" max="14597" width="18.7109375" style="2" customWidth="1"/>
    <col min="14598" max="14598" width="0.42578125" style="2" customWidth="1"/>
    <col min="14599" max="14602" width="15.7109375" style="2" customWidth="1"/>
    <col min="14603" max="14603" width="3.42578125" style="2" customWidth="1"/>
    <col min="14604" max="14604" width="3.5703125" style="2" customWidth="1"/>
    <col min="14605" max="14605" width="19.28515625" style="2" customWidth="1"/>
    <col min="14606" max="14844" width="8.85546875" style="2"/>
    <col min="14845" max="14845" width="2.42578125" style="2" customWidth="1"/>
    <col min="14846" max="14846" width="4.7109375" style="2" customWidth="1"/>
    <col min="14847" max="14847" width="29.42578125" style="2" customWidth="1"/>
    <col min="14848" max="14853" width="18.7109375" style="2" customWidth="1"/>
    <col min="14854" max="14854" width="0.42578125" style="2" customWidth="1"/>
    <col min="14855" max="14858" width="15.7109375" style="2" customWidth="1"/>
    <col min="14859" max="14859" width="3.42578125" style="2" customWidth="1"/>
    <col min="14860" max="14860" width="3.5703125" style="2" customWidth="1"/>
    <col min="14861" max="14861" width="19.28515625" style="2" customWidth="1"/>
    <col min="14862" max="15100" width="8.85546875" style="2"/>
    <col min="15101" max="15101" width="2.42578125" style="2" customWidth="1"/>
    <col min="15102" max="15102" width="4.7109375" style="2" customWidth="1"/>
    <col min="15103" max="15103" width="29.42578125" style="2" customWidth="1"/>
    <col min="15104" max="15109" width="18.7109375" style="2" customWidth="1"/>
    <col min="15110" max="15110" width="0.42578125" style="2" customWidth="1"/>
    <col min="15111" max="15114" width="15.7109375" style="2" customWidth="1"/>
    <col min="15115" max="15115" width="3.42578125" style="2" customWidth="1"/>
    <col min="15116" max="15116" width="3.5703125" style="2" customWidth="1"/>
    <col min="15117" max="15117" width="19.28515625" style="2" customWidth="1"/>
    <col min="15118" max="15356" width="8.85546875" style="2"/>
    <col min="15357" max="15357" width="2.42578125" style="2" customWidth="1"/>
    <col min="15358" max="15358" width="4.7109375" style="2" customWidth="1"/>
    <col min="15359" max="15359" width="29.42578125" style="2" customWidth="1"/>
    <col min="15360" max="15365" width="18.7109375" style="2" customWidth="1"/>
    <col min="15366" max="15366" width="0.42578125" style="2" customWidth="1"/>
    <col min="15367" max="15370" width="15.7109375" style="2" customWidth="1"/>
    <col min="15371" max="15371" width="3.42578125" style="2" customWidth="1"/>
    <col min="15372" max="15372" width="3.5703125" style="2" customWidth="1"/>
    <col min="15373" max="15373" width="19.28515625" style="2" customWidth="1"/>
    <col min="15374" max="15612" width="8.85546875" style="2"/>
    <col min="15613" max="15613" width="2.42578125" style="2" customWidth="1"/>
    <col min="15614" max="15614" width="4.7109375" style="2" customWidth="1"/>
    <col min="15615" max="15615" width="29.42578125" style="2" customWidth="1"/>
    <col min="15616" max="15621" width="18.7109375" style="2" customWidth="1"/>
    <col min="15622" max="15622" width="0.42578125" style="2" customWidth="1"/>
    <col min="15623" max="15626" width="15.7109375" style="2" customWidth="1"/>
    <col min="15627" max="15627" width="3.42578125" style="2" customWidth="1"/>
    <col min="15628" max="15628" width="3.5703125" style="2" customWidth="1"/>
    <col min="15629" max="15629" width="19.28515625" style="2" customWidth="1"/>
    <col min="15630" max="15868" width="8.85546875" style="2"/>
    <col min="15869" max="15869" width="2.42578125" style="2" customWidth="1"/>
    <col min="15870" max="15870" width="4.7109375" style="2" customWidth="1"/>
    <col min="15871" max="15871" width="29.42578125" style="2" customWidth="1"/>
    <col min="15872" max="15877" width="18.7109375" style="2" customWidth="1"/>
    <col min="15878" max="15878" width="0.42578125" style="2" customWidth="1"/>
    <col min="15879" max="15882" width="15.7109375" style="2" customWidth="1"/>
    <col min="15883" max="15883" width="3.42578125" style="2" customWidth="1"/>
    <col min="15884" max="15884" width="3.5703125" style="2" customWidth="1"/>
    <col min="15885" max="15885" width="19.28515625" style="2" customWidth="1"/>
    <col min="15886" max="16124" width="8.85546875" style="2"/>
    <col min="16125" max="16125" width="2.42578125" style="2" customWidth="1"/>
    <col min="16126" max="16126" width="4.7109375" style="2" customWidth="1"/>
    <col min="16127" max="16127" width="29.42578125" style="2" customWidth="1"/>
    <col min="16128" max="16133" width="18.7109375" style="2" customWidth="1"/>
    <col min="16134" max="16134" width="0.42578125" style="2" customWidth="1"/>
    <col min="16135" max="16138" width="15.7109375" style="2" customWidth="1"/>
    <col min="16139" max="16139" width="3.42578125" style="2" customWidth="1"/>
    <col min="16140" max="16140" width="3.5703125" style="2" customWidth="1"/>
    <col min="16141" max="16141" width="19.28515625" style="2" customWidth="1"/>
    <col min="16142" max="16384" width="8.85546875" style="2"/>
  </cols>
  <sheetData>
    <row r="1" spans="2:13" x14ac:dyDescent="0.25">
      <c r="C1" s="209" t="s">
        <v>39</v>
      </c>
    </row>
    <row r="2" spans="2:13" x14ac:dyDescent="0.25">
      <c r="B2" s="3"/>
      <c r="C2" s="4"/>
      <c r="D2" s="4"/>
      <c r="E2" s="4"/>
      <c r="F2" s="5"/>
      <c r="G2" s="5"/>
      <c r="H2" s="5"/>
      <c r="I2" s="1"/>
      <c r="J2" s="1"/>
      <c r="K2" s="1"/>
      <c r="L2" s="1"/>
      <c r="M2" s="1"/>
    </row>
    <row r="3" spans="2:13" ht="14.25" x14ac:dyDescent="0.25">
      <c r="B3" s="30"/>
      <c r="C3" s="278" t="s">
        <v>436</v>
      </c>
      <c r="D3" s="278"/>
      <c r="E3" s="278"/>
      <c r="F3" s="278"/>
      <c r="G3" s="278"/>
      <c r="H3" s="74"/>
      <c r="I3" s="74"/>
    </row>
    <row r="4" spans="2:13" ht="15.75" thickBot="1" x14ac:dyDescent="0.25">
      <c r="B4" s="75"/>
      <c r="C4" s="8"/>
      <c r="D4" s="74"/>
      <c r="E4" s="74"/>
      <c r="F4" s="74"/>
      <c r="G4" s="74"/>
      <c r="H4" s="74"/>
      <c r="I4" s="74"/>
      <c r="J4" s="170" t="s">
        <v>243</v>
      </c>
    </row>
    <row r="5" spans="2:13" s="10" customFormat="1" x14ac:dyDescent="0.25">
      <c r="B5" s="318" t="s">
        <v>0</v>
      </c>
      <c r="C5" s="320" t="s">
        <v>93</v>
      </c>
      <c r="D5" s="76" t="s">
        <v>94</v>
      </c>
      <c r="E5" s="76"/>
      <c r="F5" s="76"/>
      <c r="G5" s="76"/>
      <c r="H5" s="320" t="s">
        <v>45</v>
      </c>
      <c r="I5" s="322" t="s">
        <v>95</v>
      </c>
      <c r="J5" s="316" t="s">
        <v>96</v>
      </c>
    </row>
    <row r="6" spans="2:13" s="10" customFormat="1" ht="13.5" thickBot="1" x14ac:dyDescent="0.3">
      <c r="B6" s="319"/>
      <c r="C6" s="321"/>
      <c r="D6" s="77" t="s">
        <v>97</v>
      </c>
      <c r="E6" s="77" t="s">
        <v>98</v>
      </c>
      <c r="F6" s="77" t="s">
        <v>99</v>
      </c>
      <c r="G6" s="77" t="s">
        <v>100</v>
      </c>
      <c r="H6" s="321"/>
      <c r="I6" s="323"/>
      <c r="J6" s="317"/>
    </row>
    <row r="7" spans="2:13" ht="15" x14ac:dyDescent="0.25">
      <c r="B7" s="78" t="s">
        <v>13</v>
      </c>
      <c r="C7" s="79" t="s">
        <v>101</v>
      </c>
      <c r="D7" s="80">
        <v>362682.19999999995</v>
      </c>
      <c r="E7" s="80">
        <v>46912.67</v>
      </c>
      <c r="F7" s="80">
        <v>59593.38</v>
      </c>
      <c r="G7" s="80">
        <v>193404.72</v>
      </c>
      <c r="H7" s="81">
        <f>SUM(D7:G7)</f>
        <v>662592.97</v>
      </c>
      <c r="I7" s="200">
        <v>79360.88</v>
      </c>
      <c r="J7" s="82">
        <f>SUM(H7-I7)</f>
        <v>583232.09</v>
      </c>
    </row>
    <row r="8" spans="2:13" ht="15" x14ac:dyDescent="0.25">
      <c r="B8" s="40">
        <v>2</v>
      </c>
      <c r="C8" s="23" t="s">
        <v>102</v>
      </c>
      <c r="D8" s="83"/>
      <c r="E8" s="83"/>
      <c r="F8" s="83"/>
      <c r="G8" s="83"/>
      <c r="H8" s="81">
        <f t="shared" ref="H8:H11" si="0">SUM(D8:G8)</f>
        <v>0</v>
      </c>
      <c r="I8" s="201"/>
      <c r="J8" s="85">
        <f t="shared" ref="J8:J12" si="1">SUM(H8-I8)</f>
        <v>0</v>
      </c>
    </row>
    <row r="9" spans="2:13" s="10" customFormat="1" ht="15" x14ac:dyDescent="0.25">
      <c r="B9" s="40">
        <v>3</v>
      </c>
      <c r="C9" s="23" t="s">
        <v>103</v>
      </c>
      <c r="D9" s="83"/>
      <c r="E9" s="83"/>
      <c r="F9" s="83"/>
      <c r="G9" s="83"/>
      <c r="H9" s="81">
        <f t="shared" si="0"/>
        <v>0</v>
      </c>
      <c r="I9" s="201"/>
      <c r="J9" s="85">
        <f t="shared" si="1"/>
        <v>0</v>
      </c>
    </row>
    <row r="10" spans="2:13" ht="15" x14ac:dyDescent="0.25">
      <c r="B10" s="40">
        <v>4</v>
      </c>
      <c r="C10" s="23" t="s">
        <v>104</v>
      </c>
      <c r="D10" s="83">
        <v>56986.93</v>
      </c>
      <c r="E10" s="83"/>
      <c r="F10" s="83"/>
      <c r="G10" s="83"/>
      <c r="H10" s="81">
        <f t="shared" si="0"/>
        <v>56986.93</v>
      </c>
      <c r="I10" s="201"/>
      <c r="J10" s="85">
        <f t="shared" si="1"/>
        <v>56986.93</v>
      </c>
    </row>
    <row r="11" spans="2:13" ht="15.75" thickBot="1" x14ac:dyDescent="0.3">
      <c r="B11" s="86">
        <v>5</v>
      </c>
      <c r="C11" s="87" t="s">
        <v>105</v>
      </c>
      <c r="D11" s="88"/>
      <c r="E11" s="88"/>
      <c r="F11" s="88"/>
      <c r="G11" s="88"/>
      <c r="H11" s="81">
        <f t="shared" si="0"/>
        <v>0</v>
      </c>
      <c r="I11" s="202"/>
      <c r="J11" s="85">
        <f t="shared" si="1"/>
        <v>0</v>
      </c>
    </row>
    <row r="12" spans="2:13" ht="15" x14ac:dyDescent="0.25">
      <c r="B12" s="89"/>
      <c r="C12" s="90"/>
      <c r="D12" s="83">
        <f>SUM(D7:D11)</f>
        <v>419669.12999999995</v>
      </c>
      <c r="E12" s="83">
        <f t="shared" ref="E12:G12" si="2">SUM(E7:E11)</f>
        <v>46912.67</v>
      </c>
      <c r="F12" s="83">
        <f t="shared" si="2"/>
        <v>59593.38</v>
      </c>
      <c r="G12" s="83">
        <f t="shared" si="2"/>
        <v>193404.72</v>
      </c>
      <c r="H12" s="84">
        <f>SUM(H7:H11)</f>
        <v>719579.9</v>
      </c>
      <c r="I12" s="203">
        <f>SUM(I7:I11)</f>
        <v>79360.88</v>
      </c>
      <c r="J12" s="85">
        <f t="shared" si="1"/>
        <v>640219.02</v>
      </c>
    </row>
    <row r="13" spans="2:13" x14ac:dyDescent="0.25">
      <c r="B13" s="89"/>
      <c r="C13" s="90"/>
      <c r="D13" s="91"/>
      <c r="E13" s="91"/>
      <c r="F13" s="91"/>
      <c r="G13" s="91"/>
      <c r="H13" s="92"/>
      <c r="I13" s="93"/>
    </row>
    <row r="14" spans="2:13" x14ac:dyDescent="0.25">
      <c r="B14" s="89"/>
      <c r="C14" s="90"/>
      <c r="D14" s="91"/>
      <c r="E14" s="91"/>
      <c r="F14" s="91"/>
      <c r="G14" s="91"/>
      <c r="H14" s="92"/>
      <c r="I14" s="93"/>
    </row>
  </sheetData>
  <mergeCells count="6">
    <mergeCell ref="J5:J6"/>
    <mergeCell ref="C3:G3"/>
    <mergeCell ref="B5:B6"/>
    <mergeCell ref="C5:C6"/>
    <mergeCell ref="H5:H6"/>
    <mergeCell ref="I5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A68B-0DD6-4E78-B393-4AD596F6BA82}">
  <dimension ref="B1:J25"/>
  <sheetViews>
    <sheetView workbookViewId="0">
      <selection activeCell="B1" sqref="B1"/>
    </sheetView>
  </sheetViews>
  <sheetFormatPr defaultColWidth="20.42578125" defaultRowHeight="14.25" x14ac:dyDescent="0.25"/>
  <cols>
    <col min="1" max="1" width="2.7109375" style="214" customWidth="1"/>
    <col min="2" max="2" width="17.42578125" style="215" customWidth="1"/>
    <col min="3" max="3" width="24.42578125" style="214" customWidth="1"/>
    <col min="4" max="8" width="13.7109375" style="214" customWidth="1"/>
    <col min="9" max="10" width="2.7109375" style="214" customWidth="1"/>
    <col min="11" max="11" width="4" style="214" customWidth="1"/>
    <col min="12" max="12" width="23.7109375" style="214" customWidth="1"/>
    <col min="13" max="250" width="20.42578125" style="214"/>
    <col min="251" max="251" width="2.7109375" style="214" customWidth="1"/>
    <col min="252" max="252" width="3.5703125" style="214" bestFit="1" customWidth="1"/>
    <col min="253" max="253" width="24.42578125" style="214" customWidth="1"/>
    <col min="254" max="258" width="13.7109375" style="214" customWidth="1"/>
    <col min="259" max="260" width="2.7109375" style="214" customWidth="1"/>
    <col min="261" max="261" width="2.5703125" style="214" bestFit="1" customWidth="1"/>
    <col min="262" max="262" width="36.5703125" style="214" customWidth="1"/>
    <col min="263" max="265" width="12.7109375" style="214" customWidth="1"/>
    <col min="266" max="266" width="2" style="214" customWidth="1"/>
    <col min="267" max="267" width="4" style="214" customWidth="1"/>
    <col min="268" max="268" width="23.7109375" style="214" customWidth="1"/>
    <col min="269" max="506" width="20.42578125" style="214"/>
    <col min="507" max="507" width="2.7109375" style="214" customWidth="1"/>
    <col min="508" max="508" width="3.5703125" style="214" bestFit="1" customWidth="1"/>
    <col min="509" max="509" width="24.42578125" style="214" customWidth="1"/>
    <col min="510" max="514" width="13.7109375" style="214" customWidth="1"/>
    <col min="515" max="516" width="2.7109375" style="214" customWidth="1"/>
    <col min="517" max="517" width="2.5703125" style="214" bestFit="1" customWidth="1"/>
    <col min="518" max="518" width="36.5703125" style="214" customWidth="1"/>
    <col min="519" max="521" width="12.7109375" style="214" customWidth="1"/>
    <col min="522" max="522" width="2" style="214" customWidth="1"/>
    <col min="523" max="523" width="4" style="214" customWidth="1"/>
    <col min="524" max="524" width="23.7109375" style="214" customWidth="1"/>
    <col min="525" max="762" width="20.42578125" style="214"/>
    <col min="763" max="763" width="2.7109375" style="214" customWidth="1"/>
    <col min="764" max="764" width="3.5703125" style="214" bestFit="1" customWidth="1"/>
    <col min="765" max="765" width="24.42578125" style="214" customWidth="1"/>
    <col min="766" max="770" width="13.7109375" style="214" customWidth="1"/>
    <col min="771" max="772" width="2.7109375" style="214" customWidth="1"/>
    <col min="773" max="773" width="2.5703125" style="214" bestFit="1" customWidth="1"/>
    <col min="774" max="774" width="36.5703125" style="214" customWidth="1"/>
    <col min="775" max="777" width="12.7109375" style="214" customWidth="1"/>
    <col min="778" max="778" width="2" style="214" customWidth="1"/>
    <col min="779" max="779" width="4" style="214" customWidth="1"/>
    <col min="780" max="780" width="23.7109375" style="214" customWidth="1"/>
    <col min="781" max="1018" width="20.42578125" style="214"/>
    <col min="1019" max="1019" width="2.7109375" style="214" customWidth="1"/>
    <col min="1020" max="1020" width="3.5703125" style="214" bestFit="1" customWidth="1"/>
    <col min="1021" max="1021" width="24.42578125" style="214" customWidth="1"/>
    <col min="1022" max="1026" width="13.7109375" style="214" customWidth="1"/>
    <col min="1027" max="1028" width="2.7109375" style="214" customWidth="1"/>
    <col min="1029" max="1029" width="2.5703125" style="214" bestFit="1" customWidth="1"/>
    <col min="1030" max="1030" width="36.5703125" style="214" customWidth="1"/>
    <col min="1031" max="1033" width="12.7109375" style="214" customWidth="1"/>
    <col min="1034" max="1034" width="2" style="214" customWidth="1"/>
    <col min="1035" max="1035" width="4" style="214" customWidth="1"/>
    <col min="1036" max="1036" width="23.7109375" style="214" customWidth="1"/>
    <col min="1037" max="1274" width="20.42578125" style="214"/>
    <col min="1275" max="1275" width="2.7109375" style="214" customWidth="1"/>
    <col min="1276" max="1276" width="3.5703125" style="214" bestFit="1" customWidth="1"/>
    <col min="1277" max="1277" width="24.42578125" style="214" customWidth="1"/>
    <col min="1278" max="1282" width="13.7109375" style="214" customWidth="1"/>
    <col min="1283" max="1284" width="2.7109375" style="214" customWidth="1"/>
    <col min="1285" max="1285" width="2.5703125" style="214" bestFit="1" customWidth="1"/>
    <col min="1286" max="1286" width="36.5703125" style="214" customWidth="1"/>
    <col min="1287" max="1289" width="12.7109375" style="214" customWidth="1"/>
    <col min="1290" max="1290" width="2" style="214" customWidth="1"/>
    <col min="1291" max="1291" width="4" style="214" customWidth="1"/>
    <col min="1292" max="1292" width="23.7109375" style="214" customWidth="1"/>
    <col min="1293" max="1530" width="20.42578125" style="214"/>
    <col min="1531" max="1531" width="2.7109375" style="214" customWidth="1"/>
    <col min="1532" max="1532" width="3.5703125" style="214" bestFit="1" customWidth="1"/>
    <col min="1533" max="1533" width="24.42578125" style="214" customWidth="1"/>
    <col min="1534" max="1538" width="13.7109375" style="214" customWidth="1"/>
    <col min="1539" max="1540" width="2.7109375" style="214" customWidth="1"/>
    <col min="1541" max="1541" width="2.5703125" style="214" bestFit="1" customWidth="1"/>
    <col min="1542" max="1542" width="36.5703125" style="214" customWidth="1"/>
    <col min="1543" max="1545" width="12.7109375" style="214" customWidth="1"/>
    <col min="1546" max="1546" width="2" style="214" customWidth="1"/>
    <col min="1547" max="1547" width="4" style="214" customWidth="1"/>
    <col min="1548" max="1548" width="23.7109375" style="214" customWidth="1"/>
    <col min="1549" max="1786" width="20.42578125" style="214"/>
    <col min="1787" max="1787" width="2.7109375" style="214" customWidth="1"/>
    <col min="1788" max="1788" width="3.5703125" style="214" bestFit="1" customWidth="1"/>
    <col min="1789" max="1789" width="24.42578125" style="214" customWidth="1"/>
    <col min="1790" max="1794" width="13.7109375" style="214" customWidth="1"/>
    <col min="1795" max="1796" width="2.7109375" style="214" customWidth="1"/>
    <col min="1797" max="1797" width="2.5703125" style="214" bestFit="1" customWidth="1"/>
    <col min="1798" max="1798" width="36.5703125" style="214" customWidth="1"/>
    <col min="1799" max="1801" width="12.7109375" style="214" customWidth="1"/>
    <col min="1802" max="1802" width="2" style="214" customWidth="1"/>
    <col min="1803" max="1803" width="4" style="214" customWidth="1"/>
    <col min="1804" max="1804" width="23.7109375" style="214" customWidth="1"/>
    <col min="1805" max="2042" width="20.42578125" style="214"/>
    <col min="2043" max="2043" width="2.7109375" style="214" customWidth="1"/>
    <col min="2044" max="2044" width="3.5703125" style="214" bestFit="1" customWidth="1"/>
    <col min="2045" max="2045" width="24.42578125" style="214" customWidth="1"/>
    <col min="2046" max="2050" width="13.7109375" style="214" customWidth="1"/>
    <col min="2051" max="2052" width="2.7109375" style="214" customWidth="1"/>
    <col min="2053" max="2053" width="2.5703125" style="214" bestFit="1" customWidth="1"/>
    <col min="2054" max="2054" width="36.5703125" style="214" customWidth="1"/>
    <col min="2055" max="2057" width="12.7109375" style="214" customWidth="1"/>
    <col min="2058" max="2058" width="2" style="214" customWidth="1"/>
    <col min="2059" max="2059" width="4" style="214" customWidth="1"/>
    <col min="2060" max="2060" width="23.7109375" style="214" customWidth="1"/>
    <col min="2061" max="2298" width="20.42578125" style="214"/>
    <col min="2299" max="2299" width="2.7109375" style="214" customWidth="1"/>
    <col min="2300" max="2300" width="3.5703125" style="214" bestFit="1" customWidth="1"/>
    <col min="2301" max="2301" width="24.42578125" style="214" customWidth="1"/>
    <col min="2302" max="2306" width="13.7109375" style="214" customWidth="1"/>
    <col min="2307" max="2308" width="2.7109375" style="214" customWidth="1"/>
    <col min="2309" max="2309" width="2.5703125" style="214" bestFit="1" customWidth="1"/>
    <col min="2310" max="2310" width="36.5703125" style="214" customWidth="1"/>
    <col min="2311" max="2313" width="12.7109375" style="214" customWidth="1"/>
    <col min="2314" max="2314" width="2" style="214" customWidth="1"/>
    <col min="2315" max="2315" width="4" style="214" customWidth="1"/>
    <col min="2316" max="2316" width="23.7109375" style="214" customWidth="1"/>
    <col min="2317" max="2554" width="20.42578125" style="214"/>
    <col min="2555" max="2555" width="2.7109375" style="214" customWidth="1"/>
    <col min="2556" max="2556" width="3.5703125" style="214" bestFit="1" customWidth="1"/>
    <col min="2557" max="2557" width="24.42578125" style="214" customWidth="1"/>
    <col min="2558" max="2562" width="13.7109375" style="214" customWidth="1"/>
    <col min="2563" max="2564" width="2.7109375" style="214" customWidth="1"/>
    <col min="2565" max="2565" width="2.5703125" style="214" bestFit="1" customWidth="1"/>
    <col min="2566" max="2566" width="36.5703125" style="214" customWidth="1"/>
    <col min="2567" max="2569" width="12.7109375" style="214" customWidth="1"/>
    <col min="2570" max="2570" width="2" style="214" customWidth="1"/>
    <col min="2571" max="2571" width="4" style="214" customWidth="1"/>
    <col min="2572" max="2572" width="23.7109375" style="214" customWidth="1"/>
    <col min="2573" max="2810" width="20.42578125" style="214"/>
    <col min="2811" max="2811" width="2.7109375" style="214" customWidth="1"/>
    <col min="2812" max="2812" width="3.5703125" style="214" bestFit="1" customWidth="1"/>
    <col min="2813" max="2813" width="24.42578125" style="214" customWidth="1"/>
    <col min="2814" max="2818" width="13.7109375" style="214" customWidth="1"/>
    <col min="2819" max="2820" width="2.7109375" style="214" customWidth="1"/>
    <col min="2821" max="2821" width="2.5703125" style="214" bestFit="1" customWidth="1"/>
    <col min="2822" max="2822" width="36.5703125" style="214" customWidth="1"/>
    <col min="2823" max="2825" width="12.7109375" style="214" customWidth="1"/>
    <col min="2826" max="2826" width="2" style="214" customWidth="1"/>
    <col min="2827" max="2827" width="4" style="214" customWidth="1"/>
    <col min="2828" max="2828" width="23.7109375" style="214" customWidth="1"/>
    <col min="2829" max="3066" width="20.42578125" style="214"/>
    <col min="3067" max="3067" width="2.7109375" style="214" customWidth="1"/>
    <col min="3068" max="3068" width="3.5703125" style="214" bestFit="1" customWidth="1"/>
    <col min="3069" max="3069" width="24.42578125" style="214" customWidth="1"/>
    <col min="3070" max="3074" width="13.7109375" style="214" customWidth="1"/>
    <col min="3075" max="3076" width="2.7109375" style="214" customWidth="1"/>
    <col min="3077" max="3077" width="2.5703125" style="214" bestFit="1" customWidth="1"/>
    <col min="3078" max="3078" width="36.5703125" style="214" customWidth="1"/>
    <col min="3079" max="3081" width="12.7109375" style="214" customWidth="1"/>
    <col min="3082" max="3082" width="2" style="214" customWidth="1"/>
    <col min="3083" max="3083" width="4" style="214" customWidth="1"/>
    <col min="3084" max="3084" width="23.7109375" style="214" customWidth="1"/>
    <col min="3085" max="3322" width="20.42578125" style="214"/>
    <col min="3323" max="3323" width="2.7109375" style="214" customWidth="1"/>
    <col min="3324" max="3324" width="3.5703125" style="214" bestFit="1" customWidth="1"/>
    <col min="3325" max="3325" width="24.42578125" style="214" customWidth="1"/>
    <col min="3326" max="3330" width="13.7109375" style="214" customWidth="1"/>
    <col min="3331" max="3332" width="2.7109375" style="214" customWidth="1"/>
    <col min="3333" max="3333" width="2.5703125" style="214" bestFit="1" customWidth="1"/>
    <col min="3334" max="3334" width="36.5703125" style="214" customWidth="1"/>
    <col min="3335" max="3337" width="12.7109375" style="214" customWidth="1"/>
    <col min="3338" max="3338" width="2" style="214" customWidth="1"/>
    <col min="3339" max="3339" width="4" style="214" customWidth="1"/>
    <col min="3340" max="3340" width="23.7109375" style="214" customWidth="1"/>
    <col min="3341" max="3578" width="20.42578125" style="214"/>
    <col min="3579" max="3579" width="2.7109375" style="214" customWidth="1"/>
    <col min="3580" max="3580" width="3.5703125" style="214" bestFit="1" customWidth="1"/>
    <col min="3581" max="3581" width="24.42578125" style="214" customWidth="1"/>
    <col min="3582" max="3586" width="13.7109375" style="214" customWidth="1"/>
    <col min="3587" max="3588" width="2.7109375" style="214" customWidth="1"/>
    <col min="3589" max="3589" width="2.5703125" style="214" bestFit="1" customWidth="1"/>
    <col min="3590" max="3590" width="36.5703125" style="214" customWidth="1"/>
    <col min="3591" max="3593" width="12.7109375" style="214" customWidth="1"/>
    <col min="3594" max="3594" width="2" style="214" customWidth="1"/>
    <col min="3595" max="3595" width="4" style="214" customWidth="1"/>
    <col min="3596" max="3596" width="23.7109375" style="214" customWidth="1"/>
    <col min="3597" max="3834" width="20.42578125" style="214"/>
    <col min="3835" max="3835" width="2.7109375" style="214" customWidth="1"/>
    <col min="3836" max="3836" width="3.5703125" style="214" bestFit="1" customWidth="1"/>
    <col min="3837" max="3837" width="24.42578125" style="214" customWidth="1"/>
    <col min="3838" max="3842" width="13.7109375" style="214" customWidth="1"/>
    <col min="3843" max="3844" width="2.7109375" style="214" customWidth="1"/>
    <col min="3845" max="3845" width="2.5703125" style="214" bestFit="1" customWidth="1"/>
    <col min="3846" max="3846" width="36.5703125" style="214" customWidth="1"/>
    <col min="3847" max="3849" width="12.7109375" style="214" customWidth="1"/>
    <col min="3850" max="3850" width="2" style="214" customWidth="1"/>
    <col min="3851" max="3851" width="4" style="214" customWidth="1"/>
    <col min="3852" max="3852" width="23.7109375" style="214" customWidth="1"/>
    <col min="3853" max="4090" width="20.42578125" style="214"/>
    <col min="4091" max="4091" width="2.7109375" style="214" customWidth="1"/>
    <col min="4092" max="4092" width="3.5703125" style="214" bestFit="1" customWidth="1"/>
    <col min="4093" max="4093" width="24.42578125" style="214" customWidth="1"/>
    <col min="4094" max="4098" width="13.7109375" style="214" customWidth="1"/>
    <col min="4099" max="4100" width="2.7109375" style="214" customWidth="1"/>
    <col min="4101" max="4101" width="2.5703125" style="214" bestFit="1" customWidth="1"/>
    <col min="4102" max="4102" width="36.5703125" style="214" customWidth="1"/>
    <col min="4103" max="4105" width="12.7109375" style="214" customWidth="1"/>
    <col min="4106" max="4106" width="2" style="214" customWidth="1"/>
    <col min="4107" max="4107" width="4" style="214" customWidth="1"/>
    <col min="4108" max="4108" width="23.7109375" style="214" customWidth="1"/>
    <col min="4109" max="4346" width="20.42578125" style="214"/>
    <col min="4347" max="4347" width="2.7109375" style="214" customWidth="1"/>
    <col min="4348" max="4348" width="3.5703125" style="214" bestFit="1" customWidth="1"/>
    <col min="4349" max="4349" width="24.42578125" style="214" customWidth="1"/>
    <col min="4350" max="4354" width="13.7109375" style="214" customWidth="1"/>
    <col min="4355" max="4356" width="2.7109375" style="214" customWidth="1"/>
    <col min="4357" max="4357" width="2.5703125" style="214" bestFit="1" customWidth="1"/>
    <col min="4358" max="4358" width="36.5703125" style="214" customWidth="1"/>
    <col min="4359" max="4361" width="12.7109375" style="214" customWidth="1"/>
    <col min="4362" max="4362" width="2" style="214" customWidth="1"/>
    <col min="4363" max="4363" width="4" style="214" customWidth="1"/>
    <col min="4364" max="4364" width="23.7109375" style="214" customWidth="1"/>
    <col min="4365" max="4602" width="20.42578125" style="214"/>
    <col min="4603" max="4603" width="2.7109375" style="214" customWidth="1"/>
    <col min="4604" max="4604" width="3.5703125" style="214" bestFit="1" customWidth="1"/>
    <col min="4605" max="4605" width="24.42578125" style="214" customWidth="1"/>
    <col min="4606" max="4610" width="13.7109375" style="214" customWidth="1"/>
    <col min="4611" max="4612" width="2.7109375" style="214" customWidth="1"/>
    <col min="4613" max="4613" width="2.5703125" style="214" bestFit="1" customWidth="1"/>
    <col min="4614" max="4614" width="36.5703125" style="214" customWidth="1"/>
    <col min="4615" max="4617" width="12.7109375" style="214" customWidth="1"/>
    <col min="4618" max="4618" width="2" style="214" customWidth="1"/>
    <col min="4619" max="4619" width="4" style="214" customWidth="1"/>
    <col min="4620" max="4620" width="23.7109375" style="214" customWidth="1"/>
    <col min="4621" max="4858" width="20.42578125" style="214"/>
    <col min="4859" max="4859" width="2.7109375" style="214" customWidth="1"/>
    <col min="4860" max="4860" width="3.5703125" style="214" bestFit="1" customWidth="1"/>
    <col min="4861" max="4861" width="24.42578125" style="214" customWidth="1"/>
    <col min="4862" max="4866" width="13.7109375" style="214" customWidth="1"/>
    <col min="4867" max="4868" width="2.7109375" style="214" customWidth="1"/>
    <col min="4869" max="4869" width="2.5703125" style="214" bestFit="1" customWidth="1"/>
    <col min="4870" max="4870" width="36.5703125" style="214" customWidth="1"/>
    <col min="4871" max="4873" width="12.7109375" style="214" customWidth="1"/>
    <col min="4874" max="4874" width="2" style="214" customWidth="1"/>
    <col min="4875" max="4875" width="4" style="214" customWidth="1"/>
    <col min="4876" max="4876" width="23.7109375" style="214" customWidth="1"/>
    <col min="4877" max="5114" width="20.42578125" style="214"/>
    <col min="5115" max="5115" width="2.7109375" style="214" customWidth="1"/>
    <col min="5116" max="5116" width="3.5703125" style="214" bestFit="1" customWidth="1"/>
    <col min="5117" max="5117" width="24.42578125" style="214" customWidth="1"/>
    <col min="5118" max="5122" width="13.7109375" style="214" customWidth="1"/>
    <col min="5123" max="5124" width="2.7109375" style="214" customWidth="1"/>
    <col min="5125" max="5125" width="2.5703125" style="214" bestFit="1" customWidth="1"/>
    <col min="5126" max="5126" width="36.5703125" style="214" customWidth="1"/>
    <col min="5127" max="5129" width="12.7109375" style="214" customWidth="1"/>
    <col min="5130" max="5130" width="2" style="214" customWidth="1"/>
    <col min="5131" max="5131" width="4" style="214" customWidth="1"/>
    <col min="5132" max="5132" width="23.7109375" style="214" customWidth="1"/>
    <col min="5133" max="5370" width="20.42578125" style="214"/>
    <col min="5371" max="5371" width="2.7109375" style="214" customWidth="1"/>
    <col min="5372" max="5372" width="3.5703125" style="214" bestFit="1" customWidth="1"/>
    <col min="5373" max="5373" width="24.42578125" style="214" customWidth="1"/>
    <col min="5374" max="5378" width="13.7109375" style="214" customWidth="1"/>
    <col min="5379" max="5380" width="2.7109375" style="214" customWidth="1"/>
    <col min="5381" max="5381" width="2.5703125" style="214" bestFit="1" customWidth="1"/>
    <col min="5382" max="5382" width="36.5703125" style="214" customWidth="1"/>
    <col min="5383" max="5385" width="12.7109375" style="214" customWidth="1"/>
    <col min="5386" max="5386" width="2" style="214" customWidth="1"/>
    <col min="5387" max="5387" width="4" style="214" customWidth="1"/>
    <col min="5388" max="5388" width="23.7109375" style="214" customWidth="1"/>
    <col min="5389" max="5626" width="20.42578125" style="214"/>
    <col min="5627" max="5627" width="2.7109375" style="214" customWidth="1"/>
    <col min="5628" max="5628" width="3.5703125" style="214" bestFit="1" customWidth="1"/>
    <col min="5629" max="5629" width="24.42578125" style="214" customWidth="1"/>
    <col min="5630" max="5634" width="13.7109375" style="214" customWidth="1"/>
    <col min="5635" max="5636" width="2.7109375" style="214" customWidth="1"/>
    <col min="5637" max="5637" width="2.5703125" style="214" bestFit="1" customWidth="1"/>
    <col min="5638" max="5638" width="36.5703125" style="214" customWidth="1"/>
    <col min="5639" max="5641" width="12.7109375" style="214" customWidth="1"/>
    <col min="5642" max="5642" width="2" style="214" customWidth="1"/>
    <col min="5643" max="5643" width="4" style="214" customWidth="1"/>
    <col min="5644" max="5644" width="23.7109375" style="214" customWidth="1"/>
    <col min="5645" max="5882" width="20.42578125" style="214"/>
    <col min="5883" max="5883" width="2.7109375" style="214" customWidth="1"/>
    <col min="5884" max="5884" width="3.5703125" style="214" bestFit="1" customWidth="1"/>
    <col min="5885" max="5885" width="24.42578125" style="214" customWidth="1"/>
    <col min="5886" max="5890" width="13.7109375" style="214" customWidth="1"/>
    <col min="5891" max="5892" width="2.7109375" style="214" customWidth="1"/>
    <col min="5893" max="5893" width="2.5703125" style="214" bestFit="1" customWidth="1"/>
    <col min="5894" max="5894" width="36.5703125" style="214" customWidth="1"/>
    <col min="5895" max="5897" width="12.7109375" style="214" customWidth="1"/>
    <col min="5898" max="5898" width="2" style="214" customWidth="1"/>
    <col min="5899" max="5899" width="4" style="214" customWidth="1"/>
    <col min="5900" max="5900" width="23.7109375" style="214" customWidth="1"/>
    <col min="5901" max="6138" width="20.42578125" style="214"/>
    <col min="6139" max="6139" width="2.7109375" style="214" customWidth="1"/>
    <col min="6140" max="6140" width="3.5703125" style="214" bestFit="1" customWidth="1"/>
    <col min="6141" max="6141" width="24.42578125" style="214" customWidth="1"/>
    <col min="6142" max="6146" width="13.7109375" style="214" customWidth="1"/>
    <col min="6147" max="6148" width="2.7109375" style="214" customWidth="1"/>
    <col min="6149" max="6149" width="2.5703125" style="214" bestFit="1" customWidth="1"/>
    <col min="6150" max="6150" width="36.5703125" style="214" customWidth="1"/>
    <col min="6151" max="6153" width="12.7109375" style="214" customWidth="1"/>
    <col min="6154" max="6154" width="2" style="214" customWidth="1"/>
    <col min="6155" max="6155" width="4" style="214" customWidth="1"/>
    <col min="6156" max="6156" width="23.7109375" style="214" customWidth="1"/>
    <col min="6157" max="6394" width="20.42578125" style="214"/>
    <col min="6395" max="6395" width="2.7109375" style="214" customWidth="1"/>
    <col min="6396" max="6396" width="3.5703125" style="214" bestFit="1" customWidth="1"/>
    <col min="6397" max="6397" width="24.42578125" style="214" customWidth="1"/>
    <col min="6398" max="6402" width="13.7109375" style="214" customWidth="1"/>
    <col min="6403" max="6404" width="2.7109375" style="214" customWidth="1"/>
    <col min="6405" max="6405" width="2.5703125" style="214" bestFit="1" customWidth="1"/>
    <col min="6406" max="6406" width="36.5703125" style="214" customWidth="1"/>
    <col min="6407" max="6409" width="12.7109375" style="214" customWidth="1"/>
    <col min="6410" max="6410" width="2" style="214" customWidth="1"/>
    <col min="6411" max="6411" width="4" style="214" customWidth="1"/>
    <col min="6412" max="6412" width="23.7109375" style="214" customWidth="1"/>
    <col min="6413" max="6650" width="20.42578125" style="214"/>
    <col min="6651" max="6651" width="2.7109375" style="214" customWidth="1"/>
    <col min="6652" max="6652" width="3.5703125" style="214" bestFit="1" customWidth="1"/>
    <col min="6653" max="6653" width="24.42578125" style="214" customWidth="1"/>
    <col min="6654" max="6658" width="13.7109375" style="214" customWidth="1"/>
    <col min="6659" max="6660" width="2.7109375" style="214" customWidth="1"/>
    <col min="6661" max="6661" width="2.5703125" style="214" bestFit="1" customWidth="1"/>
    <col min="6662" max="6662" width="36.5703125" style="214" customWidth="1"/>
    <col min="6663" max="6665" width="12.7109375" style="214" customWidth="1"/>
    <col min="6666" max="6666" width="2" style="214" customWidth="1"/>
    <col min="6667" max="6667" width="4" style="214" customWidth="1"/>
    <col min="6668" max="6668" width="23.7109375" style="214" customWidth="1"/>
    <col min="6669" max="6906" width="20.42578125" style="214"/>
    <col min="6907" max="6907" width="2.7109375" style="214" customWidth="1"/>
    <col min="6908" max="6908" width="3.5703125" style="214" bestFit="1" customWidth="1"/>
    <col min="6909" max="6909" width="24.42578125" style="214" customWidth="1"/>
    <col min="6910" max="6914" width="13.7109375" style="214" customWidth="1"/>
    <col min="6915" max="6916" width="2.7109375" style="214" customWidth="1"/>
    <col min="6917" max="6917" width="2.5703125" style="214" bestFit="1" customWidth="1"/>
    <col min="6918" max="6918" width="36.5703125" style="214" customWidth="1"/>
    <col min="6919" max="6921" width="12.7109375" style="214" customWidth="1"/>
    <col min="6922" max="6922" width="2" style="214" customWidth="1"/>
    <col min="6923" max="6923" width="4" style="214" customWidth="1"/>
    <col min="6924" max="6924" width="23.7109375" style="214" customWidth="1"/>
    <col min="6925" max="7162" width="20.42578125" style="214"/>
    <col min="7163" max="7163" width="2.7109375" style="214" customWidth="1"/>
    <col min="7164" max="7164" width="3.5703125" style="214" bestFit="1" customWidth="1"/>
    <col min="7165" max="7165" width="24.42578125" style="214" customWidth="1"/>
    <col min="7166" max="7170" width="13.7109375" style="214" customWidth="1"/>
    <col min="7171" max="7172" width="2.7109375" style="214" customWidth="1"/>
    <col min="7173" max="7173" width="2.5703125" style="214" bestFit="1" customWidth="1"/>
    <col min="7174" max="7174" width="36.5703125" style="214" customWidth="1"/>
    <col min="7175" max="7177" width="12.7109375" style="214" customWidth="1"/>
    <col min="7178" max="7178" width="2" style="214" customWidth="1"/>
    <col min="7179" max="7179" width="4" style="214" customWidth="1"/>
    <col min="7180" max="7180" width="23.7109375" style="214" customWidth="1"/>
    <col min="7181" max="7418" width="20.42578125" style="214"/>
    <col min="7419" max="7419" width="2.7109375" style="214" customWidth="1"/>
    <col min="7420" max="7420" width="3.5703125" style="214" bestFit="1" customWidth="1"/>
    <col min="7421" max="7421" width="24.42578125" style="214" customWidth="1"/>
    <col min="7422" max="7426" width="13.7109375" style="214" customWidth="1"/>
    <col min="7427" max="7428" width="2.7109375" style="214" customWidth="1"/>
    <col min="7429" max="7429" width="2.5703125" style="214" bestFit="1" customWidth="1"/>
    <col min="7430" max="7430" width="36.5703125" style="214" customWidth="1"/>
    <col min="7431" max="7433" width="12.7109375" style="214" customWidth="1"/>
    <col min="7434" max="7434" width="2" style="214" customWidth="1"/>
    <col min="7435" max="7435" width="4" style="214" customWidth="1"/>
    <col min="7436" max="7436" width="23.7109375" style="214" customWidth="1"/>
    <col min="7437" max="7674" width="20.42578125" style="214"/>
    <col min="7675" max="7675" width="2.7109375" style="214" customWidth="1"/>
    <col min="7676" max="7676" width="3.5703125" style="214" bestFit="1" customWidth="1"/>
    <col min="7677" max="7677" width="24.42578125" style="214" customWidth="1"/>
    <col min="7678" max="7682" width="13.7109375" style="214" customWidth="1"/>
    <col min="7683" max="7684" width="2.7109375" style="214" customWidth="1"/>
    <col min="7685" max="7685" width="2.5703125" style="214" bestFit="1" customWidth="1"/>
    <col min="7686" max="7686" width="36.5703125" style="214" customWidth="1"/>
    <col min="7687" max="7689" width="12.7109375" style="214" customWidth="1"/>
    <col min="7690" max="7690" width="2" style="214" customWidth="1"/>
    <col min="7691" max="7691" width="4" style="214" customWidth="1"/>
    <col min="7692" max="7692" width="23.7109375" style="214" customWidth="1"/>
    <col min="7693" max="7930" width="20.42578125" style="214"/>
    <col min="7931" max="7931" width="2.7109375" style="214" customWidth="1"/>
    <col min="7932" max="7932" width="3.5703125" style="214" bestFit="1" customWidth="1"/>
    <col min="7933" max="7933" width="24.42578125" style="214" customWidth="1"/>
    <col min="7934" max="7938" width="13.7109375" style="214" customWidth="1"/>
    <col min="7939" max="7940" width="2.7109375" style="214" customWidth="1"/>
    <col min="7941" max="7941" width="2.5703125" style="214" bestFit="1" customWidth="1"/>
    <col min="7942" max="7942" width="36.5703125" style="214" customWidth="1"/>
    <col min="7943" max="7945" width="12.7109375" style="214" customWidth="1"/>
    <col min="7946" max="7946" width="2" style="214" customWidth="1"/>
    <col min="7947" max="7947" width="4" style="214" customWidth="1"/>
    <col min="7948" max="7948" width="23.7109375" style="214" customWidth="1"/>
    <col min="7949" max="8186" width="20.42578125" style="214"/>
    <col min="8187" max="8187" width="2.7109375" style="214" customWidth="1"/>
    <col min="8188" max="8188" width="3.5703125" style="214" bestFit="1" customWidth="1"/>
    <col min="8189" max="8189" width="24.42578125" style="214" customWidth="1"/>
    <col min="8190" max="8194" width="13.7109375" style="214" customWidth="1"/>
    <col min="8195" max="8196" width="2.7109375" style="214" customWidth="1"/>
    <col min="8197" max="8197" width="2.5703125" style="214" bestFit="1" customWidth="1"/>
    <col min="8198" max="8198" width="36.5703125" style="214" customWidth="1"/>
    <col min="8199" max="8201" width="12.7109375" style="214" customWidth="1"/>
    <col min="8202" max="8202" width="2" style="214" customWidth="1"/>
    <col min="8203" max="8203" width="4" style="214" customWidth="1"/>
    <col min="8204" max="8204" width="23.7109375" style="214" customWidth="1"/>
    <col min="8205" max="8442" width="20.42578125" style="214"/>
    <col min="8443" max="8443" width="2.7109375" style="214" customWidth="1"/>
    <col min="8444" max="8444" width="3.5703125" style="214" bestFit="1" customWidth="1"/>
    <col min="8445" max="8445" width="24.42578125" style="214" customWidth="1"/>
    <col min="8446" max="8450" width="13.7109375" style="214" customWidth="1"/>
    <col min="8451" max="8452" width="2.7109375" style="214" customWidth="1"/>
    <col min="8453" max="8453" width="2.5703125" style="214" bestFit="1" customWidth="1"/>
    <col min="8454" max="8454" width="36.5703125" style="214" customWidth="1"/>
    <col min="8455" max="8457" width="12.7109375" style="214" customWidth="1"/>
    <col min="8458" max="8458" width="2" style="214" customWidth="1"/>
    <col min="8459" max="8459" width="4" style="214" customWidth="1"/>
    <col min="8460" max="8460" width="23.7109375" style="214" customWidth="1"/>
    <col min="8461" max="8698" width="20.42578125" style="214"/>
    <col min="8699" max="8699" width="2.7109375" style="214" customWidth="1"/>
    <col min="8700" max="8700" width="3.5703125" style="214" bestFit="1" customWidth="1"/>
    <col min="8701" max="8701" width="24.42578125" style="214" customWidth="1"/>
    <col min="8702" max="8706" width="13.7109375" style="214" customWidth="1"/>
    <col min="8707" max="8708" width="2.7109375" style="214" customWidth="1"/>
    <col min="8709" max="8709" width="2.5703125" style="214" bestFit="1" customWidth="1"/>
    <col min="8710" max="8710" width="36.5703125" style="214" customWidth="1"/>
    <col min="8711" max="8713" width="12.7109375" style="214" customWidth="1"/>
    <col min="8714" max="8714" width="2" style="214" customWidth="1"/>
    <col min="8715" max="8715" width="4" style="214" customWidth="1"/>
    <col min="8716" max="8716" width="23.7109375" style="214" customWidth="1"/>
    <col min="8717" max="8954" width="20.42578125" style="214"/>
    <col min="8955" max="8955" width="2.7109375" style="214" customWidth="1"/>
    <col min="8956" max="8956" width="3.5703125" style="214" bestFit="1" customWidth="1"/>
    <col min="8957" max="8957" width="24.42578125" style="214" customWidth="1"/>
    <col min="8958" max="8962" width="13.7109375" style="214" customWidth="1"/>
    <col min="8963" max="8964" width="2.7109375" style="214" customWidth="1"/>
    <col min="8965" max="8965" width="2.5703125" style="214" bestFit="1" customWidth="1"/>
    <col min="8966" max="8966" width="36.5703125" style="214" customWidth="1"/>
    <col min="8967" max="8969" width="12.7109375" style="214" customWidth="1"/>
    <col min="8970" max="8970" width="2" style="214" customWidth="1"/>
    <col min="8971" max="8971" width="4" style="214" customWidth="1"/>
    <col min="8972" max="8972" width="23.7109375" style="214" customWidth="1"/>
    <col min="8973" max="9210" width="20.42578125" style="214"/>
    <col min="9211" max="9211" width="2.7109375" style="214" customWidth="1"/>
    <col min="9212" max="9212" width="3.5703125" style="214" bestFit="1" customWidth="1"/>
    <col min="9213" max="9213" width="24.42578125" style="214" customWidth="1"/>
    <col min="9214" max="9218" width="13.7109375" style="214" customWidth="1"/>
    <col min="9219" max="9220" width="2.7109375" style="214" customWidth="1"/>
    <col min="9221" max="9221" width="2.5703125" style="214" bestFit="1" customWidth="1"/>
    <col min="9222" max="9222" width="36.5703125" style="214" customWidth="1"/>
    <col min="9223" max="9225" width="12.7109375" style="214" customWidth="1"/>
    <col min="9226" max="9226" width="2" style="214" customWidth="1"/>
    <col min="9227" max="9227" width="4" style="214" customWidth="1"/>
    <col min="9228" max="9228" width="23.7109375" style="214" customWidth="1"/>
    <col min="9229" max="9466" width="20.42578125" style="214"/>
    <col min="9467" max="9467" width="2.7109375" style="214" customWidth="1"/>
    <col min="9468" max="9468" width="3.5703125" style="214" bestFit="1" customWidth="1"/>
    <col min="9469" max="9469" width="24.42578125" style="214" customWidth="1"/>
    <col min="9470" max="9474" width="13.7109375" style="214" customWidth="1"/>
    <col min="9475" max="9476" width="2.7109375" style="214" customWidth="1"/>
    <col min="9477" max="9477" width="2.5703125" style="214" bestFit="1" customWidth="1"/>
    <col min="9478" max="9478" width="36.5703125" style="214" customWidth="1"/>
    <col min="9479" max="9481" width="12.7109375" style="214" customWidth="1"/>
    <col min="9482" max="9482" width="2" style="214" customWidth="1"/>
    <col min="9483" max="9483" width="4" style="214" customWidth="1"/>
    <col min="9484" max="9484" width="23.7109375" style="214" customWidth="1"/>
    <col min="9485" max="9722" width="20.42578125" style="214"/>
    <col min="9723" max="9723" width="2.7109375" style="214" customWidth="1"/>
    <col min="9724" max="9724" width="3.5703125" style="214" bestFit="1" customWidth="1"/>
    <col min="9725" max="9725" width="24.42578125" style="214" customWidth="1"/>
    <col min="9726" max="9730" width="13.7109375" style="214" customWidth="1"/>
    <col min="9731" max="9732" width="2.7109375" style="214" customWidth="1"/>
    <col min="9733" max="9733" width="2.5703125" style="214" bestFit="1" customWidth="1"/>
    <col min="9734" max="9734" width="36.5703125" style="214" customWidth="1"/>
    <col min="9735" max="9737" width="12.7109375" style="214" customWidth="1"/>
    <col min="9738" max="9738" width="2" style="214" customWidth="1"/>
    <col min="9739" max="9739" width="4" style="214" customWidth="1"/>
    <col min="9740" max="9740" width="23.7109375" style="214" customWidth="1"/>
    <col min="9741" max="9978" width="20.42578125" style="214"/>
    <col min="9979" max="9979" width="2.7109375" style="214" customWidth="1"/>
    <col min="9980" max="9980" width="3.5703125" style="214" bestFit="1" customWidth="1"/>
    <col min="9981" max="9981" width="24.42578125" style="214" customWidth="1"/>
    <col min="9982" max="9986" width="13.7109375" style="214" customWidth="1"/>
    <col min="9987" max="9988" width="2.7109375" style="214" customWidth="1"/>
    <col min="9989" max="9989" width="2.5703125" style="214" bestFit="1" customWidth="1"/>
    <col min="9990" max="9990" width="36.5703125" style="214" customWidth="1"/>
    <col min="9991" max="9993" width="12.7109375" style="214" customWidth="1"/>
    <col min="9994" max="9994" width="2" style="214" customWidth="1"/>
    <col min="9995" max="9995" width="4" style="214" customWidth="1"/>
    <col min="9996" max="9996" width="23.7109375" style="214" customWidth="1"/>
    <col min="9997" max="10234" width="20.42578125" style="214"/>
    <col min="10235" max="10235" width="2.7109375" style="214" customWidth="1"/>
    <col min="10236" max="10236" width="3.5703125" style="214" bestFit="1" customWidth="1"/>
    <col min="10237" max="10237" width="24.42578125" style="214" customWidth="1"/>
    <col min="10238" max="10242" width="13.7109375" style="214" customWidth="1"/>
    <col min="10243" max="10244" width="2.7109375" style="214" customWidth="1"/>
    <col min="10245" max="10245" width="2.5703125" style="214" bestFit="1" customWidth="1"/>
    <col min="10246" max="10246" width="36.5703125" style="214" customWidth="1"/>
    <col min="10247" max="10249" width="12.7109375" style="214" customWidth="1"/>
    <col min="10250" max="10250" width="2" style="214" customWidth="1"/>
    <col min="10251" max="10251" width="4" style="214" customWidth="1"/>
    <col min="10252" max="10252" width="23.7109375" style="214" customWidth="1"/>
    <col min="10253" max="10490" width="20.42578125" style="214"/>
    <col min="10491" max="10491" width="2.7109375" style="214" customWidth="1"/>
    <col min="10492" max="10492" width="3.5703125" style="214" bestFit="1" customWidth="1"/>
    <col min="10493" max="10493" width="24.42578125" style="214" customWidth="1"/>
    <col min="10494" max="10498" width="13.7109375" style="214" customWidth="1"/>
    <col min="10499" max="10500" width="2.7109375" style="214" customWidth="1"/>
    <col min="10501" max="10501" width="2.5703125" style="214" bestFit="1" customWidth="1"/>
    <col min="10502" max="10502" width="36.5703125" style="214" customWidth="1"/>
    <col min="10503" max="10505" width="12.7109375" style="214" customWidth="1"/>
    <col min="10506" max="10506" width="2" style="214" customWidth="1"/>
    <col min="10507" max="10507" width="4" style="214" customWidth="1"/>
    <col min="10508" max="10508" width="23.7109375" style="214" customWidth="1"/>
    <col min="10509" max="10746" width="20.42578125" style="214"/>
    <col min="10747" max="10747" width="2.7109375" style="214" customWidth="1"/>
    <col min="10748" max="10748" width="3.5703125" style="214" bestFit="1" customWidth="1"/>
    <col min="10749" max="10749" width="24.42578125" style="214" customWidth="1"/>
    <col min="10750" max="10754" width="13.7109375" style="214" customWidth="1"/>
    <col min="10755" max="10756" width="2.7109375" style="214" customWidth="1"/>
    <col min="10757" max="10757" width="2.5703125" style="214" bestFit="1" customWidth="1"/>
    <col min="10758" max="10758" width="36.5703125" style="214" customWidth="1"/>
    <col min="10759" max="10761" width="12.7109375" style="214" customWidth="1"/>
    <col min="10762" max="10762" width="2" style="214" customWidth="1"/>
    <col min="10763" max="10763" width="4" style="214" customWidth="1"/>
    <col min="10764" max="10764" width="23.7109375" style="214" customWidth="1"/>
    <col min="10765" max="11002" width="20.42578125" style="214"/>
    <col min="11003" max="11003" width="2.7109375" style="214" customWidth="1"/>
    <col min="11004" max="11004" width="3.5703125" style="214" bestFit="1" customWidth="1"/>
    <col min="11005" max="11005" width="24.42578125" style="214" customWidth="1"/>
    <col min="11006" max="11010" width="13.7109375" style="214" customWidth="1"/>
    <col min="11011" max="11012" width="2.7109375" style="214" customWidth="1"/>
    <col min="11013" max="11013" width="2.5703125" style="214" bestFit="1" customWidth="1"/>
    <col min="11014" max="11014" width="36.5703125" style="214" customWidth="1"/>
    <col min="11015" max="11017" width="12.7109375" style="214" customWidth="1"/>
    <col min="11018" max="11018" width="2" style="214" customWidth="1"/>
    <col min="11019" max="11019" width="4" style="214" customWidth="1"/>
    <col min="11020" max="11020" width="23.7109375" style="214" customWidth="1"/>
    <col min="11021" max="11258" width="20.42578125" style="214"/>
    <col min="11259" max="11259" width="2.7109375" style="214" customWidth="1"/>
    <col min="11260" max="11260" width="3.5703125" style="214" bestFit="1" customWidth="1"/>
    <col min="11261" max="11261" width="24.42578125" style="214" customWidth="1"/>
    <col min="11262" max="11266" width="13.7109375" style="214" customWidth="1"/>
    <col min="11267" max="11268" width="2.7109375" style="214" customWidth="1"/>
    <col min="11269" max="11269" width="2.5703125" style="214" bestFit="1" customWidth="1"/>
    <col min="11270" max="11270" width="36.5703125" style="214" customWidth="1"/>
    <col min="11271" max="11273" width="12.7109375" style="214" customWidth="1"/>
    <col min="11274" max="11274" width="2" style="214" customWidth="1"/>
    <col min="11275" max="11275" width="4" style="214" customWidth="1"/>
    <col min="11276" max="11276" width="23.7109375" style="214" customWidth="1"/>
    <col min="11277" max="11514" width="20.42578125" style="214"/>
    <col min="11515" max="11515" width="2.7109375" style="214" customWidth="1"/>
    <col min="11516" max="11516" width="3.5703125" style="214" bestFit="1" customWidth="1"/>
    <col min="11517" max="11517" width="24.42578125" style="214" customWidth="1"/>
    <col min="11518" max="11522" width="13.7109375" style="214" customWidth="1"/>
    <col min="11523" max="11524" width="2.7109375" style="214" customWidth="1"/>
    <col min="11525" max="11525" width="2.5703125" style="214" bestFit="1" customWidth="1"/>
    <col min="11526" max="11526" width="36.5703125" style="214" customWidth="1"/>
    <col min="11527" max="11529" width="12.7109375" style="214" customWidth="1"/>
    <col min="11530" max="11530" width="2" style="214" customWidth="1"/>
    <col min="11531" max="11531" width="4" style="214" customWidth="1"/>
    <col min="11532" max="11532" width="23.7109375" style="214" customWidth="1"/>
    <col min="11533" max="11770" width="20.42578125" style="214"/>
    <col min="11771" max="11771" width="2.7109375" style="214" customWidth="1"/>
    <col min="11772" max="11772" width="3.5703125" style="214" bestFit="1" customWidth="1"/>
    <col min="11773" max="11773" width="24.42578125" style="214" customWidth="1"/>
    <col min="11774" max="11778" width="13.7109375" style="214" customWidth="1"/>
    <col min="11779" max="11780" width="2.7109375" style="214" customWidth="1"/>
    <col min="11781" max="11781" width="2.5703125" style="214" bestFit="1" customWidth="1"/>
    <col min="11782" max="11782" width="36.5703125" style="214" customWidth="1"/>
    <col min="11783" max="11785" width="12.7109375" style="214" customWidth="1"/>
    <col min="11786" max="11786" width="2" style="214" customWidth="1"/>
    <col min="11787" max="11787" width="4" style="214" customWidth="1"/>
    <col min="11788" max="11788" width="23.7109375" style="214" customWidth="1"/>
    <col min="11789" max="12026" width="20.42578125" style="214"/>
    <col min="12027" max="12027" width="2.7109375" style="214" customWidth="1"/>
    <col min="12028" max="12028" width="3.5703125" style="214" bestFit="1" customWidth="1"/>
    <col min="12029" max="12029" width="24.42578125" style="214" customWidth="1"/>
    <col min="12030" max="12034" width="13.7109375" style="214" customWidth="1"/>
    <col min="12035" max="12036" width="2.7109375" style="214" customWidth="1"/>
    <col min="12037" max="12037" width="2.5703125" style="214" bestFit="1" customWidth="1"/>
    <col min="12038" max="12038" width="36.5703125" style="214" customWidth="1"/>
    <col min="12039" max="12041" width="12.7109375" style="214" customWidth="1"/>
    <col min="12042" max="12042" width="2" style="214" customWidth="1"/>
    <col min="12043" max="12043" width="4" style="214" customWidth="1"/>
    <col min="12044" max="12044" width="23.7109375" style="214" customWidth="1"/>
    <col min="12045" max="12282" width="20.42578125" style="214"/>
    <col min="12283" max="12283" width="2.7109375" style="214" customWidth="1"/>
    <col min="12284" max="12284" width="3.5703125" style="214" bestFit="1" customWidth="1"/>
    <col min="12285" max="12285" width="24.42578125" style="214" customWidth="1"/>
    <col min="12286" max="12290" width="13.7109375" style="214" customWidth="1"/>
    <col min="12291" max="12292" width="2.7109375" style="214" customWidth="1"/>
    <col min="12293" max="12293" width="2.5703125" style="214" bestFit="1" customWidth="1"/>
    <col min="12294" max="12294" width="36.5703125" style="214" customWidth="1"/>
    <col min="12295" max="12297" width="12.7109375" style="214" customWidth="1"/>
    <col min="12298" max="12298" width="2" style="214" customWidth="1"/>
    <col min="12299" max="12299" width="4" style="214" customWidth="1"/>
    <col min="12300" max="12300" width="23.7109375" style="214" customWidth="1"/>
    <col min="12301" max="12538" width="20.42578125" style="214"/>
    <col min="12539" max="12539" width="2.7109375" style="214" customWidth="1"/>
    <col min="12540" max="12540" width="3.5703125" style="214" bestFit="1" customWidth="1"/>
    <col min="12541" max="12541" width="24.42578125" style="214" customWidth="1"/>
    <col min="12542" max="12546" width="13.7109375" style="214" customWidth="1"/>
    <col min="12547" max="12548" width="2.7109375" style="214" customWidth="1"/>
    <col min="12549" max="12549" width="2.5703125" style="214" bestFit="1" customWidth="1"/>
    <col min="12550" max="12550" width="36.5703125" style="214" customWidth="1"/>
    <col min="12551" max="12553" width="12.7109375" style="214" customWidth="1"/>
    <col min="12554" max="12554" width="2" style="214" customWidth="1"/>
    <col min="12555" max="12555" width="4" style="214" customWidth="1"/>
    <col min="12556" max="12556" width="23.7109375" style="214" customWidth="1"/>
    <col min="12557" max="12794" width="20.42578125" style="214"/>
    <col min="12795" max="12795" width="2.7109375" style="214" customWidth="1"/>
    <col min="12796" max="12796" width="3.5703125" style="214" bestFit="1" customWidth="1"/>
    <col min="12797" max="12797" width="24.42578125" style="214" customWidth="1"/>
    <col min="12798" max="12802" width="13.7109375" style="214" customWidth="1"/>
    <col min="12803" max="12804" width="2.7109375" style="214" customWidth="1"/>
    <col min="12805" max="12805" width="2.5703125" style="214" bestFit="1" customWidth="1"/>
    <col min="12806" max="12806" width="36.5703125" style="214" customWidth="1"/>
    <col min="12807" max="12809" width="12.7109375" style="214" customWidth="1"/>
    <col min="12810" max="12810" width="2" style="214" customWidth="1"/>
    <col min="12811" max="12811" width="4" style="214" customWidth="1"/>
    <col min="12812" max="12812" width="23.7109375" style="214" customWidth="1"/>
    <col min="12813" max="13050" width="20.42578125" style="214"/>
    <col min="13051" max="13051" width="2.7109375" style="214" customWidth="1"/>
    <col min="13052" max="13052" width="3.5703125" style="214" bestFit="1" customWidth="1"/>
    <col min="13053" max="13053" width="24.42578125" style="214" customWidth="1"/>
    <col min="13054" max="13058" width="13.7109375" style="214" customWidth="1"/>
    <col min="13059" max="13060" width="2.7109375" style="214" customWidth="1"/>
    <col min="13061" max="13061" width="2.5703125" style="214" bestFit="1" customWidth="1"/>
    <col min="13062" max="13062" width="36.5703125" style="214" customWidth="1"/>
    <col min="13063" max="13065" width="12.7109375" style="214" customWidth="1"/>
    <col min="13066" max="13066" width="2" style="214" customWidth="1"/>
    <col min="13067" max="13067" width="4" style="214" customWidth="1"/>
    <col min="13068" max="13068" width="23.7109375" style="214" customWidth="1"/>
    <col min="13069" max="13306" width="20.42578125" style="214"/>
    <col min="13307" max="13307" width="2.7109375" style="214" customWidth="1"/>
    <col min="13308" max="13308" width="3.5703125" style="214" bestFit="1" customWidth="1"/>
    <col min="13309" max="13309" width="24.42578125" style="214" customWidth="1"/>
    <col min="13310" max="13314" width="13.7109375" style="214" customWidth="1"/>
    <col min="13315" max="13316" width="2.7109375" style="214" customWidth="1"/>
    <col min="13317" max="13317" width="2.5703125" style="214" bestFit="1" customWidth="1"/>
    <col min="13318" max="13318" width="36.5703125" style="214" customWidth="1"/>
    <col min="13319" max="13321" width="12.7109375" style="214" customWidth="1"/>
    <col min="13322" max="13322" width="2" style="214" customWidth="1"/>
    <col min="13323" max="13323" width="4" style="214" customWidth="1"/>
    <col min="13324" max="13324" width="23.7109375" style="214" customWidth="1"/>
    <col min="13325" max="13562" width="20.42578125" style="214"/>
    <col min="13563" max="13563" width="2.7109375" style="214" customWidth="1"/>
    <col min="13564" max="13564" width="3.5703125" style="214" bestFit="1" customWidth="1"/>
    <col min="13565" max="13565" width="24.42578125" style="214" customWidth="1"/>
    <col min="13566" max="13570" width="13.7109375" style="214" customWidth="1"/>
    <col min="13571" max="13572" width="2.7109375" style="214" customWidth="1"/>
    <col min="13573" max="13573" width="2.5703125" style="214" bestFit="1" customWidth="1"/>
    <col min="13574" max="13574" width="36.5703125" style="214" customWidth="1"/>
    <col min="13575" max="13577" width="12.7109375" style="214" customWidth="1"/>
    <col min="13578" max="13578" width="2" style="214" customWidth="1"/>
    <col min="13579" max="13579" width="4" style="214" customWidth="1"/>
    <col min="13580" max="13580" width="23.7109375" style="214" customWidth="1"/>
    <col min="13581" max="13818" width="20.42578125" style="214"/>
    <col min="13819" max="13819" width="2.7109375" style="214" customWidth="1"/>
    <col min="13820" max="13820" width="3.5703125" style="214" bestFit="1" customWidth="1"/>
    <col min="13821" max="13821" width="24.42578125" style="214" customWidth="1"/>
    <col min="13822" max="13826" width="13.7109375" style="214" customWidth="1"/>
    <col min="13827" max="13828" width="2.7109375" style="214" customWidth="1"/>
    <col min="13829" max="13829" width="2.5703125" style="214" bestFit="1" customWidth="1"/>
    <col min="13830" max="13830" width="36.5703125" style="214" customWidth="1"/>
    <col min="13831" max="13833" width="12.7109375" style="214" customWidth="1"/>
    <col min="13834" max="13834" width="2" style="214" customWidth="1"/>
    <col min="13835" max="13835" width="4" style="214" customWidth="1"/>
    <col min="13836" max="13836" width="23.7109375" style="214" customWidth="1"/>
    <col min="13837" max="14074" width="20.42578125" style="214"/>
    <col min="14075" max="14075" width="2.7109375" style="214" customWidth="1"/>
    <col min="14076" max="14076" width="3.5703125" style="214" bestFit="1" customWidth="1"/>
    <col min="14077" max="14077" width="24.42578125" style="214" customWidth="1"/>
    <col min="14078" max="14082" width="13.7109375" style="214" customWidth="1"/>
    <col min="14083" max="14084" width="2.7109375" style="214" customWidth="1"/>
    <col min="14085" max="14085" width="2.5703125" style="214" bestFit="1" customWidth="1"/>
    <col min="14086" max="14086" width="36.5703125" style="214" customWidth="1"/>
    <col min="14087" max="14089" width="12.7109375" style="214" customWidth="1"/>
    <col min="14090" max="14090" width="2" style="214" customWidth="1"/>
    <col min="14091" max="14091" width="4" style="214" customWidth="1"/>
    <col min="14092" max="14092" width="23.7109375" style="214" customWidth="1"/>
    <col min="14093" max="14330" width="20.42578125" style="214"/>
    <col min="14331" max="14331" width="2.7109375" style="214" customWidth="1"/>
    <col min="14332" max="14332" width="3.5703125" style="214" bestFit="1" customWidth="1"/>
    <col min="14333" max="14333" width="24.42578125" style="214" customWidth="1"/>
    <col min="14334" max="14338" width="13.7109375" style="214" customWidth="1"/>
    <col min="14339" max="14340" width="2.7109375" style="214" customWidth="1"/>
    <col min="14341" max="14341" width="2.5703125" style="214" bestFit="1" customWidth="1"/>
    <col min="14342" max="14342" width="36.5703125" style="214" customWidth="1"/>
    <col min="14343" max="14345" width="12.7109375" style="214" customWidth="1"/>
    <col min="14346" max="14346" width="2" style="214" customWidth="1"/>
    <col min="14347" max="14347" width="4" style="214" customWidth="1"/>
    <col min="14348" max="14348" width="23.7109375" style="214" customWidth="1"/>
    <col min="14349" max="14586" width="20.42578125" style="214"/>
    <col min="14587" max="14587" width="2.7109375" style="214" customWidth="1"/>
    <col min="14588" max="14588" width="3.5703125" style="214" bestFit="1" customWidth="1"/>
    <col min="14589" max="14589" width="24.42578125" style="214" customWidth="1"/>
    <col min="14590" max="14594" width="13.7109375" style="214" customWidth="1"/>
    <col min="14595" max="14596" width="2.7109375" style="214" customWidth="1"/>
    <col min="14597" max="14597" width="2.5703125" style="214" bestFit="1" customWidth="1"/>
    <col min="14598" max="14598" width="36.5703125" style="214" customWidth="1"/>
    <col min="14599" max="14601" width="12.7109375" style="214" customWidth="1"/>
    <col min="14602" max="14602" width="2" style="214" customWidth="1"/>
    <col min="14603" max="14603" width="4" style="214" customWidth="1"/>
    <col min="14604" max="14604" width="23.7109375" style="214" customWidth="1"/>
    <col min="14605" max="14842" width="20.42578125" style="214"/>
    <col min="14843" max="14843" width="2.7109375" style="214" customWidth="1"/>
    <col min="14844" max="14844" width="3.5703125" style="214" bestFit="1" customWidth="1"/>
    <col min="14845" max="14845" width="24.42578125" style="214" customWidth="1"/>
    <col min="14846" max="14850" width="13.7109375" style="214" customWidth="1"/>
    <col min="14851" max="14852" width="2.7109375" style="214" customWidth="1"/>
    <col min="14853" max="14853" width="2.5703125" style="214" bestFit="1" customWidth="1"/>
    <col min="14854" max="14854" width="36.5703125" style="214" customWidth="1"/>
    <col min="14855" max="14857" width="12.7109375" style="214" customWidth="1"/>
    <col min="14858" max="14858" width="2" style="214" customWidth="1"/>
    <col min="14859" max="14859" width="4" style="214" customWidth="1"/>
    <col min="14860" max="14860" width="23.7109375" style="214" customWidth="1"/>
    <col min="14861" max="15098" width="20.42578125" style="214"/>
    <col min="15099" max="15099" width="2.7109375" style="214" customWidth="1"/>
    <col min="15100" max="15100" width="3.5703125" style="214" bestFit="1" customWidth="1"/>
    <col min="15101" max="15101" width="24.42578125" style="214" customWidth="1"/>
    <col min="15102" max="15106" width="13.7109375" style="214" customWidth="1"/>
    <col min="15107" max="15108" width="2.7109375" style="214" customWidth="1"/>
    <col min="15109" max="15109" width="2.5703125" style="214" bestFit="1" customWidth="1"/>
    <col min="15110" max="15110" width="36.5703125" style="214" customWidth="1"/>
    <col min="15111" max="15113" width="12.7109375" style="214" customWidth="1"/>
    <col min="15114" max="15114" width="2" style="214" customWidth="1"/>
    <col min="15115" max="15115" width="4" style="214" customWidth="1"/>
    <col min="15116" max="15116" width="23.7109375" style="214" customWidth="1"/>
    <col min="15117" max="15354" width="20.42578125" style="214"/>
    <col min="15355" max="15355" width="2.7109375" style="214" customWidth="1"/>
    <col min="15356" max="15356" width="3.5703125" style="214" bestFit="1" customWidth="1"/>
    <col min="15357" max="15357" width="24.42578125" style="214" customWidth="1"/>
    <col min="15358" max="15362" width="13.7109375" style="214" customWidth="1"/>
    <col min="15363" max="15364" width="2.7109375" style="214" customWidth="1"/>
    <col min="15365" max="15365" width="2.5703125" style="214" bestFit="1" customWidth="1"/>
    <col min="15366" max="15366" width="36.5703125" style="214" customWidth="1"/>
    <col min="15367" max="15369" width="12.7109375" style="214" customWidth="1"/>
    <col min="15370" max="15370" width="2" style="214" customWidth="1"/>
    <col min="15371" max="15371" width="4" style="214" customWidth="1"/>
    <col min="15372" max="15372" width="23.7109375" style="214" customWidth="1"/>
    <col min="15373" max="15610" width="20.42578125" style="214"/>
    <col min="15611" max="15611" width="2.7109375" style="214" customWidth="1"/>
    <col min="15612" max="15612" width="3.5703125" style="214" bestFit="1" customWidth="1"/>
    <col min="15613" max="15613" width="24.42578125" style="214" customWidth="1"/>
    <col min="15614" max="15618" width="13.7109375" style="214" customWidth="1"/>
    <col min="15619" max="15620" width="2.7109375" style="214" customWidth="1"/>
    <col min="15621" max="15621" width="2.5703125" style="214" bestFit="1" customWidth="1"/>
    <col min="15622" max="15622" width="36.5703125" style="214" customWidth="1"/>
    <col min="15623" max="15625" width="12.7109375" style="214" customWidth="1"/>
    <col min="15626" max="15626" width="2" style="214" customWidth="1"/>
    <col min="15627" max="15627" width="4" style="214" customWidth="1"/>
    <col min="15628" max="15628" width="23.7109375" style="214" customWidth="1"/>
    <col min="15629" max="15866" width="20.42578125" style="214"/>
    <col min="15867" max="15867" width="2.7109375" style="214" customWidth="1"/>
    <col min="15868" max="15868" width="3.5703125" style="214" bestFit="1" customWidth="1"/>
    <col min="15869" max="15869" width="24.42578125" style="214" customWidth="1"/>
    <col min="15870" max="15874" width="13.7109375" style="214" customWidth="1"/>
    <col min="15875" max="15876" width="2.7109375" style="214" customWidth="1"/>
    <col min="15877" max="15877" width="2.5703125" style="214" bestFit="1" customWidth="1"/>
    <col min="15878" max="15878" width="36.5703125" style="214" customWidth="1"/>
    <col min="15879" max="15881" width="12.7109375" style="214" customWidth="1"/>
    <col min="15882" max="15882" width="2" style="214" customWidth="1"/>
    <col min="15883" max="15883" width="4" style="214" customWidth="1"/>
    <col min="15884" max="15884" width="23.7109375" style="214" customWidth="1"/>
    <col min="15885" max="16122" width="20.42578125" style="214"/>
    <col min="16123" max="16123" width="2.7109375" style="214" customWidth="1"/>
    <col min="16124" max="16124" width="3.5703125" style="214" bestFit="1" customWidth="1"/>
    <col min="16125" max="16125" width="24.42578125" style="214" customWidth="1"/>
    <col min="16126" max="16130" width="13.7109375" style="214" customWidth="1"/>
    <col min="16131" max="16132" width="2.7109375" style="214" customWidth="1"/>
    <col min="16133" max="16133" width="2.5703125" style="214" bestFit="1" customWidth="1"/>
    <col min="16134" max="16134" width="36.5703125" style="214" customWidth="1"/>
    <col min="16135" max="16137" width="12.7109375" style="214" customWidth="1"/>
    <col min="16138" max="16138" width="2" style="214" customWidth="1"/>
    <col min="16139" max="16139" width="4" style="214" customWidth="1"/>
    <col min="16140" max="16140" width="23.7109375" style="214" customWidth="1"/>
    <col min="16141" max="16384" width="20.42578125" style="214"/>
  </cols>
  <sheetData>
    <row r="1" spans="2:10" x14ac:dyDescent="0.25">
      <c r="B1" s="240" t="s">
        <v>39</v>
      </c>
      <c r="C1" s="328" t="s">
        <v>212</v>
      </c>
      <c r="D1" s="328"/>
      <c r="E1" s="328"/>
      <c r="F1" s="328"/>
      <c r="G1" s="328"/>
      <c r="H1" s="212"/>
      <c r="I1" s="213"/>
      <c r="J1" s="213"/>
    </row>
    <row r="2" spans="2:10" x14ac:dyDescent="0.25">
      <c r="C2" s="329" t="s">
        <v>507</v>
      </c>
      <c r="D2" s="329"/>
      <c r="E2" s="329"/>
      <c r="F2" s="329"/>
      <c r="G2" s="329"/>
      <c r="H2" s="213"/>
      <c r="I2" s="213"/>
      <c r="J2" s="213"/>
    </row>
    <row r="3" spans="2:10" x14ac:dyDescent="0.25">
      <c r="C3" s="213"/>
      <c r="D3" s="213"/>
      <c r="E3" s="213"/>
      <c r="F3" s="213"/>
      <c r="G3" s="213"/>
      <c r="H3" s="213"/>
      <c r="I3" s="213"/>
      <c r="J3" s="213"/>
    </row>
    <row r="4" spans="2:10" ht="26.25" thickBot="1" x14ac:dyDescent="0.3">
      <c r="H4" s="216" t="s">
        <v>244</v>
      </c>
    </row>
    <row r="5" spans="2:10" x14ac:dyDescent="0.25">
      <c r="B5" s="330" t="s">
        <v>0</v>
      </c>
      <c r="C5" s="332" t="s">
        <v>214</v>
      </c>
      <c r="D5" s="324" t="s">
        <v>508</v>
      </c>
      <c r="E5" s="334" t="s">
        <v>509</v>
      </c>
      <c r="F5" s="335"/>
      <c r="G5" s="324" t="s">
        <v>215</v>
      </c>
      <c r="H5" s="324" t="s">
        <v>509</v>
      </c>
    </row>
    <row r="6" spans="2:10" ht="33.75" customHeight="1" x14ac:dyDescent="0.25">
      <c r="B6" s="331"/>
      <c r="C6" s="333"/>
      <c r="D6" s="325"/>
      <c r="E6" s="218" t="s">
        <v>216</v>
      </c>
      <c r="F6" s="219" t="s">
        <v>217</v>
      </c>
      <c r="G6" s="325"/>
      <c r="H6" s="325"/>
    </row>
    <row r="7" spans="2:10" ht="24" x14ac:dyDescent="0.25">
      <c r="B7" s="220" t="s">
        <v>113</v>
      </c>
      <c r="C7" s="221" t="s">
        <v>218</v>
      </c>
      <c r="D7" s="222">
        <f>D8+D11</f>
        <v>0</v>
      </c>
      <c r="E7" s="223">
        <f>E8+E11</f>
        <v>0</v>
      </c>
      <c r="F7" s="224">
        <f>F8+F11</f>
        <v>0</v>
      </c>
      <c r="G7" s="225">
        <f>G8+G11</f>
        <v>0</v>
      </c>
      <c r="H7" s="222">
        <f>H8+H11</f>
        <v>0</v>
      </c>
    </row>
    <row r="8" spans="2:10" ht="24" x14ac:dyDescent="0.25">
      <c r="B8" s="220" t="s">
        <v>219</v>
      </c>
      <c r="C8" s="221" t="s">
        <v>220</v>
      </c>
      <c r="D8" s="222">
        <f>SUM(D9:D10)</f>
        <v>0</v>
      </c>
      <c r="E8" s="223">
        <f>SUM(E9:E10)</f>
        <v>0</v>
      </c>
      <c r="F8" s="224">
        <f>SUM(F9:F10)</f>
        <v>0</v>
      </c>
      <c r="G8" s="225">
        <f>SUM(G9:G10)</f>
        <v>0</v>
      </c>
      <c r="H8" s="222">
        <f>SUM(H9:H10)</f>
        <v>0</v>
      </c>
    </row>
    <row r="9" spans="2:10" x14ac:dyDescent="0.25">
      <c r="B9" s="226"/>
      <c r="C9" s="221" t="s">
        <v>221</v>
      </c>
      <c r="D9" s="227"/>
      <c r="E9" s="228"/>
      <c r="F9" s="229"/>
      <c r="G9" s="230"/>
      <c r="H9" s="222">
        <f>SUM(D9:G9)</f>
        <v>0</v>
      </c>
    </row>
    <row r="10" spans="2:10" x14ac:dyDescent="0.25">
      <c r="B10" s="226"/>
      <c r="C10" s="221" t="s">
        <v>222</v>
      </c>
      <c r="D10" s="227"/>
      <c r="E10" s="228"/>
      <c r="F10" s="229"/>
      <c r="G10" s="230"/>
      <c r="H10" s="222">
        <f>SUM(D10:G10)</f>
        <v>0</v>
      </c>
    </row>
    <row r="11" spans="2:10" x14ac:dyDescent="0.25">
      <c r="B11" s="220" t="s">
        <v>223</v>
      </c>
      <c r="C11" s="221" t="s">
        <v>224</v>
      </c>
      <c r="D11" s="227"/>
      <c r="E11" s="228"/>
      <c r="F11" s="229"/>
      <c r="G11" s="230"/>
      <c r="H11" s="222">
        <f>SUM(D11:G11)</f>
        <v>0</v>
      </c>
    </row>
    <row r="12" spans="2:10" ht="48" x14ac:dyDescent="0.25">
      <c r="B12" s="120" t="s">
        <v>114</v>
      </c>
      <c r="C12" s="221" t="s">
        <v>225</v>
      </c>
      <c r="D12" s="231">
        <f>D13+D16</f>
        <v>0</v>
      </c>
      <c r="E12" s="232">
        <f>E13+E16</f>
        <v>0</v>
      </c>
      <c r="F12" s="233">
        <f>F13+F16</f>
        <v>0</v>
      </c>
      <c r="G12" s="234">
        <f>G13+G16</f>
        <v>0</v>
      </c>
      <c r="H12" s="231">
        <f>H13+H16</f>
        <v>0</v>
      </c>
    </row>
    <row r="13" spans="2:10" ht="24" x14ac:dyDescent="0.25">
      <c r="B13" s="120" t="s">
        <v>219</v>
      </c>
      <c r="C13" s="221" t="s">
        <v>226</v>
      </c>
      <c r="D13" s="231">
        <f>SUM(D14:D15)</f>
        <v>0</v>
      </c>
      <c r="E13" s="232">
        <f>SUM(E14:E15)</f>
        <v>0</v>
      </c>
      <c r="F13" s="233">
        <f>SUM(F14:F15)</f>
        <v>0</v>
      </c>
      <c r="G13" s="234">
        <f>SUM(G14:G15)</f>
        <v>0</v>
      </c>
      <c r="H13" s="231">
        <f>SUM(H14:H15)</f>
        <v>0</v>
      </c>
    </row>
    <row r="14" spans="2:10" x14ac:dyDescent="0.25">
      <c r="B14" s="220"/>
      <c r="C14" s="235" t="s">
        <v>227</v>
      </c>
      <c r="D14" s="227"/>
      <c r="E14" s="228"/>
      <c r="F14" s="229"/>
      <c r="G14" s="230"/>
      <c r="H14" s="222">
        <f>SUM(D14:G14)</f>
        <v>0</v>
      </c>
    </row>
    <row r="15" spans="2:10" x14ac:dyDescent="0.25">
      <c r="B15" s="220"/>
      <c r="C15" s="235" t="s">
        <v>228</v>
      </c>
      <c r="D15" s="227"/>
      <c r="E15" s="228"/>
      <c r="F15" s="229"/>
      <c r="G15" s="230"/>
      <c r="H15" s="222">
        <f>SUM(D15:G15)</f>
        <v>0</v>
      </c>
    </row>
    <row r="16" spans="2:10" x14ac:dyDescent="0.25">
      <c r="B16" s="120" t="s">
        <v>223</v>
      </c>
      <c r="C16" s="221" t="s">
        <v>229</v>
      </c>
      <c r="D16" s="227"/>
      <c r="E16" s="228"/>
      <c r="F16" s="229"/>
      <c r="G16" s="230"/>
      <c r="H16" s="222">
        <f>SUM(D16:G16)</f>
        <v>0</v>
      </c>
    </row>
    <row r="17" spans="2:8" ht="24" x14ac:dyDescent="0.25">
      <c r="B17" s="120" t="s">
        <v>139</v>
      </c>
      <c r="C17" s="221" t="s">
        <v>230</v>
      </c>
      <c r="D17" s="236">
        <f>D18+D21+D22+D23</f>
        <v>6056341.0200000005</v>
      </c>
      <c r="E17" s="237">
        <f>E18+E21+E22+E23</f>
        <v>2537995.16</v>
      </c>
      <c r="F17" s="238">
        <f>F18+F21+F22+F23</f>
        <v>28173.18</v>
      </c>
      <c r="G17" s="239">
        <f>G18+G21+G22+G23</f>
        <v>188025.43</v>
      </c>
      <c r="H17" s="236">
        <f>H18+H21+H22+H23</f>
        <v>2378142.91</v>
      </c>
    </row>
    <row r="18" spans="2:8" ht="24" x14ac:dyDescent="0.25">
      <c r="B18" s="220" t="s">
        <v>219</v>
      </c>
      <c r="C18" s="221" t="s">
        <v>220</v>
      </c>
      <c r="D18" s="236">
        <f>D19+D20</f>
        <v>5681640.5300000003</v>
      </c>
      <c r="E18" s="237">
        <f>E19+E20</f>
        <v>2075080.04</v>
      </c>
      <c r="F18" s="238">
        <f>F19+F20</f>
        <v>28173.18</v>
      </c>
      <c r="G18" s="239">
        <f>G19+G20</f>
        <v>182605.43</v>
      </c>
      <c r="H18" s="236">
        <f>H19+H20</f>
        <v>1920647.7900000003</v>
      </c>
    </row>
    <row r="19" spans="2:8" x14ac:dyDescent="0.25">
      <c r="B19" s="226"/>
      <c r="C19" s="221" t="s">
        <v>221</v>
      </c>
      <c r="D19" s="227">
        <v>5681640.5300000003</v>
      </c>
      <c r="E19" s="228">
        <v>2075080.04</v>
      </c>
      <c r="F19" s="229">
        <v>28173.18</v>
      </c>
      <c r="G19" s="230">
        <v>182605.43</v>
      </c>
      <c r="H19" s="222">
        <f>SUM(E19+F19-G19)</f>
        <v>1920647.7900000003</v>
      </c>
    </row>
    <row r="20" spans="2:8" x14ac:dyDescent="0.25">
      <c r="B20" s="226"/>
      <c r="C20" s="221" t="s">
        <v>222</v>
      </c>
      <c r="D20" s="227"/>
      <c r="E20" s="228"/>
      <c r="F20" s="229"/>
      <c r="G20" s="230"/>
      <c r="H20" s="222">
        <f>SUM(E20+F20-G20)</f>
        <v>0</v>
      </c>
    </row>
    <row r="21" spans="2:8" ht="24" x14ac:dyDescent="0.25">
      <c r="B21" s="220" t="s">
        <v>223</v>
      </c>
      <c r="C21" s="221" t="s">
        <v>231</v>
      </c>
      <c r="D21" s="227">
        <v>60389.55</v>
      </c>
      <c r="E21" s="228"/>
      <c r="F21" s="229"/>
      <c r="G21" s="230"/>
      <c r="H21" s="222">
        <f>SUM(E21+F21-G21)</f>
        <v>0</v>
      </c>
    </row>
    <row r="22" spans="2:8" x14ac:dyDescent="0.25">
      <c r="B22" s="220" t="s">
        <v>232</v>
      </c>
      <c r="C22" s="221" t="s">
        <v>224</v>
      </c>
      <c r="D22" s="227">
        <v>314310.94</v>
      </c>
      <c r="E22" s="228">
        <v>462915.12</v>
      </c>
      <c r="F22" s="229"/>
      <c r="G22" s="230">
        <v>5420</v>
      </c>
      <c r="H22" s="222">
        <f>SUM(E22+F22-G22)</f>
        <v>457495.12</v>
      </c>
    </row>
    <row r="23" spans="2:8" ht="24" x14ac:dyDescent="0.25">
      <c r="B23" s="220" t="s">
        <v>233</v>
      </c>
      <c r="C23" s="221" t="s">
        <v>234</v>
      </c>
      <c r="D23" s="227">
        <v>0</v>
      </c>
      <c r="E23" s="228"/>
      <c r="F23" s="229"/>
      <c r="G23" s="230"/>
      <c r="H23" s="222">
        <f>SUM(E23+F23-G23)</f>
        <v>0</v>
      </c>
    </row>
    <row r="24" spans="2:8" ht="15" thickBot="1" x14ac:dyDescent="0.3">
      <c r="B24" s="326" t="s">
        <v>235</v>
      </c>
      <c r="C24" s="327"/>
      <c r="D24" s="121">
        <f>D7+D12+D17</f>
        <v>6056341.0200000005</v>
      </c>
      <c r="E24" s="122">
        <f>E7+E12+E17</f>
        <v>2537995.16</v>
      </c>
      <c r="F24" s="68">
        <f>F7+F12+F17</f>
        <v>28173.18</v>
      </c>
      <c r="G24" s="123">
        <f>G7+G12+G17</f>
        <v>188025.43</v>
      </c>
      <c r="H24" s="121">
        <f>H7+H12+H17</f>
        <v>2378142.91</v>
      </c>
    </row>
    <row r="25" spans="2:8" x14ac:dyDescent="0.25">
      <c r="B25" s="213"/>
      <c r="C25" s="213"/>
      <c r="D25" s="124"/>
      <c r="E25" s="124"/>
      <c r="F25" s="124"/>
      <c r="G25" s="124"/>
      <c r="H25" s="124"/>
    </row>
  </sheetData>
  <mergeCells count="9">
    <mergeCell ref="H5:H6"/>
    <mergeCell ref="B24:C24"/>
    <mergeCell ref="C1:G1"/>
    <mergeCell ref="C2:G2"/>
    <mergeCell ref="B5:B6"/>
    <mergeCell ref="C5:C6"/>
    <mergeCell ref="D5:D6"/>
    <mergeCell ref="E5:F5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9B52-CDB4-439B-BA20-30A733E0D60F}">
  <dimension ref="B1:L26"/>
  <sheetViews>
    <sheetView workbookViewId="0">
      <selection activeCell="E24" sqref="E24"/>
    </sheetView>
  </sheetViews>
  <sheetFormatPr defaultColWidth="20.42578125" defaultRowHeight="14.25" x14ac:dyDescent="0.25"/>
  <cols>
    <col min="1" max="1" width="2.42578125" style="214" customWidth="1"/>
    <col min="2" max="2" width="3.5703125" style="215" bestFit="1" customWidth="1"/>
    <col min="3" max="3" width="24.42578125" style="214" customWidth="1"/>
    <col min="4" max="4" width="13.7109375" style="257" customWidth="1"/>
    <col min="5" max="11" width="13.7109375" style="214" customWidth="1"/>
    <col min="12" max="12" width="2.42578125" style="214" customWidth="1"/>
    <col min="13" max="248" width="20.42578125" style="214"/>
    <col min="249" max="249" width="2.42578125" style="214" customWidth="1"/>
    <col min="250" max="250" width="3.5703125" style="214" bestFit="1" customWidth="1"/>
    <col min="251" max="251" width="24.42578125" style="214" customWidth="1"/>
    <col min="252" max="259" width="13.7109375" style="214" customWidth="1"/>
    <col min="260" max="260" width="2.42578125" style="214" customWidth="1"/>
    <col min="261" max="261" width="2.5703125" style="214" bestFit="1" customWidth="1"/>
    <col min="262" max="262" width="20.42578125" style="214"/>
    <col min="263" max="265" width="12.7109375" style="214" customWidth="1"/>
    <col min="266" max="266" width="2.140625" style="214" customWidth="1"/>
    <col min="267" max="267" width="3.85546875" style="214" customWidth="1"/>
    <col min="268" max="268" width="30.7109375" style="214" customWidth="1"/>
    <col min="269" max="504" width="20.42578125" style="214"/>
    <col min="505" max="505" width="2.42578125" style="214" customWidth="1"/>
    <col min="506" max="506" width="3.5703125" style="214" bestFit="1" customWidth="1"/>
    <col min="507" max="507" width="24.42578125" style="214" customWidth="1"/>
    <col min="508" max="515" width="13.7109375" style="214" customWidth="1"/>
    <col min="516" max="516" width="2.42578125" style="214" customWidth="1"/>
    <col min="517" max="517" width="2.5703125" style="214" bestFit="1" customWidth="1"/>
    <col min="518" max="518" width="20.42578125" style="214"/>
    <col min="519" max="521" width="12.7109375" style="214" customWidth="1"/>
    <col min="522" max="522" width="2.140625" style="214" customWidth="1"/>
    <col min="523" max="523" width="3.85546875" style="214" customWidth="1"/>
    <col min="524" max="524" width="30.7109375" style="214" customWidth="1"/>
    <col min="525" max="760" width="20.42578125" style="214"/>
    <col min="761" max="761" width="2.42578125" style="214" customWidth="1"/>
    <col min="762" max="762" width="3.5703125" style="214" bestFit="1" customWidth="1"/>
    <col min="763" max="763" width="24.42578125" style="214" customWidth="1"/>
    <col min="764" max="771" width="13.7109375" style="214" customWidth="1"/>
    <col min="772" max="772" width="2.42578125" style="214" customWidth="1"/>
    <col min="773" max="773" width="2.5703125" style="214" bestFit="1" customWidth="1"/>
    <col min="774" max="774" width="20.42578125" style="214"/>
    <col min="775" max="777" width="12.7109375" style="214" customWidth="1"/>
    <col min="778" max="778" width="2.140625" style="214" customWidth="1"/>
    <col min="779" max="779" width="3.85546875" style="214" customWidth="1"/>
    <col min="780" max="780" width="30.7109375" style="214" customWidth="1"/>
    <col min="781" max="1016" width="20.42578125" style="214"/>
    <col min="1017" max="1017" width="2.42578125" style="214" customWidth="1"/>
    <col min="1018" max="1018" width="3.5703125" style="214" bestFit="1" customWidth="1"/>
    <col min="1019" max="1019" width="24.42578125" style="214" customWidth="1"/>
    <col min="1020" max="1027" width="13.7109375" style="214" customWidth="1"/>
    <col min="1028" max="1028" width="2.42578125" style="214" customWidth="1"/>
    <col min="1029" max="1029" width="2.5703125" style="214" bestFit="1" customWidth="1"/>
    <col min="1030" max="1030" width="20.42578125" style="214"/>
    <col min="1031" max="1033" width="12.7109375" style="214" customWidth="1"/>
    <col min="1034" max="1034" width="2.140625" style="214" customWidth="1"/>
    <col min="1035" max="1035" width="3.85546875" style="214" customWidth="1"/>
    <col min="1036" max="1036" width="30.7109375" style="214" customWidth="1"/>
    <col min="1037" max="1272" width="20.42578125" style="214"/>
    <col min="1273" max="1273" width="2.42578125" style="214" customWidth="1"/>
    <col min="1274" max="1274" width="3.5703125" style="214" bestFit="1" customWidth="1"/>
    <col min="1275" max="1275" width="24.42578125" style="214" customWidth="1"/>
    <col min="1276" max="1283" width="13.7109375" style="214" customWidth="1"/>
    <col min="1284" max="1284" width="2.42578125" style="214" customWidth="1"/>
    <col min="1285" max="1285" width="2.5703125" style="214" bestFit="1" customWidth="1"/>
    <col min="1286" max="1286" width="20.42578125" style="214"/>
    <col min="1287" max="1289" width="12.7109375" style="214" customWidth="1"/>
    <col min="1290" max="1290" width="2.140625" style="214" customWidth="1"/>
    <col min="1291" max="1291" width="3.85546875" style="214" customWidth="1"/>
    <col min="1292" max="1292" width="30.7109375" style="214" customWidth="1"/>
    <col min="1293" max="1528" width="20.42578125" style="214"/>
    <col min="1529" max="1529" width="2.42578125" style="214" customWidth="1"/>
    <col min="1530" max="1530" width="3.5703125" style="214" bestFit="1" customWidth="1"/>
    <col min="1531" max="1531" width="24.42578125" style="214" customWidth="1"/>
    <col min="1532" max="1539" width="13.7109375" style="214" customWidth="1"/>
    <col min="1540" max="1540" width="2.42578125" style="214" customWidth="1"/>
    <col min="1541" max="1541" width="2.5703125" style="214" bestFit="1" customWidth="1"/>
    <col min="1542" max="1542" width="20.42578125" style="214"/>
    <col min="1543" max="1545" width="12.7109375" style="214" customWidth="1"/>
    <col min="1546" max="1546" width="2.140625" style="214" customWidth="1"/>
    <col min="1547" max="1547" width="3.85546875" style="214" customWidth="1"/>
    <col min="1548" max="1548" width="30.7109375" style="214" customWidth="1"/>
    <col min="1549" max="1784" width="20.42578125" style="214"/>
    <col min="1785" max="1785" width="2.42578125" style="214" customWidth="1"/>
    <col min="1786" max="1786" width="3.5703125" style="214" bestFit="1" customWidth="1"/>
    <col min="1787" max="1787" width="24.42578125" style="214" customWidth="1"/>
    <col min="1788" max="1795" width="13.7109375" style="214" customWidth="1"/>
    <col min="1796" max="1796" width="2.42578125" style="214" customWidth="1"/>
    <col min="1797" max="1797" width="2.5703125" style="214" bestFit="1" customWidth="1"/>
    <col min="1798" max="1798" width="20.42578125" style="214"/>
    <col min="1799" max="1801" width="12.7109375" style="214" customWidth="1"/>
    <col min="1802" max="1802" width="2.140625" style="214" customWidth="1"/>
    <col min="1803" max="1803" width="3.85546875" style="214" customWidth="1"/>
    <col min="1804" max="1804" width="30.7109375" style="214" customWidth="1"/>
    <col min="1805" max="2040" width="20.42578125" style="214"/>
    <col min="2041" max="2041" width="2.42578125" style="214" customWidth="1"/>
    <col min="2042" max="2042" width="3.5703125" style="214" bestFit="1" customWidth="1"/>
    <col min="2043" max="2043" width="24.42578125" style="214" customWidth="1"/>
    <col min="2044" max="2051" width="13.7109375" style="214" customWidth="1"/>
    <col min="2052" max="2052" width="2.42578125" style="214" customWidth="1"/>
    <col min="2053" max="2053" width="2.5703125" style="214" bestFit="1" customWidth="1"/>
    <col min="2054" max="2054" width="20.42578125" style="214"/>
    <col min="2055" max="2057" width="12.7109375" style="214" customWidth="1"/>
    <col min="2058" max="2058" width="2.140625" style="214" customWidth="1"/>
    <col min="2059" max="2059" width="3.85546875" style="214" customWidth="1"/>
    <col min="2060" max="2060" width="30.7109375" style="214" customWidth="1"/>
    <col min="2061" max="2296" width="20.42578125" style="214"/>
    <col min="2297" max="2297" width="2.42578125" style="214" customWidth="1"/>
    <col min="2298" max="2298" width="3.5703125" style="214" bestFit="1" customWidth="1"/>
    <col min="2299" max="2299" width="24.42578125" style="214" customWidth="1"/>
    <col min="2300" max="2307" width="13.7109375" style="214" customWidth="1"/>
    <col min="2308" max="2308" width="2.42578125" style="214" customWidth="1"/>
    <col min="2309" max="2309" width="2.5703125" style="214" bestFit="1" customWidth="1"/>
    <col min="2310" max="2310" width="20.42578125" style="214"/>
    <col min="2311" max="2313" width="12.7109375" style="214" customWidth="1"/>
    <col min="2314" max="2314" width="2.140625" style="214" customWidth="1"/>
    <col min="2315" max="2315" width="3.85546875" style="214" customWidth="1"/>
    <col min="2316" max="2316" width="30.7109375" style="214" customWidth="1"/>
    <col min="2317" max="2552" width="20.42578125" style="214"/>
    <col min="2553" max="2553" width="2.42578125" style="214" customWidth="1"/>
    <col min="2554" max="2554" width="3.5703125" style="214" bestFit="1" customWidth="1"/>
    <col min="2555" max="2555" width="24.42578125" style="214" customWidth="1"/>
    <col min="2556" max="2563" width="13.7109375" style="214" customWidth="1"/>
    <col min="2564" max="2564" width="2.42578125" style="214" customWidth="1"/>
    <col min="2565" max="2565" width="2.5703125" style="214" bestFit="1" customWidth="1"/>
    <col min="2566" max="2566" width="20.42578125" style="214"/>
    <col min="2567" max="2569" width="12.7109375" style="214" customWidth="1"/>
    <col min="2570" max="2570" width="2.140625" style="214" customWidth="1"/>
    <col min="2571" max="2571" width="3.85546875" style="214" customWidth="1"/>
    <col min="2572" max="2572" width="30.7109375" style="214" customWidth="1"/>
    <col min="2573" max="2808" width="20.42578125" style="214"/>
    <col min="2809" max="2809" width="2.42578125" style="214" customWidth="1"/>
    <col min="2810" max="2810" width="3.5703125" style="214" bestFit="1" customWidth="1"/>
    <col min="2811" max="2811" width="24.42578125" style="214" customWidth="1"/>
    <col min="2812" max="2819" width="13.7109375" style="214" customWidth="1"/>
    <col min="2820" max="2820" width="2.42578125" style="214" customWidth="1"/>
    <col min="2821" max="2821" width="2.5703125" style="214" bestFit="1" customWidth="1"/>
    <col min="2822" max="2822" width="20.42578125" style="214"/>
    <col min="2823" max="2825" width="12.7109375" style="214" customWidth="1"/>
    <col min="2826" max="2826" width="2.140625" style="214" customWidth="1"/>
    <col min="2827" max="2827" width="3.85546875" style="214" customWidth="1"/>
    <col min="2828" max="2828" width="30.7109375" style="214" customWidth="1"/>
    <col min="2829" max="3064" width="20.42578125" style="214"/>
    <col min="3065" max="3065" width="2.42578125" style="214" customWidth="1"/>
    <col min="3066" max="3066" width="3.5703125" style="214" bestFit="1" customWidth="1"/>
    <col min="3067" max="3067" width="24.42578125" style="214" customWidth="1"/>
    <col min="3068" max="3075" width="13.7109375" style="214" customWidth="1"/>
    <col min="3076" max="3076" width="2.42578125" style="214" customWidth="1"/>
    <col min="3077" max="3077" width="2.5703125" style="214" bestFit="1" customWidth="1"/>
    <col min="3078" max="3078" width="20.42578125" style="214"/>
    <col min="3079" max="3081" width="12.7109375" style="214" customWidth="1"/>
    <col min="3082" max="3082" width="2.140625" style="214" customWidth="1"/>
    <col min="3083" max="3083" width="3.85546875" style="214" customWidth="1"/>
    <col min="3084" max="3084" width="30.7109375" style="214" customWidth="1"/>
    <col min="3085" max="3320" width="20.42578125" style="214"/>
    <col min="3321" max="3321" width="2.42578125" style="214" customWidth="1"/>
    <col min="3322" max="3322" width="3.5703125" style="214" bestFit="1" customWidth="1"/>
    <col min="3323" max="3323" width="24.42578125" style="214" customWidth="1"/>
    <col min="3324" max="3331" width="13.7109375" style="214" customWidth="1"/>
    <col min="3332" max="3332" width="2.42578125" style="214" customWidth="1"/>
    <col min="3333" max="3333" width="2.5703125" style="214" bestFit="1" customWidth="1"/>
    <col min="3334" max="3334" width="20.42578125" style="214"/>
    <col min="3335" max="3337" width="12.7109375" style="214" customWidth="1"/>
    <col min="3338" max="3338" width="2.140625" style="214" customWidth="1"/>
    <col min="3339" max="3339" width="3.85546875" style="214" customWidth="1"/>
    <col min="3340" max="3340" width="30.7109375" style="214" customWidth="1"/>
    <col min="3341" max="3576" width="20.42578125" style="214"/>
    <col min="3577" max="3577" width="2.42578125" style="214" customWidth="1"/>
    <col min="3578" max="3578" width="3.5703125" style="214" bestFit="1" customWidth="1"/>
    <col min="3579" max="3579" width="24.42578125" style="214" customWidth="1"/>
    <col min="3580" max="3587" width="13.7109375" style="214" customWidth="1"/>
    <col min="3588" max="3588" width="2.42578125" style="214" customWidth="1"/>
    <col min="3589" max="3589" width="2.5703125" style="214" bestFit="1" customWidth="1"/>
    <col min="3590" max="3590" width="20.42578125" style="214"/>
    <col min="3591" max="3593" width="12.7109375" style="214" customWidth="1"/>
    <col min="3594" max="3594" width="2.140625" style="214" customWidth="1"/>
    <col min="3595" max="3595" width="3.85546875" style="214" customWidth="1"/>
    <col min="3596" max="3596" width="30.7109375" style="214" customWidth="1"/>
    <col min="3597" max="3832" width="20.42578125" style="214"/>
    <col min="3833" max="3833" width="2.42578125" style="214" customWidth="1"/>
    <col min="3834" max="3834" width="3.5703125" style="214" bestFit="1" customWidth="1"/>
    <col min="3835" max="3835" width="24.42578125" style="214" customWidth="1"/>
    <col min="3836" max="3843" width="13.7109375" style="214" customWidth="1"/>
    <col min="3844" max="3844" width="2.42578125" style="214" customWidth="1"/>
    <col min="3845" max="3845" width="2.5703125" style="214" bestFit="1" customWidth="1"/>
    <col min="3846" max="3846" width="20.42578125" style="214"/>
    <col min="3847" max="3849" width="12.7109375" style="214" customWidth="1"/>
    <col min="3850" max="3850" width="2.140625" style="214" customWidth="1"/>
    <col min="3851" max="3851" width="3.85546875" style="214" customWidth="1"/>
    <col min="3852" max="3852" width="30.7109375" style="214" customWidth="1"/>
    <col min="3853" max="4088" width="20.42578125" style="214"/>
    <col min="4089" max="4089" width="2.42578125" style="214" customWidth="1"/>
    <col min="4090" max="4090" width="3.5703125" style="214" bestFit="1" customWidth="1"/>
    <col min="4091" max="4091" width="24.42578125" style="214" customWidth="1"/>
    <col min="4092" max="4099" width="13.7109375" style="214" customWidth="1"/>
    <col min="4100" max="4100" width="2.42578125" style="214" customWidth="1"/>
    <col min="4101" max="4101" width="2.5703125" style="214" bestFit="1" customWidth="1"/>
    <col min="4102" max="4102" width="20.42578125" style="214"/>
    <col min="4103" max="4105" width="12.7109375" style="214" customWidth="1"/>
    <col min="4106" max="4106" width="2.140625" style="214" customWidth="1"/>
    <col min="4107" max="4107" width="3.85546875" style="214" customWidth="1"/>
    <col min="4108" max="4108" width="30.7109375" style="214" customWidth="1"/>
    <col min="4109" max="4344" width="20.42578125" style="214"/>
    <col min="4345" max="4345" width="2.42578125" style="214" customWidth="1"/>
    <col min="4346" max="4346" width="3.5703125" style="214" bestFit="1" customWidth="1"/>
    <col min="4347" max="4347" width="24.42578125" style="214" customWidth="1"/>
    <col min="4348" max="4355" width="13.7109375" style="214" customWidth="1"/>
    <col min="4356" max="4356" width="2.42578125" style="214" customWidth="1"/>
    <col min="4357" max="4357" width="2.5703125" style="214" bestFit="1" customWidth="1"/>
    <col min="4358" max="4358" width="20.42578125" style="214"/>
    <col min="4359" max="4361" width="12.7109375" style="214" customWidth="1"/>
    <col min="4362" max="4362" width="2.140625" style="214" customWidth="1"/>
    <col min="4363" max="4363" width="3.85546875" style="214" customWidth="1"/>
    <col min="4364" max="4364" width="30.7109375" style="214" customWidth="1"/>
    <col min="4365" max="4600" width="20.42578125" style="214"/>
    <col min="4601" max="4601" width="2.42578125" style="214" customWidth="1"/>
    <col min="4602" max="4602" width="3.5703125" style="214" bestFit="1" customWidth="1"/>
    <col min="4603" max="4603" width="24.42578125" style="214" customWidth="1"/>
    <col min="4604" max="4611" width="13.7109375" style="214" customWidth="1"/>
    <col min="4612" max="4612" width="2.42578125" style="214" customWidth="1"/>
    <col min="4613" max="4613" width="2.5703125" style="214" bestFit="1" customWidth="1"/>
    <col min="4614" max="4614" width="20.42578125" style="214"/>
    <col min="4615" max="4617" width="12.7109375" style="214" customWidth="1"/>
    <col min="4618" max="4618" width="2.140625" style="214" customWidth="1"/>
    <col min="4619" max="4619" width="3.85546875" style="214" customWidth="1"/>
    <col min="4620" max="4620" width="30.7109375" style="214" customWidth="1"/>
    <col min="4621" max="4856" width="20.42578125" style="214"/>
    <col min="4857" max="4857" width="2.42578125" style="214" customWidth="1"/>
    <col min="4858" max="4858" width="3.5703125" style="214" bestFit="1" customWidth="1"/>
    <col min="4859" max="4859" width="24.42578125" style="214" customWidth="1"/>
    <col min="4860" max="4867" width="13.7109375" style="214" customWidth="1"/>
    <col min="4868" max="4868" width="2.42578125" style="214" customWidth="1"/>
    <col min="4869" max="4869" width="2.5703125" style="214" bestFit="1" customWidth="1"/>
    <col min="4870" max="4870" width="20.42578125" style="214"/>
    <col min="4871" max="4873" width="12.7109375" style="214" customWidth="1"/>
    <col min="4874" max="4874" width="2.140625" style="214" customWidth="1"/>
    <col min="4875" max="4875" width="3.85546875" style="214" customWidth="1"/>
    <col min="4876" max="4876" width="30.7109375" style="214" customWidth="1"/>
    <col min="4877" max="5112" width="20.42578125" style="214"/>
    <col min="5113" max="5113" width="2.42578125" style="214" customWidth="1"/>
    <col min="5114" max="5114" width="3.5703125" style="214" bestFit="1" customWidth="1"/>
    <col min="5115" max="5115" width="24.42578125" style="214" customWidth="1"/>
    <col min="5116" max="5123" width="13.7109375" style="214" customWidth="1"/>
    <col min="5124" max="5124" width="2.42578125" style="214" customWidth="1"/>
    <col min="5125" max="5125" width="2.5703125" style="214" bestFit="1" customWidth="1"/>
    <col min="5126" max="5126" width="20.42578125" style="214"/>
    <col min="5127" max="5129" width="12.7109375" style="214" customWidth="1"/>
    <col min="5130" max="5130" width="2.140625" style="214" customWidth="1"/>
    <col min="5131" max="5131" width="3.85546875" style="214" customWidth="1"/>
    <col min="5132" max="5132" width="30.7109375" style="214" customWidth="1"/>
    <col min="5133" max="5368" width="20.42578125" style="214"/>
    <col min="5369" max="5369" width="2.42578125" style="214" customWidth="1"/>
    <col min="5370" max="5370" width="3.5703125" style="214" bestFit="1" customWidth="1"/>
    <col min="5371" max="5371" width="24.42578125" style="214" customWidth="1"/>
    <col min="5372" max="5379" width="13.7109375" style="214" customWidth="1"/>
    <col min="5380" max="5380" width="2.42578125" style="214" customWidth="1"/>
    <col min="5381" max="5381" width="2.5703125" style="214" bestFit="1" customWidth="1"/>
    <col min="5382" max="5382" width="20.42578125" style="214"/>
    <col min="5383" max="5385" width="12.7109375" style="214" customWidth="1"/>
    <col min="5386" max="5386" width="2.140625" style="214" customWidth="1"/>
    <col min="5387" max="5387" width="3.85546875" style="214" customWidth="1"/>
    <col min="5388" max="5388" width="30.7109375" style="214" customWidth="1"/>
    <col min="5389" max="5624" width="20.42578125" style="214"/>
    <col min="5625" max="5625" width="2.42578125" style="214" customWidth="1"/>
    <col min="5626" max="5626" width="3.5703125" style="214" bestFit="1" customWidth="1"/>
    <col min="5627" max="5627" width="24.42578125" style="214" customWidth="1"/>
    <col min="5628" max="5635" width="13.7109375" style="214" customWidth="1"/>
    <col min="5636" max="5636" width="2.42578125" style="214" customWidth="1"/>
    <col min="5637" max="5637" width="2.5703125" style="214" bestFit="1" customWidth="1"/>
    <col min="5638" max="5638" width="20.42578125" style="214"/>
    <col min="5639" max="5641" width="12.7109375" style="214" customWidth="1"/>
    <col min="5642" max="5642" width="2.140625" style="214" customWidth="1"/>
    <col min="5643" max="5643" width="3.85546875" style="214" customWidth="1"/>
    <col min="5644" max="5644" width="30.7109375" style="214" customWidth="1"/>
    <col min="5645" max="5880" width="20.42578125" style="214"/>
    <col min="5881" max="5881" width="2.42578125" style="214" customWidth="1"/>
    <col min="5882" max="5882" width="3.5703125" style="214" bestFit="1" customWidth="1"/>
    <col min="5883" max="5883" width="24.42578125" style="214" customWidth="1"/>
    <col min="5884" max="5891" width="13.7109375" style="214" customWidth="1"/>
    <col min="5892" max="5892" width="2.42578125" style="214" customWidth="1"/>
    <col min="5893" max="5893" width="2.5703125" style="214" bestFit="1" customWidth="1"/>
    <col min="5894" max="5894" width="20.42578125" style="214"/>
    <col min="5895" max="5897" width="12.7109375" style="214" customWidth="1"/>
    <col min="5898" max="5898" width="2.140625" style="214" customWidth="1"/>
    <col min="5899" max="5899" width="3.85546875" style="214" customWidth="1"/>
    <col min="5900" max="5900" width="30.7109375" style="214" customWidth="1"/>
    <col min="5901" max="6136" width="20.42578125" style="214"/>
    <col min="6137" max="6137" width="2.42578125" style="214" customWidth="1"/>
    <col min="6138" max="6138" width="3.5703125" style="214" bestFit="1" customWidth="1"/>
    <col min="6139" max="6139" width="24.42578125" style="214" customWidth="1"/>
    <col min="6140" max="6147" width="13.7109375" style="214" customWidth="1"/>
    <col min="6148" max="6148" width="2.42578125" style="214" customWidth="1"/>
    <col min="6149" max="6149" width="2.5703125" style="214" bestFit="1" customWidth="1"/>
    <col min="6150" max="6150" width="20.42578125" style="214"/>
    <col min="6151" max="6153" width="12.7109375" style="214" customWidth="1"/>
    <col min="6154" max="6154" width="2.140625" style="214" customWidth="1"/>
    <col min="6155" max="6155" width="3.85546875" style="214" customWidth="1"/>
    <col min="6156" max="6156" width="30.7109375" style="214" customWidth="1"/>
    <col min="6157" max="6392" width="20.42578125" style="214"/>
    <col min="6393" max="6393" width="2.42578125" style="214" customWidth="1"/>
    <col min="6394" max="6394" width="3.5703125" style="214" bestFit="1" customWidth="1"/>
    <col min="6395" max="6395" width="24.42578125" style="214" customWidth="1"/>
    <col min="6396" max="6403" width="13.7109375" style="214" customWidth="1"/>
    <col min="6404" max="6404" width="2.42578125" style="214" customWidth="1"/>
    <col min="6405" max="6405" width="2.5703125" style="214" bestFit="1" customWidth="1"/>
    <col min="6406" max="6406" width="20.42578125" style="214"/>
    <col min="6407" max="6409" width="12.7109375" style="214" customWidth="1"/>
    <col min="6410" max="6410" width="2.140625" style="214" customWidth="1"/>
    <col min="6411" max="6411" width="3.85546875" style="214" customWidth="1"/>
    <col min="6412" max="6412" width="30.7109375" style="214" customWidth="1"/>
    <col min="6413" max="6648" width="20.42578125" style="214"/>
    <col min="6649" max="6649" width="2.42578125" style="214" customWidth="1"/>
    <col min="6650" max="6650" width="3.5703125" style="214" bestFit="1" customWidth="1"/>
    <col min="6651" max="6651" width="24.42578125" style="214" customWidth="1"/>
    <col min="6652" max="6659" width="13.7109375" style="214" customWidth="1"/>
    <col min="6660" max="6660" width="2.42578125" style="214" customWidth="1"/>
    <col min="6661" max="6661" width="2.5703125" style="214" bestFit="1" customWidth="1"/>
    <col min="6662" max="6662" width="20.42578125" style="214"/>
    <col min="6663" max="6665" width="12.7109375" style="214" customWidth="1"/>
    <col min="6666" max="6666" width="2.140625" style="214" customWidth="1"/>
    <col min="6667" max="6667" width="3.85546875" style="214" customWidth="1"/>
    <col min="6668" max="6668" width="30.7109375" style="214" customWidth="1"/>
    <col min="6669" max="6904" width="20.42578125" style="214"/>
    <col min="6905" max="6905" width="2.42578125" style="214" customWidth="1"/>
    <col min="6906" max="6906" width="3.5703125" style="214" bestFit="1" customWidth="1"/>
    <col min="6907" max="6907" width="24.42578125" style="214" customWidth="1"/>
    <col min="6908" max="6915" width="13.7109375" style="214" customWidth="1"/>
    <col min="6916" max="6916" width="2.42578125" style="214" customWidth="1"/>
    <col min="6917" max="6917" width="2.5703125" style="214" bestFit="1" customWidth="1"/>
    <col min="6918" max="6918" width="20.42578125" style="214"/>
    <col min="6919" max="6921" width="12.7109375" style="214" customWidth="1"/>
    <col min="6922" max="6922" width="2.140625" style="214" customWidth="1"/>
    <col min="6923" max="6923" width="3.85546875" style="214" customWidth="1"/>
    <col min="6924" max="6924" width="30.7109375" style="214" customWidth="1"/>
    <col min="6925" max="7160" width="20.42578125" style="214"/>
    <col min="7161" max="7161" width="2.42578125" style="214" customWidth="1"/>
    <col min="7162" max="7162" width="3.5703125" style="214" bestFit="1" customWidth="1"/>
    <col min="7163" max="7163" width="24.42578125" style="214" customWidth="1"/>
    <col min="7164" max="7171" width="13.7109375" style="214" customWidth="1"/>
    <col min="7172" max="7172" width="2.42578125" style="214" customWidth="1"/>
    <col min="7173" max="7173" width="2.5703125" style="214" bestFit="1" customWidth="1"/>
    <col min="7174" max="7174" width="20.42578125" style="214"/>
    <col min="7175" max="7177" width="12.7109375" style="214" customWidth="1"/>
    <col min="7178" max="7178" width="2.140625" style="214" customWidth="1"/>
    <col min="7179" max="7179" width="3.85546875" style="214" customWidth="1"/>
    <col min="7180" max="7180" width="30.7109375" style="214" customWidth="1"/>
    <col min="7181" max="7416" width="20.42578125" style="214"/>
    <col min="7417" max="7417" width="2.42578125" style="214" customWidth="1"/>
    <col min="7418" max="7418" width="3.5703125" style="214" bestFit="1" customWidth="1"/>
    <col min="7419" max="7419" width="24.42578125" style="214" customWidth="1"/>
    <col min="7420" max="7427" width="13.7109375" style="214" customWidth="1"/>
    <col min="7428" max="7428" width="2.42578125" style="214" customWidth="1"/>
    <col min="7429" max="7429" width="2.5703125" style="214" bestFit="1" customWidth="1"/>
    <col min="7430" max="7430" width="20.42578125" style="214"/>
    <col min="7431" max="7433" width="12.7109375" style="214" customWidth="1"/>
    <col min="7434" max="7434" width="2.140625" style="214" customWidth="1"/>
    <col min="7435" max="7435" width="3.85546875" style="214" customWidth="1"/>
    <col min="7436" max="7436" width="30.7109375" style="214" customWidth="1"/>
    <col min="7437" max="7672" width="20.42578125" style="214"/>
    <col min="7673" max="7673" width="2.42578125" style="214" customWidth="1"/>
    <col min="7674" max="7674" width="3.5703125" style="214" bestFit="1" customWidth="1"/>
    <col min="7675" max="7675" width="24.42578125" style="214" customWidth="1"/>
    <col min="7676" max="7683" width="13.7109375" style="214" customWidth="1"/>
    <col min="7684" max="7684" width="2.42578125" style="214" customWidth="1"/>
    <col min="7685" max="7685" width="2.5703125" style="214" bestFit="1" customWidth="1"/>
    <col min="7686" max="7686" width="20.42578125" style="214"/>
    <col min="7687" max="7689" width="12.7109375" style="214" customWidth="1"/>
    <col min="7690" max="7690" width="2.140625" style="214" customWidth="1"/>
    <col min="7691" max="7691" width="3.85546875" style="214" customWidth="1"/>
    <col min="7692" max="7692" width="30.7109375" style="214" customWidth="1"/>
    <col min="7693" max="7928" width="20.42578125" style="214"/>
    <col min="7929" max="7929" width="2.42578125" style="214" customWidth="1"/>
    <col min="7930" max="7930" width="3.5703125" style="214" bestFit="1" customWidth="1"/>
    <col min="7931" max="7931" width="24.42578125" style="214" customWidth="1"/>
    <col min="7932" max="7939" width="13.7109375" style="214" customWidth="1"/>
    <col min="7940" max="7940" width="2.42578125" style="214" customWidth="1"/>
    <col min="7941" max="7941" width="2.5703125" style="214" bestFit="1" customWidth="1"/>
    <col min="7942" max="7942" width="20.42578125" style="214"/>
    <col min="7943" max="7945" width="12.7109375" style="214" customWidth="1"/>
    <col min="7946" max="7946" width="2.140625" style="214" customWidth="1"/>
    <col min="7947" max="7947" width="3.85546875" style="214" customWidth="1"/>
    <col min="7948" max="7948" width="30.7109375" style="214" customWidth="1"/>
    <col min="7949" max="8184" width="20.42578125" style="214"/>
    <col min="8185" max="8185" width="2.42578125" style="214" customWidth="1"/>
    <col min="8186" max="8186" width="3.5703125" style="214" bestFit="1" customWidth="1"/>
    <col min="8187" max="8187" width="24.42578125" style="214" customWidth="1"/>
    <col min="8188" max="8195" width="13.7109375" style="214" customWidth="1"/>
    <col min="8196" max="8196" width="2.42578125" style="214" customWidth="1"/>
    <col min="8197" max="8197" width="2.5703125" style="214" bestFit="1" customWidth="1"/>
    <col min="8198" max="8198" width="20.42578125" style="214"/>
    <col min="8199" max="8201" width="12.7109375" style="214" customWidth="1"/>
    <col min="8202" max="8202" width="2.140625" style="214" customWidth="1"/>
    <col min="8203" max="8203" width="3.85546875" style="214" customWidth="1"/>
    <col min="8204" max="8204" width="30.7109375" style="214" customWidth="1"/>
    <col min="8205" max="8440" width="20.42578125" style="214"/>
    <col min="8441" max="8441" width="2.42578125" style="214" customWidth="1"/>
    <col min="8442" max="8442" width="3.5703125" style="214" bestFit="1" customWidth="1"/>
    <col min="8443" max="8443" width="24.42578125" style="214" customWidth="1"/>
    <col min="8444" max="8451" width="13.7109375" style="214" customWidth="1"/>
    <col min="8452" max="8452" width="2.42578125" style="214" customWidth="1"/>
    <col min="8453" max="8453" width="2.5703125" style="214" bestFit="1" customWidth="1"/>
    <col min="8454" max="8454" width="20.42578125" style="214"/>
    <col min="8455" max="8457" width="12.7109375" style="214" customWidth="1"/>
    <col min="8458" max="8458" width="2.140625" style="214" customWidth="1"/>
    <col min="8459" max="8459" width="3.85546875" style="214" customWidth="1"/>
    <col min="8460" max="8460" width="30.7109375" style="214" customWidth="1"/>
    <col min="8461" max="8696" width="20.42578125" style="214"/>
    <col min="8697" max="8697" width="2.42578125" style="214" customWidth="1"/>
    <col min="8698" max="8698" width="3.5703125" style="214" bestFit="1" customWidth="1"/>
    <col min="8699" max="8699" width="24.42578125" style="214" customWidth="1"/>
    <col min="8700" max="8707" width="13.7109375" style="214" customWidth="1"/>
    <col min="8708" max="8708" width="2.42578125" style="214" customWidth="1"/>
    <col min="8709" max="8709" width="2.5703125" style="214" bestFit="1" customWidth="1"/>
    <col min="8710" max="8710" width="20.42578125" style="214"/>
    <col min="8711" max="8713" width="12.7109375" style="214" customWidth="1"/>
    <col min="8714" max="8714" width="2.140625" style="214" customWidth="1"/>
    <col min="8715" max="8715" width="3.85546875" style="214" customWidth="1"/>
    <col min="8716" max="8716" width="30.7109375" style="214" customWidth="1"/>
    <col min="8717" max="8952" width="20.42578125" style="214"/>
    <col min="8953" max="8953" width="2.42578125" style="214" customWidth="1"/>
    <col min="8954" max="8954" width="3.5703125" style="214" bestFit="1" customWidth="1"/>
    <col min="8955" max="8955" width="24.42578125" style="214" customWidth="1"/>
    <col min="8956" max="8963" width="13.7109375" style="214" customWidth="1"/>
    <col min="8964" max="8964" width="2.42578125" style="214" customWidth="1"/>
    <col min="8965" max="8965" width="2.5703125" style="214" bestFit="1" customWidth="1"/>
    <col min="8966" max="8966" width="20.42578125" style="214"/>
    <col min="8967" max="8969" width="12.7109375" style="214" customWidth="1"/>
    <col min="8970" max="8970" width="2.140625" style="214" customWidth="1"/>
    <col min="8971" max="8971" width="3.85546875" style="214" customWidth="1"/>
    <col min="8972" max="8972" width="30.7109375" style="214" customWidth="1"/>
    <col min="8973" max="9208" width="20.42578125" style="214"/>
    <col min="9209" max="9209" width="2.42578125" style="214" customWidth="1"/>
    <col min="9210" max="9210" width="3.5703125" style="214" bestFit="1" customWidth="1"/>
    <col min="9211" max="9211" width="24.42578125" style="214" customWidth="1"/>
    <col min="9212" max="9219" width="13.7109375" style="214" customWidth="1"/>
    <col min="9220" max="9220" width="2.42578125" style="214" customWidth="1"/>
    <col min="9221" max="9221" width="2.5703125" style="214" bestFit="1" customWidth="1"/>
    <col min="9222" max="9222" width="20.42578125" style="214"/>
    <col min="9223" max="9225" width="12.7109375" style="214" customWidth="1"/>
    <col min="9226" max="9226" width="2.140625" style="214" customWidth="1"/>
    <col min="9227" max="9227" width="3.85546875" style="214" customWidth="1"/>
    <col min="9228" max="9228" width="30.7109375" style="214" customWidth="1"/>
    <col min="9229" max="9464" width="20.42578125" style="214"/>
    <col min="9465" max="9465" width="2.42578125" style="214" customWidth="1"/>
    <col min="9466" max="9466" width="3.5703125" style="214" bestFit="1" customWidth="1"/>
    <col min="9467" max="9467" width="24.42578125" style="214" customWidth="1"/>
    <col min="9468" max="9475" width="13.7109375" style="214" customWidth="1"/>
    <col min="9476" max="9476" width="2.42578125" style="214" customWidth="1"/>
    <col min="9477" max="9477" width="2.5703125" style="214" bestFit="1" customWidth="1"/>
    <col min="9478" max="9478" width="20.42578125" style="214"/>
    <col min="9479" max="9481" width="12.7109375" style="214" customWidth="1"/>
    <col min="9482" max="9482" width="2.140625" style="214" customWidth="1"/>
    <col min="9483" max="9483" width="3.85546875" style="214" customWidth="1"/>
    <col min="9484" max="9484" width="30.7109375" style="214" customWidth="1"/>
    <col min="9485" max="9720" width="20.42578125" style="214"/>
    <col min="9721" max="9721" width="2.42578125" style="214" customWidth="1"/>
    <col min="9722" max="9722" width="3.5703125" style="214" bestFit="1" customWidth="1"/>
    <col min="9723" max="9723" width="24.42578125" style="214" customWidth="1"/>
    <col min="9724" max="9731" width="13.7109375" style="214" customWidth="1"/>
    <col min="9732" max="9732" width="2.42578125" style="214" customWidth="1"/>
    <col min="9733" max="9733" width="2.5703125" style="214" bestFit="1" customWidth="1"/>
    <col min="9734" max="9734" width="20.42578125" style="214"/>
    <col min="9735" max="9737" width="12.7109375" style="214" customWidth="1"/>
    <col min="9738" max="9738" width="2.140625" style="214" customWidth="1"/>
    <col min="9739" max="9739" width="3.85546875" style="214" customWidth="1"/>
    <col min="9740" max="9740" width="30.7109375" style="214" customWidth="1"/>
    <col min="9741" max="9976" width="20.42578125" style="214"/>
    <col min="9977" max="9977" width="2.42578125" style="214" customWidth="1"/>
    <col min="9978" max="9978" width="3.5703125" style="214" bestFit="1" customWidth="1"/>
    <col min="9979" max="9979" width="24.42578125" style="214" customWidth="1"/>
    <col min="9980" max="9987" width="13.7109375" style="214" customWidth="1"/>
    <col min="9988" max="9988" width="2.42578125" style="214" customWidth="1"/>
    <col min="9989" max="9989" width="2.5703125" style="214" bestFit="1" customWidth="1"/>
    <col min="9990" max="9990" width="20.42578125" style="214"/>
    <col min="9991" max="9993" width="12.7109375" style="214" customWidth="1"/>
    <col min="9994" max="9994" width="2.140625" style="214" customWidth="1"/>
    <col min="9995" max="9995" width="3.85546875" style="214" customWidth="1"/>
    <col min="9996" max="9996" width="30.7109375" style="214" customWidth="1"/>
    <col min="9997" max="10232" width="20.42578125" style="214"/>
    <col min="10233" max="10233" width="2.42578125" style="214" customWidth="1"/>
    <col min="10234" max="10234" width="3.5703125" style="214" bestFit="1" customWidth="1"/>
    <col min="10235" max="10235" width="24.42578125" style="214" customWidth="1"/>
    <col min="10236" max="10243" width="13.7109375" style="214" customWidth="1"/>
    <col min="10244" max="10244" width="2.42578125" style="214" customWidth="1"/>
    <col min="10245" max="10245" width="2.5703125" style="214" bestFit="1" customWidth="1"/>
    <col min="10246" max="10246" width="20.42578125" style="214"/>
    <col min="10247" max="10249" width="12.7109375" style="214" customWidth="1"/>
    <col min="10250" max="10250" width="2.140625" style="214" customWidth="1"/>
    <col min="10251" max="10251" width="3.85546875" style="214" customWidth="1"/>
    <col min="10252" max="10252" width="30.7109375" style="214" customWidth="1"/>
    <col min="10253" max="10488" width="20.42578125" style="214"/>
    <col min="10489" max="10489" width="2.42578125" style="214" customWidth="1"/>
    <col min="10490" max="10490" width="3.5703125" style="214" bestFit="1" customWidth="1"/>
    <col min="10491" max="10491" width="24.42578125" style="214" customWidth="1"/>
    <col min="10492" max="10499" width="13.7109375" style="214" customWidth="1"/>
    <col min="10500" max="10500" width="2.42578125" style="214" customWidth="1"/>
    <col min="10501" max="10501" width="2.5703125" style="214" bestFit="1" customWidth="1"/>
    <col min="10502" max="10502" width="20.42578125" style="214"/>
    <col min="10503" max="10505" width="12.7109375" style="214" customWidth="1"/>
    <col min="10506" max="10506" width="2.140625" style="214" customWidth="1"/>
    <col min="10507" max="10507" width="3.85546875" style="214" customWidth="1"/>
    <col min="10508" max="10508" width="30.7109375" style="214" customWidth="1"/>
    <col min="10509" max="10744" width="20.42578125" style="214"/>
    <col min="10745" max="10745" width="2.42578125" style="214" customWidth="1"/>
    <col min="10746" max="10746" width="3.5703125" style="214" bestFit="1" customWidth="1"/>
    <col min="10747" max="10747" width="24.42578125" style="214" customWidth="1"/>
    <col min="10748" max="10755" width="13.7109375" style="214" customWidth="1"/>
    <col min="10756" max="10756" width="2.42578125" style="214" customWidth="1"/>
    <col min="10757" max="10757" width="2.5703125" style="214" bestFit="1" customWidth="1"/>
    <col min="10758" max="10758" width="20.42578125" style="214"/>
    <col min="10759" max="10761" width="12.7109375" style="214" customWidth="1"/>
    <col min="10762" max="10762" width="2.140625" style="214" customWidth="1"/>
    <col min="10763" max="10763" width="3.85546875" style="214" customWidth="1"/>
    <col min="10764" max="10764" width="30.7109375" style="214" customWidth="1"/>
    <col min="10765" max="11000" width="20.42578125" style="214"/>
    <col min="11001" max="11001" width="2.42578125" style="214" customWidth="1"/>
    <col min="11002" max="11002" width="3.5703125" style="214" bestFit="1" customWidth="1"/>
    <col min="11003" max="11003" width="24.42578125" style="214" customWidth="1"/>
    <col min="11004" max="11011" width="13.7109375" style="214" customWidth="1"/>
    <col min="11012" max="11012" width="2.42578125" style="214" customWidth="1"/>
    <col min="11013" max="11013" width="2.5703125" style="214" bestFit="1" customWidth="1"/>
    <col min="11014" max="11014" width="20.42578125" style="214"/>
    <col min="11015" max="11017" width="12.7109375" style="214" customWidth="1"/>
    <col min="11018" max="11018" width="2.140625" style="214" customWidth="1"/>
    <col min="11019" max="11019" width="3.85546875" style="214" customWidth="1"/>
    <col min="11020" max="11020" width="30.7109375" style="214" customWidth="1"/>
    <col min="11021" max="11256" width="20.42578125" style="214"/>
    <col min="11257" max="11257" width="2.42578125" style="214" customWidth="1"/>
    <col min="11258" max="11258" width="3.5703125" style="214" bestFit="1" customWidth="1"/>
    <col min="11259" max="11259" width="24.42578125" style="214" customWidth="1"/>
    <col min="11260" max="11267" width="13.7109375" style="214" customWidth="1"/>
    <col min="11268" max="11268" width="2.42578125" style="214" customWidth="1"/>
    <col min="11269" max="11269" width="2.5703125" style="214" bestFit="1" customWidth="1"/>
    <col min="11270" max="11270" width="20.42578125" style="214"/>
    <col min="11271" max="11273" width="12.7109375" style="214" customWidth="1"/>
    <col min="11274" max="11274" width="2.140625" style="214" customWidth="1"/>
    <col min="11275" max="11275" width="3.85546875" style="214" customWidth="1"/>
    <col min="11276" max="11276" width="30.7109375" style="214" customWidth="1"/>
    <col min="11277" max="11512" width="20.42578125" style="214"/>
    <col min="11513" max="11513" width="2.42578125" style="214" customWidth="1"/>
    <col min="11514" max="11514" width="3.5703125" style="214" bestFit="1" customWidth="1"/>
    <col min="11515" max="11515" width="24.42578125" style="214" customWidth="1"/>
    <col min="11516" max="11523" width="13.7109375" style="214" customWidth="1"/>
    <col min="11524" max="11524" width="2.42578125" style="214" customWidth="1"/>
    <col min="11525" max="11525" width="2.5703125" style="214" bestFit="1" customWidth="1"/>
    <col min="11526" max="11526" width="20.42578125" style="214"/>
    <col min="11527" max="11529" width="12.7109375" style="214" customWidth="1"/>
    <col min="11530" max="11530" width="2.140625" style="214" customWidth="1"/>
    <col min="11531" max="11531" width="3.85546875" style="214" customWidth="1"/>
    <col min="11532" max="11532" width="30.7109375" style="214" customWidth="1"/>
    <col min="11533" max="11768" width="20.42578125" style="214"/>
    <col min="11769" max="11769" width="2.42578125" style="214" customWidth="1"/>
    <col min="11770" max="11770" width="3.5703125" style="214" bestFit="1" customWidth="1"/>
    <col min="11771" max="11771" width="24.42578125" style="214" customWidth="1"/>
    <col min="11772" max="11779" width="13.7109375" style="214" customWidth="1"/>
    <col min="11780" max="11780" width="2.42578125" style="214" customWidth="1"/>
    <col min="11781" max="11781" width="2.5703125" style="214" bestFit="1" customWidth="1"/>
    <col min="11782" max="11782" width="20.42578125" style="214"/>
    <col min="11783" max="11785" width="12.7109375" style="214" customWidth="1"/>
    <col min="11786" max="11786" width="2.140625" style="214" customWidth="1"/>
    <col min="11787" max="11787" width="3.85546875" style="214" customWidth="1"/>
    <col min="11788" max="11788" width="30.7109375" style="214" customWidth="1"/>
    <col min="11789" max="12024" width="20.42578125" style="214"/>
    <col min="12025" max="12025" width="2.42578125" style="214" customWidth="1"/>
    <col min="12026" max="12026" width="3.5703125" style="214" bestFit="1" customWidth="1"/>
    <col min="12027" max="12027" width="24.42578125" style="214" customWidth="1"/>
    <col min="12028" max="12035" width="13.7109375" style="214" customWidth="1"/>
    <col min="12036" max="12036" width="2.42578125" style="214" customWidth="1"/>
    <col min="12037" max="12037" width="2.5703125" style="214" bestFit="1" customWidth="1"/>
    <col min="12038" max="12038" width="20.42578125" style="214"/>
    <col min="12039" max="12041" width="12.7109375" style="214" customWidth="1"/>
    <col min="12042" max="12042" width="2.140625" style="214" customWidth="1"/>
    <col min="12043" max="12043" width="3.85546875" style="214" customWidth="1"/>
    <col min="12044" max="12044" width="30.7109375" style="214" customWidth="1"/>
    <col min="12045" max="12280" width="20.42578125" style="214"/>
    <col min="12281" max="12281" width="2.42578125" style="214" customWidth="1"/>
    <col min="12282" max="12282" width="3.5703125" style="214" bestFit="1" customWidth="1"/>
    <col min="12283" max="12283" width="24.42578125" style="214" customWidth="1"/>
    <col min="12284" max="12291" width="13.7109375" style="214" customWidth="1"/>
    <col min="12292" max="12292" width="2.42578125" style="214" customWidth="1"/>
    <col min="12293" max="12293" width="2.5703125" style="214" bestFit="1" customWidth="1"/>
    <col min="12294" max="12294" width="20.42578125" style="214"/>
    <col min="12295" max="12297" width="12.7109375" style="214" customWidth="1"/>
    <col min="12298" max="12298" width="2.140625" style="214" customWidth="1"/>
    <col min="12299" max="12299" width="3.85546875" style="214" customWidth="1"/>
    <col min="12300" max="12300" width="30.7109375" style="214" customWidth="1"/>
    <col min="12301" max="12536" width="20.42578125" style="214"/>
    <col min="12537" max="12537" width="2.42578125" style="214" customWidth="1"/>
    <col min="12538" max="12538" width="3.5703125" style="214" bestFit="1" customWidth="1"/>
    <col min="12539" max="12539" width="24.42578125" style="214" customWidth="1"/>
    <col min="12540" max="12547" width="13.7109375" style="214" customWidth="1"/>
    <col min="12548" max="12548" width="2.42578125" style="214" customWidth="1"/>
    <col min="12549" max="12549" width="2.5703125" style="214" bestFit="1" customWidth="1"/>
    <col min="12550" max="12550" width="20.42578125" style="214"/>
    <col min="12551" max="12553" width="12.7109375" style="214" customWidth="1"/>
    <col min="12554" max="12554" width="2.140625" style="214" customWidth="1"/>
    <col min="12555" max="12555" width="3.85546875" style="214" customWidth="1"/>
    <col min="12556" max="12556" width="30.7109375" style="214" customWidth="1"/>
    <col min="12557" max="12792" width="20.42578125" style="214"/>
    <col min="12793" max="12793" width="2.42578125" style="214" customWidth="1"/>
    <col min="12794" max="12794" width="3.5703125" style="214" bestFit="1" customWidth="1"/>
    <col min="12795" max="12795" width="24.42578125" style="214" customWidth="1"/>
    <col min="12796" max="12803" width="13.7109375" style="214" customWidth="1"/>
    <col min="12804" max="12804" width="2.42578125" style="214" customWidth="1"/>
    <col min="12805" max="12805" width="2.5703125" style="214" bestFit="1" customWidth="1"/>
    <col min="12806" max="12806" width="20.42578125" style="214"/>
    <col min="12807" max="12809" width="12.7109375" style="214" customWidth="1"/>
    <col min="12810" max="12810" width="2.140625" style="214" customWidth="1"/>
    <col min="12811" max="12811" width="3.85546875" style="214" customWidth="1"/>
    <col min="12812" max="12812" width="30.7109375" style="214" customWidth="1"/>
    <col min="12813" max="13048" width="20.42578125" style="214"/>
    <col min="13049" max="13049" width="2.42578125" style="214" customWidth="1"/>
    <col min="13050" max="13050" width="3.5703125" style="214" bestFit="1" customWidth="1"/>
    <col min="13051" max="13051" width="24.42578125" style="214" customWidth="1"/>
    <col min="13052" max="13059" width="13.7109375" style="214" customWidth="1"/>
    <col min="13060" max="13060" width="2.42578125" style="214" customWidth="1"/>
    <col min="13061" max="13061" width="2.5703125" style="214" bestFit="1" customWidth="1"/>
    <col min="13062" max="13062" width="20.42578125" style="214"/>
    <col min="13063" max="13065" width="12.7109375" style="214" customWidth="1"/>
    <col min="13066" max="13066" width="2.140625" style="214" customWidth="1"/>
    <col min="13067" max="13067" width="3.85546875" style="214" customWidth="1"/>
    <col min="13068" max="13068" width="30.7109375" style="214" customWidth="1"/>
    <col min="13069" max="13304" width="20.42578125" style="214"/>
    <col min="13305" max="13305" width="2.42578125" style="214" customWidth="1"/>
    <col min="13306" max="13306" width="3.5703125" style="214" bestFit="1" customWidth="1"/>
    <col min="13307" max="13307" width="24.42578125" style="214" customWidth="1"/>
    <col min="13308" max="13315" width="13.7109375" style="214" customWidth="1"/>
    <col min="13316" max="13316" width="2.42578125" style="214" customWidth="1"/>
    <col min="13317" max="13317" width="2.5703125" style="214" bestFit="1" customWidth="1"/>
    <col min="13318" max="13318" width="20.42578125" style="214"/>
    <col min="13319" max="13321" width="12.7109375" style="214" customWidth="1"/>
    <col min="13322" max="13322" width="2.140625" style="214" customWidth="1"/>
    <col min="13323" max="13323" width="3.85546875" style="214" customWidth="1"/>
    <col min="13324" max="13324" width="30.7109375" style="214" customWidth="1"/>
    <col min="13325" max="13560" width="20.42578125" style="214"/>
    <col min="13561" max="13561" width="2.42578125" style="214" customWidth="1"/>
    <col min="13562" max="13562" width="3.5703125" style="214" bestFit="1" customWidth="1"/>
    <col min="13563" max="13563" width="24.42578125" style="214" customWidth="1"/>
    <col min="13564" max="13571" width="13.7109375" style="214" customWidth="1"/>
    <col min="13572" max="13572" width="2.42578125" style="214" customWidth="1"/>
    <col min="13573" max="13573" width="2.5703125" style="214" bestFit="1" customWidth="1"/>
    <col min="13574" max="13574" width="20.42578125" style="214"/>
    <col min="13575" max="13577" width="12.7109375" style="214" customWidth="1"/>
    <col min="13578" max="13578" width="2.140625" style="214" customWidth="1"/>
    <col min="13579" max="13579" width="3.85546875" style="214" customWidth="1"/>
    <col min="13580" max="13580" width="30.7109375" style="214" customWidth="1"/>
    <col min="13581" max="13816" width="20.42578125" style="214"/>
    <col min="13817" max="13817" width="2.42578125" style="214" customWidth="1"/>
    <col min="13818" max="13818" width="3.5703125" style="214" bestFit="1" customWidth="1"/>
    <col min="13819" max="13819" width="24.42578125" style="214" customWidth="1"/>
    <col min="13820" max="13827" width="13.7109375" style="214" customWidth="1"/>
    <col min="13828" max="13828" width="2.42578125" style="214" customWidth="1"/>
    <col min="13829" max="13829" width="2.5703125" style="214" bestFit="1" customWidth="1"/>
    <col min="13830" max="13830" width="20.42578125" style="214"/>
    <col min="13831" max="13833" width="12.7109375" style="214" customWidth="1"/>
    <col min="13834" max="13834" width="2.140625" style="214" customWidth="1"/>
    <col min="13835" max="13835" width="3.85546875" style="214" customWidth="1"/>
    <col min="13836" max="13836" width="30.7109375" style="214" customWidth="1"/>
    <col min="13837" max="14072" width="20.42578125" style="214"/>
    <col min="14073" max="14073" width="2.42578125" style="214" customWidth="1"/>
    <col min="14074" max="14074" width="3.5703125" style="214" bestFit="1" customWidth="1"/>
    <col min="14075" max="14075" width="24.42578125" style="214" customWidth="1"/>
    <col min="14076" max="14083" width="13.7109375" style="214" customWidth="1"/>
    <col min="14084" max="14084" width="2.42578125" style="214" customWidth="1"/>
    <col min="14085" max="14085" width="2.5703125" style="214" bestFit="1" customWidth="1"/>
    <col min="14086" max="14086" width="20.42578125" style="214"/>
    <col min="14087" max="14089" width="12.7109375" style="214" customWidth="1"/>
    <col min="14090" max="14090" width="2.140625" style="214" customWidth="1"/>
    <col min="14091" max="14091" width="3.85546875" style="214" customWidth="1"/>
    <col min="14092" max="14092" width="30.7109375" style="214" customWidth="1"/>
    <col min="14093" max="14328" width="20.42578125" style="214"/>
    <col min="14329" max="14329" width="2.42578125" style="214" customWidth="1"/>
    <col min="14330" max="14330" width="3.5703125" style="214" bestFit="1" customWidth="1"/>
    <col min="14331" max="14331" width="24.42578125" style="214" customWidth="1"/>
    <col min="14332" max="14339" width="13.7109375" style="214" customWidth="1"/>
    <col min="14340" max="14340" width="2.42578125" style="214" customWidth="1"/>
    <col min="14341" max="14341" width="2.5703125" style="214" bestFit="1" customWidth="1"/>
    <col min="14342" max="14342" width="20.42578125" style="214"/>
    <col min="14343" max="14345" width="12.7109375" style="214" customWidth="1"/>
    <col min="14346" max="14346" width="2.140625" style="214" customWidth="1"/>
    <col min="14347" max="14347" width="3.85546875" style="214" customWidth="1"/>
    <col min="14348" max="14348" width="30.7109375" style="214" customWidth="1"/>
    <col min="14349" max="14584" width="20.42578125" style="214"/>
    <col min="14585" max="14585" width="2.42578125" style="214" customWidth="1"/>
    <col min="14586" max="14586" width="3.5703125" style="214" bestFit="1" customWidth="1"/>
    <col min="14587" max="14587" width="24.42578125" style="214" customWidth="1"/>
    <col min="14588" max="14595" width="13.7109375" style="214" customWidth="1"/>
    <col min="14596" max="14596" width="2.42578125" style="214" customWidth="1"/>
    <col min="14597" max="14597" width="2.5703125" style="214" bestFit="1" customWidth="1"/>
    <col min="14598" max="14598" width="20.42578125" style="214"/>
    <col min="14599" max="14601" width="12.7109375" style="214" customWidth="1"/>
    <col min="14602" max="14602" width="2.140625" style="214" customWidth="1"/>
    <col min="14603" max="14603" width="3.85546875" style="214" customWidth="1"/>
    <col min="14604" max="14604" width="30.7109375" style="214" customWidth="1"/>
    <col min="14605" max="14840" width="20.42578125" style="214"/>
    <col min="14841" max="14841" width="2.42578125" style="214" customWidth="1"/>
    <col min="14842" max="14842" width="3.5703125" style="214" bestFit="1" customWidth="1"/>
    <col min="14843" max="14843" width="24.42578125" style="214" customWidth="1"/>
    <col min="14844" max="14851" width="13.7109375" style="214" customWidth="1"/>
    <col min="14852" max="14852" width="2.42578125" style="214" customWidth="1"/>
    <col min="14853" max="14853" width="2.5703125" style="214" bestFit="1" customWidth="1"/>
    <col min="14854" max="14854" width="20.42578125" style="214"/>
    <col min="14855" max="14857" width="12.7109375" style="214" customWidth="1"/>
    <col min="14858" max="14858" width="2.140625" style="214" customWidth="1"/>
    <col min="14859" max="14859" width="3.85546875" style="214" customWidth="1"/>
    <col min="14860" max="14860" width="30.7109375" style="214" customWidth="1"/>
    <col min="14861" max="15096" width="20.42578125" style="214"/>
    <col min="15097" max="15097" width="2.42578125" style="214" customWidth="1"/>
    <col min="15098" max="15098" width="3.5703125" style="214" bestFit="1" customWidth="1"/>
    <col min="15099" max="15099" width="24.42578125" style="214" customWidth="1"/>
    <col min="15100" max="15107" width="13.7109375" style="214" customWidth="1"/>
    <col min="15108" max="15108" width="2.42578125" style="214" customWidth="1"/>
    <col min="15109" max="15109" width="2.5703125" style="214" bestFit="1" customWidth="1"/>
    <col min="15110" max="15110" width="20.42578125" style="214"/>
    <col min="15111" max="15113" width="12.7109375" style="214" customWidth="1"/>
    <col min="15114" max="15114" width="2.140625" style="214" customWidth="1"/>
    <col min="15115" max="15115" width="3.85546875" style="214" customWidth="1"/>
    <col min="15116" max="15116" width="30.7109375" style="214" customWidth="1"/>
    <col min="15117" max="15352" width="20.42578125" style="214"/>
    <col min="15353" max="15353" width="2.42578125" style="214" customWidth="1"/>
    <col min="15354" max="15354" width="3.5703125" style="214" bestFit="1" customWidth="1"/>
    <col min="15355" max="15355" width="24.42578125" style="214" customWidth="1"/>
    <col min="15356" max="15363" width="13.7109375" style="214" customWidth="1"/>
    <col min="15364" max="15364" width="2.42578125" style="214" customWidth="1"/>
    <col min="15365" max="15365" width="2.5703125" style="214" bestFit="1" customWidth="1"/>
    <col min="15366" max="15366" width="20.42578125" style="214"/>
    <col min="15367" max="15369" width="12.7109375" style="214" customWidth="1"/>
    <col min="15370" max="15370" width="2.140625" style="214" customWidth="1"/>
    <col min="15371" max="15371" width="3.85546875" style="214" customWidth="1"/>
    <col min="15372" max="15372" width="30.7109375" style="214" customWidth="1"/>
    <col min="15373" max="15608" width="20.42578125" style="214"/>
    <col min="15609" max="15609" width="2.42578125" style="214" customWidth="1"/>
    <col min="15610" max="15610" width="3.5703125" style="214" bestFit="1" customWidth="1"/>
    <col min="15611" max="15611" width="24.42578125" style="214" customWidth="1"/>
    <col min="15612" max="15619" width="13.7109375" style="214" customWidth="1"/>
    <col min="15620" max="15620" width="2.42578125" style="214" customWidth="1"/>
    <col min="15621" max="15621" width="2.5703125" style="214" bestFit="1" customWidth="1"/>
    <col min="15622" max="15622" width="20.42578125" style="214"/>
    <col min="15623" max="15625" width="12.7109375" style="214" customWidth="1"/>
    <col min="15626" max="15626" width="2.140625" style="214" customWidth="1"/>
    <col min="15627" max="15627" width="3.85546875" style="214" customWidth="1"/>
    <col min="15628" max="15628" width="30.7109375" style="214" customWidth="1"/>
    <col min="15629" max="15864" width="20.42578125" style="214"/>
    <col min="15865" max="15865" width="2.42578125" style="214" customWidth="1"/>
    <col min="15866" max="15866" width="3.5703125" style="214" bestFit="1" customWidth="1"/>
    <col min="15867" max="15867" width="24.42578125" style="214" customWidth="1"/>
    <col min="15868" max="15875" width="13.7109375" style="214" customWidth="1"/>
    <col min="15876" max="15876" width="2.42578125" style="214" customWidth="1"/>
    <col min="15877" max="15877" width="2.5703125" style="214" bestFit="1" customWidth="1"/>
    <col min="15878" max="15878" width="20.42578125" style="214"/>
    <col min="15879" max="15881" width="12.7109375" style="214" customWidth="1"/>
    <col min="15882" max="15882" width="2.140625" style="214" customWidth="1"/>
    <col min="15883" max="15883" width="3.85546875" style="214" customWidth="1"/>
    <col min="15884" max="15884" width="30.7109375" style="214" customWidth="1"/>
    <col min="15885" max="16120" width="20.42578125" style="214"/>
    <col min="16121" max="16121" width="2.42578125" style="214" customWidth="1"/>
    <col min="16122" max="16122" width="3.5703125" style="214" bestFit="1" customWidth="1"/>
    <col min="16123" max="16123" width="24.42578125" style="214" customWidth="1"/>
    <col min="16124" max="16131" width="13.7109375" style="214" customWidth="1"/>
    <col min="16132" max="16132" width="2.42578125" style="214" customWidth="1"/>
    <col min="16133" max="16133" width="2.5703125" style="214" bestFit="1" customWidth="1"/>
    <col min="16134" max="16134" width="20.42578125" style="214"/>
    <col min="16135" max="16137" width="12.7109375" style="214" customWidth="1"/>
    <col min="16138" max="16138" width="2.140625" style="214" customWidth="1"/>
    <col min="16139" max="16139" width="3.85546875" style="214" customWidth="1"/>
    <col min="16140" max="16140" width="30.7109375" style="214" customWidth="1"/>
    <col min="16141" max="16384" width="20.42578125" style="214"/>
  </cols>
  <sheetData>
    <row r="1" spans="2:12" s="2" customFormat="1" ht="15" x14ac:dyDescent="0.25">
      <c r="B1" s="241"/>
      <c r="C1" s="211" t="s">
        <v>39</v>
      </c>
      <c r="D1" s="243"/>
      <c r="E1" s="243"/>
      <c r="F1" s="210"/>
      <c r="G1" s="210"/>
      <c r="H1" s="210"/>
      <c r="I1" s="244"/>
      <c r="J1" s="244"/>
      <c r="K1" s="27"/>
      <c r="L1" s="27"/>
    </row>
    <row r="2" spans="2:12" x14ac:dyDescent="0.25">
      <c r="C2" s="328" t="s">
        <v>212</v>
      </c>
      <c r="D2" s="328"/>
      <c r="E2" s="328"/>
      <c r="F2" s="328"/>
      <c r="G2" s="328"/>
      <c r="H2" s="328"/>
      <c r="I2" s="328"/>
      <c r="J2" s="328"/>
      <c r="K2" s="213"/>
      <c r="L2" s="213"/>
    </row>
    <row r="3" spans="2:12" x14ac:dyDescent="0.25">
      <c r="C3" s="329" t="s">
        <v>510</v>
      </c>
      <c r="D3" s="329"/>
      <c r="E3" s="329"/>
      <c r="F3" s="329"/>
      <c r="G3" s="329"/>
      <c r="H3" s="329"/>
      <c r="I3" s="329"/>
      <c r="J3" s="329"/>
      <c r="K3" s="213"/>
      <c r="L3" s="213"/>
    </row>
    <row r="4" spans="2:12" x14ac:dyDescent="0.25">
      <c r="C4" s="213"/>
      <c r="D4" s="256"/>
      <c r="E4" s="213"/>
      <c r="F4" s="213"/>
      <c r="G4" s="213"/>
      <c r="H4" s="213"/>
      <c r="I4" s="213"/>
      <c r="J4" s="213"/>
      <c r="K4" s="213"/>
      <c r="L4" s="213"/>
    </row>
    <row r="5" spans="2:12" ht="26.25" thickBot="1" x14ac:dyDescent="0.3">
      <c r="K5" s="216" t="s">
        <v>106</v>
      </c>
    </row>
    <row r="6" spans="2:12" x14ac:dyDescent="0.25">
      <c r="B6" s="341" t="s">
        <v>0</v>
      </c>
      <c r="C6" s="343" t="s">
        <v>214</v>
      </c>
      <c r="D6" s="336" t="s">
        <v>236</v>
      </c>
      <c r="E6" s="336" t="s">
        <v>237</v>
      </c>
      <c r="F6" s="336" t="s">
        <v>238</v>
      </c>
      <c r="G6" s="336" t="s">
        <v>239</v>
      </c>
      <c r="H6" s="336" t="s">
        <v>240</v>
      </c>
      <c r="I6" s="336" t="s">
        <v>241</v>
      </c>
      <c r="J6" s="336" t="s">
        <v>242</v>
      </c>
      <c r="K6" s="338" t="s">
        <v>509</v>
      </c>
    </row>
    <row r="7" spans="2:12" ht="15" thickBot="1" x14ac:dyDescent="0.3">
      <c r="B7" s="342"/>
      <c r="C7" s="344"/>
      <c r="D7" s="337"/>
      <c r="E7" s="337"/>
      <c r="F7" s="337"/>
      <c r="G7" s="337"/>
      <c r="H7" s="337"/>
      <c r="I7" s="337"/>
      <c r="J7" s="337"/>
      <c r="K7" s="337"/>
    </row>
    <row r="8" spans="2:12" ht="24" x14ac:dyDescent="0.25">
      <c r="B8" s="217" t="s">
        <v>113</v>
      </c>
      <c r="C8" s="258" t="s">
        <v>218</v>
      </c>
      <c r="D8" s="259">
        <f>D9+D12</f>
        <v>0</v>
      </c>
      <c r="E8" s="259">
        <f t="shared" ref="E8:K8" si="0">E9+E12</f>
        <v>0</v>
      </c>
      <c r="F8" s="259">
        <f t="shared" si="0"/>
        <v>0</v>
      </c>
      <c r="G8" s="259">
        <f t="shared" si="0"/>
        <v>0</v>
      </c>
      <c r="H8" s="259">
        <f t="shared" si="0"/>
        <v>0</v>
      </c>
      <c r="I8" s="259">
        <f t="shared" si="0"/>
        <v>0</v>
      </c>
      <c r="J8" s="259">
        <f t="shared" si="0"/>
        <v>0</v>
      </c>
      <c r="K8" s="260">
        <f t="shared" si="0"/>
        <v>0</v>
      </c>
    </row>
    <row r="9" spans="2:12" ht="24" x14ac:dyDescent="0.25">
      <c r="B9" s="220" t="s">
        <v>219</v>
      </c>
      <c r="C9" s="221" t="s">
        <v>220</v>
      </c>
      <c r="D9" s="259">
        <f>SUM(D10:D11)</f>
        <v>0</v>
      </c>
      <c r="E9" s="259">
        <f t="shared" ref="E9:K9" si="1">SUM(E10:E11)</f>
        <v>0</v>
      </c>
      <c r="F9" s="259">
        <f t="shared" si="1"/>
        <v>0</v>
      </c>
      <c r="G9" s="259">
        <f t="shared" si="1"/>
        <v>0</v>
      </c>
      <c r="H9" s="259">
        <f t="shared" si="1"/>
        <v>0</v>
      </c>
      <c r="I9" s="259">
        <f t="shared" si="1"/>
        <v>0</v>
      </c>
      <c r="J9" s="259">
        <f t="shared" si="1"/>
        <v>0</v>
      </c>
      <c r="K9" s="260">
        <f t="shared" si="1"/>
        <v>0</v>
      </c>
    </row>
    <row r="10" spans="2:12" x14ac:dyDescent="0.25">
      <c r="B10" s="226"/>
      <c r="C10" s="221" t="s">
        <v>221</v>
      </c>
      <c r="D10" s="261"/>
      <c r="E10" s="261"/>
      <c r="F10" s="261"/>
      <c r="G10" s="261"/>
      <c r="H10" s="261"/>
      <c r="I10" s="261"/>
      <c r="J10" s="261"/>
      <c r="K10" s="260">
        <f>SUM(D10:J10)</f>
        <v>0</v>
      </c>
    </row>
    <row r="11" spans="2:12" x14ac:dyDescent="0.25">
      <c r="B11" s="226"/>
      <c r="C11" s="221" t="s">
        <v>222</v>
      </c>
      <c r="D11" s="261"/>
      <c r="E11" s="261"/>
      <c r="F11" s="261"/>
      <c r="G11" s="261"/>
      <c r="H11" s="261"/>
      <c r="I11" s="261"/>
      <c r="J11" s="261"/>
      <c r="K11" s="260">
        <f>SUM(D11:J11)</f>
        <v>0</v>
      </c>
    </row>
    <row r="12" spans="2:12" x14ac:dyDescent="0.25">
      <c r="B12" s="220" t="s">
        <v>223</v>
      </c>
      <c r="C12" s="221" t="s">
        <v>224</v>
      </c>
      <c r="D12" s="261"/>
      <c r="E12" s="261"/>
      <c r="F12" s="261"/>
      <c r="G12" s="261"/>
      <c r="H12" s="261"/>
      <c r="I12" s="261"/>
      <c r="J12" s="261"/>
      <c r="K12" s="260">
        <f>SUM(D12:J12)</f>
        <v>0</v>
      </c>
    </row>
    <row r="13" spans="2:12" ht="48" x14ac:dyDescent="0.25">
      <c r="B13" s="120" t="s">
        <v>114</v>
      </c>
      <c r="C13" s="221" t="s">
        <v>225</v>
      </c>
      <c r="D13" s="259">
        <f>D14+D17</f>
        <v>0</v>
      </c>
      <c r="E13" s="259">
        <f t="shared" ref="E13:K13" si="2">E14+E17</f>
        <v>0</v>
      </c>
      <c r="F13" s="259">
        <f t="shared" si="2"/>
        <v>0</v>
      </c>
      <c r="G13" s="259">
        <f t="shared" si="2"/>
        <v>0</v>
      </c>
      <c r="H13" s="259">
        <f t="shared" si="2"/>
        <v>0</v>
      </c>
      <c r="I13" s="259">
        <f t="shared" si="2"/>
        <v>0</v>
      </c>
      <c r="J13" s="259">
        <f t="shared" si="2"/>
        <v>0</v>
      </c>
      <c r="K13" s="260">
        <f t="shared" si="2"/>
        <v>0</v>
      </c>
    </row>
    <row r="14" spans="2:12" ht="24" x14ac:dyDescent="0.25">
      <c r="B14" s="120" t="s">
        <v>219</v>
      </c>
      <c r="C14" s="221" t="s">
        <v>226</v>
      </c>
      <c r="D14" s="259">
        <f>D15+D16</f>
        <v>0</v>
      </c>
      <c r="E14" s="259">
        <f t="shared" ref="E14:K14" si="3">E15+E16</f>
        <v>0</v>
      </c>
      <c r="F14" s="259">
        <f t="shared" si="3"/>
        <v>0</v>
      </c>
      <c r="G14" s="259">
        <f t="shared" si="3"/>
        <v>0</v>
      </c>
      <c r="H14" s="259">
        <f t="shared" si="3"/>
        <v>0</v>
      </c>
      <c r="I14" s="259">
        <f t="shared" si="3"/>
        <v>0</v>
      </c>
      <c r="J14" s="259">
        <f t="shared" si="3"/>
        <v>0</v>
      </c>
      <c r="K14" s="260">
        <f t="shared" si="3"/>
        <v>0</v>
      </c>
    </row>
    <row r="15" spans="2:12" x14ac:dyDescent="0.25">
      <c r="B15" s="220"/>
      <c r="C15" s="235" t="s">
        <v>227</v>
      </c>
      <c r="D15" s="261"/>
      <c r="E15" s="261"/>
      <c r="F15" s="261"/>
      <c r="G15" s="261"/>
      <c r="H15" s="261"/>
      <c r="I15" s="261"/>
      <c r="J15" s="261"/>
      <c r="K15" s="260">
        <f>SUM(D15:J15)</f>
        <v>0</v>
      </c>
    </row>
    <row r="16" spans="2:12" x14ac:dyDescent="0.25">
      <c r="B16" s="220"/>
      <c r="C16" s="235" t="s">
        <v>228</v>
      </c>
      <c r="D16" s="261"/>
      <c r="E16" s="261"/>
      <c r="F16" s="261"/>
      <c r="G16" s="261"/>
      <c r="H16" s="261"/>
      <c r="I16" s="261"/>
      <c r="J16" s="261"/>
      <c r="K16" s="260">
        <f>SUM(D16:J16)</f>
        <v>0</v>
      </c>
    </row>
    <row r="17" spans="2:11" x14ac:dyDescent="0.25">
      <c r="B17" s="120" t="s">
        <v>223</v>
      </c>
      <c r="C17" s="221" t="s">
        <v>229</v>
      </c>
      <c r="D17" s="261"/>
      <c r="E17" s="261"/>
      <c r="F17" s="261"/>
      <c r="G17" s="261"/>
      <c r="H17" s="261"/>
      <c r="I17" s="261"/>
      <c r="J17" s="261"/>
      <c r="K17" s="260">
        <f>SUM(D17:J17)</f>
        <v>0</v>
      </c>
    </row>
    <row r="18" spans="2:11" ht="24" x14ac:dyDescent="0.25">
      <c r="B18" s="120" t="s">
        <v>139</v>
      </c>
      <c r="C18" s="221" t="s">
        <v>230</v>
      </c>
      <c r="D18" s="262">
        <f>D19+D22+D23+D24</f>
        <v>2357871.63</v>
      </c>
      <c r="E18" s="262">
        <f t="shared" ref="E18:K18" si="4">E19+E22+E23+E24</f>
        <v>12331.81</v>
      </c>
      <c r="F18" s="262">
        <f t="shared" si="4"/>
        <v>3525</v>
      </c>
      <c r="G18" s="262">
        <f t="shared" si="4"/>
        <v>1228.81</v>
      </c>
      <c r="H18" s="262">
        <f t="shared" si="4"/>
        <v>5331.07</v>
      </c>
      <c r="I18" s="262">
        <f t="shared" si="4"/>
        <v>14548.19</v>
      </c>
      <c r="J18" s="262">
        <f t="shared" si="4"/>
        <v>171331.83</v>
      </c>
      <c r="K18" s="236">
        <f t="shared" si="4"/>
        <v>2566168.3400000003</v>
      </c>
    </row>
    <row r="19" spans="2:11" ht="24" x14ac:dyDescent="0.25">
      <c r="B19" s="220" t="s">
        <v>219</v>
      </c>
      <c r="C19" s="221" t="s">
        <v>220</v>
      </c>
      <c r="D19" s="262">
        <f>D20+D21</f>
        <v>1902865.83</v>
      </c>
      <c r="E19" s="262">
        <f t="shared" ref="E19:K19" si="5">E20+E21</f>
        <v>12331.81</v>
      </c>
      <c r="F19" s="262">
        <f t="shared" si="5"/>
        <v>3525</v>
      </c>
      <c r="G19" s="262">
        <f t="shared" si="5"/>
        <v>1228.81</v>
      </c>
      <c r="H19" s="262">
        <f t="shared" si="5"/>
        <v>5331.07</v>
      </c>
      <c r="I19" s="262">
        <f t="shared" si="5"/>
        <v>14450.2</v>
      </c>
      <c r="J19" s="262">
        <f t="shared" si="5"/>
        <v>163520.5</v>
      </c>
      <c r="K19" s="236">
        <f t="shared" si="5"/>
        <v>2103253.2200000002</v>
      </c>
    </row>
    <row r="20" spans="2:11" x14ac:dyDescent="0.25">
      <c r="B20" s="226"/>
      <c r="C20" s="221" t="s">
        <v>221</v>
      </c>
      <c r="D20" s="261">
        <v>1902865.83</v>
      </c>
      <c r="E20" s="261">
        <v>12331.81</v>
      </c>
      <c r="F20" s="261">
        <v>3525</v>
      </c>
      <c r="G20" s="261">
        <v>1228.81</v>
      </c>
      <c r="H20" s="261">
        <v>5331.07</v>
      </c>
      <c r="I20" s="261">
        <v>14450.2</v>
      </c>
      <c r="J20" s="261">
        <v>163520.5</v>
      </c>
      <c r="K20" s="260">
        <f>SUM(D20:J20)</f>
        <v>2103253.2200000002</v>
      </c>
    </row>
    <row r="21" spans="2:11" x14ac:dyDescent="0.25">
      <c r="B21" s="226"/>
      <c r="C21" s="221" t="s">
        <v>222</v>
      </c>
      <c r="D21" s="261"/>
      <c r="E21" s="261"/>
      <c r="F21" s="261"/>
      <c r="G21" s="261"/>
      <c r="H21" s="261"/>
      <c r="I21" s="261"/>
      <c r="J21" s="261"/>
      <c r="K21" s="260">
        <f>SUM(D21:J21)</f>
        <v>0</v>
      </c>
    </row>
    <row r="22" spans="2:11" ht="24" x14ac:dyDescent="0.25">
      <c r="B22" s="226" t="s">
        <v>223</v>
      </c>
      <c r="C22" s="221" t="s">
        <v>231</v>
      </c>
      <c r="D22" s="261"/>
      <c r="E22" s="261"/>
      <c r="F22" s="261"/>
      <c r="G22" s="261"/>
      <c r="H22" s="261"/>
      <c r="I22" s="261"/>
      <c r="J22" s="261"/>
      <c r="K22" s="260">
        <f>SUM(D22:J22)</f>
        <v>0</v>
      </c>
    </row>
    <row r="23" spans="2:11" x14ac:dyDescent="0.25">
      <c r="B23" s="220" t="s">
        <v>232</v>
      </c>
      <c r="C23" s="221" t="s">
        <v>224</v>
      </c>
      <c r="D23" s="261">
        <v>455005.8</v>
      </c>
      <c r="E23" s="261"/>
      <c r="F23" s="261"/>
      <c r="G23" s="261"/>
      <c r="H23" s="261"/>
      <c r="I23" s="261">
        <v>97.99</v>
      </c>
      <c r="J23" s="261">
        <v>7811.33</v>
      </c>
      <c r="K23" s="260">
        <f>SUM(D23:J23)</f>
        <v>462915.12</v>
      </c>
    </row>
    <row r="24" spans="2:11" ht="24.75" thickBot="1" x14ac:dyDescent="0.3">
      <c r="B24" s="263" t="s">
        <v>233</v>
      </c>
      <c r="C24" s="264" t="s">
        <v>234</v>
      </c>
      <c r="D24" s="265"/>
      <c r="E24" s="265"/>
      <c r="F24" s="265"/>
      <c r="G24" s="265"/>
      <c r="H24" s="265"/>
      <c r="I24" s="265"/>
      <c r="J24" s="265"/>
      <c r="K24" s="260">
        <f>SUM(D24:J24)</f>
        <v>0</v>
      </c>
    </row>
    <row r="25" spans="2:11" ht="15" thickBot="1" x14ac:dyDescent="0.3">
      <c r="B25" s="339" t="s">
        <v>235</v>
      </c>
      <c r="C25" s="340"/>
      <c r="D25" s="125">
        <f>D8+D13+D18</f>
        <v>2357871.63</v>
      </c>
      <c r="E25" s="125">
        <f t="shared" ref="E25:J25" si="6">E8+E13+E18</f>
        <v>12331.81</v>
      </c>
      <c r="F25" s="125">
        <f t="shared" si="6"/>
        <v>3525</v>
      </c>
      <c r="G25" s="125">
        <f t="shared" si="6"/>
        <v>1228.81</v>
      </c>
      <c r="H25" s="125">
        <f t="shared" si="6"/>
        <v>5331.07</v>
      </c>
      <c r="I25" s="125">
        <f t="shared" si="6"/>
        <v>14548.19</v>
      </c>
      <c r="J25" s="125">
        <f t="shared" si="6"/>
        <v>171331.83</v>
      </c>
      <c r="K25" s="125">
        <f>K8+K13+K18</f>
        <v>2566168.3400000003</v>
      </c>
    </row>
    <row r="26" spans="2:11" x14ac:dyDescent="0.25">
      <c r="J26" s="94"/>
      <c r="K26" s="266"/>
    </row>
  </sheetData>
  <mergeCells count="13">
    <mergeCell ref="J6:J7"/>
    <mergeCell ref="K6:K7"/>
    <mergeCell ref="B25:C25"/>
    <mergeCell ref="C2:J2"/>
    <mergeCell ref="C3:J3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4084D-081F-48B0-83F5-DEB6A42AC099}">
  <sheetPr>
    <pageSetUpPr fitToPage="1"/>
  </sheetPr>
  <dimension ref="B1:Q22"/>
  <sheetViews>
    <sheetView workbookViewId="0">
      <selection activeCell="C1" sqref="C1"/>
    </sheetView>
  </sheetViews>
  <sheetFormatPr defaultRowHeight="15" x14ac:dyDescent="0.25"/>
  <cols>
    <col min="1" max="1" width="3.28515625" style="36" customWidth="1"/>
    <col min="2" max="2" width="4.140625" style="36" bestFit="1" customWidth="1"/>
    <col min="3" max="3" width="35.7109375" style="36" customWidth="1"/>
    <col min="4" max="9" width="16.7109375" style="36" customWidth="1"/>
    <col min="10" max="10" width="3.42578125" style="36" customWidth="1"/>
    <col min="11" max="11" width="4.140625" style="36" customWidth="1"/>
    <col min="12" max="12" width="27.140625" style="36" customWidth="1"/>
    <col min="13" max="256" width="9.140625" style="36"/>
    <col min="257" max="257" width="3.28515625" style="36" customWidth="1"/>
    <col min="258" max="258" width="4.140625" style="36" bestFit="1" customWidth="1"/>
    <col min="259" max="259" width="35.7109375" style="36" customWidth="1"/>
    <col min="260" max="265" width="16.7109375" style="36" customWidth="1"/>
    <col min="266" max="266" width="3.42578125" style="36" customWidth="1"/>
    <col min="267" max="267" width="4.140625" style="36" customWidth="1"/>
    <col min="268" max="268" width="27.140625" style="36" customWidth="1"/>
    <col min="269" max="512" width="9.140625" style="36"/>
    <col min="513" max="513" width="3.28515625" style="36" customWidth="1"/>
    <col min="514" max="514" width="4.140625" style="36" bestFit="1" customWidth="1"/>
    <col min="515" max="515" width="35.7109375" style="36" customWidth="1"/>
    <col min="516" max="521" width="16.7109375" style="36" customWidth="1"/>
    <col min="522" max="522" width="3.42578125" style="36" customWidth="1"/>
    <col min="523" max="523" width="4.140625" style="36" customWidth="1"/>
    <col min="524" max="524" width="27.140625" style="36" customWidth="1"/>
    <col min="525" max="768" width="9.140625" style="36"/>
    <col min="769" max="769" width="3.28515625" style="36" customWidth="1"/>
    <col min="770" max="770" width="4.140625" style="36" bestFit="1" customWidth="1"/>
    <col min="771" max="771" width="35.7109375" style="36" customWidth="1"/>
    <col min="772" max="777" width="16.7109375" style="36" customWidth="1"/>
    <col min="778" max="778" width="3.42578125" style="36" customWidth="1"/>
    <col min="779" max="779" width="4.140625" style="36" customWidth="1"/>
    <col min="780" max="780" width="27.140625" style="36" customWidth="1"/>
    <col min="781" max="1024" width="9.140625" style="36"/>
    <col min="1025" max="1025" width="3.28515625" style="36" customWidth="1"/>
    <col min="1026" max="1026" width="4.140625" style="36" bestFit="1" customWidth="1"/>
    <col min="1027" max="1027" width="35.7109375" style="36" customWidth="1"/>
    <col min="1028" max="1033" width="16.7109375" style="36" customWidth="1"/>
    <col min="1034" max="1034" width="3.42578125" style="36" customWidth="1"/>
    <col min="1035" max="1035" width="4.140625" style="36" customWidth="1"/>
    <col min="1036" max="1036" width="27.140625" style="36" customWidth="1"/>
    <col min="1037" max="1280" width="9.140625" style="36"/>
    <col min="1281" max="1281" width="3.28515625" style="36" customWidth="1"/>
    <col min="1282" max="1282" width="4.140625" style="36" bestFit="1" customWidth="1"/>
    <col min="1283" max="1283" width="35.7109375" style="36" customWidth="1"/>
    <col min="1284" max="1289" width="16.7109375" style="36" customWidth="1"/>
    <col min="1290" max="1290" width="3.42578125" style="36" customWidth="1"/>
    <col min="1291" max="1291" width="4.140625" style="36" customWidth="1"/>
    <col min="1292" max="1292" width="27.140625" style="36" customWidth="1"/>
    <col min="1293" max="1536" width="9.140625" style="36"/>
    <col min="1537" max="1537" width="3.28515625" style="36" customWidth="1"/>
    <col min="1538" max="1538" width="4.140625" style="36" bestFit="1" customWidth="1"/>
    <col min="1539" max="1539" width="35.7109375" style="36" customWidth="1"/>
    <col min="1540" max="1545" width="16.7109375" style="36" customWidth="1"/>
    <col min="1546" max="1546" width="3.42578125" style="36" customWidth="1"/>
    <col min="1547" max="1547" width="4.140625" style="36" customWidth="1"/>
    <col min="1548" max="1548" width="27.140625" style="36" customWidth="1"/>
    <col min="1549" max="1792" width="9.140625" style="36"/>
    <col min="1793" max="1793" width="3.28515625" style="36" customWidth="1"/>
    <col min="1794" max="1794" width="4.140625" style="36" bestFit="1" customWidth="1"/>
    <col min="1795" max="1795" width="35.7109375" style="36" customWidth="1"/>
    <col min="1796" max="1801" width="16.7109375" style="36" customWidth="1"/>
    <col min="1802" max="1802" width="3.42578125" style="36" customWidth="1"/>
    <col min="1803" max="1803" width="4.140625" style="36" customWidth="1"/>
    <col min="1804" max="1804" width="27.140625" style="36" customWidth="1"/>
    <col min="1805" max="2048" width="9.140625" style="36"/>
    <col min="2049" max="2049" width="3.28515625" style="36" customWidth="1"/>
    <col min="2050" max="2050" width="4.140625" style="36" bestFit="1" customWidth="1"/>
    <col min="2051" max="2051" width="35.7109375" style="36" customWidth="1"/>
    <col min="2052" max="2057" width="16.7109375" style="36" customWidth="1"/>
    <col min="2058" max="2058" width="3.42578125" style="36" customWidth="1"/>
    <col min="2059" max="2059" width="4.140625" style="36" customWidth="1"/>
    <col min="2060" max="2060" width="27.140625" style="36" customWidth="1"/>
    <col min="2061" max="2304" width="9.140625" style="36"/>
    <col min="2305" max="2305" width="3.28515625" style="36" customWidth="1"/>
    <col min="2306" max="2306" width="4.140625" style="36" bestFit="1" customWidth="1"/>
    <col min="2307" max="2307" width="35.7109375" style="36" customWidth="1"/>
    <col min="2308" max="2313" width="16.7109375" style="36" customWidth="1"/>
    <col min="2314" max="2314" width="3.42578125" style="36" customWidth="1"/>
    <col min="2315" max="2315" width="4.140625" style="36" customWidth="1"/>
    <col min="2316" max="2316" width="27.140625" style="36" customWidth="1"/>
    <col min="2317" max="2560" width="9.140625" style="36"/>
    <col min="2561" max="2561" width="3.28515625" style="36" customWidth="1"/>
    <col min="2562" max="2562" width="4.140625" style="36" bestFit="1" customWidth="1"/>
    <col min="2563" max="2563" width="35.7109375" style="36" customWidth="1"/>
    <col min="2564" max="2569" width="16.7109375" style="36" customWidth="1"/>
    <col min="2570" max="2570" width="3.42578125" style="36" customWidth="1"/>
    <col min="2571" max="2571" width="4.140625" style="36" customWidth="1"/>
    <col min="2572" max="2572" width="27.140625" style="36" customWidth="1"/>
    <col min="2573" max="2816" width="9.140625" style="36"/>
    <col min="2817" max="2817" width="3.28515625" style="36" customWidth="1"/>
    <col min="2818" max="2818" width="4.140625" style="36" bestFit="1" customWidth="1"/>
    <col min="2819" max="2819" width="35.7109375" style="36" customWidth="1"/>
    <col min="2820" max="2825" width="16.7109375" style="36" customWidth="1"/>
    <col min="2826" max="2826" width="3.42578125" style="36" customWidth="1"/>
    <col min="2827" max="2827" width="4.140625" style="36" customWidth="1"/>
    <col min="2828" max="2828" width="27.140625" style="36" customWidth="1"/>
    <col min="2829" max="3072" width="9.140625" style="36"/>
    <col min="3073" max="3073" width="3.28515625" style="36" customWidth="1"/>
    <col min="3074" max="3074" width="4.140625" style="36" bestFit="1" customWidth="1"/>
    <col min="3075" max="3075" width="35.7109375" style="36" customWidth="1"/>
    <col min="3076" max="3081" width="16.7109375" style="36" customWidth="1"/>
    <col min="3082" max="3082" width="3.42578125" style="36" customWidth="1"/>
    <col min="3083" max="3083" width="4.140625" style="36" customWidth="1"/>
    <col min="3084" max="3084" width="27.140625" style="36" customWidth="1"/>
    <col min="3085" max="3328" width="9.140625" style="36"/>
    <col min="3329" max="3329" width="3.28515625" style="36" customWidth="1"/>
    <col min="3330" max="3330" width="4.140625" style="36" bestFit="1" customWidth="1"/>
    <col min="3331" max="3331" width="35.7109375" style="36" customWidth="1"/>
    <col min="3332" max="3337" width="16.7109375" style="36" customWidth="1"/>
    <col min="3338" max="3338" width="3.42578125" style="36" customWidth="1"/>
    <col min="3339" max="3339" width="4.140625" style="36" customWidth="1"/>
    <col min="3340" max="3340" width="27.140625" style="36" customWidth="1"/>
    <col min="3341" max="3584" width="9.140625" style="36"/>
    <col min="3585" max="3585" width="3.28515625" style="36" customWidth="1"/>
    <col min="3586" max="3586" width="4.140625" style="36" bestFit="1" customWidth="1"/>
    <col min="3587" max="3587" width="35.7109375" style="36" customWidth="1"/>
    <col min="3588" max="3593" width="16.7109375" style="36" customWidth="1"/>
    <col min="3594" max="3594" width="3.42578125" style="36" customWidth="1"/>
    <col min="3595" max="3595" width="4.140625" style="36" customWidth="1"/>
    <col min="3596" max="3596" width="27.140625" style="36" customWidth="1"/>
    <col min="3597" max="3840" width="9.140625" style="36"/>
    <col min="3841" max="3841" width="3.28515625" style="36" customWidth="1"/>
    <col min="3842" max="3842" width="4.140625" style="36" bestFit="1" customWidth="1"/>
    <col min="3843" max="3843" width="35.7109375" style="36" customWidth="1"/>
    <col min="3844" max="3849" width="16.7109375" style="36" customWidth="1"/>
    <col min="3850" max="3850" width="3.42578125" style="36" customWidth="1"/>
    <col min="3851" max="3851" width="4.140625" style="36" customWidth="1"/>
    <col min="3852" max="3852" width="27.140625" style="36" customWidth="1"/>
    <col min="3853" max="4096" width="9.140625" style="36"/>
    <col min="4097" max="4097" width="3.28515625" style="36" customWidth="1"/>
    <col min="4098" max="4098" width="4.140625" style="36" bestFit="1" customWidth="1"/>
    <col min="4099" max="4099" width="35.7109375" style="36" customWidth="1"/>
    <col min="4100" max="4105" width="16.7109375" style="36" customWidth="1"/>
    <col min="4106" max="4106" width="3.42578125" style="36" customWidth="1"/>
    <col min="4107" max="4107" width="4.140625" style="36" customWidth="1"/>
    <col min="4108" max="4108" width="27.140625" style="36" customWidth="1"/>
    <col min="4109" max="4352" width="9.140625" style="36"/>
    <col min="4353" max="4353" width="3.28515625" style="36" customWidth="1"/>
    <col min="4354" max="4354" width="4.140625" style="36" bestFit="1" customWidth="1"/>
    <col min="4355" max="4355" width="35.7109375" style="36" customWidth="1"/>
    <col min="4356" max="4361" width="16.7109375" style="36" customWidth="1"/>
    <col min="4362" max="4362" width="3.42578125" style="36" customWidth="1"/>
    <col min="4363" max="4363" width="4.140625" style="36" customWidth="1"/>
    <col min="4364" max="4364" width="27.140625" style="36" customWidth="1"/>
    <col min="4365" max="4608" width="9.140625" style="36"/>
    <col min="4609" max="4609" width="3.28515625" style="36" customWidth="1"/>
    <col min="4610" max="4610" width="4.140625" style="36" bestFit="1" customWidth="1"/>
    <col min="4611" max="4611" width="35.7109375" style="36" customWidth="1"/>
    <col min="4612" max="4617" width="16.7109375" style="36" customWidth="1"/>
    <col min="4618" max="4618" width="3.42578125" style="36" customWidth="1"/>
    <col min="4619" max="4619" width="4.140625" style="36" customWidth="1"/>
    <col min="4620" max="4620" width="27.140625" style="36" customWidth="1"/>
    <col min="4621" max="4864" width="9.140625" style="36"/>
    <col min="4865" max="4865" width="3.28515625" style="36" customWidth="1"/>
    <col min="4866" max="4866" width="4.140625" style="36" bestFit="1" customWidth="1"/>
    <col min="4867" max="4867" width="35.7109375" style="36" customWidth="1"/>
    <col min="4868" max="4873" width="16.7109375" style="36" customWidth="1"/>
    <col min="4874" max="4874" width="3.42578125" style="36" customWidth="1"/>
    <col min="4875" max="4875" width="4.140625" style="36" customWidth="1"/>
    <col min="4876" max="4876" width="27.140625" style="36" customWidth="1"/>
    <col min="4877" max="5120" width="9.140625" style="36"/>
    <col min="5121" max="5121" width="3.28515625" style="36" customWidth="1"/>
    <col min="5122" max="5122" width="4.140625" style="36" bestFit="1" customWidth="1"/>
    <col min="5123" max="5123" width="35.7109375" style="36" customWidth="1"/>
    <col min="5124" max="5129" width="16.7109375" style="36" customWidth="1"/>
    <col min="5130" max="5130" width="3.42578125" style="36" customWidth="1"/>
    <col min="5131" max="5131" width="4.140625" style="36" customWidth="1"/>
    <col min="5132" max="5132" width="27.140625" style="36" customWidth="1"/>
    <col min="5133" max="5376" width="9.140625" style="36"/>
    <col min="5377" max="5377" width="3.28515625" style="36" customWidth="1"/>
    <col min="5378" max="5378" width="4.140625" style="36" bestFit="1" customWidth="1"/>
    <col min="5379" max="5379" width="35.7109375" style="36" customWidth="1"/>
    <col min="5380" max="5385" width="16.7109375" style="36" customWidth="1"/>
    <col min="5386" max="5386" width="3.42578125" style="36" customWidth="1"/>
    <col min="5387" max="5387" width="4.140625" style="36" customWidth="1"/>
    <col min="5388" max="5388" width="27.140625" style="36" customWidth="1"/>
    <col min="5389" max="5632" width="9.140625" style="36"/>
    <col min="5633" max="5633" width="3.28515625" style="36" customWidth="1"/>
    <col min="5634" max="5634" width="4.140625" style="36" bestFit="1" customWidth="1"/>
    <col min="5635" max="5635" width="35.7109375" style="36" customWidth="1"/>
    <col min="5636" max="5641" width="16.7109375" style="36" customWidth="1"/>
    <col min="5642" max="5642" width="3.42578125" style="36" customWidth="1"/>
    <col min="5643" max="5643" width="4.140625" style="36" customWidth="1"/>
    <col min="5644" max="5644" width="27.140625" style="36" customWidth="1"/>
    <col min="5645" max="5888" width="9.140625" style="36"/>
    <col min="5889" max="5889" width="3.28515625" style="36" customWidth="1"/>
    <col min="5890" max="5890" width="4.140625" style="36" bestFit="1" customWidth="1"/>
    <col min="5891" max="5891" width="35.7109375" style="36" customWidth="1"/>
    <col min="5892" max="5897" width="16.7109375" style="36" customWidth="1"/>
    <col min="5898" max="5898" width="3.42578125" style="36" customWidth="1"/>
    <col min="5899" max="5899" width="4.140625" style="36" customWidth="1"/>
    <col min="5900" max="5900" width="27.140625" style="36" customWidth="1"/>
    <col min="5901" max="6144" width="9.140625" style="36"/>
    <col min="6145" max="6145" width="3.28515625" style="36" customWidth="1"/>
    <col min="6146" max="6146" width="4.140625" style="36" bestFit="1" customWidth="1"/>
    <col min="6147" max="6147" width="35.7109375" style="36" customWidth="1"/>
    <col min="6148" max="6153" width="16.7109375" style="36" customWidth="1"/>
    <col min="6154" max="6154" width="3.42578125" style="36" customWidth="1"/>
    <col min="6155" max="6155" width="4.140625" style="36" customWidth="1"/>
    <col min="6156" max="6156" width="27.140625" style="36" customWidth="1"/>
    <col min="6157" max="6400" width="9.140625" style="36"/>
    <col min="6401" max="6401" width="3.28515625" style="36" customWidth="1"/>
    <col min="6402" max="6402" width="4.140625" style="36" bestFit="1" customWidth="1"/>
    <col min="6403" max="6403" width="35.7109375" style="36" customWidth="1"/>
    <col min="6404" max="6409" width="16.7109375" style="36" customWidth="1"/>
    <col min="6410" max="6410" width="3.42578125" style="36" customWidth="1"/>
    <col min="6411" max="6411" width="4.140625" style="36" customWidth="1"/>
    <col min="6412" max="6412" width="27.140625" style="36" customWidth="1"/>
    <col min="6413" max="6656" width="9.140625" style="36"/>
    <col min="6657" max="6657" width="3.28515625" style="36" customWidth="1"/>
    <col min="6658" max="6658" width="4.140625" style="36" bestFit="1" customWidth="1"/>
    <col min="6659" max="6659" width="35.7109375" style="36" customWidth="1"/>
    <col min="6660" max="6665" width="16.7109375" style="36" customWidth="1"/>
    <col min="6666" max="6666" width="3.42578125" style="36" customWidth="1"/>
    <col min="6667" max="6667" width="4.140625" style="36" customWidth="1"/>
    <col min="6668" max="6668" width="27.140625" style="36" customWidth="1"/>
    <col min="6669" max="6912" width="9.140625" style="36"/>
    <col min="6913" max="6913" width="3.28515625" style="36" customWidth="1"/>
    <col min="6914" max="6914" width="4.140625" style="36" bestFit="1" customWidth="1"/>
    <col min="6915" max="6915" width="35.7109375" style="36" customWidth="1"/>
    <col min="6916" max="6921" width="16.7109375" style="36" customWidth="1"/>
    <col min="6922" max="6922" width="3.42578125" style="36" customWidth="1"/>
    <col min="6923" max="6923" width="4.140625" style="36" customWidth="1"/>
    <col min="6924" max="6924" width="27.140625" style="36" customWidth="1"/>
    <col min="6925" max="7168" width="9.140625" style="36"/>
    <col min="7169" max="7169" width="3.28515625" style="36" customWidth="1"/>
    <col min="7170" max="7170" width="4.140625" style="36" bestFit="1" customWidth="1"/>
    <col min="7171" max="7171" width="35.7109375" style="36" customWidth="1"/>
    <col min="7172" max="7177" width="16.7109375" style="36" customWidth="1"/>
    <col min="7178" max="7178" width="3.42578125" style="36" customWidth="1"/>
    <col min="7179" max="7179" width="4.140625" style="36" customWidth="1"/>
    <col min="7180" max="7180" width="27.140625" style="36" customWidth="1"/>
    <col min="7181" max="7424" width="9.140625" style="36"/>
    <col min="7425" max="7425" width="3.28515625" style="36" customWidth="1"/>
    <col min="7426" max="7426" width="4.140625" style="36" bestFit="1" customWidth="1"/>
    <col min="7427" max="7427" width="35.7109375" style="36" customWidth="1"/>
    <col min="7428" max="7433" width="16.7109375" style="36" customWidth="1"/>
    <col min="7434" max="7434" width="3.42578125" style="36" customWidth="1"/>
    <col min="7435" max="7435" width="4.140625" style="36" customWidth="1"/>
    <col min="7436" max="7436" width="27.140625" style="36" customWidth="1"/>
    <col min="7437" max="7680" width="9.140625" style="36"/>
    <col min="7681" max="7681" width="3.28515625" style="36" customWidth="1"/>
    <col min="7682" max="7682" width="4.140625" style="36" bestFit="1" customWidth="1"/>
    <col min="7683" max="7683" width="35.7109375" style="36" customWidth="1"/>
    <col min="7684" max="7689" width="16.7109375" style="36" customWidth="1"/>
    <col min="7690" max="7690" width="3.42578125" style="36" customWidth="1"/>
    <col min="7691" max="7691" width="4.140625" style="36" customWidth="1"/>
    <col min="7692" max="7692" width="27.140625" style="36" customWidth="1"/>
    <col min="7693" max="7936" width="9.140625" style="36"/>
    <col min="7937" max="7937" width="3.28515625" style="36" customWidth="1"/>
    <col min="7938" max="7938" width="4.140625" style="36" bestFit="1" customWidth="1"/>
    <col min="7939" max="7939" width="35.7109375" style="36" customWidth="1"/>
    <col min="7940" max="7945" width="16.7109375" style="36" customWidth="1"/>
    <col min="7946" max="7946" width="3.42578125" style="36" customWidth="1"/>
    <col min="7947" max="7947" width="4.140625" style="36" customWidth="1"/>
    <col min="7948" max="7948" width="27.140625" style="36" customWidth="1"/>
    <col min="7949" max="8192" width="9.140625" style="36"/>
    <col min="8193" max="8193" width="3.28515625" style="36" customWidth="1"/>
    <col min="8194" max="8194" width="4.140625" style="36" bestFit="1" customWidth="1"/>
    <col min="8195" max="8195" width="35.7109375" style="36" customWidth="1"/>
    <col min="8196" max="8201" width="16.7109375" style="36" customWidth="1"/>
    <col min="8202" max="8202" width="3.42578125" style="36" customWidth="1"/>
    <col min="8203" max="8203" width="4.140625" style="36" customWidth="1"/>
    <col min="8204" max="8204" width="27.140625" style="36" customWidth="1"/>
    <col min="8205" max="8448" width="9.140625" style="36"/>
    <col min="8449" max="8449" width="3.28515625" style="36" customWidth="1"/>
    <col min="8450" max="8450" width="4.140625" style="36" bestFit="1" customWidth="1"/>
    <col min="8451" max="8451" width="35.7109375" style="36" customWidth="1"/>
    <col min="8452" max="8457" width="16.7109375" style="36" customWidth="1"/>
    <col min="8458" max="8458" width="3.42578125" style="36" customWidth="1"/>
    <col min="8459" max="8459" width="4.140625" style="36" customWidth="1"/>
    <col min="8460" max="8460" width="27.140625" style="36" customWidth="1"/>
    <col min="8461" max="8704" width="9.140625" style="36"/>
    <col min="8705" max="8705" width="3.28515625" style="36" customWidth="1"/>
    <col min="8706" max="8706" width="4.140625" style="36" bestFit="1" customWidth="1"/>
    <col min="8707" max="8707" width="35.7109375" style="36" customWidth="1"/>
    <col min="8708" max="8713" width="16.7109375" style="36" customWidth="1"/>
    <col min="8714" max="8714" width="3.42578125" style="36" customWidth="1"/>
    <col min="8715" max="8715" width="4.140625" style="36" customWidth="1"/>
    <col min="8716" max="8716" width="27.140625" style="36" customWidth="1"/>
    <col min="8717" max="8960" width="9.140625" style="36"/>
    <col min="8961" max="8961" width="3.28515625" style="36" customWidth="1"/>
    <col min="8962" max="8962" width="4.140625" style="36" bestFit="1" customWidth="1"/>
    <col min="8963" max="8963" width="35.7109375" style="36" customWidth="1"/>
    <col min="8964" max="8969" width="16.7109375" style="36" customWidth="1"/>
    <col min="8970" max="8970" width="3.42578125" style="36" customWidth="1"/>
    <col min="8971" max="8971" width="4.140625" style="36" customWidth="1"/>
    <col min="8972" max="8972" width="27.140625" style="36" customWidth="1"/>
    <col min="8973" max="9216" width="9.140625" style="36"/>
    <col min="9217" max="9217" width="3.28515625" style="36" customWidth="1"/>
    <col min="9218" max="9218" width="4.140625" style="36" bestFit="1" customWidth="1"/>
    <col min="9219" max="9219" width="35.7109375" style="36" customWidth="1"/>
    <col min="9220" max="9225" width="16.7109375" style="36" customWidth="1"/>
    <col min="9226" max="9226" width="3.42578125" style="36" customWidth="1"/>
    <col min="9227" max="9227" width="4.140625" style="36" customWidth="1"/>
    <col min="9228" max="9228" width="27.140625" style="36" customWidth="1"/>
    <col min="9229" max="9472" width="9.140625" style="36"/>
    <col min="9473" max="9473" width="3.28515625" style="36" customWidth="1"/>
    <col min="9474" max="9474" width="4.140625" style="36" bestFit="1" customWidth="1"/>
    <col min="9475" max="9475" width="35.7109375" style="36" customWidth="1"/>
    <col min="9476" max="9481" width="16.7109375" style="36" customWidth="1"/>
    <col min="9482" max="9482" width="3.42578125" style="36" customWidth="1"/>
    <col min="9483" max="9483" width="4.140625" style="36" customWidth="1"/>
    <col min="9484" max="9484" width="27.140625" style="36" customWidth="1"/>
    <col min="9485" max="9728" width="9.140625" style="36"/>
    <col min="9729" max="9729" width="3.28515625" style="36" customWidth="1"/>
    <col min="9730" max="9730" width="4.140625" style="36" bestFit="1" customWidth="1"/>
    <col min="9731" max="9731" width="35.7109375" style="36" customWidth="1"/>
    <col min="9732" max="9737" width="16.7109375" style="36" customWidth="1"/>
    <col min="9738" max="9738" width="3.42578125" style="36" customWidth="1"/>
    <col min="9739" max="9739" width="4.140625" style="36" customWidth="1"/>
    <col min="9740" max="9740" width="27.140625" style="36" customWidth="1"/>
    <col min="9741" max="9984" width="9.140625" style="36"/>
    <col min="9985" max="9985" width="3.28515625" style="36" customWidth="1"/>
    <col min="9986" max="9986" width="4.140625" style="36" bestFit="1" customWidth="1"/>
    <col min="9987" max="9987" width="35.7109375" style="36" customWidth="1"/>
    <col min="9988" max="9993" width="16.7109375" style="36" customWidth="1"/>
    <col min="9994" max="9994" width="3.42578125" style="36" customWidth="1"/>
    <col min="9995" max="9995" width="4.140625" style="36" customWidth="1"/>
    <col min="9996" max="9996" width="27.140625" style="36" customWidth="1"/>
    <col min="9997" max="10240" width="9.140625" style="36"/>
    <col min="10241" max="10241" width="3.28515625" style="36" customWidth="1"/>
    <col min="10242" max="10242" width="4.140625" style="36" bestFit="1" customWidth="1"/>
    <col min="10243" max="10243" width="35.7109375" style="36" customWidth="1"/>
    <col min="10244" max="10249" width="16.7109375" style="36" customWidth="1"/>
    <col min="10250" max="10250" width="3.42578125" style="36" customWidth="1"/>
    <col min="10251" max="10251" width="4.140625" style="36" customWidth="1"/>
    <col min="10252" max="10252" width="27.140625" style="36" customWidth="1"/>
    <col min="10253" max="10496" width="9.140625" style="36"/>
    <col min="10497" max="10497" width="3.28515625" style="36" customWidth="1"/>
    <col min="10498" max="10498" width="4.140625" style="36" bestFit="1" customWidth="1"/>
    <col min="10499" max="10499" width="35.7109375" style="36" customWidth="1"/>
    <col min="10500" max="10505" width="16.7109375" style="36" customWidth="1"/>
    <col min="10506" max="10506" width="3.42578125" style="36" customWidth="1"/>
    <col min="10507" max="10507" width="4.140625" style="36" customWidth="1"/>
    <col min="10508" max="10508" width="27.140625" style="36" customWidth="1"/>
    <col min="10509" max="10752" width="9.140625" style="36"/>
    <col min="10753" max="10753" width="3.28515625" style="36" customWidth="1"/>
    <col min="10754" max="10754" width="4.140625" style="36" bestFit="1" customWidth="1"/>
    <col min="10755" max="10755" width="35.7109375" style="36" customWidth="1"/>
    <col min="10756" max="10761" width="16.7109375" style="36" customWidth="1"/>
    <col min="10762" max="10762" width="3.42578125" style="36" customWidth="1"/>
    <col min="10763" max="10763" width="4.140625" style="36" customWidth="1"/>
    <col min="10764" max="10764" width="27.140625" style="36" customWidth="1"/>
    <col min="10765" max="11008" width="9.140625" style="36"/>
    <col min="11009" max="11009" width="3.28515625" style="36" customWidth="1"/>
    <col min="11010" max="11010" width="4.140625" style="36" bestFit="1" customWidth="1"/>
    <col min="11011" max="11011" width="35.7109375" style="36" customWidth="1"/>
    <col min="11012" max="11017" width="16.7109375" style="36" customWidth="1"/>
    <col min="11018" max="11018" width="3.42578125" style="36" customWidth="1"/>
    <col min="11019" max="11019" width="4.140625" style="36" customWidth="1"/>
    <col min="11020" max="11020" width="27.140625" style="36" customWidth="1"/>
    <col min="11021" max="11264" width="9.140625" style="36"/>
    <col min="11265" max="11265" width="3.28515625" style="36" customWidth="1"/>
    <col min="11266" max="11266" width="4.140625" style="36" bestFit="1" customWidth="1"/>
    <col min="11267" max="11267" width="35.7109375" style="36" customWidth="1"/>
    <col min="11268" max="11273" width="16.7109375" style="36" customWidth="1"/>
    <col min="11274" max="11274" width="3.42578125" style="36" customWidth="1"/>
    <col min="11275" max="11275" width="4.140625" style="36" customWidth="1"/>
    <col min="11276" max="11276" width="27.140625" style="36" customWidth="1"/>
    <col min="11277" max="11520" width="9.140625" style="36"/>
    <col min="11521" max="11521" width="3.28515625" style="36" customWidth="1"/>
    <col min="11522" max="11522" width="4.140625" style="36" bestFit="1" customWidth="1"/>
    <col min="11523" max="11523" width="35.7109375" style="36" customWidth="1"/>
    <col min="11524" max="11529" width="16.7109375" style="36" customWidth="1"/>
    <col min="11530" max="11530" width="3.42578125" style="36" customWidth="1"/>
    <col min="11531" max="11531" width="4.140625" style="36" customWidth="1"/>
    <col min="11532" max="11532" width="27.140625" style="36" customWidth="1"/>
    <col min="11533" max="11776" width="9.140625" style="36"/>
    <col min="11777" max="11777" width="3.28515625" style="36" customWidth="1"/>
    <col min="11778" max="11778" width="4.140625" style="36" bestFit="1" customWidth="1"/>
    <col min="11779" max="11779" width="35.7109375" style="36" customWidth="1"/>
    <col min="11780" max="11785" width="16.7109375" style="36" customWidth="1"/>
    <col min="11786" max="11786" width="3.42578125" style="36" customWidth="1"/>
    <col min="11787" max="11787" width="4.140625" style="36" customWidth="1"/>
    <col min="11788" max="11788" width="27.140625" style="36" customWidth="1"/>
    <col min="11789" max="12032" width="9.140625" style="36"/>
    <col min="12033" max="12033" width="3.28515625" style="36" customWidth="1"/>
    <col min="12034" max="12034" width="4.140625" style="36" bestFit="1" customWidth="1"/>
    <col min="12035" max="12035" width="35.7109375" style="36" customWidth="1"/>
    <col min="12036" max="12041" width="16.7109375" style="36" customWidth="1"/>
    <col min="12042" max="12042" width="3.42578125" style="36" customWidth="1"/>
    <col min="12043" max="12043" width="4.140625" style="36" customWidth="1"/>
    <col min="12044" max="12044" width="27.140625" style="36" customWidth="1"/>
    <col min="12045" max="12288" width="9.140625" style="36"/>
    <col min="12289" max="12289" width="3.28515625" style="36" customWidth="1"/>
    <col min="12290" max="12290" width="4.140625" style="36" bestFit="1" customWidth="1"/>
    <col min="12291" max="12291" width="35.7109375" style="36" customWidth="1"/>
    <col min="12292" max="12297" width="16.7109375" style="36" customWidth="1"/>
    <col min="12298" max="12298" width="3.42578125" style="36" customWidth="1"/>
    <col min="12299" max="12299" width="4.140625" style="36" customWidth="1"/>
    <col min="12300" max="12300" width="27.140625" style="36" customWidth="1"/>
    <col min="12301" max="12544" width="9.140625" style="36"/>
    <col min="12545" max="12545" width="3.28515625" style="36" customWidth="1"/>
    <col min="12546" max="12546" width="4.140625" style="36" bestFit="1" customWidth="1"/>
    <col min="12547" max="12547" width="35.7109375" style="36" customWidth="1"/>
    <col min="12548" max="12553" width="16.7109375" style="36" customWidth="1"/>
    <col min="12554" max="12554" width="3.42578125" style="36" customWidth="1"/>
    <col min="12555" max="12555" width="4.140625" style="36" customWidth="1"/>
    <col min="12556" max="12556" width="27.140625" style="36" customWidth="1"/>
    <col min="12557" max="12800" width="9.140625" style="36"/>
    <col min="12801" max="12801" width="3.28515625" style="36" customWidth="1"/>
    <col min="12802" max="12802" width="4.140625" style="36" bestFit="1" customWidth="1"/>
    <col min="12803" max="12803" width="35.7109375" style="36" customWidth="1"/>
    <col min="12804" max="12809" width="16.7109375" style="36" customWidth="1"/>
    <col min="12810" max="12810" width="3.42578125" style="36" customWidth="1"/>
    <col min="12811" max="12811" width="4.140625" style="36" customWidth="1"/>
    <col min="12812" max="12812" width="27.140625" style="36" customWidth="1"/>
    <col min="12813" max="13056" width="9.140625" style="36"/>
    <col min="13057" max="13057" width="3.28515625" style="36" customWidth="1"/>
    <col min="13058" max="13058" width="4.140625" style="36" bestFit="1" customWidth="1"/>
    <col min="13059" max="13059" width="35.7109375" style="36" customWidth="1"/>
    <col min="13060" max="13065" width="16.7109375" style="36" customWidth="1"/>
    <col min="13066" max="13066" width="3.42578125" style="36" customWidth="1"/>
    <col min="13067" max="13067" width="4.140625" style="36" customWidth="1"/>
    <col min="13068" max="13068" width="27.140625" style="36" customWidth="1"/>
    <col min="13069" max="13312" width="9.140625" style="36"/>
    <col min="13313" max="13313" width="3.28515625" style="36" customWidth="1"/>
    <col min="13314" max="13314" width="4.140625" style="36" bestFit="1" customWidth="1"/>
    <col min="13315" max="13315" width="35.7109375" style="36" customWidth="1"/>
    <col min="13316" max="13321" width="16.7109375" style="36" customWidth="1"/>
    <col min="13322" max="13322" width="3.42578125" style="36" customWidth="1"/>
    <col min="13323" max="13323" width="4.140625" style="36" customWidth="1"/>
    <col min="13324" max="13324" width="27.140625" style="36" customWidth="1"/>
    <col min="13325" max="13568" width="9.140625" style="36"/>
    <col min="13569" max="13569" width="3.28515625" style="36" customWidth="1"/>
    <col min="13570" max="13570" width="4.140625" style="36" bestFit="1" customWidth="1"/>
    <col min="13571" max="13571" width="35.7109375" style="36" customWidth="1"/>
    <col min="13572" max="13577" width="16.7109375" style="36" customWidth="1"/>
    <col min="13578" max="13578" width="3.42578125" style="36" customWidth="1"/>
    <col min="13579" max="13579" width="4.140625" style="36" customWidth="1"/>
    <col min="13580" max="13580" width="27.140625" style="36" customWidth="1"/>
    <col min="13581" max="13824" width="9.140625" style="36"/>
    <col min="13825" max="13825" width="3.28515625" style="36" customWidth="1"/>
    <col min="13826" max="13826" width="4.140625" style="36" bestFit="1" customWidth="1"/>
    <col min="13827" max="13827" width="35.7109375" style="36" customWidth="1"/>
    <col min="13828" max="13833" width="16.7109375" style="36" customWidth="1"/>
    <col min="13834" max="13834" width="3.42578125" style="36" customWidth="1"/>
    <col min="13835" max="13835" width="4.140625" style="36" customWidth="1"/>
    <col min="13836" max="13836" width="27.140625" style="36" customWidth="1"/>
    <col min="13837" max="14080" width="9.140625" style="36"/>
    <col min="14081" max="14081" width="3.28515625" style="36" customWidth="1"/>
    <col min="14082" max="14082" width="4.140625" style="36" bestFit="1" customWidth="1"/>
    <col min="14083" max="14083" width="35.7109375" style="36" customWidth="1"/>
    <col min="14084" max="14089" width="16.7109375" style="36" customWidth="1"/>
    <col min="14090" max="14090" width="3.42578125" style="36" customWidth="1"/>
    <col min="14091" max="14091" width="4.140625" style="36" customWidth="1"/>
    <col min="14092" max="14092" width="27.140625" style="36" customWidth="1"/>
    <col min="14093" max="14336" width="9.140625" style="36"/>
    <col min="14337" max="14337" width="3.28515625" style="36" customWidth="1"/>
    <col min="14338" max="14338" width="4.140625" style="36" bestFit="1" customWidth="1"/>
    <col min="14339" max="14339" width="35.7109375" style="36" customWidth="1"/>
    <col min="14340" max="14345" width="16.7109375" style="36" customWidth="1"/>
    <col min="14346" max="14346" width="3.42578125" style="36" customWidth="1"/>
    <col min="14347" max="14347" width="4.140625" style="36" customWidth="1"/>
    <col min="14348" max="14348" width="27.140625" style="36" customWidth="1"/>
    <col min="14349" max="14592" width="9.140625" style="36"/>
    <col min="14593" max="14593" width="3.28515625" style="36" customWidth="1"/>
    <col min="14594" max="14594" width="4.140625" style="36" bestFit="1" customWidth="1"/>
    <col min="14595" max="14595" width="35.7109375" style="36" customWidth="1"/>
    <col min="14596" max="14601" width="16.7109375" style="36" customWidth="1"/>
    <col min="14602" max="14602" width="3.42578125" style="36" customWidth="1"/>
    <col min="14603" max="14603" width="4.140625" style="36" customWidth="1"/>
    <col min="14604" max="14604" width="27.140625" style="36" customWidth="1"/>
    <col min="14605" max="14848" width="9.140625" style="36"/>
    <col min="14849" max="14849" width="3.28515625" style="36" customWidth="1"/>
    <col min="14850" max="14850" width="4.140625" style="36" bestFit="1" customWidth="1"/>
    <col min="14851" max="14851" width="35.7109375" style="36" customWidth="1"/>
    <col min="14852" max="14857" width="16.7109375" style="36" customWidth="1"/>
    <col min="14858" max="14858" width="3.42578125" style="36" customWidth="1"/>
    <col min="14859" max="14859" width="4.140625" style="36" customWidth="1"/>
    <col min="14860" max="14860" width="27.140625" style="36" customWidth="1"/>
    <col min="14861" max="15104" width="9.140625" style="36"/>
    <col min="15105" max="15105" width="3.28515625" style="36" customWidth="1"/>
    <col min="15106" max="15106" width="4.140625" style="36" bestFit="1" customWidth="1"/>
    <col min="15107" max="15107" width="35.7109375" style="36" customWidth="1"/>
    <col min="15108" max="15113" width="16.7109375" style="36" customWidth="1"/>
    <col min="15114" max="15114" width="3.42578125" style="36" customWidth="1"/>
    <col min="15115" max="15115" width="4.140625" style="36" customWidth="1"/>
    <col min="15116" max="15116" width="27.140625" style="36" customWidth="1"/>
    <col min="15117" max="15360" width="9.140625" style="36"/>
    <col min="15361" max="15361" width="3.28515625" style="36" customWidth="1"/>
    <col min="15362" max="15362" width="4.140625" style="36" bestFit="1" customWidth="1"/>
    <col min="15363" max="15363" width="35.7109375" style="36" customWidth="1"/>
    <col min="15364" max="15369" width="16.7109375" style="36" customWidth="1"/>
    <col min="15370" max="15370" width="3.42578125" style="36" customWidth="1"/>
    <col min="15371" max="15371" width="4.140625" style="36" customWidth="1"/>
    <col min="15372" max="15372" width="27.140625" style="36" customWidth="1"/>
    <col min="15373" max="15616" width="9.140625" style="36"/>
    <col min="15617" max="15617" width="3.28515625" style="36" customWidth="1"/>
    <col min="15618" max="15618" width="4.140625" style="36" bestFit="1" customWidth="1"/>
    <col min="15619" max="15619" width="35.7109375" style="36" customWidth="1"/>
    <col min="15620" max="15625" width="16.7109375" style="36" customWidth="1"/>
    <col min="15626" max="15626" width="3.42578125" style="36" customWidth="1"/>
    <col min="15627" max="15627" width="4.140625" style="36" customWidth="1"/>
    <col min="15628" max="15628" width="27.140625" style="36" customWidth="1"/>
    <col min="15629" max="15872" width="9.140625" style="36"/>
    <col min="15873" max="15873" width="3.28515625" style="36" customWidth="1"/>
    <col min="15874" max="15874" width="4.140625" style="36" bestFit="1" customWidth="1"/>
    <col min="15875" max="15875" width="35.7109375" style="36" customWidth="1"/>
    <col min="15876" max="15881" width="16.7109375" style="36" customWidth="1"/>
    <col min="15882" max="15882" width="3.42578125" style="36" customWidth="1"/>
    <col min="15883" max="15883" width="4.140625" style="36" customWidth="1"/>
    <col min="15884" max="15884" width="27.140625" style="36" customWidth="1"/>
    <col min="15885" max="16128" width="9.140625" style="36"/>
    <col min="16129" max="16129" width="3.28515625" style="36" customWidth="1"/>
    <col min="16130" max="16130" width="4.140625" style="36" bestFit="1" customWidth="1"/>
    <col min="16131" max="16131" width="35.7109375" style="36" customWidth="1"/>
    <col min="16132" max="16137" width="16.7109375" style="36" customWidth="1"/>
    <col min="16138" max="16138" width="3.42578125" style="36" customWidth="1"/>
    <col min="16139" max="16139" width="4.140625" style="36" customWidth="1"/>
    <col min="16140" max="16140" width="27.140625" style="36" customWidth="1"/>
    <col min="16141" max="16384" width="9.140625" style="36"/>
  </cols>
  <sheetData>
    <row r="1" spans="2:17" s="2" customFormat="1" ht="15" customHeight="1" x14ac:dyDescent="0.25">
      <c r="B1" s="3"/>
      <c r="C1" s="169" t="s">
        <v>39</v>
      </c>
      <c r="D1" s="4"/>
      <c r="E1" s="4"/>
      <c r="F1" s="5"/>
      <c r="G1" s="5"/>
      <c r="H1" s="5"/>
      <c r="I1" s="1"/>
      <c r="J1" s="36"/>
      <c r="K1" s="27"/>
      <c r="L1" s="27"/>
      <c r="M1" s="27"/>
      <c r="N1" s="27"/>
      <c r="O1" s="1"/>
      <c r="P1" s="1"/>
      <c r="Q1" s="1"/>
    </row>
    <row r="2" spans="2:17" ht="15" customHeight="1" x14ac:dyDescent="0.25">
      <c r="B2" s="95"/>
      <c r="C2" s="345" t="s">
        <v>335</v>
      </c>
      <c r="D2" s="345"/>
      <c r="E2" s="345"/>
      <c r="F2" s="345"/>
      <c r="G2" s="345"/>
      <c r="H2" s="345"/>
      <c r="I2" s="95"/>
    </row>
    <row r="3" spans="2:17" ht="15" customHeight="1" thickBot="1" x14ac:dyDescent="0.3">
      <c r="B3" s="95"/>
      <c r="C3" s="96"/>
      <c r="D3" s="96"/>
      <c r="E3" s="96"/>
      <c r="F3" s="95"/>
      <c r="G3" s="95"/>
      <c r="H3" s="95"/>
      <c r="I3" s="2" t="s">
        <v>419</v>
      </c>
    </row>
    <row r="4" spans="2:17" ht="39.950000000000003" customHeight="1" x14ac:dyDescent="0.25">
      <c r="B4" s="318" t="s">
        <v>0</v>
      </c>
      <c r="C4" s="320" t="s">
        <v>108</v>
      </c>
      <c r="D4" s="320" t="s">
        <v>336</v>
      </c>
      <c r="E4" s="349" t="s">
        <v>337</v>
      </c>
      <c r="F4" s="350"/>
      <c r="G4" s="349" t="s">
        <v>338</v>
      </c>
      <c r="H4" s="350"/>
      <c r="I4" s="346" t="s">
        <v>45</v>
      </c>
    </row>
    <row r="5" spans="2:17" x14ac:dyDescent="0.25">
      <c r="B5" s="348"/>
      <c r="C5" s="276"/>
      <c r="D5" s="276"/>
      <c r="E5" s="29" t="s">
        <v>111</v>
      </c>
      <c r="F5" s="29" t="s">
        <v>112</v>
      </c>
      <c r="G5" s="29" t="s">
        <v>111</v>
      </c>
      <c r="H5" s="29" t="s">
        <v>112</v>
      </c>
      <c r="I5" s="347"/>
    </row>
    <row r="6" spans="2:17" ht="15.95" customHeight="1" x14ac:dyDescent="0.25">
      <c r="B6" s="188" t="s">
        <v>113</v>
      </c>
      <c r="C6" s="64" t="s">
        <v>418</v>
      </c>
      <c r="D6" s="189"/>
      <c r="E6" s="189">
        <v>9480583.5099999998</v>
      </c>
      <c r="F6" s="17">
        <v>1335384.28</v>
      </c>
      <c r="G6" s="17">
        <v>0</v>
      </c>
      <c r="H6" s="17">
        <v>5194580</v>
      </c>
      <c r="I6" s="44">
        <f>SUM(D6:H6)</f>
        <v>16010547.789999999</v>
      </c>
    </row>
    <row r="7" spans="2:17" ht="15.95" customHeight="1" x14ac:dyDescent="0.25">
      <c r="B7" s="63" t="s">
        <v>114</v>
      </c>
      <c r="C7" s="64" t="s">
        <v>115</v>
      </c>
      <c r="D7" s="19">
        <f>SUM(D8:D13)</f>
        <v>0</v>
      </c>
      <c r="E7" s="19">
        <f>SUM(E8:E13)</f>
        <v>1772424.17</v>
      </c>
      <c r="F7" s="19">
        <f>SUM(F8:F13)</f>
        <v>1415542.24</v>
      </c>
      <c r="G7" s="19">
        <f>SUM(G8:G13)</f>
        <v>0</v>
      </c>
      <c r="H7" s="19">
        <f>SUM(H8:H13)</f>
        <v>1923324</v>
      </c>
      <c r="I7" s="44">
        <f t="shared" ref="I7:I21" si="0">SUM(D7:H7)</f>
        <v>5111290.41</v>
      </c>
    </row>
    <row r="8" spans="2:17" ht="14.1" customHeight="1" x14ac:dyDescent="0.25">
      <c r="B8" s="63" t="s">
        <v>116</v>
      </c>
      <c r="C8" s="98" t="s">
        <v>339</v>
      </c>
      <c r="D8" s="98"/>
      <c r="E8" s="190">
        <v>1772424.17</v>
      </c>
      <c r="F8" s="191">
        <v>1415542.24</v>
      </c>
      <c r="G8" s="99"/>
      <c r="H8" s="99"/>
      <c r="I8" s="44">
        <f t="shared" si="0"/>
        <v>3187966.41</v>
      </c>
    </row>
    <row r="9" spans="2:17" ht="31.5" customHeight="1" x14ac:dyDescent="0.25">
      <c r="B9" s="63" t="s">
        <v>118</v>
      </c>
      <c r="C9" s="98" t="s">
        <v>422</v>
      </c>
      <c r="D9" s="98"/>
      <c r="E9" s="98"/>
      <c r="F9" s="191"/>
      <c r="G9" s="99"/>
      <c r="H9" s="191">
        <v>1923324</v>
      </c>
      <c r="I9" s="44">
        <f t="shared" si="0"/>
        <v>1923324</v>
      </c>
    </row>
    <row r="10" spans="2:17" ht="37.5" customHeight="1" x14ac:dyDescent="0.25">
      <c r="B10" s="63" t="s">
        <v>120</v>
      </c>
      <c r="C10" s="98" t="s">
        <v>420</v>
      </c>
      <c r="D10" s="98"/>
      <c r="E10" s="98"/>
      <c r="F10" s="99"/>
      <c r="G10" s="99"/>
      <c r="H10" s="191"/>
      <c r="I10" s="44">
        <f t="shared" si="0"/>
        <v>0</v>
      </c>
    </row>
    <row r="11" spans="2:17" ht="14.1" customHeight="1" x14ac:dyDescent="0.25">
      <c r="B11" s="63" t="s">
        <v>122</v>
      </c>
      <c r="C11" s="98"/>
      <c r="D11" s="98"/>
      <c r="E11" s="98"/>
      <c r="F11" s="99"/>
      <c r="G11" s="99"/>
      <c r="H11" s="191"/>
      <c r="I11" s="44">
        <f t="shared" si="0"/>
        <v>0</v>
      </c>
    </row>
    <row r="12" spans="2:17" ht="14.1" customHeight="1" x14ac:dyDescent="0.25">
      <c r="B12" s="63" t="s">
        <v>124</v>
      </c>
      <c r="C12" s="98"/>
      <c r="D12" s="98"/>
      <c r="E12" s="98"/>
      <c r="F12" s="99"/>
      <c r="G12" s="99"/>
      <c r="H12" s="191"/>
      <c r="I12" s="44">
        <f t="shared" si="0"/>
        <v>0</v>
      </c>
    </row>
    <row r="13" spans="2:17" ht="14.1" customHeight="1" x14ac:dyDescent="0.25">
      <c r="B13" s="63" t="s">
        <v>417</v>
      </c>
      <c r="C13" s="98"/>
      <c r="D13" s="98"/>
      <c r="E13" s="98"/>
      <c r="F13" s="99"/>
      <c r="G13" s="99"/>
      <c r="H13" s="191"/>
      <c r="I13" s="44">
        <f t="shared" si="0"/>
        <v>0</v>
      </c>
    </row>
    <row r="14" spans="2:17" ht="15.95" customHeight="1" x14ac:dyDescent="0.25">
      <c r="B14" s="63" t="s">
        <v>139</v>
      </c>
      <c r="C14" s="64" t="s">
        <v>140</v>
      </c>
      <c r="D14" s="19">
        <f>SUM(D15:D20)</f>
        <v>0</v>
      </c>
      <c r="E14" s="19">
        <f>SUM(E15:E20)</f>
        <v>818079.31</v>
      </c>
      <c r="F14" s="19">
        <f>SUM(F15:F20)</f>
        <v>1196180.8999999999</v>
      </c>
      <c r="G14" s="19">
        <f>SUM(G15:G20)</f>
        <v>0</v>
      </c>
      <c r="H14" s="19">
        <f>SUM(H15:H20)</f>
        <v>1863078</v>
      </c>
      <c r="I14" s="44">
        <f t="shared" si="0"/>
        <v>3877338.21</v>
      </c>
    </row>
    <row r="15" spans="2:17" ht="14.1" customHeight="1" x14ac:dyDescent="0.25">
      <c r="B15" s="63" t="s">
        <v>141</v>
      </c>
      <c r="C15" s="98" t="s">
        <v>340</v>
      </c>
      <c r="D15" s="98"/>
      <c r="E15" s="192">
        <v>818079.31</v>
      </c>
      <c r="F15" s="99"/>
      <c r="G15" s="99"/>
      <c r="H15" s="191"/>
      <c r="I15" s="44">
        <f t="shared" si="0"/>
        <v>818079.31</v>
      </c>
    </row>
    <row r="16" spans="2:17" ht="14.1" customHeight="1" x14ac:dyDescent="0.25">
      <c r="B16" s="63" t="s">
        <v>142</v>
      </c>
      <c r="C16" s="98" t="s">
        <v>341</v>
      </c>
      <c r="D16" s="98"/>
      <c r="E16" s="98"/>
      <c r="F16" s="191">
        <v>1196180.8999999999</v>
      </c>
      <c r="G16" s="99"/>
      <c r="H16" s="191"/>
      <c r="I16" s="44">
        <f t="shared" si="0"/>
        <v>1196180.8999999999</v>
      </c>
    </row>
    <row r="17" spans="2:9" ht="34.5" customHeight="1" x14ac:dyDescent="0.25">
      <c r="B17" s="63" t="s">
        <v>143</v>
      </c>
      <c r="C17" s="98" t="s">
        <v>421</v>
      </c>
      <c r="D17" s="98"/>
      <c r="E17" s="98"/>
      <c r="F17" s="99"/>
      <c r="G17" s="99"/>
      <c r="H17" s="191">
        <v>1750000</v>
      </c>
      <c r="I17" s="44">
        <f t="shared" si="0"/>
        <v>1750000</v>
      </c>
    </row>
    <row r="18" spans="2:9" ht="24" customHeight="1" x14ac:dyDescent="0.25">
      <c r="B18" s="63" t="s">
        <v>144</v>
      </c>
      <c r="C18" s="98" t="s">
        <v>342</v>
      </c>
      <c r="D18" s="98"/>
      <c r="E18" s="98"/>
      <c r="F18" s="99"/>
      <c r="G18" s="99"/>
      <c r="H18" s="191">
        <v>113078</v>
      </c>
      <c r="I18" s="44">
        <f t="shared" si="0"/>
        <v>113078</v>
      </c>
    </row>
    <row r="19" spans="2:9" ht="14.1" customHeight="1" x14ac:dyDescent="0.25">
      <c r="B19" s="63" t="s">
        <v>145</v>
      </c>
      <c r="C19" s="98"/>
      <c r="D19" s="98"/>
      <c r="E19" s="98"/>
      <c r="F19" s="99"/>
      <c r="G19" s="99"/>
      <c r="H19" s="99"/>
      <c r="I19" s="44">
        <f t="shared" si="0"/>
        <v>0</v>
      </c>
    </row>
    <row r="20" spans="2:9" ht="14.1" customHeight="1" x14ac:dyDescent="0.25">
      <c r="B20" s="63" t="s">
        <v>146</v>
      </c>
      <c r="C20" s="98"/>
      <c r="D20" s="98"/>
      <c r="E20" s="17"/>
      <c r="F20" s="99"/>
      <c r="G20" s="99"/>
      <c r="H20" s="99"/>
      <c r="I20" s="44">
        <f t="shared" si="0"/>
        <v>0</v>
      </c>
    </row>
    <row r="21" spans="2:9" ht="15.95" customHeight="1" thickBot="1" x14ac:dyDescent="0.3">
      <c r="B21" s="47" t="s">
        <v>159</v>
      </c>
      <c r="C21" s="193" t="s">
        <v>416</v>
      </c>
      <c r="D21" s="49">
        <f>D6+D7-D14</f>
        <v>0</v>
      </c>
      <c r="E21" s="49">
        <f>E6+E7-E14</f>
        <v>10434928.369999999</v>
      </c>
      <c r="F21" s="49">
        <f>F6+F7-F14</f>
        <v>1554745.62</v>
      </c>
      <c r="G21" s="49">
        <f>G6+G7-G14</f>
        <v>0</v>
      </c>
      <c r="H21" s="49">
        <f>H6+H7-H14</f>
        <v>5254826</v>
      </c>
      <c r="I21" s="68">
        <f t="shared" si="0"/>
        <v>17244499.989999998</v>
      </c>
    </row>
    <row r="22" spans="2:9" x14ac:dyDescent="0.25">
      <c r="B22" s="95"/>
      <c r="C22" s="95"/>
      <c r="D22" s="95"/>
      <c r="E22" s="95"/>
      <c r="F22" s="95"/>
      <c r="G22" s="95"/>
      <c r="H22" s="95"/>
      <c r="I22" s="95"/>
    </row>
  </sheetData>
  <mergeCells count="7">
    <mergeCell ref="C2:H2"/>
    <mergeCell ref="I4:I5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Załącznik nr 8</vt:lpstr>
      <vt:lpstr>Załącznik nr 9</vt:lpstr>
      <vt:lpstr>Załącznik nr 10</vt:lpstr>
      <vt:lpstr>Załącznik  nr 11</vt:lpstr>
      <vt:lpstr>Załącznik nr 12</vt:lpstr>
      <vt:lpstr>Załącznik nr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Dutkiewicz</dc:creator>
  <cp:lastModifiedBy>Urszula Dutkiewicz</cp:lastModifiedBy>
  <cp:lastPrinted>2023-03-28T11:20:54Z</cp:lastPrinted>
  <dcterms:created xsi:type="dcterms:W3CDTF">2022-04-08T10:06:24Z</dcterms:created>
  <dcterms:modified xsi:type="dcterms:W3CDTF">2023-04-24T07:55:00Z</dcterms:modified>
</cp:coreProperties>
</file>