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https://wdbsa-my.sharepoint.com/personal/karolina_kozorys_pib-broker_pl/Documents/Pulpit/Gmina S/DOKUMENTACJA PRZETARGOWA/"/>
    </mc:Choice>
  </mc:AlternateContent>
  <xr:revisionPtr revIDLastSave="4" documentId="8_{5365AEE0-9691-496E-ABD6-DAE29F86D874}" xr6:coauthVersionLast="47" xr6:coauthVersionMax="47" xr10:uidLastSave="{0B633AB4-C131-4B00-8C18-ED8634C58539}"/>
  <bookViews>
    <workbookView xWindow="-108" yWindow="-108" windowWidth="23256" windowHeight="12576" tabRatio="842" activeTab="5" xr2:uid="{00000000-000D-0000-FFFF-FFFF00000000}"/>
  </bookViews>
  <sheets>
    <sheet name="wykaz jednostek" sheetId="24" r:id="rId1"/>
    <sheet name="SAG" sheetId="28" r:id="rId2"/>
    <sheet name="Arkusz1" sheetId="25" state="hidden" r:id="rId3"/>
    <sheet name="BUDYNKI" sheetId="1" r:id="rId4"/>
    <sheet name="OCZYSZCZALNIA" sheetId="27" r:id="rId5"/>
    <sheet name="BUDOWLE" sheetId="20" r:id="rId6"/>
    <sheet name="ŚRODKI TRWAŁE" sheetId="21" r:id="rId7"/>
    <sheet name="ELEKTRONIKA" sheetId="4" r:id="rId8"/>
    <sheet name="Arkusz2" sheetId="26" r:id="rId9"/>
    <sheet name="Dane Sumarycznie" sheetId="22" state="hidden" r:id="rId10"/>
    <sheet name="Tabela przestawna" sheetId="23" state="hidden" r:id="rId11"/>
  </sheets>
  <definedNames>
    <definedName name="_xlnm._FilterDatabase" localSheetId="5" hidden="1">BUDOWLE!$A$2:$WVN$312</definedName>
    <definedName name="_xlnm._FilterDatabase" localSheetId="3" hidden="1">BUDYNKI!$A$2:$R$235</definedName>
    <definedName name="_xlnm._FilterDatabase" localSheetId="9" hidden="1">'Dane Sumarycznie'!$A$2:$F$2</definedName>
    <definedName name="_xlnm._FilterDatabase" localSheetId="7" hidden="1">ELEKTRONIKA!$A$2:$CJ$719</definedName>
    <definedName name="_xlnm._FilterDatabase" localSheetId="4" hidden="1">OCZYSZCZALNIA!$A$1:$R$32</definedName>
    <definedName name="_xlnm._FilterDatabase" localSheetId="6" hidden="1">'ŚRODKI TRWAŁE'!$A$2:$WVS$578</definedName>
    <definedName name="_xlnm.Print_Area" localSheetId="3">BUDYNKI!$D$207</definedName>
    <definedName name="tblDane">'Dane Sumarycznie'!$A$2:$F$1267</definedName>
  </definedNames>
  <calcPr calcId="19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6" l="1"/>
  <c r="I168" i="1"/>
  <c r="I5" i="26" l="1"/>
  <c r="I4" i="26"/>
  <c r="I15" i="28"/>
  <c r="F318" i="20"/>
  <c r="I88" i="1"/>
  <c r="I218" i="1"/>
  <c r="I200" i="1"/>
  <c r="I172" i="1"/>
  <c r="I14" i="1"/>
  <c r="I13" i="1"/>
  <c r="I12" i="1"/>
  <c r="I11" i="1"/>
  <c r="I9" i="1"/>
  <c r="I36" i="27" l="1"/>
  <c r="I562" i="21"/>
  <c r="J562" i="21" s="1"/>
  <c r="I563" i="21"/>
  <c r="J563" i="21" s="1"/>
  <c r="I564" i="21"/>
  <c r="J564" i="21" s="1"/>
  <c r="I565" i="21"/>
  <c r="J565" i="21" s="1"/>
  <c r="I566" i="21"/>
  <c r="J566" i="21" s="1"/>
  <c r="I567" i="21"/>
  <c r="J567" i="21" s="1"/>
  <c r="I568" i="21"/>
  <c r="J568" i="21" s="1"/>
  <c r="I569" i="21"/>
  <c r="J569" i="21" s="1"/>
  <c r="I570" i="21"/>
  <c r="J570" i="21" s="1"/>
  <c r="I571" i="21"/>
  <c r="J571" i="21" s="1"/>
  <c r="I572" i="21"/>
  <c r="J572" i="21" s="1"/>
  <c r="I573" i="21"/>
  <c r="J573" i="21" s="1"/>
  <c r="I574" i="21"/>
  <c r="J574" i="21" s="1"/>
  <c r="I575" i="21"/>
  <c r="J575" i="21" s="1"/>
  <c r="I576" i="21"/>
  <c r="J576" i="21" s="1"/>
  <c r="I577" i="21"/>
  <c r="J577" i="21" s="1"/>
  <c r="I578" i="21"/>
  <c r="J578" i="21" s="1"/>
  <c r="K705" i="4"/>
  <c r="L705" i="4" s="1"/>
  <c r="K706" i="4"/>
  <c r="L706" i="4" s="1"/>
  <c r="K707" i="4"/>
  <c r="L707" i="4" s="1"/>
  <c r="K708" i="4"/>
  <c r="L708" i="4" s="1"/>
  <c r="K709" i="4"/>
  <c r="L709" i="4" s="1"/>
  <c r="K710" i="4"/>
  <c r="L710" i="4" s="1"/>
  <c r="K711" i="4"/>
  <c r="L711" i="4" s="1"/>
  <c r="K712" i="4"/>
  <c r="L712" i="4" s="1"/>
  <c r="K713" i="4"/>
  <c r="L713" i="4" s="1"/>
  <c r="K715" i="4"/>
  <c r="L715" i="4" s="1"/>
  <c r="K716" i="4"/>
  <c r="L716" i="4" s="1"/>
  <c r="K717" i="4"/>
  <c r="L717" i="4" s="1"/>
  <c r="K718" i="4"/>
  <c r="L718" i="4" s="1"/>
  <c r="K719" i="4"/>
  <c r="L719" i="4" s="1"/>
  <c r="K704" i="4"/>
  <c r="L704" i="4" s="1"/>
  <c r="I555" i="21"/>
  <c r="J555" i="21" s="1"/>
  <c r="I556" i="21"/>
  <c r="J556" i="21" s="1"/>
  <c r="I557" i="21"/>
  <c r="J557" i="21" s="1"/>
  <c r="I558" i="21"/>
  <c r="J558" i="21" s="1"/>
  <c r="I559" i="21"/>
  <c r="J559" i="21" s="1"/>
  <c r="I560" i="21"/>
  <c r="J560" i="21" s="1"/>
  <c r="I561" i="21"/>
  <c r="J561" i="21" s="1"/>
  <c r="I551" i="21"/>
  <c r="J551" i="21" s="1"/>
  <c r="I552" i="21"/>
  <c r="J552" i="21" s="1"/>
  <c r="I553" i="21"/>
  <c r="J553" i="21" s="1"/>
  <c r="I554" i="21"/>
  <c r="J554" i="21" s="1"/>
  <c r="I550" i="21"/>
  <c r="J550" i="21" s="1"/>
  <c r="J307" i="20"/>
  <c r="J306" i="20"/>
  <c r="J305" i="20"/>
  <c r="J304" i="20"/>
  <c r="J303" i="20"/>
  <c r="J301" i="20"/>
  <c r="R168" i="1" l="1"/>
  <c r="Q168" i="1"/>
  <c r="P168" i="1"/>
  <c r="N168" i="1"/>
  <c r="K691" i="4" l="1"/>
  <c r="L691" i="4" s="1"/>
  <c r="K690" i="4"/>
  <c r="L690" i="4" s="1"/>
  <c r="K689" i="4"/>
  <c r="L689" i="4" s="1"/>
  <c r="K688" i="4"/>
  <c r="L688" i="4" s="1"/>
  <c r="K687" i="4"/>
  <c r="L687" i="4" s="1"/>
  <c r="K686" i="4"/>
  <c r="L686" i="4" s="1"/>
  <c r="I531" i="21" l="1"/>
  <c r="J531" i="21" s="1"/>
  <c r="I335" i="21"/>
  <c r="D23" i="26"/>
  <c r="D35" i="26" s="1"/>
  <c r="E35" i="26"/>
  <c r="C35" i="26"/>
  <c r="I34" i="26"/>
  <c r="I33" i="26"/>
  <c r="I32" i="26"/>
  <c r="I31" i="26"/>
  <c r="I30" i="26"/>
  <c r="I29" i="26"/>
  <c r="I28" i="26"/>
  <c r="I27" i="26"/>
  <c r="I26" i="26"/>
  <c r="F26" i="26"/>
  <c r="F35" i="26" s="1"/>
  <c r="I25" i="26"/>
  <c r="I24" i="26"/>
  <c r="I22" i="26"/>
  <c r="F17" i="26"/>
  <c r="I6" i="26"/>
  <c r="I7" i="26"/>
  <c r="I9" i="26"/>
  <c r="I10" i="26"/>
  <c r="I11" i="26"/>
  <c r="I12" i="26"/>
  <c r="I13" i="26"/>
  <c r="I14" i="26"/>
  <c r="I15" i="26"/>
  <c r="I16" i="26"/>
  <c r="I8" i="26"/>
  <c r="J121" i="20"/>
  <c r="J122" i="20"/>
  <c r="J120" i="20"/>
  <c r="C17" i="26"/>
  <c r="D17" i="26"/>
  <c r="I33" i="27"/>
  <c r="L679" i="4"/>
  <c r="L680" i="4"/>
  <c r="L681" i="4"/>
  <c r="L682" i="4"/>
  <c r="L683" i="4"/>
  <c r="L684" i="4"/>
  <c r="L685" i="4"/>
  <c r="L678" i="4"/>
  <c r="K679" i="4"/>
  <c r="K680" i="4"/>
  <c r="K681" i="4"/>
  <c r="K682" i="4"/>
  <c r="K683" i="4"/>
  <c r="K684" i="4"/>
  <c r="K685" i="4"/>
  <c r="K678" i="4"/>
  <c r="I23" i="26" l="1"/>
  <c r="I35" i="26"/>
  <c r="I13" i="28"/>
  <c r="R8" i="1" l="1"/>
  <c r="N8" i="1"/>
  <c r="P8" i="1"/>
  <c r="Q8" i="1"/>
  <c r="K528" i="4" l="1"/>
  <c r="L528" i="4" s="1"/>
  <c r="K527" i="4"/>
  <c r="L527" i="4" s="1"/>
  <c r="L420" i="4"/>
  <c r="Q92" i="1" l="1"/>
  <c r="P92" i="1"/>
  <c r="N92" i="1"/>
  <c r="R92" i="1"/>
  <c r="Q88" i="1"/>
  <c r="P88" i="1"/>
  <c r="N88" i="1"/>
  <c r="R88" i="1"/>
  <c r="Q73" i="1"/>
  <c r="P73" i="1"/>
  <c r="N73" i="1"/>
  <c r="R73" i="1"/>
  <c r="Q54" i="1"/>
  <c r="P54" i="1"/>
  <c r="N54" i="1"/>
  <c r="R54" i="1"/>
  <c r="Q47" i="1"/>
  <c r="P47" i="1"/>
  <c r="N47" i="1"/>
  <c r="R47" i="1"/>
  <c r="E17" i="26" l="1"/>
  <c r="I17" i="26" s="1"/>
  <c r="I3" i="1"/>
  <c r="I170" i="1" l="1"/>
  <c r="I101" i="1"/>
  <c r="I98" i="1"/>
  <c r="I89" i="1"/>
  <c r="I83" i="1"/>
  <c r="K443" i="4" l="1"/>
  <c r="L443" i="4" s="1"/>
  <c r="K442" i="4"/>
  <c r="L442" i="4" s="1"/>
  <c r="G203" i="1" l="1"/>
  <c r="I332" i="21" l="1"/>
  <c r="J332" i="21" s="1"/>
  <c r="I331" i="21"/>
  <c r="J331" i="21" s="1"/>
  <c r="I330" i="21"/>
  <c r="J330" i="21" s="1"/>
  <c r="I329" i="21"/>
  <c r="J329" i="21" s="1"/>
  <c r="I328" i="21"/>
  <c r="J328" i="21" s="1"/>
  <c r="I327" i="21"/>
  <c r="J327" i="21" s="1"/>
  <c r="I326" i="21"/>
  <c r="J326" i="21" s="1"/>
  <c r="I325" i="21"/>
  <c r="J325" i="21" s="1"/>
  <c r="I324" i="21"/>
  <c r="J324" i="21" s="1"/>
  <c r="J297" i="21" l="1"/>
  <c r="J298" i="21"/>
  <c r="J299" i="21"/>
  <c r="J300" i="21"/>
  <c r="J301" i="21"/>
  <c r="J302" i="21"/>
  <c r="J303" i="21"/>
  <c r="J304" i="21"/>
  <c r="J305" i="21"/>
  <c r="J306" i="21"/>
  <c r="J307" i="21"/>
  <c r="J308" i="21"/>
  <c r="J309" i="21"/>
  <c r="J310" i="21"/>
  <c r="J311" i="21"/>
  <c r="J312" i="21"/>
  <c r="J313" i="21"/>
  <c r="J314" i="21"/>
  <c r="J315" i="21"/>
  <c r="J316" i="21"/>
  <c r="J317" i="21"/>
  <c r="J318" i="21"/>
  <c r="J319" i="21"/>
  <c r="J320" i="21"/>
  <c r="J321" i="21"/>
  <c r="J322" i="21"/>
  <c r="J323" i="21"/>
  <c r="J296" i="21"/>
  <c r="K526" i="4" l="1"/>
  <c r="L526" i="4" s="1"/>
  <c r="K525" i="4"/>
  <c r="L525" i="4" s="1"/>
  <c r="K524" i="4"/>
  <c r="L524" i="4" s="1"/>
  <c r="K523" i="4"/>
  <c r="L523" i="4" s="1"/>
  <c r="K522" i="4"/>
  <c r="L522" i="4" s="1"/>
  <c r="K521" i="4"/>
  <c r="L521" i="4" s="1"/>
  <c r="K520" i="4"/>
  <c r="L520" i="4" s="1"/>
  <c r="K519" i="4"/>
  <c r="L519" i="4" s="1"/>
  <c r="K518" i="4"/>
  <c r="L518" i="4" s="1"/>
  <c r="K517" i="4"/>
  <c r="L517" i="4" s="1"/>
  <c r="K516" i="4"/>
  <c r="L516" i="4" s="1"/>
  <c r="K515" i="4"/>
  <c r="L515" i="4" s="1"/>
  <c r="K514" i="4"/>
  <c r="L514" i="4" s="1"/>
  <c r="L307" i="4" l="1"/>
  <c r="K337" i="4"/>
  <c r="L337" i="4" s="1"/>
  <c r="J335" i="21"/>
  <c r="I334" i="21"/>
  <c r="J334" i="21" s="1"/>
  <c r="I333" i="21"/>
  <c r="J333" i="21" s="1"/>
  <c r="L497" i="4" l="1"/>
  <c r="L496" i="4"/>
  <c r="L495" i="4"/>
  <c r="D19" i="25" l="1"/>
  <c r="E19" i="25"/>
  <c r="F19" i="25"/>
  <c r="G19" i="25"/>
  <c r="H19" i="25"/>
  <c r="I19" i="25"/>
  <c r="J19" i="25"/>
  <c r="L19" i="25"/>
  <c r="M19" i="25"/>
  <c r="B19" i="25"/>
  <c r="C19" i="25"/>
  <c r="K350" i="4" l="1"/>
  <c r="I349" i="4"/>
  <c r="K348" i="4" l="1"/>
  <c r="L348" i="4" s="1"/>
  <c r="K470" i="4" l="1"/>
  <c r="L470" i="4" s="1"/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K305" i="4"/>
  <c r="L305" i="4" s="1"/>
  <c r="K306" i="4"/>
  <c r="L306" i="4" s="1"/>
  <c r="K308" i="4"/>
  <c r="L308" i="4" s="1"/>
  <c r="K309" i="4"/>
  <c r="L309" i="4" s="1"/>
  <c r="K310" i="4"/>
  <c r="L310" i="4" s="1"/>
  <c r="K311" i="4"/>
  <c r="L311" i="4" s="1"/>
  <c r="K312" i="4"/>
  <c r="L312" i="4" s="1"/>
  <c r="K313" i="4"/>
  <c r="L313" i="4" s="1"/>
  <c r="K314" i="4"/>
  <c r="L314" i="4" s="1"/>
  <c r="K315" i="4"/>
  <c r="L315" i="4" s="1"/>
  <c r="K316" i="4"/>
  <c r="L316" i="4" s="1"/>
  <c r="K317" i="4"/>
  <c r="L317" i="4" s="1"/>
  <c r="K318" i="4"/>
  <c r="L318" i="4" s="1"/>
  <c r="K319" i="4"/>
  <c r="L319" i="4" s="1"/>
  <c r="K320" i="4"/>
  <c r="L320" i="4" s="1"/>
  <c r="K321" i="4"/>
  <c r="L321" i="4" s="1"/>
  <c r="K322" i="4"/>
  <c r="L322" i="4" s="1"/>
  <c r="K323" i="4"/>
  <c r="L323" i="4" s="1"/>
  <c r="K324" i="4"/>
  <c r="L324" i="4" s="1"/>
  <c r="K325" i="4"/>
  <c r="L325" i="4" s="1"/>
  <c r="K326" i="4"/>
  <c r="L326" i="4" s="1"/>
  <c r="K327" i="4"/>
  <c r="L327" i="4" s="1"/>
  <c r="K328" i="4"/>
  <c r="L328" i="4" s="1"/>
  <c r="K329" i="4"/>
  <c r="L329" i="4" s="1"/>
  <c r="K330" i="4"/>
  <c r="L330" i="4" s="1"/>
  <c r="K331" i="4"/>
  <c r="L331" i="4" s="1"/>
  <c r="K332" i="4"/>
  <c r="L332" i="4" s="1"/>
  <c r="K333" i="4"/>
  <c r="L333" i="4" s="1"/>
  <c r="K334" i="4"/>
  <c r="L334" i="4" s="1"/>
  <c r="K335" i="4"/>
  <c r="L335" i="4" s="1"/>
  <c r="K336" i="4"/>
  <c r="L336" i="4" s="1"/>
  <c r="K338" i="4"/>
  <c r="L338" i="4" s="1"/>
  <c r="K339" i="4"/>
  <c r="L339" i="4" s="1"/>
  <c r="K340" i="4"/>
  <c r="L340" i="4" s="1"/>
  <c r="K341" i="4"/>
  <c r="L341" i="4" s="1"/>
  <c r="K342" i="4"/>
  <c r="L342" i="4" s="1"/>
  <c r="K343" i="4"/>
  <c r="L343" i="4" s="1"/>
  <c r="K344" i="4"/>
  <c r="L344" i="4" s="1"/>
  <c r="K345" i="4"/>
  <c r="L345" i="4" s="1"/>
  <c r="K346" i="4"/>
  <c r="L346" i="4" s="1"/>
  <c r="K347" i="4"/>
  <c r="L347" i="4" s="1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8" i="4"/>
  <c r="L419" i="4"/>
  <c r="L421" i="4"/>
  <c r="L422" i="4"/>
  <c r="L423" i="4"/>
  <c r="L424" i="4"/>
  <c r="K425" i="4"/>
  <c r="L425" i="4" s="1"/>
  <c r="K426" i="4"/>
  <c r="L426" i="4" s="1"/>
  <c r="K427" i="4"/>
  <c r="L427" i="4" s="1"/>
  <c r="K428" i="4"/>
  <c r="L428" i="4" s="1"/>
  <c r="K429" i="4"/>
  <c r="L429" i="4" s="1"/>
  <c r="K430" i="4"/>
  <c r="L430" i="4" s="1"/>
  <c r="K431" i="4"/>
  <c r="L431" i="4" s="1"/>
  <c r="K432" i="4"/>
  <c r="L432" i="4" s="1"/>
  <c r="K433" i="4"/>
  <c r="L433" i="4" s="1"/>
  <c r="K434" i="4"/>
  <c r="L434" i="4" s="1"/>
  <c r="K435" i="4"/>
  <c r="L435" i="4" s="1"/>
  <c r="K436" i="4"/>
  <c r="L436" i="4" s="1"/>
  <c r="K437" i="4"/>
  <c r="L437" i="4" s="1"/>
  <c r="K438" i="4"/>
  <c r="L438" i="4" s="1"/>
  <c r="K439" i="4"/>
  <c r="L439" i="4" s="1"/>
  <c r="K440" i="4"/>
  <c r="L440" i="4" s="1"/>
  <c r="K441" i="4"/>
  <c r="L441" i="4" s="1"/>
  <c r="K444" i="4"/>
  <c r="L444" i="4" s="1"/>
  <c r="K445" i="4"/>
  <c r="L445" i="4" s="1"/>
  <c r="K446" i="4"/>
  <c r="L446" i="4" s="1"/>
  <c r="K447" i="4"/>
  <c r="L447" i="4" s="1"/>
  <c r="K448" i="4"/>
  <c r="L448" i="4" s="1"/>
  <c r="K449" i="4"/>
  <c r="L449" i="4" s="1"/>
  <c r="K450" i="4"/>
  <c r="K451" i="4"/>
  <c r="L451" i="4" s="1"/>
  <c r="K452" i="4"/>
  <c r="L452" i="4" s="1"/>
  <c r="K453" i="4"/>
  <c r="L453" i="4" s="1"/>
  <c r="K454" i="4"/>
  <c r="L454" i="4" s="1"/>
  <c r="K455" i="4"/>
  <c r="L455" i="4" s="1"/>
  <c r="K456" i="4"/>
  <c r="L456" i="4" s="1"/>
  <c r="K457" i="4"/>
  <c r="L457" i="4" s="1"/>
  <c r="K458" i="4"/>
  <c r="L458" i="4" s="1"/>
  <c r="K459" i="4"/>
  <c r="L459" i="4" s="1"/>
  <c r="K460" i="4"/>
  <c r="L460" i="4" s="1"/>
  <c r="K461" i="4"/>
  <c r="L461" i="4" s="1"/>
  <c r="K462" i="4"/>
  <c r="L462" i="4" s="1"/>
  <c r="K463" i="4"/>
  <c r="L463" i="4" s="1"/>
  <c r="K464" i="4"/>
  <c r="L464" i="4" s="1"/>
  <c r="K465" i="4"/>
  <c r="L465" i="4" s="1"/>
  <c r="K466" i="4"/>
  <c r="L466" i="4" s="1"/>
  <c r="K467" i="4"/>
  <c r="L467" i="4" s="1"/>
  <c r="K468" i="4"/>
  <c r="L468" i="4" s="1"/>
  <c r="K469" i="4"/>
  <c r="L469" i="4" s="1"/>
  <c r="I295" i="21"/>
  <c r="J295" i="21" s="1"/>
  <c r="J125" i="21"/>
  <c r="J126" i="21"/>
  <c r="J124" i="21"/>
  <c r="I204" i="1"/>
  <c r="I294" i="21"/>
  <c r="J294" i="21" s="1"/>
  <c r="H737" i="4" l="1"/>
  <c r="L450" i="4"/>
  <c r="L723" i="4" s="1"/>
  <c r="I214" i="1"/>
  <c r="I290" i="21"/>
  <c r="J290" i="21" s="1"/>
  <c r="I291" i="21"/>
  <c r="J291" i="21" s="1"/>
  <c r="I292" i="21"/>
  <c r="J292" i="21" s="1"/>
  <c r="I293" i="21"/>
  <c r="J293" i="21" s="1"/>
  <c r="I289" i="21"/>
  <c r="J289" i="21" s="1"/>
  <c r="I281" i="21" l="1"/>
  <c r="J281" i="21" s="1"/>
  <c r="I282" i="21"/>
  <c r="I283" i="21"/>
  <c r="I284" i="21"/>
  <c r="I285" i="21"/>
  <c r="J285" i="21" s="1"/>
  <c r="I286" i="21"/>
  <c r="I287" i="21"/>
  <c r="I288" i="21"/>
  <c r="I280" i="21"/>
  <c r="J280" i="21" s="1"/>
  <c r="J580" i="21" l="1"/>
  <c r="J581" i="21"/>
  <c r="J288" i="21"/>
  <c r="J284" i="21"/>
  <c r="J287" i="21"/>
  <c r="J283" i="21"/>
  <c r="J286" i="21"/>
  <c r="J282" i="21"/>
  <c r="P4" i="1" l="1"/>
  <c r="Q4" i="1"/>
  <c r="P5" i="1"/>
  <c r="Q5" i="1"/>
  <c r="P6" i="1"/>
  <c r="Q6" i="1"/>
  <c r="P7" i="1"/>
  <c r="Q7" i="1"/>
  <c r="P9" i="1"/>
  <c r="Q9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8" i="1"/>
  <c r="Q48" i="1"/>
  <c r="P49" i="1"/>
  <c r="Q49" i="1"/>
  <c r="P50" i="1"/>
  <c r="Q50" i="1"/>
  <c r="P51" i="1"/>
  <c r="Q51" i="1"/>
  <c r="P52" i="1"/>
  <c r="Q52" i="1"/>
  <c r="P53" i="1"/>
  <c r="Q53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9" i="1"/>
  <c r="Q89" i="1"/>
  <c r="P90" i="1"/>
  <c r="Q90" i="1"/>
  <c r="P91" i="1"/>
  <c r="Q91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R178" i="1"/>
  <c r="P179" i="1"/>
  <c r="Q179" i="1"/>
  <c r="R179" i="1"/>
  <c r="P180" i="1"/>
  <c r="Q180" i="1"/>
  <c r="R180" i="1"/>
  <c r="P181" i="1"/>
  <c r="Q181" i="1"/>
  <c r="R181" i="1"/>
  <c r="P182" i="1"/>
  <c r="Q182" i="1"/>
  <c r="R182" i="1"/>
  <c r="P183" i="1"/>
  <c r="Q183" i="1"/>
  <c r="R183" i="1"/>
  <c r="P184" i="1"/>
  <c r="Q184" i="1"/>
  <c r="R184" i="1"/>
  <c r="P185" i="1"/>
  <c r="Q185" i="1"/>
  <c r="R185" i="1"/>
  <c r="P186" i="1"/>
  <c r="Q186" i="1"/>
  <c r="R186" i="1"/>
  <c r="P187" i="1"/>
  <c r="Q187" i="1"/>
  <c r="R187" i="1"/>
  <c r="P188" i="1"/>
  <c r="Q188" i="1"/>
  <c r="R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R198" i="1"/>
  <c r="P199" i="1"/>
  <c r="Q199" i="1"/>
  <c r="R199" i="1"/>
  <c r="P200" i="1"/>
  <c r="Q200" i="1"/>
  <c r="P201" i="1"/>
  <c r="Q201" i="1"/>
  <c r="P202" i="1"/>
  <c r="Q202" i="1"/>
  <c r="P203" i="1"/>
  <c r="Q203" i="1"/>
  <c r="R203" i="1"/>
  <c r="P204" i="1"/>
  <c r="Q204" i="1"/>
  <c r="R204" i="1"/>
  <c r="P205" i="1"/>
  <c r="Q205" i="1"/>
  <c r="R205" i="1"/>
  <c r="P206" i="1"/>
  <c r="Q206" i="1"/>
  <c r="R206" i="1"/>
  <c r="P207" i="1"/>
  <c r="Q207" i="1"/>
  <c r="R207" i="1"/>
  <c r="P208" i="1"/>
  <c r="Q208" i="1"/>
  <c r="R208" i="1"/>
  <c r="P209" i="1"/>
  <c r="Q209" i="1"/>
  <c r="R209" i="1"/>
  <c r="P210" i="1"/>
  <c r="Q210" i="1"/>
  <c r="R210" i="1"/>
  <c r="P211" i="1"/>
  <c r="Q211" i="1"/>
  <c r="R211" i="1"/>
  <c r="P212" i="1"/>
  <c r="Q212" i="1"/>
  <c r="R212" i="1"/>
  <c r="P214" i="1"/>
  <c r="Q214" i="1"/>
  <c r="R214" i="1"/>
  <c r="Q3" i="1"/>
  <c r="P3" i="1"/>
  <c r="N4" i="1"/>
  <c r="N5" i="1"/>
  <c r="N6" i="1"/>
  <c r="N7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8" i="1"/>
  <c r="N49" i="1"/>
  <c r="N50" i="1"/>
  <c r="N51" i="1"/>
  <c r="N52" i="1"/>
  <c r="N53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9" i="1"/>
  <c r="N90" i="1"/>
  <c r="N91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4" i="1"/>
  <c r="N3" i="1"/>
  <c r="J187" i="20" l="1"/>
  <c r="G185" i="20"/>
  <c r="G184" i="20"/>
  <c r="G183" i="20"/>
  <c r="G182" i="20"/>
  <c r="G181" i="20"/>
  <c r="F316" i="20" l="1"/>
  <c r="J314" i="20"/>
  <c r="I196" i="1"/>
  <c r="I194" i="1"/>
  <c r="I193" i="1"/>
  <c r="I191" i="1"/>
  <c r="I192" i="1"/>
  <c r="I190" i="1"/>
  <c r="G212" i="1"/>
  <c r="G211" i="1"/>
  <c r="G210" i="1"/>
  <c r="G209" i="1"/>
  <c r="G208" i="1"/>
  <c r="G207" i="1"/>
  <c r="G206" i="1"/>
  <c r="G205" i="1"/>
  <c r="I202" i="1"/>
  <c r="I201" i="1"/>
  <c r="G199" i="1"/>
  <c r="G198" i="1"/>
  <c r="I197" i="1"/>
  <c r="G188" i="1"/>
  <c r="G187" i="1"/>
  <c r="G186" i="1"/>
  <c r="G185" i="1"/>
  <c r="G184" i="1"/>
  <c r="G183" i="1"/>
  <c r="G182" i="1"/>
  <c r="G181" i="1"/>
  <c r="G180" i="1"/>
  <c r="G179" i="1"/>
  <c r="G178" i="1"/>
  <c r="I174" i="1"/>
  <c r="R174" i="1" s="1"/>
  <c r="I175" i="1"/>
  <c r="R175" i="1" s="1"/>
  <c r="I176" i="1"/>
  <c r="R176" i="1" s="1"/>
  <c r="I177" i="1"/>
  <c r="R177" i="1" s="1"/>
  <c r="I173" i="1"/>
  <c r="R173" i="1" s="1"/>
  <c r="I171" i="1"/>
  <c r="R171" i="1" s="1"/>
  <c r="R172" i="1"/>
  <c r="R170" i="1"/>
  <c r="I153" i="1"/>
  <c r="R153" i="1" s="1"/>
  <c r="I154" i="1"/>
  <c r="R154" i="1" s="1"/>
  <c r="I155" i="1"/>
  <c r="R155" i="1" s="1"/>
  <c r="I156" i="1"/>
  <c r="R156" i="1" s="1"/>
  <c r="I157" i="1"/>
  <c r="R157" i="1" s="1"/>
  <c r="I158" i="1"/>
  <c r="R158" i="1" s="1"/>
  <c r="I159" i="1"/>
  <c r="R159" i="1" s="1"/>
  <c r="I160" i="1"/>
  <c r="R160" i="1" s="1"/>
  <c r="I161" i="1"/>
  <c r="R161" i="1" s="1"/>
  <c r="I162" i="1"/>
  <c r="R162" i="1" s="1"/>
  <c r="I163" i="1"/>
  <c r="R163" i="1" s="1"/>
  <c r="I164" i="1"/>
  <c r="R164" i="1" s="1"/>
  <c r="I165" i="1"/>
  <c r="R165" i="1" s="1"/>
  <c r="I166" i="1"/>
  <c r="R166" i="1" s="1"/>
  <c r="I167" i="1"/>
  <c r="R167" i="1" s="1"/>
  <c r="I143" i="1"/>
  <c r="R143" i="1" s="1"/>
  <c r="I144" i="1"/>
  <c r="R144" i="1" s="1"/>
  <c r="I145" i="1"/>
  <c r="R145" i="1" s="1"/>
  <c r="I146" i="1"/>
  <c r="R146" i="1" s="1"/>
  <c r="I147" i="1"/>
  <c r="R147" i="1" s="1"/>
  <c r="I148" i="1"/>
  <c r="R148" i="1" s="1"/>
  <c r="I149" i="1"/>
  <c r="R149" i="1" s="1"/>
  <c r="I150" i="1"/>
  <c r="R150" i="1" s="1"/>
  <c r="I151" i="1"/>
  <c r="R151" i="1" s="1"/>
  <c r="I152" i="1"/>
  <c r="R152" i="1" s="1"/>
  <c r="I128" i="1"/>
  <c r="R128" i="1" s="1"/>
  <c r="I129" i="1"/>
  <c r="R129" i="1" s="1"/>
  <c r="I130" i="1"/>
  <c r="R130" i="1" s="1"/>
  <c r="I131" i="1"/>
  <c r="R131" i="1" s="1"/>
  <c r="I132" i="1"/>
  <c r="R132" i="1" s="1"/>
  <c r="I133" i="1"/>
  <c r="R133" i="1" s="1"/>
  <c r="I134" i="1"/>
  <c r="R134" i="1" s="1"/>
  <c r="I135" i="1"/>
  <c r="R135" i="1" s="1"/>
  <c r="I136" i="1"/>
  <c r="R136" i="1" s="1"/>
  <c r="I137" i="1"/>
  <c r="R137" i="1" s="1"/>
  <c r="I138" i="1"/>
  <c r="R138" i="1" s="1"/>
  <c r="I139" i="1"/>
  <c r="R139" i="1" s="1"/>
  <c r="I140" i="1"/>
  <c r="R140" i="1" s="1"/>
  <c r="I141" i="1"/>
  <c r="R141" i="1" s="1"/>
  <c r="I142" i="1"/>
  <c r="R142" i="1" s="1"/>
  <c r="I112" i="1"/>
  <c r="R112" i="1" s="1"/>
  <c r="I113" i="1"/>
  <c r="R113" i="1" s="1"/>
  <c r="I114" i="1"/>
  <c r="R114" i="1" s="1"/>
  <c r="I115" i="1"/>
  <c r="R115" i="1" s="1"/>
  <c r="I116" i="1"/>
  <c r="R116" i="1" s="1"/>
  <c r="I117" i="1"/>
  <c r="R117" i="1" s="1"/>
  <c r="I118" i="1"/>
  <c r="R118" i="1" s="1"/>
  <c r="I119" i="1"/>
  <c r="R119" i="1" s="1"/>
  <c r="I120" i="1"/>
  <c r="R120" i="1" s="1"/>
  <c r="I121" i="1"/>
  <c r="R121" i="1" s="1"/>
  <c r="I122" i="1"/>
  <c r="R122" i="1" s="1"/>
  <c r="I123" i="1"/>
  <c r="R123" i="1" s="1"/>
  <c r="I124" i="1"/>
  <c r="R124" i="1" s="1"/>
  <c r="I125" i="1"/>
  <c r="R125" i="1" s="1"/>
  <c r="I126" i="1"/>
  <c r="R126" i="1" s="1"/>
  <c r="I127" i="1"/>
  <c r="R127" i="1" s="1"/>
  <c r="I91" i="1"/>
  <c r="R91" i="1" s="1"/>
  <c r="I93" i="1"/>
  <c r="R93" i="1" s="1"/>
  <c r="I94" i="1"/>
  <c r="R94" i="1" s="1"/>
  <c r="I95" i="1"/>
  <c r="R95" i="1" s="1"/>
  <c r="I96" i="1"/>
  <c r="R96" i="1" s="1"/>
  <c r="I97" i="1"/>
  <c r="R97" i="1" s="1"/>
  <c r="R98" i="1"/>
  <c r="I99" i="1"/>
  <c r="R99" i="1" s="1"/>
  <c r="I100" i="1"/>
  <c r="R100" i="1" s="1"/>
  <c r="R101" i="1"/>
  <c r="I102" i="1"/>
  <c r="R102" i="1" s="1"/>
  <c r="I103" i="1"/>
  <c r="R103" i="1" s="1"/>
  <c r="I104" i="1"/>
  <c r="R104" i="1" s="1"/>
  <c r="I105" i="1"/>
  <c r="R105" i="1" s="1"/>
  <c r="I106" i="1"/>
  <c r="R106" i="1" s="1"/>
  <c r="I107" i="1"/>
  <c r="R107" i="1" s="1"/>
  <c r="I108" i="1"/>
  <c r="R108" i="1" s="1"/>
  <c r="I109" i="1"/>
  <c r="R109" i="1" s="1"/>
  <c r="I110" i="1"/>
  <c r="R110" i="1" s="1"/>
  <c r="I111" i="1"/>
  <c r="R111" i="1" s="1"/>
  <c r="I79" i="1"/>
  <c r="R79" i="1" s="1"/>
  <c r="I80" i="1"/>
  <c r="R80" i="1" s="1"/>
  <c r="I81" i="1"/>
  <c r="R81" i="1" s="1"/>
  <c r="I82" i="1"/>
  <c r="R82" i="1" s="1"/>
  <c r="R83" i="1"/>
  <c r="I84" i="1"/>
  <c r="R84" i="1" s="1"/>
  <c r="I85" i="1"/>
  <c r="R85" i="1" s="1"/>
  <c r="I86" i="1"/>
  <c r="R86" i="1" s="1"/>
  <c r="I87" i="1"/>
  <c r="R87" i="1" s="1"/>
  <c r="R89" i="1"/>
  <c r="I90" i="1"/>
  <c r="R90" i="1" s="1"/>
  <c r="I71" i="1"/>
  <c r="R71" i="1" s="1"/>
  <c r="I72" i="1"/>
  <c r="R72" i="1" s="1"/>
  <c r="I74" i="1"/>
  <c r="R74" i="1" s="1"/>
  <c r="I75" i="1"/>
  <c r="R75" i="1" s="1"/>
  <c r="I76" i="1"/>
  <c r="R76" i="1" s="1"/>
  <c r="I77" i="1"/>
  <c r="R77" i="1" s="1"/>
  <c r="I78" i="1"/>
  <c r="R78" i="1" s="1"/>
  <c r="I65" i="1"/>
  <c r="R65" i="1" s="1"/>
  <c r="I66" i="1"/>
  <c r="R66" i="1" s="1"/>
  <c r="I67" i="1"/>
  <c r="R67" i="1" s="1"/>
  <c r="I68" i="1"/>
  <c r="R68" i="1" s="1"/>
  <c r="I69" i="1"/>
  <c r="R69" i="1" s="1"/>
  <c r="I70" i="1"/>
  <c r="R70" i="1" s="1"/>
  <c r="I56" i="1"/>
  <c r="R56" i="1" s="1"/>
  <c r="I57" i="1"/>
  <c r="R57" i="1" s="1"/>
  <c r="I58" i="1"/>
  <c r="R58" i="1" s="1"/>
  <c r="I59" i="1"/>
  <c r="R59" i="1" s="1"/>
  <c r="I60" i="1"/>
  <c r="R60" i="1" s="1"/>
  <c r="I61" i="1"/>
  <c r="R61" i="1" s="1"/>
  <c r="I62" i="1"/>
  <c r="R62" i="1" s="1"/>
  <c r="I63" i="1"/>
  <c r="R63" i="1" s="1"/>
  <c r="I64" i="1"/>
  <c r="R64" i="1" s="1"/>
  <c r="I48" i="1"/>
  <c r="R48" i="1" s="1"/>
  <c r="I49" i="1"/>
  <c r="R49" i="1" s="1"/>
  <c r="I50" i="1"/>
  <c r="R50" i="1" s="1"/>
  <c r="I51" i="1"/>
  <c r="R51" i="1" s="1"/>
  <c r="I52" i="1"/>
  <c r="R52" i="1" s="1"/>
  <c r="I53" i="1"/>
  <c r="R53" i="1" s="1"/>
  <c r="I55" i="1"/>
  <c r="R55" i="1" s="1"/>
  <c r="I46" i="1"/>
  <c r="R46" i="1" s="1"/>
  <c r="I41" i="1"/>
  <c r="R41" i="1" s="1"/>
  <c r="I42" i="1"/>
  <c r="R42" i="1" s="1"/>
  <c r="I43" i="1"/>
  <c r="R43" i="1" s="1"/>
  <c r="I44" i="1"/>
  <c r="R44" i="1" s="1"/>
  <c r="I45" i="1"/>
  <c r="R45" i="1" s="1"/>
  <c r="I37" i="1"/>
  <c r="R37" i="1" s="1"/>
  <c r="I38" i="1"/>
  <c r="R38" i="1" s="1"/>
  <c r="I39" i="1"/>
  <c r="R39" i="1" s="1"/>
  <c r="I40" i="1"/>
  <c r="R40" i="1" s="1"/>
  <c r="I32" i="1"/>
  <c r="R32" i="1" s="1"/>
  <c r="I33" i="1"/>
  <c r="R33" i="1" s="1"/>
  <c r="I34" i="1"/>
  <c r="R34" i="1" s="1"/>
  <c r="I35" i="1"/>
  <c r="R35" i="1" s="1"/>
  <c r="I36" i="1"/>
  <c r="R36" i="1" s="1"/>
  <c r="I31" i="1"/>
  <c r="R31" i="1" s="1"/>
  <c r="I30" i="1"/>
  <c r="R30" i="1" s="1"/>
  <c r="I29" i="1"/>
  <c r="R29" i="1" s="1"/>
  <c r="I23" i="1"/>
  <c r="R23" i="1" s="1"/>
  <c r="I24" i="1"/>
  <c r="R24" i="1" s="1"/>
  <c r="I25" i="1"/>
  <c r="R25" i="1" s="1"/>
  <c r="I26" i="1"/>
  <c r="R26" i="1" s="1"/>
  <c r="I27" i="1"/>
  <c r="R27" i="1" s="1"/>
  <c r="I28" i="1"/>
  <c r="R28" i="1" s="1"/>
  <c r="I17" i="1"/>
  <c r="R17" i="1" s="1"/>
  <c r="I18" i="1"/>
  <c r="R18" i="1" s="1"/>
  <c r="I19" i="1"/>
  <c r="R19" i="1" s="1"/>
  <c r="I20" i="1"/>
  <c r="R20" i="1" s="1"/>
  <c r="I21" i="1"/>
  <c r="R21" i="1" s="1"/>
  <c r="I22" i="1"/>
  <c r="R22" i="1" s="1"/>
  <c r="I4" i="1"/>
  <c r="I5" i="1"/>
  <c r="R5" i="1" s="1"/>
  <c r="I6" i="1"/>
  <c r="R6" i="1" s="1"/>
  <c r="I7" i="1"/>
  <c r="R7" i="1" s="1"/>
  <c r="R9" i="1"/>
  <c r="R11" i="1"/>
  <c r="R12" i="1"/>
  <c r="R13" i="1"/>
  <c r="R14" i="1"/>
  <c r="I15" i="1"/>
  <c r="R15" i="1" s="1"/>
  <c r="I16" i="1"/>
  <c r="R16" i="1" s="1"/>
  <c r="I233" i="1" l="1"/>
  <c r="R4" i="1"/>
  <c r="G197" i="1"/>
  <c r="R197" i="1"/>
  <c r="R191" i="1"/>
  <c r="R202" i="1"/>
  <c r="R193" i="1"/>
  <c r="R190" i="1"/>
  <c r="R194" i="1"/>
  <c r="R201" i="1"/>
  <c r="R200" i="1"/>
  <c r="R192" i="1"/>
  <c r="R196" i="1"/>
  <c r="I189" i="1"/>
  <c r="I195" i="1"/>
  <c r="I220" i="1" l="1"/>
  <c r="R3" i="1"/>
  <c r="R189" i="1"/>
  <c r="R195" i="1"/>
</calcChain>
</file>

<file path=xl/sharedStrings.xml><?xml version="1.0" encoding="utf-8"?>
<sst xmlns="http://schemas.openxmlformats.org/spreadsheetml/2006/main" count="16656" uniqueCount="4267">
  <si>
    <t>Tabela nr 1 - Wykaz budynków</t>
  </si>
  <si>
    <t>Lp.</t>
  </si>
  <si>
    <t>Rok budowy</t>
  </si>
  <si>
    <t>Konstrukcja ścian, stropów, dachu</t>
  </si>
  <si>
    <t>Pow. użytkowa           m kw.</t>
  </si>
  <si>
    <t xml:space="preserve">cena za m. kw. </t>
  </si>
  <si>
    <t>Podstawa szacowania wartości</t>
  </si>
  <si>
    <t>Suma ubezpieczenia</t>
  </si>
  <si>
    <t xml:space="preserve">Nazwa jednostki </t>
  </si>
  <si>
    <t>lokalizacja (adres)</t>
  </si>
  <si>
    <t xml:space="preserve">Stan aktualny (czy budynek jest /nie jest użytkowany) </t>
  </si>
  <si>
    <t>BUDYNEK RATUSZA (administracyjno - biurowy) z wieżą gotycką z XIX w.</t>
  </si>
  <si>
    <t>odtworzeniowa</t>
  </si>
  <si>
    <t>ul. Rynek 17 Ścinawa</t>
  </si>
  <si>
    <t>Budynek na Stadionie (klubowy)</t>
  </si>
  <si>
    <t>użytkowany</t>
  </si>
  <si>
    <t>REMIZA OSP-mieszkalny</t>
  </si>
  <si>
    <t>przedwojenny</t>
  </si>
  <si>
    <t>REMIZA OSP</t>
  </si>
  <si>
    <t>1970/1980</t>
  </si>
  <si>
    <t>Tymowa 60A</t>
  </si>
  <si>
    <t>Parszowice 36A</t>
  </si>
  <si>
    <t>Budynek biurowo-handlowy</t>
  </si>
  <si>
    <t>przez 1900</t>
  </si>
  <si>
    <t>Świetlica Dziewin</t>
  </si>
  <si>
    <t>Dziewin działka nr 202/3</t>
  </si>
  <si>
    <t>Zaborów 75 59-330 Ścinawa</t>
  </si>
  <si>
    <t>Stodoła przy wysypisku śmieci</t>
  </si>
  <si>
    <t>Remiza OSP</t>
  </si>
  <si>
    <t>ściany murowane cegła/ bloczki betonowe, strop drewniany, dach pokryty dachówką cementową</t>
  </si>
  <si>
    <t>Wielowieś</t>
  </si>
  <si>
    <t>Budynek użytkowo-gospodarczy</t>
  </si>
  <si>
    <t>1920/1970-dobudówka</t>
  </si>
  <si>
    <t>ściany murowane z cegły ceramicznej, stropy drewniane nagie i łukowe ceramiczne, dach o konstrukcji drewnianej, dwuspadowy, krokwiowy, pokryty dachówką ceramiczną karpiówką oraz papą, elewacja z tynku cementowo-wapiennego gładkiego i nakrapianego</t>
  </si>
  <si>
    <t>Budynek mieszkalny</t>
  </si>
  <si>
    <t>ściany murowane z cegły, stropy drewniane z ślepym pułapem, konstrukcja dachu drewniana mansardowa, pokrycie wykonane z dachówki, elewacja budynku z tynku cementowo wapiennego gładkiego</t>
  </si>
  <si>
    <t>Zaborów 31 dzalka 108/3</t>
  </si>
  <si>
    <t>Budynek gospodarczy</t>
  </si>
  <si>
    <t>Ręszów</t>
  </si>
  <si>
    <t>Zaborów 50</t>
  </si>
  <si>
    <t>Przychowa</t>
  </si>
  <si>
    <t>Budynek stolarni-kotłownia OT42/2017</t>
  </si>
  <si>
    <t>ściany murowane z cegły, strop drewniany kryty papą, parteowy bez piwnicy</t>
  </si>
  <si>
    <t>Budynek portierni OT 27/2017</t>
  </si>
  <si>
    <t>lata 90</t>
  </si>
  <si>
    <t>ściany murowane z cegły, stropodach betonowy pokryty papą, parterowy bez piwnicy</t>
  </si>
  <si>
    <t>Budynek stolarni OT 26/2017</t>
  </si>
  <si>
    <t>ściany murowane z cegły, dach drewniany kryty dachówką, pez piwnicy parterowe</t>
  </si>
  <si>
    <t>Budynek warsztatu OT 24/2017</t>
  </si>
  <si>
    <t>Budynek warsztatu-magazyn OT 25/2017</t>
  </si>
  <si>
    <t>ściany murowane z pustaków, strop z płyt betonowych, kryty papą, parterowy bez piwnicy</t>
  </si>
  <si>
    <t>Stróżówka - portiernia</t>
  </si>
  <si>
    <t>murowana</t>
  </si>
  <si>
    <t>Magazyn</t>
  </si>
  <si>
    <t>Budynek administracyjno-socjalny</t>
  </si>
  <si>
    <t>Budynek komunikacyjno-magazynowy</t>
  </si>
  <si>
    <t>Kotłownia</t>
  </si>
  <si>
    <t>Budynek produkcyjny</t>
  </si>
  <si>
    <t>Budynek produkcyjno-biurowy</t>
  </si>
  <si>
    <t>Budynek warsztatowy</t>
  </si>
  <si>
    <t>lokal mieszkalny</t>
  </si>
  <si>
    <t>Batorego 9/5</t>
  </si>
  <si>
    <t>lokal mieszkalny wraz z pomieszczeniem gospodarczym</t>
  </si>
  <si>
    <t>Batorego 12/2</t>
  </si>
  <si>
    <t>Batorego 12/3</t>
  </si>
  <si>
    <t>Batorego 12/4</t>
  </si>
  <si>
    <t>Batorego 12/5</t>
  </si>
  <si>
    <t>Dziesław 23/3</t>
  </si>
  <si>
    <t>Dziewin 41/4</t>
  </si>
  <si>
    <t>Głogowska 1/2</t>
  </si>
  <si>
    <t>Głogowska 5/2</t>
  </si>
  <si>
    <t>Głogowska 8/1</t>
  </si>
  <si>
    <t>Głogowska 8/3</t>
  </si>
  <si>
    <t>Głogowska 8/5</t>
  </si>
  <si>
    <t>Głogowska 8/6</t>
  </si>
  <si>
    <t>Grunwaldzka 8/8</t>
  </si>
  <si>
    <t>Jagiełły 14/1</t>
  </si>
  <si>
    <t>Jagiełły 14/2</t>
  </si>
  <si>
    <t>Kościelna 9/1</t>
  </si>
  <si>
    <t>Kościelna 9/3</t>
  </si>
  <si>
    <t>Kościelna 9/6</t>
  </si>
  <si>
    <t>Kołomłyńska 7/1</t>
  </si>
  <si>
    <t>Lipowa 7/1</t>
  </si>
  <si>
    <t>Lipowa 8/1</t>
  </si>
  <si>
    <t>Lipowa 15/1</t>
  </si>
  <si>
    <t>Lubińska 16/3</t>
  </si>
  <si>
    <t>Lubińska 16a/4</t>
  </si>
  <si>
    <t>Mickiewicza 8/1</t>
  </si>
  <si>
    <t>Mickiewicza 10/1</t>
  </si>
  <si>
    <t>Mickiewicza 12/2</t>
  </si>
  <si>
    <t>Mickiewicza 18/3</t>
  </si>
  <si>
    <t>Mickiewicza 30/1</t>
  </si>
  <si>
    <t>Ogrodowa 12/2</t>
  </si>
  <si>
    <t>Plac Kościelny 2/3</t>
  </si>
  <si>
    <t>Reymonta 25/2</t>
  </si>
  <si>
    <t>Reymonta 25/6</t>
  </si>
  <si>
    <t>Reymonta 27/11</t>
  </si>
  <si>
    <t>Reymonta 27/14</t>
  </si>
  <si>
    <t>Robotnicza 9/5</t>
  </si>
  <si>
    <t>Robotnicza 14/3</t>
  </si>
  <si>
    <t>Różana 4/1</t>
  </si>
  <si>
    <t>Różana 4/2</t>
  </si>
  <si>
    <t>Różana 4/3</t>
  </si>
  <si>
    <t>Różana 6/1</t>
  </si>
  <si>
    <t xml:space="preserve">lokal mieszkalny </t>
  </si>
  <si>
    <t>Różana 6/2</t>
  </si>
  <si>
    <t>Różana 8/5</t>
  </si>
  <si>
    <t>Różana 8/6</t>
  </si>
  <si>
    <t>Rynek 11/11</t>
  </si>
  <si>
    <t>Tymowa 1</t>
  </si>
  <si>
    <t>Zgody 7/1</t>
  </si>
  <si>
    <t>lokal socjalny</t>
  </si>
  <si>
    <t>Batorego 12/1</t>
  </si>
  <si>
    <t>lokal socjalny wraz z pomieszczeniem gospodarczym</t>
  </si>
  <si>
    <t>Batorego 16/3</t>
  </si>
  <si>
    <t>Dłużyce 41a/3</t>
  </si>
  <si>
    <t>Dziewin 41/6a/6c</t>
  </si>
  <si>
    <t>Głogowska 5/1</t>
  </si>
  <si>
    <t>lokal socjalny wraz z garażem</t>
  </si>
  <si>
    <t>Kołomłyńska 7/3</t>
  </si>
  <si>
    <t>Kołomłyńska 7/5</t>
  </si>
  <si>
    <t>Kościuszki 6/5</t>
  </si>
  <si>
    <t>Kościuszki 6/1</t>
  </si>
  <si>
    <t>Lipowa 10/6</t>
  </si>
  <si>
    <t>Lubińska 11/8</t>
  </si>
  <si>
    <t>Mickiewicza 16/4</t>
  </si>
  <si>
    <t>Mickiewicza 17/2</t>
  </si>
  <si>
    <t>Mickiewicza 17/3</t>
  </si>
  <si>
    <t>Orla 6/4</t>
  </si>
  <si>
    <t>Reymonta 25/4</t>
  </si>
  <si>
    <t>Reymonta 25/7</t>
  </si>
  <si>
    <t>Reymonta 25/8</t>
  </si>
  <si>
    <t>Reymonta 27/12</t>
  </si>
  <si>
    <t>Reymonta 27/13</t>
  </si>
  <si>
    <t>Reymonta 27/15</t>
  </si>
  <si>
    <t>Reymonta 27/16</t>
  </si>
  <si>
    <t>Robotnicza 8/3</t>
  </si>
  <si>
    <t>Robotnicza 14/4</t>
  </si>
  <si>
    <t>Rynek 5/2</t>
  </si>
  <si>
    <t>Sitno 13</t>
  </si>
  <si>
    <t>Tymowa 52/1</t>
  </si>
  <si>
    <t>Zgody 1/6</t>
  </si>
  <si>
    <t>Zgody 3/3</t>
  </si>
  <si>
    <t>Nazwa jednostki</t>
  </si>
  <si>
    <t>księgowa brutto</t>
  </si>
  <si>
    <t>OSP Zaborów</t>
  </si>
  <si>
    <t>OSP Parszowice</t>
  </si>
  <si>
    <t>Dębiec</t>
  </si>
  <si>
    <t>Lasowice</t>
  </si>
  <si>
    <t>Krzyżowa</t>
  </si>
  <si>
    <t>Zaborów</t>
  </si>
  <si>
    <t>Sitno</t>
  </si>
  <si>
    <t>garaż</t>
  </si>
  <si>
    <t>Batorego 22</t>
  </si>
  <si>
    <t>Batorego 22/1</t>
  </si>
  <si>
    <t>Grodzka 1</t>
  </si>
  <si>
    <t>Jana Pawła II 6</t>
  </si>
  <si>
    <t>Jana Pawła II 6/6</t>
  </si>
  <si>
    <t>Jana Pawła II 8/6</t>
  </si>
  <si>
    <t>Kościuszki 12</t>
  </si>
  <si>
    <t>Lipowa 4/3</t>
  </si>
  <si>
    <t>Lipowa 4/4</t>
  </si>
  <si>
    <t>Lipowa 6</t>
  </si>
  <si>
    <t>Lipowa 6/2</t>
  </si>
  <si>
    <t>Lipowa 6/3</t>
  </si>
  <si>
    <t>Lipowa 10/2</t>
  </si>
  <si>
    <t>Mickiewicza 8</t>
  </si>
  <si>
    <t>Mickiewicza 15/1</t>
  </si>
  <si>
    <t>Ogrodowa 6</t>
  </si>
  <si>
    <t>Różana 8/3</t>
  </si>
  <si>
    <t>Różana 10</t>
  </si>
  <si>
    <t>Różana 12/2</t>
  </si>
  <si>
    <t>Różana 12/3</t>
  </si>
  <si>
    <t>Różana 12/4</t>
  </si>
  <si>
    <t>Różana 14</t>
  </si>
  <si>
    <t>Rynek 5</t>
  </si>
  <si>
    <t>pomieszczenie gospodarcze</t>
  </si>
  <si>
    <t>Batorego 22/3</t>
  </si>
  <si>
    <t>Batorego 22/3a</t>
  </si>
  <si>
    <t>Batorego 22/4</t>
  </si>
  <si>
    <t>Głogowska 1/1</t>
  </si>
  <si>
    <t>Głogowska 1A</t>
  </si>
  <si>
    <t>Mickiewicza 34/2</t>
  </si>
  <si>
    <t>Reymonta 27/13a</t>
  </si>
  <si>
    <t>Różana 8/1</t>
  </si>
  <si>
    <t>Różana 8/2</t>
  </si>
  <si>
    <t>Różana 8/4</t>
  </si>
  <si>
    <t>Różana 10/1</t>
  </si>
  <si>
    <t>Różana 10/3</t>
  </si>
  <si>
    <t>Różana 10/4</t>
  </si>
  <si>
    <t>Różana 12a</t>
  </si>
  <si>
    <t>Różana 12/1</t>
  </si>
  <si>
    <t>Różana 14/3</t>
  </si>
  <si>
    <t>Różana 14/5</t>
  </si>
  <si>
    <t>Rynek 5a</t>
  </si>
  <si>
    <t>Producent</t>
  </si>
  <si>
    <t>numer seryjny / nr inwentarzowy</t>
  </si>
  <si>
    <t>S /P*</t>
  </si>
  <si>
    <t>Cena jednostkowa</t>
  </si>
  <si>
    <t>Lokalizacja (dla sprzętu stacjonarnego)</t>
  </si>
  <si>
    <t>Aparat Fotograficzny z kartą pamięci i pokrowcem</t>
  </si>
  <si>
    <t>Nikon</t>
  </si>
  <si>
    <t>013/8/106/2013</t>
  </si>
  <si>
    <t>p</t>
  </si>
  <si>
    <t>ul. Rynek 17 59-330 Ścinawa</t>
  </si>
  <si>
    <t>Drukarka</t>
  </si>
  <si>
    <t>HP</t>
  </si>
  <si>
    <t>OJ 7500</t>
  </si>
  <si>
    <t>013/8/048/2014</t>
  </si>
  <si>
    <t>S</t>
  </si>
  <si>
    <t>013/8/018//2014</t>
  </si>
  <si>
    <t>drukarka</t>
  </si>
  <si>
    <t>013/8/005/2014</t>
  </si>
  <si>
    <t>LJ PRO 400 M401</t>
  </si>
  <si>
    <t>013/8/088/2014</t>
  </si>
  <si>
    <t>Drukarka z podajnikiem</t>
  </si>
  <si>
    <t>013/8/016/2015</t>
  </si>
  <si>
    <t>013/8/010/2014</t>
  </si>
  <si>
    <t>Samsung</t>
  </si>
  <si>
    <t>ML-1660</t>
  </si>
  <si>
    <t>sk/VIII/8/2010</t>
  </si>
  <si>
    <t>sk/VIII/2/2010</t>
  </si>
  <si>
    <t>sk/VIII/4/2010</t>
  </si>
  <si>
    <t>ML-2542</t>
  </si>
  <si>
    <t>013/8/019/2013</t>
  </si>
  <si>
    <t>013/8/020/2013</t>
  </si>
  <si>
    <t>ML-2855ND</t>
  </si>
  <si>
    <t>sk/VIII/3/2010</t>
  </si>
  <si>
    <t>ML-2955ND</t>
  </si>
  <si>
    <t>013/8/007/2012</t>
  </si>
  <si>
    <t>ML-3310ND</t>
  </si>
  <si>
    <t>013/8/035/2013</t>
  </si>
  <si>
    <t>ML-2825ND</t>
  </si>
  <si>
    <t>013/8/116/2013</t>
  </si>
  <si>
    <t>Epson</t>
  </si>
  <si>
    <t>013/8/006/2013</t>
  </si>
  <si>
    <t>Dyktafon cyfrowy</t>
  </si>
  <si>
    <t>Olympus</t>
  </si>
  <si>
    <t>WS760M</t>
  </si>
  <si>
    <t>013/8/21/2011</t>
  </si>
  <si>
    <t>P</t>
  </si>
  <si>
    <t>Dysk przenośny 1 TB</t>
  </si>
  <si>
    <t>WD</t>
  </si>
  <si>
    <t>1 TB</t>
  </si>
  <si>
    <t>013/8/094/2013</t>
  </si>
  <si>
    <t>Pendrive 16 GB</t>
  </si>
  <si>
    <t>-</t>
  </si>
  <si>
    <t>16 GB</t>
  </si>
  <si>
    <t>013/8/107/2013</t>
  </si>
  <si>
    <t>Dysk przenośny</t>
  </si>
  <si>
    <t>Verbatim</t>
  </si>
  <si>
    <t>013/8/097/20103</t>
  </si>
  <si>
    <t xml:space="preserve">Dysk Przenośny </t>
  </si>
  <si>
    <t>500 GB</t>
  </si>
  <si>
    <t>013/8/098/2013</t>
  </si>
  <si>
    <t>Microserwer</t>
  </si>
  <si>
    <t>MicroSerwer</t>
  </si>
  <si>
    <t>013/8/012/2013</t>
  </si>
  <si>
    <t>Kamera</t>
  </si>
  <si>
    <t>Sony</t>
  </si>
  <si>
    <t>013/8/013/2012</t>
  </si>
  <si>
    <t>Komputer stacjonarny</t>
  </si>
  <si>
    <t>Dell</t>
  </si>
  <si>
    <t>V260</t>
  </si>
  <si>
    <t>013/8/009//2013</t>
  </si>
  <si>
    <t>013/8/037/2013</t>
  </si>
  <si>
    <t>V270</t>
  </si>
  <si>
    <t>013/8/114//2013</t>
  </si>
  <si>
    <t>Optiplex 30220SFF</t>
  </si>
  <si>
    <t>013/8/003/2015</t>
  </si>
  <si>
    <t>013/8/008/2013</t>
  </si>
  <si>
    <t>013/8/010/2013</t>
  </si>
  <si>
    <t>V230</t>
  </si>
  <si>
    <t>013/8/007/2013</t>
  </si>
  <si>
    <t>013/8/078/2013</t>
  </si>
  <si>
    <t>013/8/079/2013</t>
  </si>
  <si>
    <t>013/8/080/2013</t>
  </si>
  <si>
    <t>013/8/31/2013</t>
  </si>
  <si>
    <t>013/8/32/2013</t>
  </si>
  <si>
    <t>013/8/033/2013</t>
  </si>
  <si>
    <t>013/8/034/2013</t>
  </si>
  <si>
    <t>013/8/003/2014</t>
  </si>
  <si>
    <t>013/8/005/2012</t>
  </si>
  <si>
    <t>013/8/006/2012</t>
  </si>
  <si>
    <t>V470</t>
  </si>
  <si>
    <t>011-4-041(1-0)/2013</t>
  </si>
  <si>
    <t>011-4-042(1-0)/2015</t>
  </si>
  <si>
    <t>Laptop</t>
  </si>
  <si>
    <t>4520s</t>
  </si>
  <si>
    <t>013/8/8/2011</t>
  </si>
  <si>
    <t>013/8/9/2011</t>
  </si>
  <si>
    <t>013/8/115/2013</t>
  </si>
  <si>
    <t>Latiude 3540</t>
  </si>
  <si>
    <t>013/8/010/2015</t>
  </si>
  <si>
    <t>Pavilion G6-2323EW</t>
  </si>
  <si>
    <t>013/8/125/2013</t>
  </si>
  <si>
    <t>013/8/126/2013</t>
  </si>
  <si>
    <t>Roback</t>
  </si>
  <si>
    <t>013/8/10/2011</t>
  </si>
  <si>
    <t>Asus</t>
  </si>
  <si>
    <t>K52N</t>
  </si>
  <si>
    <t>sk/VIII/7/2010</t>
  </si>
  <si>
    <t>NP-R540</t>
  </si>
  <si>
    <t>013/8/43//2011</t>
  </si>
  <si>
    <t>Skaner</t>
  </si>
  <si>
    <t>Avision</t>
  </si>
  <si>
    <t>AV50F</t>
  </si>
  <si>
    <t>013/8/043/2014</t>
  </si>
  <si>
    <t>Telefon komórkowy</t>
  </si>
  <si>
    <t>Noki</t>
  </si>
  <si>
    <t>013/8/087/2013</t>
  </si>
  <si>
    <t>013/8/088/2013</t>
  </si>
  <si>
    <t>013//8/89/2013</t>
  </si>
  <si>
    <t>013/8/095/2013</t>
  </si>
  <si>
    <t>C1-02</t>
  </si>
  <si>
    <t>013/8/011/2013</t>
  </si>
  <si>
    <t>Galaxy</t>
  </si>
  <si>
    <t>013/8/069/2013</t>
  </si>
  <si>
    <t>Galaxy 55 Duos</t>
  </si>
  <si>
    <t>013/8/005/2015</t>
  </si>
  <si>
    <t>Galaxy note 4</t>
  </si>
  <si>
    <t>013/8/004/2015</t>
  </si>
  <si>
    <t>Serwer</t>
  </si>
  <si>
    <t>PowerEdge T420</t>
  </si>
  <si>
    <t>011/0/026(1-0)/2013</t>
  </si>
  <si>
    <t>Micro Serwer</t>
  </si>
  <si>
    <t>011-4-040(1-0)/2013</t>
  </si>
  <si>
    <t>011-4-039(1-0)/2013</t>
  </si>
  <si>
    <t>Latiude E6540</t>
  </si>
  <si>
    <t>011-4-047(1-0)/2015</t>
  </si>
  <si>
    <t>011-4-046(1-0)/2015</t>
  </si>
  <si>
    <t>011-4-045(1-0)/2015</t>
  </si>
  <si>
    <t>Latiude E6440</t>
  </si>
  <si>
    <t>011-4-044(1-0)/2015</t>
  </si>
  <si>
    <t>011-4-043(1-0)/2015</t>
  </si>
  <si>
    <t>Inspirion 3542</t>
  </si>
  <si>
    <t>013//8/046/2015</t>
  </si>
  <si>
    <t>Tablet wraz z klawiaturą</t>
  </si>
  <si>
    <t>Galaxy S2 9.7</t>
  </si>
  <si>
    <t>013//8/108/2015</t>
  </si>
  <si>
    <t>Galaxy S2 9.8</t>
  </si>
  <si>
    <t>013//8/105/2015</t>
  </si>
  <si>
    <t>Galaxy S2 9.9</t>
  </si>
  <si>
    <t>013//8/106/2015</t>
  </si>
  <si>
    <t>Galaxy S2 9.10</t>
  </si>
  <si>
    <t>013//8/107/2015</t>
  </si>
  <si>
    <t>Smartfon</t>
  </si>
  <si>
    <t>Ngalaxy Note 4</t>
  </si>
  <si>
    <t>013//8/048/2015</t>
  </si>
  <si>
    <t>Monitor 24”</t>
  </si>
  <si>
    <t>E2414</t>
  </si>
  <si>
    <t>011-4-054(1-0)/2015</t>
  </si>
  <si>
    <t>Stacja dokująca Euro2</t>
  </si>
  <si>
    <t>011-4-055(1-0)/2015</t>
  </si>
  <si>
    <t xml:space="preserve">Zestaw komputerowy </t>
  </si>
  <si>
    <t>Optiplex 9020SFF</t>
  </si>
  <si>
    <t>011-4-049(1-0)/2015</t>
  </si>
  <si>
    <t>Optiplex 3020SFF</t>
  </si>
  <si>
    <t>011-4-048(1-0)/2015</t>
  </si>
  <si>
    <t>Aparat fotograficzny</t>
  </si>
  <si>
    <t>NICON</t>
  </si>
  <si>
    <t>013/8/049/2015</t>
  </si>
  <si>
    <t xml:space="preserve">Aparat telefoniczny </t>
  </si>
  <si>
    <t>Gigaset A510H</t>
  </si>
  <si>
    <t>013/8/062/2015</t>
  </si>
  <si>
    <t>Czytnik kart Lenovo</t>
  </si>
  <si>
    <t>013/8/082/2015</t>
  </si>
  <si>
    <t>Drukarka BROTHER MPO-J532DW</t>
  </si>
  <si>
    <t>013/8/170/2015</t>
  </si>
  <si>
    <t>LJ M210DW</t>
  </si>
  <si>
    <t>013/8/090/2015</t>
  </si>
  <si>
    <t>LJ M4011DN</t>
  </si>
  <si>
    <t>013/8/051/2015</t>
  </si>
  <si>
    <t>LJM4011DN</t>
  </si>
  <si>
    <t>013/8/052/2015</t>
  </si>
  <si>
    <t>LJP1102W</t>
  </si>
  <si>
    <t>013/8/053/2015</t>
  </si>
  <si>
    <t>013/8/054/2015</t>
  </si>
  <si>
    <t>Kamera poklatkowa BRINNO na stadionie</t>
  </si>
  <si>
    <t>BCC100 TIME LAPS</t>
  </si>
  <si>
    <t>013/8/094/2015</t>
  </si>
  <si>
    <t>Kamera poklatkowa BRINNO na wieży</t>
  </si>
  <si>
    <t>013/8/095/2015</t>
  </si>
  <si>
    <t>Klimatyzator</t>
  </si>
  <si>
    <t>HISENSE</t>
  </si>
  <si>
    <t>013/8/056/2015</t>
  </si>
  <si>
    <t xml:space="preserve">Komputer </t>
  </si>
  <si>
    <t>Optiplex</t>
  </si>
  <si>
    <t>013/8/077/2015</t>
  </si>
  <si>
    <t>Konwerter sygnału</t>
  </si>
  <si>
    <t>VGA na HDMI Audio</t>
  </si>
  <si>
    <t>013/8/101/2015</t>
  </si>
  <si>
    <t xml:space="preserve">Laptop </t>
  </si>
  <si>
    <t>013/8/046/2015</t>
  </si>
  <si>
    <t>013/8/080/2015</t>
  </si>
  <si>
    <t>E2214H</t>
  </si>
  <si>
    <t>013/8/103/2015</t>
  </si>
  <si>
    <t>013/8/081/2015</t>
  </si>
  <si>
    <t>Pamięć do serwera przenośna</t>
  </si>
  <si>
    <t>Power 420</t>
  </si>
  <si>
    <t>013/8/104/2015</t>
  </si>
  <si>
    <t>Telefon z etui</t>
  </si>
  <si>
    <t xml:space="preserve">Galaxy Note </t>
  </si>
  <si>
    <t>013/8/109/2015</t>
  </si>
  <si>
    <t>Telefon Yeanik</t>
  </si>
  <si>
    <t>T20</t>
  </si>
  <si>
    <t>013/8/091/2015</t>
  </si>
  <si>
    <t>Tester wielofunkcyjny</t>
  </si>
  <si>
    <t>LCD</t>
  </si>
  <si>
    <t>013/8/061/2015</t>
  </si>
  <si>
    <t>013/8/001/2016</t>
  </si>
  <si>
    <t>M402DN</t>
  </si>
  <si>
    <t>013/8/003/2016</t>
  </si>
  <si>
    <t>OJ8100</t>
  </si>
  <si>
    <t>013/8/004/2016</t>
  </si>
  <si>
    <t>OJ8600</t>
  </si>
  <si>
    <t>013/8/011/2016</t>
  </si>
  <si>
    <t>OptiPlex</t>
  </si>
  <si>
    <t>013/8/012/2016</t>
  </si>
  <si>
    <t>OptiPlex 7010</t>
  </si>
  <si>
    <t>013/8/002/2016</t>
  </si>
  <si>
    <t>Vostro</t>
  </si>
  <si>
    <t>013/8/009/2016</t>
  </si>
  <si>
    <t>013/8/010/2016</t>
  </si>
  <si>
    <t>013/8/005/2016</t>
  </si>
  <si>
    <t>013/8/006/2016</t>
  </si>
  <si>
    <t>013/8/013/2016</t>
  </si>
  <si>
    <t>klimatyzator ścienny</t>
  </si>
  <si>
    <t>klimatyzator</t>
  </si>
  <si>
    <t>sieć klimatyzacyjna</t>
  </si>
  <si>
    <t>monitoring wizyjny</t>
  </si>
  <si>
    <t>Ścinawa, wysypisko śmieci ul. Wrocławska</t>
  </si>
  <si>
    <t>zestaw monitoringowy</t>
  </si>
  <si>
    <t>Ścinawa Port</t>
  </si>
  <si>
    <t>syrena elektroniczna DSE600</t>
  </si>
  <si>
    <t>stacja obiektowa do selektywnego alarmowania ludności</t>
  </si>
  <si>
    <t>radiotelefon GP-340</t>
  </si>
  <si>
    <t>Drukarka atramentowa</t>
  </si>
  <si>
    <t>Canon Pixma</t>
  </si>
  <si>
    <t>013/8/027/2016</t>
  </si>
  <si>
    <t xml:space="preserve">UPS </t>
  </si>
  <si>
    <t>Ever Duo II 500VA</t>
  </si>
  <si>
    <t>013/8/023/2016</t>
  </si>
  <si>
    <t>013/8/024/2016</t>
  </si>
  <si>
    <t>013/8/025/2016</t>
  </si>
  <si>
    <t>013/8/026/2016</t>
  </si>
  <si>
    <t>dell</t>
  </si>
  <si>
    <t>013/8/030/2016</t>
  </si>
  <si>
    <t>Replikator portów</t>
  </si>
  <si>
    <t>Dell simple E-port II</t>
  </si>
  <si>
    <t>013/8/031/2016</t>
  </si>
  <si>
    <t>Telefon Aple iPhone 6 Plus 6GB</t>
  </si>
  <si>
    <t>Aple iPhone 6 Plus 6GB</t>
  </si>
  <si>
    <t>013/8/042/2016</t>
  </si>
  <si>
    <t>013/8/047/2016</t>
  </si>
  <si>
    <t>013/8/048/2016</t>
  </si>
  <si>
    <t xml:space="preserve">Dysk zewnętrzny </t>
  </si>
  <si>
    <t>ITB USB 3,0</t>
  </si>
  <si>
    <t>013/8/049/2016</t>
  </si>
  <si>
    <t>Niszczarka</t>
  </si>
  <si>
    <t>FELLOWES DS-120</t>
  </si>
  <si>
    <t>013/8/050/2016</t>
  </si>
  <si>
    <t>Spliter HDMI</t>
  </si>
  <si>
    <t>4K</t>
  </si>
  <si>
    <t>013/8/070/2016</t>
  </si>
  <si>
    <t>UPS</t>
  </si>
  <si>
    <t>013/8/012/2017</t>
  </si>
  <si>
    <t>013/8/013/2017</t>
  </si>
  <si>
    <t>HP LJ PRO 400 M402DNE</t>
  </si>
  <si>
    <t>013/8/020/2017</t>
  </si>
  <si>
    <t xml:space="preserve">Smartfon </t>
  </si>
  <si>
    <t>Samsung Galaxy S7</t>
  </si>
  <si>
    <t>013/8/028/2017</t>
  </si>
  <si>
    <t>P9 Lote 2017 PLAY, Black</t>
  </si>
  <si>
    <t>013/8/031/2017</t>
  </si>
  <si>
    <t>013/8/0332/2017</t>
  </si>
  <si>
    <t>013/8/033/2017</t>
  </si>
  <si>
    <t>013/8/051/2017</t>
  </si>
  <si>
    <t xml:space="preserve">Telefon </t>
  </si>
  <si>
    <t>Huawei Honor 7 Lite</t>
  </si>
  <si>
    <t>Tablet</t>
  </si>
  <si>
    <t>013/8/052/2017</t>
  </si>
  <si>
    <t>013/8/053/2017</t>
  </si>
  <si>
    <t>Etui Samsung z klawiaturą</t>
  </si>
  <si>
    <t>013/8//054/2017</t>
  </si>
  <si>
    <t>013/8/055/2017</t>
  </si>
  <si>
    <t>Samsung Galaxy Note 4</t>
  </si>
  <si>
    <t>013/8/056/2017</t>
  </si>
  <si>
    <t>013/8/057/2017</t>
  </si>
  <si>
    <t>Dell Vostro 3568</t>
  </si>
  <si>
    <t>013/8/062/2017</t>
  </si>
  <si>
    <t>Samsung N950F Note9</t>
  </si>
  <si>
    <t>013/8/071/2017</t>
  </si>
  <si>
    <t>Projektor VIVITEK DH559ST</t>
  </si>
  <si>
    <t>013/8/203/2017</t>
  </si>
  <si>
    <t>Monitor LG 22MP58VQ</t>
  </si>
  <si>
    <t>013/8/204/2017</t>
  </si>
  <si>
    <t>013/8/205/2017</t>
  </si>
  <si>
    <t>Monitor LG 24MP58VQ</t>
  </si>
  <si>
    <t>013/8/206/2017</t>
  </si>
  <si>
    <t>013/8/207/2017</t>
  </si>
  <si>
    <t>Stacja dokujaca SAMSUNG</t>
  </si>
  <si>
    <t>013/8/208/2017</t>
  </si>
  <si>
    <t>Drukarka HP Laser Jet Pro400</t>
  </si>
  <si>
    <t>013/8/209/2017</t>
  </si>
  <si>
    <t>013/8/310/2017</t>
  </si>
  <si>
    <t>Dyktafon OLYMPUS</t>
  </si>
  <si>
    <t>013/8/023/2017</t>
  </si>
  <si>
    <t>Telefony Gigaset A510</t>
  </si>
  <si>
    <t>013/8/326/2017</t>
  </si>
  <si>
    <t>Fax Panasonic KX-MB2030</t>
  </si>
  <si>
    <t>013/8/327/2017</t>
  </si>
  <si>
    <t>Laptop Dell Latiude E5550</t>
  </si>
  <si>
    <t>011/4/029/2017</t>
  </si>
  <si>
    <t>Drukarka Bixilon SLP-TX400</t>
  </si>
  <si>
    <t>011/4/030/2017</t>
  </si>
  <si>
    <t>Serwer Dell PowerEgde T110</t>
  </si>
  <si>
    <t>011/4/031/2017</t>
  </si>
  <si>
    <t>011/6/049/2017</t>
  </si>
  <si>
    <t>Tablet MS SURFAGE PRO 4256 GB15 z obudową</t>
  </si>
  <si>
    <t>011/4/050/2017</t>
  </si>
  <si>
    <t>011/4/051/2017</t>
  </si>
  <si>
    <t>011/4/052/2017</t>
  </si>
  <si>
    <t>011/4/053/2017</t>
  </si>
  <si>
    <t>Telewizor LG 65UH668V 65”</t>
  </si>
  <si>
    <t>011/6/054/2017</t>
  </si>
  <si>
    <t>011/6/055/2017</t>
  </si>
  <si>
    <t>011/6/056/2017</t>
  </si>
  <si>
    <t>Tablet MS SURFAGE SP5 z mysza bezprzewodową</t>
  </si>
  <si>
    <t>011/4/061/2017</t>
  </si>
  <si>
    <t>Drukarka Hewlet</t>
  </si>
  <si>
    <t>013/8/007/2018</t>
  </si>
  <si>
    <t>Laptop Dell Latiude 14”</t>
  </si>
  <si>
    <t>013/8/008/2018</t>
  </si>
  <si>
    <t>Monitor Dell 24”</t>
  </si>
  <si>
    <t>013/8/009/2018</t>
  </si>
  <si>
    <t>Stacja dokujaca Dell Dock</t>
  </si>
  <si>
    <t>013/8/0010/2018</t>
  </si>
  <si>
    <t>Ekran CINEMA ELEKRTIC</t>
  </si>
  <si>
    <t>013/8/200/2017</t>
  </si>
  <si>
    <t>013/8/014/2018</t>
  </si>
  <si>
    <t>013/8/029/2018</t>
  </si>
  <si>
    <t>Wielowieś 31</t>
  </si>
  <si>
    <t>Turów 20</t>
  </si>
  <si>
    <t>Dąbrowa Środkowa 1/1a</t>
  </si>
  <si>
    <t>Świetlica Wielowieś</t>
  </si>
  <si>
    <t>Świetlica Turów</t>
  </si>
  <si>
    <t>Budynek- dobudówka przy świetlicy</t>
  </si>
  <si>
    <t>Świetlica wraz z pomieszczeniami gospodarczym</t>
  </si>
  <si>
    <t>Nagrywarka DVD</t>
  </si>
  <si>
    <t>Niszczarka Fellowes 73 CI</t>
  </si>
  <si>
    <t>Niszczarka DAHLE PAPESAFE</t>
  </si>
  <si>
    <t>Szkoła Podstawowa nr 3 w Ścinawie i Przedszkole</t>
  </si>
  <si>
    <t>1985-szkoła/1988-przedszkole</t>
  </si>
  <si>
    <t>ul. Królowej Jadwigi 9 59-330 Ścinawa</t>
  </si>
  <si>
    <t>1. Tablica interaktywna Returnstar IQ Board Ps 80v.7</t>
  </si>
  <si>
    <t>IQ Board</t>
  </si>
  <si>
    <t xml:space="preserve"> Ps 80v.7</t>
  </si>
  <si>
    <t xml:space="preserve">2. Projektor krótkiej projekcji </t>
  </si>
  <si>
    <t>Optoma</t>
  </si>
  <si>
    <t>EX610 ST</t>
  </si>
  <si>
    <t xml:space="preserve">3. Komputer przenośny </t>
  </si>
  <si>
    <t>ProBook 6560B</t>
  </si>
  <si>
    <t>4. Tablica interaktywna bezprzewodowa</t>
  </si>
  <si>
    <t>Waltop</t>
  </si>
  <si>
    <t>X861</t>
  </si>
  <si>
    <t>5. Wizualizer</t>
  </si>
  <si>
    <t>Qomo</t>
  </si>
  <si>
    <t>QPC30</t>
  </si>
  <si>
    <t>6. Komputer przenośny B Netbook</t>
  </si>
  <si>
    <t>NTT</t>
  </si>
  <si>
    <t>entete 10.01</t>
  </si>
  <si>
    <t>7x2215,48+7x2215,49</t>
  </si>
  <si>
    <t xml:space="preserve">7. Router </t>
  </si>
  <si>
    <t>NetGear</t>
  </si>
  <si>
    <t>DGN2200</t>
  </si>
  <si>
    <t xml:space="preserve">8. Zestaw komputerowy </t>
  </si>
  <si>
    <t>Celeron</t>
  </si>
  <si>
    <t xml:space="preserve">9. Komputer z ekrsnem dotykowym </t>
  </si>
  <si>
    <t>10. Komputer</t>
  </si>
  <si>
    <t>Intel G620</t>
  </si>
  <si>
    <t>11. Projektory multimedialne</t>
  </si>
  <si>
    <t>ES521, EX551</t>
  </si>
  <si>
    <t>1207,32+1734,68</t>
  </si>
  <si>
    <t>12. Laptop</t>
  </si>
  <si>
    <t>Lenowo</t>
  </si>
  <si>
    <t>G580</t>
  </si>
  <si>
    <t>13. Projektory multimedialne</t>
  </si>
  <si>
    <t>ViewSonic, Optoma X300</t>
  </si>
  <si>
    <t>PJD5134, X300</t>
  </si>
  <si>
    <t>1241,00+1666,00</t>
  </si>
  <si>
    <t>14. Tablica interaktywna</t>
  </si>
  <si>
    <t xml:space="preserve">My Board </t>
  </si>
  <si>
    <t>DTO-i89C</t>
  </si>
  <si>
    <t xml:space="preserve">15. Głośniki </t>
  </si>
  <si>
    <t>16. Laptop</t>
  </si>
  <si>
    <t xml:space="preserve">Lenovo </t>
  </si>
  <si>
    <t>IdeaPad G580 i5-3230M</t>
  </si>
  <si>
    <t xml:space="preserve">17. Projektor </t>
  </si>
  <si>
    <t>NEC</t>
  </si>
  <si>
    <t>V260W</t>
  </si>
  <si>
    <t xml:space="preserve">18. Komputer stacjonarny </t>
  </si>
  <si>
    <t>AMD X4</t>
  </si>
  <si>
    <t>19. Komputery</t>
  </si>
  <si>
    <t>ASUS</t>
  </si>
  <si>
    <t>K55A-SI50303R</t>
  </si>
  <si>
    <t>20. Tablica interaktywna</t>
  </si>
  <si>
    <t>21. Tablica interaktywna</t>
  </si>
  <si>
    <t xml:space="preserve">22. Projektor </t>
  </si>
  <si>
    <t>VE281X</t>
  </si>
  <si>
    <t xml:space="preserve">23. Głośniki do tablicy </t>
  </si>
  <si>
    <t>AMP-32</t>
  </si>
  <si>
    <t xml:space="preserve">24. Notebook </t>
  </si>
  <si>
    <t>Inspiron 3542i3</t>
  </si>
  <si>
    <t>25. Tablica interaktywna</t>
  </si>
  <si>
    <t xml:space="preserve">26. Głośniki do tablicy </t>
  </si>
  <si>
    <t>27. Monitoring i kamery wizyjne</t>
  </si>
  <si>
    <t>OLIN</t>
  </si>
  <si>
    <t>28. Tablica interaktywna</t>
  </si>
  <si>
    <t>29. Projektory multimedialne</t>
  </si>
  <si>
    <t xml:space="preserve">Nec </t>
  </si>
  <si>
    <t>V281w</t>
  </si>
  <si>
    <t>30. Projektory multimedialne</t>
  </si>
  <si>
    <t>Benq</t>
  </si>
  <si>
    <t>MS506 DLP 800x600 3200 ANSI</t>
  </si>
  <si>
    <t>s</t>
  </si>
  <si>
    <t>31. Tablica interaktywna</t>
  </si>
  <si>
    <t>QWB200EM-DP88''</t>
  </si>
  <si>
    <t>32. Komputer</t>
  </si>
  <si>
    <t>X551CA-WHITE</t>
  </si>
  <si>
    <t>33. Projektory multimedialne</t>
  </si>
  <si>
    <t>MS527 DLP SVGA 3300ANSI</t>
  </si>
  <si>
    <t>34. Komputer</t>
  </si>
  <si>
    <t>100-15IBD Intel i3</t>
  </si>
  <si>
    <t>35. Projektory multimedialne</t>
  </si>
  <si>
    <t>36. Drukarka</t>
  </si>
  <si>
    <t xml:space="preserve">Laserjet  pro MFPM426FDN             </t>
  </si>
  <si>
    <t xml:space="preserve">37. Komputer stacjonarny   </t>
  </si>
  <si>
    <t xml:space="preserve">Dell </t>
  </si>
  <si>
    <t xml:space="preserve">780 C2D E8400 2x3/4/16O/ WIN7   </t>
  </si>
  <si>
    <t>38. Projektory multimedialne</t>
  </si>
  <si>
    <t>Vievsonic</t>
  </si>
  <si>
    <t xml:space="preserve"> PJD5155     </t>
  </si>
  <si>
    <t>39. Komputer</t>
  </si>
  <si>
    <t>Lenovo</t>
  </si>
  <si>
    <t xml:space="preserve">Lenovo Idea Pad 100-15 </t>
  </si>
  <si>
    <t>40. Komputer</t>
  </si>
  <si>
    <t>Lenovo Ideapad 100-15IBD</t>
  </si>
  <si>
    <t>41. Projektory multimedialne</t>
  </si>
  <si>
    <t>Viewsonic</t>
  </si>
  <si>
    <t xml:space="preserve"> PJD5155    </t>
  </si>
  <si>
    <t>42. Projektory multimedialne</t>
  </si>
  <si>
    <t>OPTOMA</t>
  </si>
  <si>
    <t>S321</t>
  </si>
  <si>
    <t>43. Komputer</t>
  </si>
  <si>
    <t>LENOVO</t>
  </si>
  <si>
    <t xml:space="preserve"> M81 i3 2100 4GB/250GB/WIN7/SFF        </t>
  </si>
  <si>
    <t>44. Tablica interaktywna</t>
  </si>
  <si>
    <t xml:space="preserve"> myBoard</t>
  </si>
  <si>
    <t xml:space="preserve"> 82'Nano IB-82 4:3            </t>
  </si>
  <si>
    <t>45. Projektory multimedialne</t>
  </si>
  <si>
    <t>EPSON</t>
  </si>
  <si>
    <t xml:space="preserve"> EB-680 wraz z uchwytem  </t>
  </si>
  <si>
    <t>46. Komputer</t>
  </si>
  <si>
    <t xml:space="preserve"> 100-15IBD 15,6" i3-5005U 4GB 500GB Win10    </t>
  </si>
  <si>
    <t>47. Komputer</t>
  </si>
  <si>
    <t xml:space="preserve"> 15-bs003nw 15,6" N3710 4Gb 500Gb iHD405 win10 czarny </t>
  </si>
  <si>
    <t xml:space="preserve">Budynek szkolny </t>
  </si>
  <si>
    <t>ul. Lipowa 1 59-330 Ścinawa</t>
  </si>
  <si>
    <t xml:space="preserve">Sala gimnastyczna </t>
  </si>
  <si>
    <t xml:space="preserve">Budynek gospodarczy </t>
  </si>
  <si>
    <t>Bezprzewodowa sieć komputerowa</t>
  </si>
  <si>
    <t xml:space="preserve"> puter</t>
  </si>
  <si>
    <t>WQ20WJC00769</t>
  </si>
  <si>
    <t>ul.Lipowa 1 59-330 Ścinawa</t>
  </si>
  <si>
    <t>Zmywarka</t>
  </si>
  <si>
    <t>Urządzenia do wprowadzania danych dotyczących uczniów</t>
  </si>
  <si>
    <t>Mobireg</t>
  </si>
  <si>
    <t>Komputer</t>
  </si>
  <si>
    <t>NTT System</t>
  </si>
  <si>
    <t>L505G</t>
  </si>
  <si>
    <t>ul. Lipowa 1 59-33- Ścinawa</t>
  </si>
  <si>
    <t>NTT Office</t>
  </si>
  <si>
    <t>L940G</t>
  </si>
  <si>
    <t>LX580E</t>
  </si>
  <si>
    <t>ul. Lipowa1 59-330 Ścinawa</t>
  </si>
  <si>
    <t>L983</t>
  </si>
  <si>
    <t>księgow brutto</t>
  </si>
  <si>
    <t>Monitor</t>
  </si>
  <si>
    <t>LCD22</t>
  </si>
  <si>
    <t>OPTIMUS</t>
  </si>
  <si>
    <t>Z1</t>
  </si>
  <si>
    <t>ATXMidTower</t>
  </si>
  <si>
    <t>ELATRON</t>
  </si>
  <si>
    <t>LGE1942</t>
  </si>
  <si>
    <t>A3HP</t>
  </si>
  <si>
    <t>69NOA0067735</t>
  </si>
  <si>
    <t>CHP</t>
  </si>
  <si>
    <t>ProBook6560B</t>
  </si>
  <si>
    <t>AHP</t>
  </si>
  <si>
    <t>hp</t>
  </si>
  <si>
    <t>LENOWO</t>
  </si>
  <si>
    <t>B50-45</t>
  </si>
  <si>
    <t>G50</t>
  </si>
  <si>
    <t>Radiomagnetofony</t>
  </si>
  <si>
    <t>Philips</t>
  </si>
  <si>
    <t>AZ382</t>
  </si>
  <si>
    <t xml:space="preserve">Projektor </t>
  </si>
  <si>
    <t>Vivitek</t>
  </si>
  <si>
    <t>D510</t>
  </si>
  <si>
    <t>OPTMA</t>
  </si>
  <si>
    <t>EX610</t>
  </si>
  <si>
    <t>DS12-3D</t>
  </si>
  <si>
    <t>Laser Jet</t>
  </si>
  <si>
    <t>ProM1132</t>
  </si>
  <si>
    <t>Oki,</t>
  </si>
  <si>
    <t>B411d</t>
  </si>
  <si>
    <t>ML2160</t>
  </si>
  <si>
    <t>Kserokopiarka</t>
  </si>
  <si>
    <t>Lasser Jet</t>
  </si>
  <si>
    <t>M1132MFP</t>
  </si>
  <si>
    <t>Fellowes</t>
  </si>
  <si>
    <t>P-35C</t>
  </si>
  <si>
    <t>Telewizory</t>
  </si>
  <si>
    <t>LG</t>
  </si>
  <si>
    <t>ul. Lipowa 1 59-330 Ścinaa</t>
  </si>
  <si>
    <t>Tablica interaktywna</t>
  </si>
  <si>
    <t>ReturnstarIQ Board</t>
  </si>
  <si>
    <t>PS80v.7</t>
  </si>
  <si>
    <t>Interactive</t>
  </si>
  <si>
    <t>iBoard82"</t>
  </si>
  <si>
    <t>Odtwarzacze</t>
  </si>
  <si>
    <t>DS234</t>
  </si>
  <si>
    <t>FDS2346040119</t>
  </si>
  <si>
    <t>ul..Lipowa 1 59-330 Ścinawa</t>
  </si>
  <si>
    <t>MS527</t>
  </si>
  <si>
    <t>16.892363</t>
  </si>
  <si>
    <t>Rejestrator</t>
  </si>
  <si>
    <t>Digital</t>
  </si>
  <si>
    <t>BOS-CVR1601-IV</t>
  </si>
  <si>
    <t>Mikrofony-zestaw</t>
  </si>
  <si>
    <t>Azusa</t>
  </si>
  <si>
    <t>LS-8888</t>
  </si>
  <si>
    <t>MIK2028B</t>
  </si>
  <si>
    <t>Wieża-radiomagnetofon</t>
  </si>
  <si>
    <t>MOM2350</t>
  </si>
  <si>
    <t>księgowa  brutto</t>
  </si>
  <si>
    <t>XGAX400NEU</t>
  </si>
  <si>
    <t>ksiegowa brutto</t>
  </si>
  <si>
    <t>DELL</t>
  </si>
  <si>
    <t>VOSTRO3900MT</t>
  </si>
  <si>
    <t xml:space="preserve">Lenowo </t>
  </si>
  <si>
    <t>Idea Pad 100-15</t>
  </si>
  <si>
    <t>Projektor multimedialny</t>
  </si>
  <si>
    <t>XGA X400 NEU</t>
  </si>
  <si>
    <t>Przychodnia Ścinawa</t>
  </si>
  <si>
    <t>Wiejski Ośrodek zdrowia Tymowa</t>
  </si>
  <si>
    <t>Tymowa 36, 59-330 Ścinawa</t>
  </si>
  <si>
    <t>ul. Jagiełły 2 59-330 Ścinawa</t>
  </si>
  <si>
    <t>Aparat USG</t>
  </si>
  <si>
    <t>Ultrasonix Medical</t>
  </si>
  <si>
    <t>Sonix OP</t>
  </si>
  <si>
    <t>OP1.3-1004.0152</t>
  </si>
  <si>
    <t>Monitoring wizyjny</t>
  </si>
  <si>
    <t>Wykonawca Asekuracja Legnica</t>
  </si>
  <si>
    <t>Komputer Dell</t>
  </si>
  <si>
    <t>dell V260MT</t>
  </si>
  <si>
    <t>ul.Jagiełły 2, 59-330 Ścinawa</t>
  </si>
  <si>
    <t>Monitor Samsung</t>
  </si>
  <si>
    <t>NFNCHMBBA03121B</t>
  </si>
  <si>
    <t>Dell V260Mt</t>
  </si>
  <si>
    <t>NFNCHMBBA03293V</t>
  </si>
  <si>
    <t>Dell V260ST</t>
  </si>
  <si>
    <t>NFNCHMCB907639B</t>
  </si>
  <si>
    <t>22TX5T1</t>
  </si>
  <si>
    <t>Monitor LG</t>
  </si>
  <si>
    <t>207NDQAEP220</t>
  </si>
  <si>
    <t>LC</t>
  </si>
  <si>
    <t>207NDHBEP361</t>
  </si>
  <si>
    <t>Minotor LG</t>
  </si>
  <si>
    <t>207NDWEEP257</t>
  </si>
  <si>
    <t>207NDHBEP313</t>
  </si>
  <si>
    <t>207NDYGEP362</t>
  </si>
  <si>
    <t>Aparat do krioterapii</t>
  </si>
  <si>
    <t>Technomex</t>
  </si>
  <si>
    <t>Froozer 30L</t>
  </si>
  <si>
    <t>C/1409/0087</t>
  </si>
  <si>
    <t>Aparat EKG</t>
  </si>
  <si>
    <t>Aspel</t>
  </si>
  <si>
    <t>Aspel Grey 7</t>
  </si>
  <si>
    <t>SN 0502</t>
  </si>
  <si>
    <t>EKG wysiłkowe</t>
  </si>
  <si>
    <t>Beta System XL z bieżnią B612</t>
  </si>
  <si>
    <t>155/13</t>
  </si>
  <si>
    <t>Laser biostymulacyjny</t>
  </si>
  <si>
    <t>LP 50</t>
  </si>
  <si>
    <t>SN:LP1640</t>
  </si>
  <si>
    <t>Tympanometr</t>
  </si>
  <si>
    <t>Maico</t>
  </si>
  <si>
    <t>Easytymp z PC Maico</t>
  </si>
  <si>
    <t>ID 005109</t>
  </si>
  <si>
    <t>Fala uderzeniowa</t>
  </si>
  <si>
    <t>Pro Shockwawe</t>
  </si>
  <si>
    <t>UGEO H60 z 2 głowicami</t>
  </si>
  <si>
    <t>Centrala telefoniczna</t>
  </si>
  <si>
    <t>Slican</t>
  </si>
  <si>
    <t>IPL-256</t>
  </si>
  <si>
    <t>Autoklaw</t>
  </si>
  <si>
    <t>Melag</t>
  </si>
  <si>
    <t>Vacuclaw 24B+</t>
  </si>
  <si>
    <t>Fotel masujący</t>
  </si>
  <si>
    <t>Drago</t>
  </si>
  <si>
    <t>Zero Gravity RK 7203</t>
  </si>
  <si>
    <t>Skaner radiologii posredniej Carestream Vita Flex, wraz z komputerm stacji technika, trzema kasetami z ekranem pamiętającym, oprogramowaniem medycznym stacji technika</t>
  </si>
  <si>
    <t>Carestream Health/Kodak</t>
  </si>
  <si>
    <t>Skaner Vita Flex</t>
  </si>
  <si>
    <t>System kolejkowy</t>
  </si>
  <si>
    <t>Dostawca: Mellon Poland sp. z o.o.</t>
  </si>
  <si>
    <t>Holter ciśnieniowy HolCARD CR07 Alfa System v.002</t>
  </si>
  <si>
    <t>HolaCARD CR07 Alfa System</t>
  </si>
  <si>
    <t>Laser Polaris z aplikatorem skanującym R+IR 100/450mw oraz sonda punktowa 400mW/808mm</t>
  </si>
  <si>
    <t>Astar</t>
  </si>
  <si>
    <t>Laser Polaris</t>
  </si>
  <si>
    <t>Aparat do elektroterapii</t>
  </si>
  <si>
    <t>PhysioGo 5001</t>
  </si>
  <si>
    <t>Klimatyzatory</t>
  </si>
  <si>
    <t>Rotenso</t>
  </si>
  <si>
    <t>Klimatyzator model Kasi K26V i K50V)</t>
  </si>
  <si>
    <t xml:space="preserve">Aparat RTG </t>
  </si>
  <si>
    <t>Mecall</t>
  </si>
  <si>
    <t>Ideal Sedecal</t>
  </si>
  <si>
    <t>M91pSFF</t>
  </si>
  <si>
    <t>Aparat do magnetoterapii MF 24 z trzema aplikatorami i wyposażenniem</t>
  </si>
  <si>
    <t>EiE</t>
  </si>
  <si>
    <t>MF 24</t>
  </si>
  <si>
    <t>GREE</t>
  </si>
  <si>
    <t>model Change</t>
  </si>
  <si>
    <t>ul. Kościuszki 1  59-330 Ścinawa</t>
  </si>
  <si>
    <t>Zestaw komputerowy</t>
  </si>
  <si>
    <t>NTT BUSINESS</t>
  </si>
  <si>
    <t>W931G</t>
  </si>
  <si>
    <t>013-4-7-2014</t>
  </si>
  <si>
    <t>013-4-25-2014</t>
  </si>
  <si>
    <t>013-4-26-2014</t>
  </si>
  <si>
    <t>Instalacja komputerowa</t>
  </si>
  <si>
    <t>HSM</t>
  </si>
  <si>
    <t>013-8-28-2014</t>
  </si>
  <si>
    <t>Switch sieciowy</t>
  </si>
  <si>
    <t>UPS Ever</t>
  </si>
  <si>
    <t>Terminal mobilny  użyczony</t>
  </si>
  <si>
    <t>TMB113-E-1007</t>
  </si>
  <si>
    <t xml:space="preserve">Komputer  użyczony </t>
  </si>
  <si>
    <t>NTT Business</t>
  </si>
  <si>
    <t>WA 800W</t>
  </si>
  <si>
    <t>AI0000001475</t>
  </si>
  <si>
    <t>Urządzenie wielofunkcyjne  użyczone</t>
  </si>
  <si>
    <t>SL-M2875ND</t>
  </si>
  <si>
    <t>UW0000001475</t>
  </si>
  <si>
    <t>UPS  użyczony</t>
  </si>
  <si>
    <t>GT Power Box</t>
  </si>
  <si>
    <t>LCD 650VA</t>
  </si>
  <si>
    <t>UPS000001475</t>
  </si>
  <si>
    <t>Zestaw Komputerowy</t>
  </si>
  <si>
    <t>NTT OFFICE L988G</t>
  </si>
  <si>
    <t>ZKO-L988G-YI09</t>
  </si>
  <si>
    <t>telefon</t>
  </si>
  <si>
    <t>Gigaset A510 IP</t>
  </si>
  <si>
    <t>013-6-4-2016</t>
  </si>
  <si>
    <t>013-6-5-2016</t>
  </si>
  <si>
    <t>013-6-6-2016</t>
  </si>
  <si>
    <t>NTT W920G</t>
  </si>
  <si>
    <t>I5/4G/500G/W7PRO</t>
  </si>
  <si>
    <t>013-4-28-2015</t>
  </si>
  <si>
    <t>013-4-29-2015</t>
  </si>
  <si>
    <t>013-4-30-2015</t>
  </si>
  <si>
    <t>Switch CISCO</t>
  </si>
  <si>
    <t>013-6-24-2015</t>
  </si>
  <si>
    <t>NTT L920G</t>
  </si>
  <si>
    <t>I5-4460/4GB/750GB</t>
  </si>
  <si>
    <t>013-4-1-2016</t>
  </si>
  <si>
    <t>Dell Vostro V3650SOFF</t>
  </si>
  <si>
    <t>013-4-62-2016</t>
  </si>
  <si>
    <t>013-4-63-2016</t>
  </si>
  <si>
    <t>Szafa krosowa 19” z osprzętem ( switch, panel krosowy )</t>
  </si>
  <si>
    <t>013-8-35-2016</t>
  </si>
  <si>
    <t xml:space="preserve">S </t>
  </si>
  <si>
    <t>Kyocera Ekosys FS4100</t>
  </si>
  <si>
    <t>013-4-34-2016</t>
  </si>
  <si>
    <t>Laminator</t>
  </si>
  <si>
    <t>FELLOWES SATURN 3iA4/2</t>
  </si>
  <si>
    <t>013-8-3-2017</t>
  </si>
  <si>
    <t>Czajnik</t>
  </si>
  <si>
    <t>Dysk twardy</t>
  </si>
  <si>
    <t>NAS SYNOLOGY DS115j</t>
  </si>
  <si>
    <t>013-4-1-2017</t>
  </si>
  <si>
    <t>Komputer DELL OptiPlex 3020SFF i 5-4590 8 gb/500/gb/Win 7 Pro</t>
  </si>
  <si>
    <t>KI/KOM/18/15</t>
  </si>
  <si>
    <t>ul.kosciuszki 1 , 59-330 Ścinawa</t>
  </si>
  <si>
    <t xml:space="preserve">Kopiarka Konika Minolta Bizhub 164 </t>
  </si>
  <si>
    <t>KI/KOM/15/10</t>
  </si>
  <si>
    <t xml:space="preserve">Prog. Antywirus na 3 komp. Na 2 lata </t>
  </si>
  <si>
    <t>o</t>
  </si>
  <si>
    <t>ul. Kościuszki 1 59-330 Ścinawa</t>
  </si>
  <si>
    <t>monitor LCD 24"SAMSUNG S24F350FHUX</t>
  </si>
  <si>
    <t>KI/KOM/20/16</t>
  </si>
  <si>
    <t>KI/KOM/21/16</t>
  </si>
  <si>
    <t>Komputer DELL VOSTRO  3268  I 5  /Win 10 Pro</t>
  </si>
  <si>
    <t xml:space="preserve">KI/KOM/23/17 </t>
  </si>
  <si>
    <t>Urządzenie wielofunkcyjne BROTHER MFC-L8690CDW</t>
  </si>
  <si>
    <t>KI/KOM/24/17</t>
  </si>
  <si>
    <t>BUDYNEK Centrum Turystyki i Kultury w Ścinawie</t>
  </si>
  <si>
    <t>ul. Kościuszki 1 Ścinawa</t>
  </si>
  <si>
    <t>Świetlica</t>
  </si>
  <si>
    <t>Buszkowiece 38</t>
  </si>
  <si>
    <t>Dłużyce 15</t>
  </si>
  <si>
    <t>Parszowice 9a</t>
  </si>
  <si>
    <t>Redlice 17</t>
  </si>
  <si>
    <t>Dziesław 27</t>
  </si>
  <si>
    <t>Jurcz 16</t>
  </si>
  <si>
    <t>TAWERNA</t>
  </si>
  <si>
    <t>świetlica Buszkowice</t>
  </si>
  <si>
    <t>świetlica Dąbrowa Środkowa</t>
  </si>
  <si>
    <t>świetlica Dziesław</t>
  </si>
  <si>
    <t>świetlica Lasowice</t>
  </si>
  <si>
    <t>świetlica Redlice</t>
  </si>
  <si>
    <t>Urządzenie wielofunkcyjne</t>
  </si>
  <si>
    <t>Komputer DELL Vostro 230ST</t>
  </si>
  <si>
    <t>Monitor ASUS</t>
  </si>
  <si>
    <t>Notebook HP PRESARIO</t>
  </si>
  <si>
    <t>Telewizor SAMSUNG</t>
  </si>
  <si>
    <t>Kasa Fiskalna</t>
  </si>
  <si>
    <t>Dysk SEAGATE</t>
  </si>
  <si>
    <t>Konsola SONY PS3</t>
  </si>
  <si>
    <t>Sterownik DMX BOTEX DC 1216</t>
  </si>
  <si>
    <t>SHOWETEC Multidim MK3</t>
  </si>
  <si>
    <t>BUZZ AKC PS3</t>
  </si>
  <si>
    <t>Zestaw mikrofonów przewodowych  LD System D1007</t>
  </si>
  <si>
    <t>Aparat fotograf. NIKKON D7100</t>
  </si>
  <si>
    <t>Radiomagnetofon PHILLIPS</t>
  </si>
  <si>
    <t>Klimatyzator BUSZKOWICE</t>
  </si>
  <si>
    <t>Klimatyzator MIDEA CTIK</t>
  </si>
  <si>
    <t>Wyposażenie sali audiowizualnej</t>
  </si>
  <si>
    <t>Klimatyzator ZIBRO</t>
  </si>
  <si>
    <t>Klimatyzator MUB Redlice</t>
  </si>
  <si>
    <t>Klimatyzator MUB Wielowieś</t>
  </si>
  <si>
    <t>świetlica Wielowieś</t>
  </si>
  <si>
    <t>Klimatyzator MUB Dłużyce</t>
  </si>
  <si>
    <t>świetlica Dłużyce</t>
  </si>
  <si>
    <t>Klimatyzator MUB Lasowice</t>
  </si>
  <si>
    <t>Klimatyzator FUJI Zaborów</t>
  </si>
  <si>
    <t>Świetlica Zaborów</t>
  </si>
  <si>
    <t>Projektor HITACHI</t>
  </si>
  <si>
    <t>Mixer BEHRINGER</t>
  </si>
  <si>
    <t xml:space="preserve">Klimatyzator FUJI  </t>
  </si>
  <si>
    <t>Klimatyzator AIRCOOL Jurcz ASH50HMVO</t>
  </si>
  <si>
    <t>Świetlica Jurcz</t>
  </si>
  <si>
    <t>Klimatyzator AIRCOOL  Jurcz ASH50HMVI</t>
  </si>
  <si>
    <t>mikrofony, przewody mikrofonowe</t>
  </si>
  <si>
    <t>uchwyt mikrofonowy MDP-1 perkusja</t>
  </si>
  <si>
    <t>sprzęt komputerowy</t>
  </si>
  <si>
    <t>zestaw mikro Hi-FI</t>
  </si>
  <si>
    <t>13.02.2017</t>
  </si>
  <si>
    <t>Sprzęt multimedialny</t>
  </si>
  <si>
    <t>30.12.2016</t>
  </si>
  <si>
    <t>Budynek gospodarczy na wysypisku śmieci PSZOK</t>
  </si>
  <si>
    <t>Bufet-pergola</t>
  </si>
  <si>
    <t>Budynek socjalno-techniczno-biurowy</t>
  </si>
  <si>
    <t>ściany murowane, strop prefabrykowany z płyt korytkowych, dach pokryty gontem dachowym "ISOLA" 2015-remont-zmiana użytkowania pomieszczeń, wstaqwienie okien w miejsce drzwi, malowanie pomieszczeń; budynek parterowy, instalacja elektryzna, własna kotłownia, telekomunikacyjna; ogrzewanie-ekogroszek, instalacja piorunochronna</t>
  </si>
  <si>
    <t>Lasowice 48 59-330 Ścinawa</t>
  </si>
  <si>
    <t>Budynek koagulantów</t>
  </si>
  <si>
    <t>budynek krat</t>
  </si>
  <si>
    <t>ściany betonowe, murowane, dzźwigary stalowe, instalacja elektryczna, ogrzewanie elektryczne, instalacja piorunochronna 2011- budynek krat montaż okien, bramy, montaż mowych urządzeń; 2013- montaż nowych pomp, Pompownia- detektory</t>
  </si>
  <si>
    <t>pompownia</t>
  </si>
  <si>
    <t>Budynek trafostacji</t>
  </si>
  <si>
    <t>budynek parterowy, instalacja elektryczna i piorunochronna</t>
  </si>
  <si>
    <t>Budynek dmuchaw</t>
  </si>
  <si>
    <t>ściany murowane, strop betonowy, budynek parterowy, instalacja piorunochronna</t>
  </si>
  <si>
    <t>Budynek biurowo-produkcyjny z częścią mieszkalną na II piętrze</t>
  </si>
  <si>
    <t>ściany murowane/bloczki betonowe; strop drewniany, schody drewniane, dachówka cementowa</t>
  </si>
  <si>
    <t>Monitoring</t>
  </si>
  <si>
    <t>na studniach Przychowa, Dziesław, Wiesowieś, Ścinawa i 2 przepompowniach  (Chełmek Wołowski i Tymowa)</t>
  </si>
  <si>
    <t>1967/1988</t>
  </si>
  <si>
    <t>Tymowa 71 59-330 Ścinawa</t>
  </si>
  <si>
    <t>VTVISION</t>
  </si>
  <si>
    <t>VTV-HSD-36WRD</t>
  </si>
  <si>
    <t>Tymowa 71, 59-330 Ścinawa</t>
  </si>
  <si>
    <t xml:space="preserve">Sony </t>
  </si>
  <si>
    <t>IPOX VIG650E (2.8-12)</t>
  </si>
  <si>
    <t>Acer</t>
  </si>
  <si>
    <t>X112DLP</t>
  </si>
  <si>
    <t xml:space="preserve">Mikrofon bezprzewodowy </t>
  </si>
  <si>
    <t>Wzmacniacz</t>
  </si>
  <si>
    <t>SPL 700</t>
  </si>
  <si>
    <t xml:space="preserve">Kolumna </t>
  </si>
  <si>
    <t>DJPRO 212 100wat</t>
  </si>
  <si>
    <t xml:space="preserve">Mikrofon </t>
  </si>
  <si>
    <t>SN-604</t>
  </si>
  <si>
    <t>Radiootwarzacz CD</t>
  </si>
  <si>
    <t>Kruger&amp;Matz</t>
  </si>
  <si>
    <t>IDeaPadG50-30</t>
  </si>
  <si>
    <t>EB420</t>
  </si>
  <si>
    <t>Tablica Interaktywna</t>
  </si>
  <si>
    <t>MyBoard</t>
  </si>
  <si>
    <t>Laptop Lenovo G50-30N2830</t>
  </si>
  <si>
    <t>G50-30N2830</t>
  </si>
  <si>
    <t>Budynek po byłym Przedszkolu Oddz. Zamiejscowy w Zaborowie wraz z budynkiem gospodarczym i WC</t>
  </si>
  <si>
    <t>1915, 1969 - dobudówka</t>
  </si>
  <si>
    <t xml:space="preserve"> pomieszczenie gospodarcze (lokal mieszkalny sprzedany)</t>
  </si>
  <si>
    <t>lokal mieszkalny (pomieszczenie gospodarcze rozebrano)</t>
  </si>
  <si>
    <t>lokal mieszkalny wraz z pomieszczeniami gospodarczymi</t>
  </si>
  <si>
    <t>lokal tymczasowy</t>
  </si>
  <si>
    <t>Świetlica Przychowa</t>
  </si>
  <si>
    <t>Przychowa 21E</t>
  </si>
  <si>
    <t>Jana Pawła II 17</t>
  </si>
  <si>
    <t>Pomieszczenia gospodarcze x  6</t>
  </si>
  <si>
    <t>Lipowa 10</t>
  </si>
  <si>
    <t>Pomieszczenia gospodarcze x  2</t>
  </si>
  <si>
    <t>garaż x 2</t>
  </si>
  <si>
    <t>Hala skupu</t>
  </si>
  <si>
    <t>rzeczywista</t>
  </si>
  <si>
    <t>lokale użytkowe wraz z pomieszczeniami gospodarczymi</t>
  </si>
  <si>
    <t>budynek Pałacyku (obecnie Schronisko Młodzieżowe)</t>
  </si>
  <si>
    <t>przejęte od PKP, obiekt na wykazie zabytków</t>
  </si>
  <si>
    <t>Serwer Dell T130</t>
  </si>
  <si>
    <t>Laptop Microsoft Surface SP z myszką i przejściówką</t>
  </si>
  <si>
    <t>drukarka Hewlet Pacard Office Pro 8210</t>
  </si>
  <si>
    <t>laptopDell Latiude Dock WD15</t>
  </si>
  <si>
    <t>monitor Dell 24"</t>
  </si>
  <si>
    <t>stacja dokujaca dell Dock WD15</t>
  </si>
  <si>
    <t>niszczarka Fellowes 73 Ci</t>
  </si>
  <si>
    <t>niszczarka DAHLE PAPERSAFE</t>
  </si>
  <si>
    <t>klimatyzator monoblokowy</t>
  </si>
  <si>
    <t>kasa fiskalna</t>
  </si>
  <si>
    <t>telefon samsung N950F Note Play</t>
  </si>
  <si>
    <t>kamera z karta pamięci i statywem</t>
  </si>
  <si>
    <t>komputer Dell Optliplex 3240 AiO</t>
  </si>
  <si>
    <t>drukarka HP laserJet Pro 400</t>
  </si>
  <si>
    <t>urzadzenie wilofunkcyjne Laserowe Monochromatyczne</t>
  </si>
  <si>
    <t>011/4/261/2018</t>
  </si>
  <si>
    <t>011/4/265/2018</t>
  </si>
  <si>
    <t>013/8/010/2018</t>
  </si>
  <si>
    <t>013/8/029/2019</t>
  </si>
  <si>
    <t>013/8/044/2018</t>
  </si>
  <si>
    <t>013/8/045/2018</t>
  </si>
  <si>
    <t>013/8/047/2018</t>
  </si>
  <si>
    <t>013/8/054/2018</t>
  </si>
  <si>
    <t>013/8/055/2018</t>
  </si>
  <si>
    <t>013/8/082/201</t>
  </si>
  <si>
    <t>013/8/083/02018</t>
  </si>
  <si>
    <t>zestaw muzyczny ZEPHYR</t>
  </si>
  <si>
    <t>zestaw muzyczny MANTA</t>
  </si>
  <si>
    <t>sołectwo Chełmek Wołowski</t>
  </si>
  <si>
    <t>świetlica Krzyżowa</t>
  </si>
  <si>
    <t>Aparat do ultradźwięków BTL</t>
  </si>
  <si>
    <t>LOMO Eco</t>
  </si>
  <si>
    <t>BTL</t>
  </si>
  <si>
    <t>4710 Premium</t>
  </si>
  <si>
    <t xml:space="preserve">Telefon komórkowy </t>
  </si>
  <si>
    <t>Serwer Deli</t>
  </si>
  <si>
    <t>Kserokopiarka  - użyczona</t>
  </si>
  <si>
    <t>Kserokopiarka  -  użyczona</t>
  </si>
  <si>
    <t>Komputer + monitor</t>
  </si>
  <si>
    <t>Huawei P9</t>
  </si>
  <si>
    <t>PowerEdge T330</t>
  </si>
  <si>
    <t xml:space="preserve">Ricoh Aficio </t>
  </si>
  <si>
    <t>KTR PRO A310RYZEN 3</t>
  </si>
  <si>
    <t>013-6-1-2018</t>
  </si>
  <si>
    <t>011-4-1-2018</t>
  </si>
  <si>
    <t>MP2550</t>
  </si>
  <si>
    <t>MP3350</t>
  </si>
  <si>
    <t>013-4-1-2019</t>
  </si>
  <si>
    <t>013-4-2-2019</t>
  </si>
  <si>
    <t>013-4-19-2015</t>
  </si>
  <si>
    <t>Mikroskop z podłączeniem do komputera</t>
  </si>
  <si>
    <t>Mikroskop terenowy</t>
  </si>
  <si>
    <t>Urządzenie wielofunkcyjne KYOCERA M2040DN</t>
  </si>
  <si>
    <t>Urządzenie wielofunkcyjne KYOCERA M 6530 CDN ECOSYS</t>
  </si>
  <si>
    <t>Komputer DELL 3668 i3/8GB/1/TB/W10</t>
  </si>
  <si>
    <t>Komputer Lenovo V520 i 5/4GB/500GB/W10P</t>
  </si>
  <si>
    <t>NOTEBOOK Microsoft Surface Pro m3-7Y30/4GB/128SSD/Win10p</t>
  </si>
  <si>
    <t>NOTEBOOK DELL 3568 i3/4GB/1TB/W1OP</t>
  </si>
  <si>
    <t>NOTEBOOK DELL 3568 i5/8GB/256SSD/W 10P</t>
  </si>
  <si>
    <t>NOTEBOOK DELL 3568 i/8GB/25SSD/W 10 P</t>
  </si>
  <si>
    <t>Komputer DELL Vostro 3267 i3-6100/4GB/256/10Pro</t>
  </si>
  <si>
    <t>Tablica interaktywna + projektor</t>
  </si>
  <si>
    <t xml:space="preserve">Warnik </t>
  </si>
  <si>
    <t>Pralka</t>
  </si>
  <si>
    <t>Hendi</t>
  </si>
  <si>
    <t>Indesit</t>
  </si>
  <si>
    <t>ACERAL</t>
  </si>
  <si>
    <t>PA503X</t>
  </si>
  <si>
    <t>IWD71051Ceko</t>
  </si>
  <si>
    <t>8100SFF</t>
  </si>
  <si>
    <t>LT 1913P</t>
  </si>
  <si>
    <t>8300SFF</t>
  </si>
  <si>
    <t>48. Komputer</t>
  </si>
  <si>
    <t>49. Komputer</t>
  </si>
  <si>
    <t>50. Komputer</t>
  </si>
  <si>
    <t xml:space="preserve">Dell780 C2D WIN7  </t>
  </si>
  <si>
    <t xml:space="preserve">DELLV3670i3/4GB/1TB/W10P    </t>
  </si>
  <si>
    <t>HP8200SFF i3 4GB 120SSD</t>
  </si>
  <si>
    <t>Kompleks budynku dworca kolejowego w Wielowsi</t>
  </si>
  <si>
    <t>Zaborów 31 dzalka 108/4</t>
  </si>
  <si>
    <t>budynek sklepu</t>
  </si>
  <si>
    <t>ksiągowa brutto</t>
  </si>
  <si>
    <t>budynek magazynu</t>
  </si>
  <si>
    <t>budynek garażowy</t>
  </si>
  <si>
    <t>użytkowany do weryfikacji</t>
  </si>
  <si>
    <t>Świetlica Wiejska Parszowice z budowlami i infrastruktruą otaczającą</t>
  </si>
  <si>
    <t xml:space="preserve">Parszowice </t>
  </si>
  <si>
    <t>ściany - cegła, schody - żelebton+okładzina drewno, ocieplenie ścian - styropian, dach - konstrukcja drewniana, pokrycie ceramika, ocieplenie dachu, wełna mineralna</t>
  </si>
  <si>
    <t xml:space="preserve">Wartość </t>
  </si>
  <si>
    <t xml:space="preserve">odtworzeniowa </t>
  </si>
  <si>
    <t>Buszkowice</t>
  </si>
  <si>
    <t>Redlice</t>
  </si>
  <si>
    <t>Dziesław</t>
  </si>
  <si>
    <t>Chełmek Wołowski</t>
  </si>
  <si>
    <t>Dąbrowa Środkowa</t>
  </si>
  <si>
    <t xml:space="preserve">Tabela nr 2 - Wykaz budowli </t>
  </si>
  <si>
    <t>Konstrkcja</t>
  </si>
  <si>
    <t>Sekocenbud lub Bistyp</t>
  </si>
  <si>
    <t>zabezpieczenia
(znane zabiezpieczenia p-poż i przeciw kradzieżowe)</t>
  </si>
  <si>
    <t>Wykonane lub planowane modernizacje / rmonty</t>
  </si>
  <si>
    <t>Uwagi</t>
  </si>
  <si>
    <t>Wiata przystankowa</t>
  </si>
  <si>
    <t>drewniana</t>
  </si>
  <si>
    <t>Dłużyce</t>
  </si>
  <si>
    <t>Scinawa przy SP NR 3</t>
  </si>
  <si>
    <t>Ścinawa ul Wołowska</t>
  </si>
  <si>
    <t>Ścinawa ul. Jagiełły</t>
  </si>
  <si>
    <t>Ścinawa ul. Leśna</t>
  </si>
  <si>
    <t>Ścinawa ul. Lipowa</t>
  </si>
  <si>
    <t>Ścinawa ul.Jagiełły</t>
  </si>
  <si>
    <t>Ścinawa, ul. Kościuszki (CTiK)</t>
  </si>
  <si>
    <t>Dziewin</t>
  </si>
  <si>
    <t>Wiata przystankowa z drewnianą tablicą informacyjną</t>
  </si>
  <si>
    <t>Parszowice</t>
  </si>
  <si>
    <t>metalowa</t>
  </si>
  <si>
    <t>Tymowa</t>
  </si>
  <si>
    <t xml:space="preserve"> Ścinawa ul. Lubińska</t>
  </si>
  <si>
    <t>Wiata turystyczna nad przystanią w porcie ( wraz z sceną)</t>
  </si>
  <si>
    <t>2011-2013(rozbudowa)</t>
  </si>
  <si>
    <t>ul. Rybna Działka 486 59-330 Ścinawa</t>
  </si>
  <si>
    <t>Wiata drewniana rekreacyjna</t>
  </si>
  <si>
    <t>Wiata drewniana  rekreacyjna</t>
  </si>
  <si>
    <t>Wiata rekreacyjna</t>
  </si>
  <si>
    <t>Wiata drewniana w Dziewinie</t>
  </si>
  <si>
    <t>Wiata przystankowa w Dębcu</t>
  </si>
  <si>
    <t>Wiata drewniana w Wielowsi</t>
  </si>
  <si>
    <t>Wiata przystankowa w Ścinawie działka 509/65</t>
  </si>
  <si>
    <t>Ścinawa</t>
  </si>
  <si>
    <t>Boks stadionowy na stadionie MKS ODRA w Ścinawie</t>
  </si>
  <si>
    <t xml:space="preserve">Ścinawa </t>
  </si>
  <si>
    <t>Oświetlenie uliczne- lampy</t>
  </si>
  <si>
    <t>Turów</t>
  </si>
  <si>
    <t>ul. Wrocławska</t>
  </si>
  <si>
    <t>Ścinawa ul. Rynek przy budynku Ratusza</t>
  </si>
  <si>
    <t>ul. Rybna (Tawerna)</t>
  </si>
  <si>
    <t>ul. Wołowska wzdłuż drogi 237(Polna)</t>
  </si>
  <si>
    <t>Oświetlenie uliczne- lampa solarna</t>
  </si>
  <si>
    <t>Dłużyce dz. Nr 298/8</t>
  </si>
  <si>
    <t>Oświetlenie na Placu Zjednoczenia</t>
  </si>
  <si>
    <t>(dwie oprawy)</t>
  </si>
  <si>
    <t>Ścinawa Plac Zjednoczenia</t>
  </si>
  <si>
    <t>ul. Klasztorna</t>
  </si>
  <si>
    <t>ul. Wiosenna</t>
  </si>
  <si>
    <t>Oświetlenie PARK- lampy</t>
  </si>
  <si>
    <t>Składowisko - Wysypisko</t>
  </si>
  <si>
    <t>ul. Salezjańska</t>
  </si>
  <si>
    <t>Oświetlenie na Targowisku</t>
  </si>
  <si>
    <t>Targowisko Miejskie</t>
  </si>
  <si>
    <t>mienie dodane w 2016r.</t>
  </si>
  <si>
    <t>Linia zasilająca energetyczna</t>
  </si>
  <si>
    <t>ul. Wiosenna, domy dla powodzian</t>
  </si>
  <si>
    <t>Zasilanie energetyczne budynku Jagiełły-Kościuszki</t>
  </si>
  <si>
    <t xml:space="preserve"> Ścinawa Jagiełły-Kościuszki</t>
  </si>
  <si>
    <t>Słupy ogłoszeniowy</t>
  </si>
  <si>
    <t>laminat poliestrowy</t>
  </si>
  <si>
    <t>Ścinawa, ul. Kościuszki - róg przy Madrewie</t>
  </si>
  <si>
    <t>Ręszów obok Świetlicy</t>
  </si>
  <si>
    <t>Turów obok przystanku</t>
  </si>
  <si>
    <t>Dziesław przy świetlicy</t>
  </si>
  <si>
    <t>Dębiec w parku</t>
  </si>
  <si>
    <t>Zaborów przy Kościele</t>
  </si>
  <si>
    <t>Krzyżowa przy przystanku</t>
  </si>
  <si>
    <t>ul.Wołowska</t>
  </si>
  <si>
    <t>Ścinawa, przed budynkiem UMiG</t>
  </si>
  <si>
    <t>Ścinawa, ul. Wołowska przy przystanku</t>
  </si>
  <si>
    <t>Ścinawa, ul. Jagiełły</t>
  </si>
  <si>
    <t>Ścinawa, ul. Polna</t>
  </si>
  <si>
    <t>Ścinawa, skrzyżowanie ul. Jagiełły i ul. Lipowej</t>
  </si>
  <si>
    <t>Ścinawa ul. Kościuszki przy CTiK</t>
  </si>
  <si>
    <t>Ścinawa, skrzyżowanie ul. Wiśniowa i ul.Ogrodowa</t>
  </si>
  <si>
    <t>Ścinawa, skrzyżowanie ul. Hożej i ul.Różanej</t>
  </si>
  <si>
    <t>Wiatrak Koźlak wraz z urządzeniami, dokumentacja projektowa do remontu</t>
  </si>
  <si>
    <t>połowa XIX w</t>
  </si>
  <si>
    <t>Buszkowice 59</t>
  </si>
  <si>
    <t>Stadion (boisko i infrastruktura) + nakłady inwestycyjne + trybuny?</t>
  </si>
  <si>
    <t>Lustro drogowe</t>
  </si>
  <si>
    <t>ul. Robotnicza</t>
  </si>
  <si>
    <t>Parking dla osoby niepełnosprawej</t>
  </si>
  <si>
    <t>Ścinawa, ul. Zgody</t>
  </si>
  <si>
    <t>Zatoka parkingowa</t>
  </si>
  <si>
    <t>Ścinawa, ul. Rynek 9-15</t>
  </si>
  <si>
    <t>Targowisko miejskie w ścinawie</t>
  </si>
  <si>
    <t>1983/2013</t>
  </si>
  <si>
    <t>Ogrodzenie</t>
  </si>
  <si>
    <t>remiza OSP w Parszowicach</t>
  </si>
  <si>
    <t>Kładka w parku miejskim i przepust</t>
  </si>
  <si>
    <t xml:space="preserve">Most i przepust drogowy </t>
  </si>
  <si>
    <t>Most rolniczy na rzece Dębniak</t>
  </si>
  <si>
    <t>Pomosty pływające</t>
  </si>
  <si>
    <t>Plac zabaw</t>
  </si>
  <si>
    <t>Błonie - Ścinawa</t>
  </si>
  <si>
    <t>Krzyżowa dz. 103/10</t>
  </si>
  <si>
    <t>poprawny nr działaki</t>
  </si>
  <si>
    <t>obr. 2 działka nr 366 Ścinawa</t>
  </si>
  <si>
    <t>Jurcz</t>
  </si>
  <si>
    <t>Place zabaw</t>
  </si>
  <si>
    <t>aneks 15- doubezpieczenie</t>
  </si>
  <si>
    <t xml:space="preserve">Przepust </t>
  </si>
  <si>
    <t>Przepust drogowy w Parszowicach</t>
  </si>
  <si>
    <t>Kontenerowa stacja uzdatniania wody ASW</t>
  </si>
  <si>
    <t>do zgk</t>
  </si>
  <si>
    <t>System napowietrzania na oczyszczalni ścieków</t>
  </si>
  <si>
    <t>Kontener biurowo-socjalny</t>
  </si>
  <si>
    <t>Kontener biurowy Pb</t>
  </si>
  <si>
    <t>Kontener biurowy Pb1</t>
  </si>
  <si>
    <t>Kontener sanitarny PSP</t>
  </si>
  <si>
    <t>Kontenerowe zaplecze sanitarne</t>
  </si>
  <si>
    <t>Wielowies na boisku</t>
  </si>
  <si>
    <t>Gablota w ramach systemu inf. Turystycznej</t>
  </si>
  <si>
    <t>Ścinawa przy CTiK</t>
  </si>
  <si>
    <t>Ścinawa ul. Batorego dz.269</t>
  </si>
  <si>
    <t>Ścinawa w Porcie</t>
  </si>
  <si>
    <t>tablice informacyjne</t>
  </si>
  <si>
    <t>Jurcz, Tymowa, Grzybów</t>
  </si>
  <si>
    <t>wyposażenie portu w małą architekturę</t>
  </si>
  <si>
    <t>Port ul Rybna</t>
  </si>
  <si>
    <t xml:space="preserve">Chodnik przy ul. Kościuszki od strony CtiK </t>
  </si>
  <si>
    <t>ul.Kościuszki od strony CtiK</t>
  </si>
  <si>
    <t>Ogrodzenia, drogi wewnętrzne, chodniki przy świetlicy w Dziewinie</t>
  </si>
  <si>
    <t>aneks 14 w 2016 r. doubezpieczenie</t>
  </si>
  <si>
    <t xml:space="preserve">Chodnik w Parku Miejskim </t>
  </si>
  <si>
    <t>dodane 2017 r.</t>
  </si>
  <si>
    <t xml:space="preserve">Droga Chełmek Wołowski-Tymowa </t>
  </si>
  <si>
    <t>Chełmek Wołowski- Tymowa</t>
  </si>
  <si>
    <t>Ogrodzenie wokół boiska w Dziewinie</t>
  </si>
  <si>
    <t>Ogrodzenie wokół boiska w Parszowicach</t>
  </si>
  <si>
    <t>Szambo</t>
  </si>
  <si>
    <t>Zaborów 75, 59-330 Ścinawa</t>
  </si>
  <si>
    <t>mienie przejęte PT od Przedszkola w Zaborowie</t>
  </si>
  <si>
    <t>Studnia</t>
  </si>
  <si>
    <t>Siłownia zewnętrzna na boisku w Buszkowicach</t>
  </si>
  <si>
    <t>Siłownia zewnętrzna na boisku w Ręszowie</t>
  </si>
  <si>
    <t>Rzęszów</t>
  </si>
  <si>
    <t>Bramki do piłki nożnej na boisku w Dębcu</t>
  </si>
  <si>
    <t>Ogrodzenie boiska sportowego w Dziewinie</t>
  </si>
  <si>
    <t>zwiększenie</t>
  </si>
  <si>
    <t>Nawierzchnia ulicy Plac Zjednoczenia</t>
  </si>
  <si>
    <t xml:space="preserve">Oświetlenie drogowe na ul.Salezjańskiej </t>
  </si>
  <si>
    <t>nowe</t>
  </si>
  <si>
    <t>Szambo przy SP Zaborów 75</t>
  </si>
  <si>
    <t>przyjete od SP Zaborów</t>
  </si>
  <si>
    <t>Zaborów 75</t>
  </si>
  <si>
    <t>Studnia przsy SP Zaborów 75</t>
  </si>
  <si>
    <t>Zaborów 76</t>
  </si>
  <si>
    <t>Ogrodzenie budynku ZP Zaborów 75</t>
  </si>
  <si>
    <t>Zaborów 77</t>
  </si>
  <si>
    <t>Turbiny wiatrowe przy budynku świetlicy w Dziewinie</t>
  </si>
  <si>
    <t>Kolektor słoneczny do świetlicy w Dziewinie</t>
  </si>
  <si>
    <t>Parking wraz z chodnikami oraz droga wewnwtrzna przy świetlicy w Dziewinie</t>
  </si>
  <si>
    <t>Oświetlenie przy drodze gminnej w Chełmku Wołowskim</t>
  </si>
  <si>
    <t>Droga gminna Chełmek Wołowski -Tymowa</t>
  </si>
  <si>
    <t>Chełmek Wołowski-Tymowa</t>
  </si>
  <si>
    <t>Trybuna Stadionowa na 50 miejsc w Wielowski</t>
  </si>
  <si>
    <t>Wielowsko</t>
  </si>
  <si>
    <t>Trybuna Stadionowa na 100 miejsc w Wielowski</t>
  </si>
  <si>
    <t>Trybuna Stadionowa w Dziewinie</t>
  </si>
  <si>
    <t>Basen Miejski</t>
  </si>
  <si>
    <t>przyjete od ZGK</t>
  </si>
  <si>
    <t>Ogrodzenie bazy przy ZGK przy ul. Jana Pawła II 4</t>
  </si>
  <si>
    <t>Ogrodzenie Targowiska miejskiego</t>
  </si>
  <si>
    <t>przjete od ZGK</t>
  </si>
  <si>
    <t>Most stalowy na działce nr 34 Sitno</t>
  </si>
  <si>
    <t>przyjęte od pkp</t>
  </si>
  <si>
    <t>plac zabaw - Zaborów</t>
  </si>
  <si>
    <t>plac zabaw - Wielowieś</t>
  </si>
  <si>
    <t>plac zabaw - Parszowice</t>
  </si>
  <si>
    <t>plac zabaw - Dąbrowa Środkowa</t>
  </si>
  <si>
    <t>Park&amp;Ride</t>
  </si>
  <si>
    <t>Ścinawa, ul. Wołowska</t>
  </si>
  <si>
    <t>Strefa Aktywności Gospodarczej</t>
  </si>
  <si>
    <t>Ścinawa, ul. Legnicka</t>
  </si>
  <si>
    <t>Most stalowy na działce 56 obr Sitno</t>
  </si>
  <si>
    <t>przejete  od PKP</t>
  </si>
  <si>
    <t>przepust ceglano-betonowy na działce nr 15 obr Sitno</t>
  </si>
  <si>
    <t>przepust murowany z cegły pełnej na działce 6 w Wielowski</t>
  </si>
  <si>
    <t>przepust kamionkowy na działce 732 obr Wielowies</t>
  </si>
  <si>
    <t>peron na działce 661 obr Wielowieś</t>
  </si>
  <si>
    <t>nawierzchnia betonowa i bitumiczna w pasie drogi 1222 na działce 172 obr Krzyzowa</t>
  </si>
  <si>
    <t>nawierzchnia utwardzonej drogi ul.Kosciuszki na działce 629 obr Lisowice Gmina Prochowice</t>
  </si>
  <si>
    <t>nawierzchnia betonowa i bitumiczna w pasie drogi 1223 oraz nawierzchnia betonowa i bitumiczna wraz z chodnikiem w pasie drogi 1237 na działce 524 obr Parszowice</t>
  </si>
  <si>
    <t>nawierzchnia asfaltowa z chodnikiem ul. Sienkiewicza oraz nawierzchnia bitumiczna drogi wewnetrznej na działce 23 obr 1 m.Prochowice</t>
  </si>
  <si>
    <t>nawierzchnia betonowa i bitumiczna w pasie drogi nr 1237 na dziaqłce 176 obr Ręszów</t>
  </si>
  <si>
    <t>układ komunikacyjny przy ZPO</t>
  </si>
  <si>
    <t>Wiata przystankowa w Parszowicach</t>
  </si>
  <si>
    <t>przeniesione ze środków trwałych</t>
  </si>
  <si>
    <t>Budowle  - Pałacyk/Schronisko Młodzieżowe</t>
  </si>
  <si>
    <t>ul. Jana Pawła II 17, Ścinawa</t>
  </si>
  <si>
    <t>Palac zabaw Grzybów</t>
  </si>
  <si>
    <t>Grzybów</t>
  </si>
  <si>
    <t>Rok produkcji</t>
  </si>
  <si>
    <t>wartość mienia</t>
  </si>
  <si>
    <t>Lokalizacja (adres)</t>
  </si>
  <si>
    <t>Uniwersalny rozdrabniacz do słomy</t>
  </si>
  <si>
    <t>Zaborów ( u sołtysa)</t>
  </si>
  <si>
    <t>kosiarka Traktorek</t>
  </si>
  <si>
    <t>kosiarka traktor ogrodowy</t>
  </si>
  <si>
    <t>radiotelefon stacjonarny</t>
  </si>
  <si>
    <t>zarządzanie kryzysowe</t>
  </si>
  <si>
    <t>radiotelefoniczny system łączności radiowej</t>
  </si>
  <si>
    <t>radiotelefon, zasilacz buforowy</t>
  </si>
  <si>
    <t>radiotelefon motorola</t>
  </si>
  <si>
    <t>monitoring w (Rynku?) UMiG</t>
  </si>
  <si>
    <t>Rynek 17 59-330 Ścinawa</t>
  </si>
  <si>
    <t>system alarmowy UMiG</t>
  </si>
  <si>
    <t>wyposażenie UMIG</t>
  </si>
  <si>
    <t>013</t>
  </si>
  <si>
    <t>pozostałe wyposażenie (meble, drobne AGD itp.)</t>
  </si>
  <si>
    <t>aparat powietrzny Airgo fix</t>
  </si>
  <si>
    <t>OSP Ścinawa</t>
  </si>
  <si>
    <t>system selektywnego ostrzegania i alarmowania ludności</t>
  </si>
  <si>
    <t>Motopompa pływająca Niagara</t>
  </si>
  <si>
    <t>OSP Tymowa</t>
  </si>
  <si>
    <t>Kocioł CO na węgiel kamienny-groszek</t>
  </si>
  <si>
    <t>Kocioł wodny Green</t>
  </si>
  <si>
    <t>Sanie do ratownictwa lodowego wraz z wyposazeniem</t>
  </si>
  <si>
    <t>radiotelefon</t>
  </si>
  <si>
    <t>radiotelefon motorola GM360</t>
  </si>
  <si>
    <t>sprężarka</t>
  </si>
  <si>
    <t>stacja systemu selektywnego alarmowania DSP-52BM</t>
  </si>
  <si>
    <t>wyciągarka Gragon Winch</t>
  </si>
  <si>
    <t>Pilarka</t>
  </si>
  <si>
    <t>piła do betonu</t>
  </si>
  <si>
    <t>motorola</t>
  </si>
  <si>
    <t>radiotelefon motorola GM 360</t>
  </si>
  <si>
    <t>radiotelefon motorola GM 361</t>
  </si>
  <si>
    <t>zestaw ratowniczy R1</t>
  </si>
  <si>
    <t>piec akumulacyjny AURA DGW40</t>
  </si>
  <si>
    <t>prądownica</t>
  </si>
  <si>
    <t>deska ratownicza</t>
  </si>
  <si>
    <t>radiotelefon GP-300</t>
  </si>
  <si>
    <t>pozostałe  mienie, wyposażeie, urządzenia OSP Ścinawa</t>
  </si>
  <si>
    <t>dodano w 2017 r.</t>
  </si>
  <si>
    <t>pozostałe mienie, wyposażeie, urządzenia OSP Tymowa</t>
  </si>
  <si>
    <t>pozostałe  mienie, wyposażeie, urządzenia OSP Zaborów</t>
  </si>
  <si>
    <t>pozostałe  mienie, wyposażeie, urządzenia OSP Parszowice</t>
  </si>
  <si>
    <t>pozostałe wyposażenie OSP</t>
  </si>
  <si>
    <t>zwiększono wartość</t>
  </si>
  <si>
    <t>mienie dodane w 2016 r.</t>
  </si>
  <si>
    <t>Piłkochwyt na boisku w Dziewinie</t>
  </si>
  <si>
    <t>boisko w Dziewinie</t>
  </si>
  <si>
    <t>Wiata przystankowa w Parszowicach przy świetlicy</t>
  </si>
  <si>
    <t>Drabina 3-przęsłowa aluminiowa</t>
  </si>
  <si>
    <t xml:space="preserve"> meble i  pozostałege wyposażenie</t>
  </si>
  <si>
    <t>Piec CO</t>
  </si>
  <si>
    <t>Maszyny, urządzenia, wyposażenie</t>
  </si>
  <si>
    <t>Elementy ciągnika rolniczego</t>
  </si>
  <si>
    <t>Elementy wozu ascenizacyjnego</t>
  </si>
  <si>
    <t xml:space="preserve">Chłodziarka </t>
  </si>
  <si>
    <t>Zmywarka Candy</t>
  </si>
  <si>
    <t>Płyta Indukcyjna Amica</t>
  </si>
  <si>
    <t>Piekarnik BOSCH</t>
  </si>
  <si>
    <t>Kuchenka mikrofalowa Beco</t>
  </si>
  <si>
    <t>Czajnik Zelmer</t>
  </si>
  <si>
    <t>013/8/001/2017</t>
  </si>
  <si>
    <t>013/8/002/2017</t>
  </si>
  <si>
    <t>013/8/003/2017</t>
  </si>
  <si>
    <t>Etui Samsung Galaxy Note 4</t>
  </si>
  <si>
    <t>013/8/004/2017</t>
  </si>
  <si>
    <t>Etui Samsung Galaxy Note 7</t>
  </si>
  <si>
    <t>013/8/005/2017</t>
  </si>
  <si>
    <t>Drabina 5 stopni</t>
  </si>
  <si>
    <t>013/8/008/2017</t>
  </si>
  <si>
    <t>Drabina 4 stopnie</t>
  </si>
  <si>
    <t>013/8/009/2017</t>
  </si>
  <si>
    <t>Wózek 2 wiaderkowy z prasa o koszykiem</t>
  </si>
  <si>
    <t>013/8/010/2017</t>
  </si>
  <si>
    <t>Zestaw do mycia okien</t>
  </si>
  <si>
    <t>013/8/011/2017</t>
  </si>
  <si>
    <t>Wózek ręczny do mycia</t>
  </si>
  <si>
    <t>013/8/014/2017</t>
  </si>
  <si>
    <t>Czajnik Boti</t>
  </si>
  <si>
    <t>013/8/017/2017</t>
  </si>
  <si>
    <t>CzajnikZelmer</t>
  </si>
  <si>
    <t>Wentylator Botti</t>
  </si>
  <si>
    <t>013/8/024/2017</t>
  </si>
  <si>
    <t>013/8/025/2017</t>
  </si>
  <si>
    <t>Suszarki do rak 8 sztuk</t>
  </si>
  <si>
    <t>013/8/029/2017</t>
  </si>
  <si>
    <t>Czajnik Philips</t>
  </si>
  <si>
    <t>013/8/050/2017</t>
  </si>
  <si>
    <t>Czajnik Russel</t>
  </si>
  <si>
    <t>013/8/069/2017</t>
  </si>
  <si>
    <t>Pokrowiec do Samsunga Note 8S</t>
  </si>
  <si>
    <t>013/8/075/2017</t>
  </si>
  <si>
    <t>Meble kuchenne ( pom po zgk)</t>
  </si>
  <si>
    <t>013/8/079/2017</t>
  </si>
  <si>
    <t>Regał ( pom po zgk)</t>
  </si>
  <si>
    <t>013/8/080/2017</t>
  </si>
  <si>
    <t>Stół ( pom po zgk)</t>
  </si>
  <si>
    <t>013/8/081/2017</t>
  </si>
  <si>
    <t>013/8/082/2017</t>
  </si>
  <si>
    <t>Krzesło ( pom po zgk)</t>
  </si>
  <si>
    <t>013/8/083/2017</t>
  </si>
  <si>
    <t>013/8/084/2017</t>
  </si>
  <si>
    <t>Meble ( krzesła, biurka, szafy, nadstawki, fotele, stoły)</t>
  </si>
  <si>
    <t>Szafa</t>
  </si>
  <si>
    <t>013/8/195/2017</t>
  </si>
  <si>
    <t>lustro</t>
  </si>
  <si>
    <t>013/8/196/2017</t>
  </si>
  <si>
    <t>Szafki kuchenne</t>
  </si>
  <si>
    <t>013/8/197/2017</t>
  </si>
  <si>
    <t>Krzesło konferencyjne</t>
  </si>
  <si>
    <t>013/8/201/2017</t>
  </si>
  <si>
    <t>Krzesł konferencyjne</t>
  </si>
  <si>
    <t>013/8/202/2017</t>
  </si>
  <si>
    <t>Odkurzacz Zelmer</t>
  </si>
  <si>
    <t>013/8/308/2017</t>
  </si>
  <si>
    <t>013/8/309/2017</t>
  </si>
  <si>
    <t>Plecak na Laptopa</t>
  </si>
  <si>
    <t>013/8/320/2017</t>
  </si>
  <si>
    <t>Myjka do okien Karcher</t>
  </si>
  <si>
    <t>013/8/324/2017</t>
  </si>
  <si>
    <t>Oczyszczacz parowy Karcher</t>
  </si>
  <si>
    <t>013/8/325/2017</t>
  </si>
  <si>
    <t>Torba na laptopa</t>
  </si>
  <si>
    <t>013/8/003/2018</t>
  </si>
  <si>
    <t>Regały do archiwum</t>
  </si>
  <si>
    <t>Torba na notebooka</t>
  </si>
  <si>
    <t>013/8/024/2018</t>
  </si>
  <si>
    <t>MOTOPOMOPA POSEJDON</t>
  </si>
  <si>
    <t>OSP</t>
  </si>
  <si>
    <t>Zmywarka Amica</t>
  </si>
  <si>
    <t>przeniesione z elektroniki</t>
  </si>
  <si>
    <t xml:space="preserve">Kuchenka Mikrofalowa </t>
  </si>
  <si>
    <t>Warnik do wody</t>
  </si>
  <si>
    <t>Kuchnia gazowa do świetlicy w Dziewinie</t>
  </si>
  <si>
    <t>przeniesione z budowli</t>
  </si>
  <si>
    <t>Maszyny, urządzenia i wyposażenie - Schronisko Młodzieżowe (Pałacyk)</t>
  </si>
  <si>
    <t>Dźwig osobowy z napędem hydraulicznym w UMiG</t>
  </si>
  <si>
    <t>dodane w 2019</t>
  </si>
  <si>
    <t>regał stabil 200 kg</t>
  </si>
  <si>
    <t>12 sztuk</t>
  </si>
  <si>
    <t>torba do laptopa</t>
  </si>
  <si>
    <t>94,64 zl</t>
  </si>
  <si>
    <t>torba na noteboka</t>
  </si>
  <si>
    <t xml:space="preserve">gablota </t>
  </si>
  <si>
    <t>kosiarka spalinowa</t>
  </si>
  <si>
    <t>czajnik elektryczny Philips</t>
  </si>
  <si>
    <t>Wentylator Boti</t>
  </si>
  <si>
    <t>wentylator Boti</t>
  </si>
  <si>
    <t>013/8/038/2019</t>
  </si>
  <si>
    <t>Sieć elektryczna</t>
  </si>
  <si>
    <t>Sieć centralnego ogrzewania</t>
  </si>
  <si>
    <t>Przyłącze kanalizacyjne</t>
  </si>
  <si>
    <t xml:space="preserve">ogrodzenie panelowe, 2 bramy </t>
  </si>
  <si>
    <t>285 mb</t>
  </si>
  <si>
    <t>Osłona śmietnika</t>
  </si>
  <si>
    <t>konstrukcja ceglana</t>
  </si>
  <si>
    <t>Tymowa 36</t>
  </si>
  <si>
    <t>Osadnik na nieczystości</t>
  </si>
  <si>
    <t>Ogrodzenie Tymowa</t>
  </si>
  <si>
    <t>Z siatki zwykłej</t>
  </si>
  <si>
    <t>63 mb</t>
  </si>
  <si>
    <t>konstrukcja drewniana</t>
  </si>
  <si>
    <t>Parking wraz z chodnikami, napęd do bram, domofony</t>
  </si>
  <si>
    <t>2011/2012/2013</t>
  </si>
  <si>
    <t>kostka brukowa betonowa</t>
  </si>
  <si>
    <t>2033 m kw.</t>
  </si>
  <si>
    <t xml:space="preserve">Kocioł kondensacyjny </t>
  </si>
  <si>
    <t xml:space="preserve">Platforma schodowa </t>
  </si>
  <si>
    <t>zwiększona wartość mienia</t>
  </si>
  <si>
    <t>Mikroinstalacja składajaca się z paneli fotowoltaicznych</t>
  </si>
  <si>
    <t>Maszyny, urządzenia, wyposażenie ( pozostałe, które nie są wymienione w wykazie sprzętu elektronicznego)</t>
  </si>
  <si>
    <t>ul. Jagiełły 2 59-330 Ścinawa, Tymowa 36</t>
  </si>
  <si>
    <t>Pozostałe środki trawłe ( o wartości poczatkowej poniżek 3500,00 zł)</t>
  </si>
  <si>
    <t>ul.Jagiełły 2, 59-330 Ścinawa, Tymwa 36</t>
  </si>
  <si>
    <t>6 pkt.świetlnych</t>
  </si>
  <si>
    <t>ul. Królowej Jagwigi 9A 59-330 Ścinawa</t>
  </si>
  <si>
    <t>Księgozbiór</t>
  </si>
  <si>
    <t>Miejsko-Gminna Biblioteka Publiczna w Ścinawie</t>
  </si>
  <si>
    <t>Kościuszki 1 Ścinawa (budynek CTiK)</t>
  </si>
  <si>
    <t>Agregaty prądotwórcze</t>
  </si>
  <si>
    <t>księgowa bruto</t>
  </si>
  <si>
    <t>Maszyna czyszcząca</t>
  </si>
  <si>
    <t>Agregat hydrauliczny</t>
  </si>
  <si>
    <t xml:space="preserve">Odkurzacz na basen </t>
  </si>
  <si>
    <t>Pompownie i tłocznie</t>
  </si>
  <si>
    <t xml:space="preserve">studnia Nr II R </t>
  </si>
  <si>
    <t>studnia Nr I R</t>
  </si>
  <si>
    <t>studnia zastępcza Nr III R</t>
  </si>
  <si>
    <t>studnia Wielowieś</t>
  </si>
  <si>
    <t>studnia Dziesław</t>
  </si>
  <si>
    <t>studnia Przychowa</t>
  </si>
  <si>
    <t>siatka metalowa</t>
  </si>
  <si>
    <t>439 mb</t>
  </si>
  <si>
    <t>Boisko szkolne</t>
  </si>
  <si>
    <t>polimetan, sztuczna trawa</t>
  </si>
  <si>
    <t>1750 m kw.</t>
  </si>
  <si>
    <t>Piłkochwyty</t>
  </si>
  <si>
    <t>306 m kw.</t>
  </si>
  <si>
    <t>9 m kw</t>
  </si>
  <si>
    <t xml:space="preserve">Nawierzchnia sportowa </t>
  </si>
  <si>
    <t>asfaltowa</t>
  </si>
  <si>
    <t>Przyłącze kanalizacji sanitarnej</t>
  </si>
  <si>
    <t>beton, ryry z kamionki</t>
  </si>
  <si>
    <t xml:space="preserve">4 studzienki 1/1 m </t>
  </si>
  <si>
    <t>Ilość sztuk</t>
  </si>
  <si>
    <t>Wyposażenie (meble, tablice, krzesła…)</t>
  </si>
  <si>
    <t>Zbiory Biblioteczne</t>
  </si>
  <si>
    <t>Regał</t>
  </si>
  <si>
    <t>Nadstawka</t>
  </si>
  <si>
    <t>Przystawka</t>
  </si>
  <si>
    <t>Kontener</t>
  </si>
  <si>
    <t>Biurko</t>
  </si>
  <si>
    <t>Stolik</t>
  </si>
  <si>
    <t>Krzesło</t>
  </si>
  <si>
    <t>Przegroda do biurka</t>
  </si>
  <si>
    <t>Wózek pod komputer</t>
  </si>
  <si>
    <t>Tablica</t>
  </si>
  <si>
    <t>ul. Kościuszki 1, 59-330 Ścinawa</t>
  </si>
  <si>
    <t>Wyposażenie w klasach pozostałych</t>
  </si>
  <si>
    <t>ul. Królowej Jagwigi 9 59-330 Ścinawa</t>
  </si>
  <si>
    <t>Maszyny i urządzenia techniczne w kotłowni szkolnej (na ekogroszek)</t>
  </si>
  <si>
    <t>Wyposażenie w kuchni</t>
  </si>
  <si>
    <t>Kompleks boisk sportowych</t>
  </si>
  <si>
    <t>nawierzchnia sztuczna</t>
  </si>
  <si>
    <t>2400 m kw.</t>
  </si>
  <si>
    <t xml:space="preserve">wartość księgowa brutto </t>
  </si>
  <si>
    <t>ul. Królowej jadwigi 9 59-330 Ścinawa</t>
  </si>
  <si>
    <t>beton</t>
  </si>
  <si>
    <t>wartość począkowa</t>
  </si>
  <si>
    <t xml:space="preserve"> Tymowa 71 59-330 Ścinawa</t>
  </si>
  <si>
    <t>polimetan</t>
  </si>
  <si>
    <t>7559 m kw</t>
  </si>
  <si>
    <t>metakiwe</t>
  </si>
  <si>
    <t>720 m</t>
  </si>
  <si>
    <t>Oświetlenie elektryczne boiska</t>
  </si>
  <si>
    <t>metalowe-8 lamp</t>
  </si>
  <si>
    <t>Boisko szkolne Orlik</t>
  </si>
  <si>
    <t>sztuczna trawa</t>
  </si>
  <si>
    <t>Maszyny, urządzenia i wyposażenie</t>
  </si>
  <si>
    <t>Kocioł CO</t>
  </si>
  <si>
    <t>sprzed 2010 roku</t>
  </si>
  <si>
    <t>Kocioł Tymowa</t>
  </si>
  <si>
    <t>Piec CO Przychowa</t>
  </si>
  <si>
    <t>Kajaki</t>
  </si>
  <si>
    <t>2004</t>
  </si>
  <si>
    <t>Ergometry wioślarskie</t>
  </si>
  <si>
    <t>2011</t>
  </si>
  <si>
    <t>Szafa przelot.</t>
  </si>
  <si>
    <t>Plandeka na scene</t>
  </si>
  <si>
    <t>2013</t>
  </si>
  <si>
    <t xml:space="preserve">kuchnia elektryczna </t>
  </si>
  <si>
    <t>zmywarko zaparzarka</t>
  </si>
  <si>
    <t>2010</t>
  </si>
  <si>
    <t>zmywarka FAGOR</t>
  </si>
  <si>
    <t>2012</t>
  </si>
  <si>
    <t>scena plenerowa</t>
  </si>
  <si>
    <t>2006</t>
  </si>
  <si>
    <t>Szatnia ( umeblowanie)</t>
  </si>
  <si>
    <t>patelnia gazowa</t>
  </si>
  <si>
    <t>patelnia elektryczna</t>
  </si>
  <si>
    <t>Zaparzacz do kawy</t>
  </si>
  <si>
    <t>Warnik</t>
  </si>
  <si>
    <t>Kosiarka do trawy ALKO</t>
  </si>
  <si>
    <t>świetlica Chełmek Wołowski</t>
  </si>
  <si>
    <t>Lodówka Samsung</t>
  </si>
  <si>
    <t>kuchnia AMICA</t>
  </si>
  <si>
    <t>zmywarka AMICA</t>
  </si>
  <si>
    <t>kuchenka mikrofalowa Samsung</t>
  </si>
  <si>
    <t>witryna chłodnicza BEKO</t>
  </si>
  <si>
    <t>świetlica Dębiec</t>
  </si>
  <si>
    <t>taboret gazowy</t>
  </si>
  <si>
    <t>zlew dwukomorowy STALGAST</t>
  </si>
  <si>
    <t>chłodziarka-zamrażarka Samsung</t>
  </si>
  <si>
    <t>świetlica Dziewin</t>
  </si>
  <si>
    <t>kuchenka mikrofalowa CANDY</t>
  </si>
  <si>
    <t>krzesła ALICANTE 50 szt.</t>
  </si>
  <si>
    <t>świetlica Jurcz</t>
  </si>
  <si>
    <t>stół składany GERDA</t>
  </si>
  <si>
    <t>grzejniki konwektorowe 5 szt.</t>
  </si>
  <si>
    <t>szafa chłodniczo-gastronomiczna</t>
  </si>
  <si>
    <t>kuchnia gazowa KITCHEN LINE</t>
  </si>
  <si>
    <t xml:space="preserve">namiot imprezowy </t>
  </si>
  <si>
    <t>świetlica Parszowice</t>
  </si>
  <si>
    <t>stół świetlicowy WEWA 5 szt.</t>
  </si>
  <si>
    <t>krzesła Gawel 10 szt</t>
  </si>
  <si>
    <t>zestaw mebli</t>
  </si>
  <si>
    <t>ogrzewacz do wody</t>
  </si>
  <si>
    <t>szafa dąb amerykański</t>
  </si>
  <si>
    <t>szafa chłodnicz z blachy nierdzewnej</t>
  </si>
  <si>
    <t>świetlica Przychowa</t>
  </si>
  <si>
    <t>kosiarka spalinowa SOLO</t>
  </si>
  <si>
    <t>kosa spalinowa STIHL</t>
  </si>
  <si>
    <t>stół cateringowy</t>
  </si>
  <si>
    <t>ławka cateringowa 10 szt.</t>
  </si>
  <si>
    <t>namiot plenerowy</t>
  </si>
  <si>
    <t>frytkownika BLU LINA</t>
  </si>
  <si>
    <t>świetlica Ręszów</t>
  </si>
  <si>
    <t>grill betonowy</t>
  </si>
  <si>
    <t>świetlica Sitno</t>
  </si>
  <si>
    <t xml:space="preserve">agregat </t>
  </si>
  <si>
    <t>świetlica Turów</t>
  </si>
  <si>
    <t>zmywarka INDESIT</t>
  </si>
  <si>
    <t>okap AMICA</t>
  </si>
  <si>
    <t>kocioł do ogrzewania</t>
  </si>
  <si>
    <t>świetlica Tymowa</t>
  </si>
  <si>
    <t>świetlica Zaborów</t>
  </si>
  <si>
    <t>piłkarzyki</t>
  </si>
  <si>
    <t>stół cateringowy 4 szt</t>
  </si>
  <si>
    <t>ławka cateringowa 8 szt.</t>
  </si>
  <si>
    <t>warnik REVOLUTION</t>
  </si>
  <si>
    <t>szafa chłodnicza</t>
  </si>
  <si>
    <t>kosiarka traktorek z koszem</t>
  </si>
  <si>
    <t>stadion Ścinawa  ul.Sportowa 16</t>
  </si>
  <si>
    <t>kosiarka traktorek TORO TOX</t>
  </si>
  <si>
    <t>szafa chłodnicza Ręszów</t>
  </si>
  <si>
    <t>cymbergaj Hop Sport Phoenix</t>
  </si>
  <si>
    <t>komoda</t>
  </si>
  <si>
    <t>Zestaw 3 w 1 GRILL, kociołek węgierski</t>
  </si>
  <si>
    <t>Parasol ogrodowy</t>
  </si>
  <si>
    <t>serwis obiadowy</t>
  </si>
  <si>
    <t>Garnitur do kawy</t>
  </si>
  <si>
    <t>komplet biesiadny stół 2 ławki</t>
  </si>
  <si>
    <t>świetlica  Dębiec</t>
  </si>
  <si>
    <t>Taboret gazowy</t>
  </si>
  <si>
    <t>świtlica Dłużyce</t>
  </si>
  <si>
    <t>kuchnia gazowo-elektryczna</t>
  </si>
  <si>
    <t>Biegacz</t>
  </si>
  <si>
    <t>ROEE Dziewin</t>
  </si>
  <si>
    <t>Wyciąg górny PYTON</t>
  </si>
  <si>
    <t>Regulamin Fitness</t>
  </si>
  <si>
    <t>Kuchnia gazowo elektryczna</t>
  </si>
  <si>
    <t>podgrzewacz wody</t>
  </si>
  <si>
    <t xml:space="preserve">okap  </t>
  </si>
  <si>
    <t>termos stalowy</t>
  </si>
  <si>
    <t>smok ssawny</t>
  </si>
  <si>
    <t>wąż ssawny</t>
  </si>
  <si>
    <t>Chełm Calisia</t>
  </si>
  <si>
    <t>Basen 1 komorowy do kuchni</t>
  </si>
  <si>
    <t>stół mobilny DOMINO</t>
  </si>
  <si>
    <t>warnik</t>
  </si>
  <si>
    <t>świwtlica Ręszów</t>
  </si>
  <si>
    <t xml:space="preserve">kuchnia meble </t>
  </si>
  <si>
    <t xml:space="preserve">stół świetlicowy    </t>
  </si>
  <si>
    <t>kuchnia gazowo elektryczna</t>
  </si>
  <si>
    <t>stół do tenisa</t>
  </si>
  <si>
    <t>Odkurzacz KARCHER</t>
  </si>
  <si>
    <t>wózek kelnerski</t>
  </si>
  <si>
    <t>krzesło</t>
  </si>
  <si>
    <t>piec konwekcyjny</t>
  </si>
  <si>
    <t>krzesło ZEUS szt 30</t>
  </si>
  <si>
    <t>świetlicaZaborów</t>
  </si>
  <si>
    <t>Ogrodzenie Krzyżowa</t>
  </si>
  <si>
    <t>Studnia przy SP 2</t>
  </si>
  <si>
    <t>Ogrodzenie szkoły</t>
  </si>
  <si>
    <t>Okna SP 2</t>
  </si>
  <si>
    <t>Sieć elekro-ener.</t>
  </si>
  <si>
    <t>studnia Dębiec</t>
  </si>
  <si>
    <t>ekolog. Oczyszczalnia ścieków Ręszków</t>
  </si>
  <si>
    <t>Scena plenerowa</t>
  </si>
  <si>
    <t>Żródło wyceny (Sekocenbdu/Bistyp)</t>
  </si>
  <si>
    <t>Liczba</t>
  </si>
  <si>
    <t>Tabela nr 4 - elektronika</t>
  </si>
  <si>
    <t>Rok prod./data nabycia</t>
  </si>
  <si>
    <t>Model/typ</t>
  </si>
  <si>
    <t>Podstawa szacowania</t>
  </si>
  <si>
    <t>Piłkochwyt w Sitnie</t>
  </si>
  <si>
    <t>SZKOŁA PODSTAWOWA im. Orląt Lwowskich w Tymowej</t>
  </si>
  <si>
    <t>Suma Ubezpieczenia</t>
  </si>
  <si>
    <t>Tabela nr 3 - wykaz środków trwałych</t>
  </si>
  <si>
    <t>Nazwa przedmiotu</t>
  </si>
  <si>
    <t>Id</t>
  </si>
  <si>
    <t>BK0001</t>
  </si>
  <si>
    <t>BK</t>
  </si>
  <si>
    <t>Budynek</t>
  </si>
  <si>
    <t>Typ przedmiotu</t>
  </si>
  <si>
    <t>Budowla</t>
  </si>
  <si>
    <t>Elektronika</t>
  </si>
  <si>
    <t>Środek trwały</t>
  </si>
  <si>
    <t>BK0002</t>
  </si>
  <si>
    <t>BK0003</t>
  </si>
  <si>
    <t>BK0004</t>
  </si>
  <si>
    <t>BK0005</t>
  </si>
  <si>
    <t>BK0006</t>
  </si>
  <si>
    <t>BK0007</t>
  </si>
  <si>
    <t>BK0008</t>
  </si>
  <si>
    <t>BK0009</t>
  </si>
  <si>
    <t>BK0010</t>
  </si>
  <si>
    <t>BK0011</t>
  </si>
  <si>
    <t>BK0012</t>
  </si>
  <si>
    <t>BK0013</t>
  </si>
  <si>
    <t>BK0014</t>
  </si>
  <si>
    <t>BK0015</t>
  </si>
  <si>
    <t>BK0016</t>
  </si>
  <si>
    <t>BK0017</t>
  </si>
  <si>
    <t>BK0018</t>
  </si>
  <si>
    <t>BK0019</t>
  </si>
  <si>
    <t>BK0020</t>
  </si>
  <si>
    <t>BK0021</t>
  </si>
  <si>
    <t>BK0022</t>
  </si>
  <si>
    <t>BK0023</t>
  </si>
  <si>
    <t>BK0024</t>
  </si>
  <si>
    <t>BK0025</t>
  </si>
  <si>
    <t>BK0026</t>
  </si>
  <si>
    <t>BK0027</t>
  </si>
  <si>
    <t>BK0028</t>
  </si>
  <si>
    <t>BK0029</t>
  </si>
  <si>
    <t>BK0030</t>
  </si>
  <si>
    <t>BK0031</t>
  </si>
  <si>
    <t>BK0032</t>
  </si>
  <si>
    <t>BK0033</t>
  </si>
  <si>
    <t>BK0034</t>
  </si>
  <si>
    <t>BK0035</t>
  </si>
  <si>
    <t>BK0036</t>
  </si>
  <si>
    <t>BK0037</t>
  </si>
  <si>
    <t>BK0038</t>
  </si>
  <si>
    <t>BK0039</t>
  </si>
  <si>
    <t>BK0040</t>
  </si>
  <si>
    <t>BK0041</t>
  </si>
  <si>
    <t>BK0042</t>
  </si>
  <si>
    <t>BK0043</t>
  </si>
  <si>
    <t>BK0044</t>
  </si>
  <si>
    <t>BK0045</t>
  </si>
  <si>
    <t>BK0046</t>
  </si>
  <si>
    <t>BK0047</t>
  </si>
  <si>
    <t>BK0048</t>
  </si>
  <si>
    <t>BK0049</t>
  </si>
  <si>
    <t>BK0050</t>
  </si>
  <si>
    <t>BK0051</t>
  </si>
  <si>
    <t>BK0052</t>
  </si>
  <si>
    <t>BK0053</t>
  </si>
  <si>
    <t>BK0054</t>
  </si>
  <si>
    <t>BK0055</t>
  </si>
  <si>
    <t>BK0056</t>
  </si>
  <si>
    <t>BK0057</t>
  </si>
  <si>
    <t>BK0058</t>
  </si>
  <si>
    <t>BK0059</t>
  </si>
  <si>
    <t>BK0060</t>
  </si>
  <si>
    <t>BK0061</t>
  </si>
  <si>
    <t>BK0062</t>
  </si>
  <si>
    <t>BK0063</t>
  </si>
  <si>
    <t>BK0064</t>
  </si>
  <si>
    <t>BK0065</t>
  </si>
  <si>
    <t>BK0066</t>
  </si>
  <si>
    <t>BK0067</t>
  </si>
  <si>
    <t>BK0068</t>
  </si>
  <si>
    <t>BK0069</t>
  </si>
  <si>
    <t>BK0070</t>
  </si>
  <si>
    <t>BK0071</t>
  </si>
  <si>
    <t>BK0072</t>
  </si>
  <si>
    <t>BK0073</t>
  </si>
  <si>
    <t>BK0074</t>
  </si>
  <si>
    <t>BK0075</t>
  </si>
  <si>
    <t>BK0076</t>
  </si>
  <si>
    <t>BK0077</t>
  </si>
  <si>
    <t>BK0078</t>
  </si>
  <si>
    <t>BK0079</t>
  </si>
  <si>
    <t>BK0080</t>
  </si>
  <si>
    <t>BK0081</t>
  </si>
  <si>
    <t>BK0082</t>
  </si>
  <si>
    <t>BK0083</t>
  </si>
  <si>
    <t>BK0084</t>
  </si>
  <si>
    <t>BK0085</t>
  </si>
  <si>
    <t>BK0086</t>
  </si>
  <si>
    <t>BK0087</t>
  </si>
  <si>
    <t>BK0088</t>
  </si>
  <si>
    <t>BK0089</t>
  </si>
  <si>
    <t>BK0090</t>
  </si>
  <si>
    <t>BK0091</t>
  </si>
  <si>
    <t>BK0092</t>
  </si>
  <si>
    <t>BK0093</t>
  </si>
  <si>
    <t>BK0094</t>
  </si>
  <si>
    <t>BK0095</t>
  </si>
  <si>
    <t>BK0096</t>
  </si>
  <si>
    <t>BK0097</t>
  </si>
  <si>
    <t>BK0098</t>
  </si>
  <si>
    <t>BK0099</t>
  </si>
  <si>
    <t>BK0100</t>
  </si>
  <si>
    <t>BK0101</t>
  </si>
  <si>
    <t>BK0102</t>
  </si>
  <si>
    <t>BK0103</t>
  </si>
  <si>
    <t>BK0104</t>
  </si>
  <si>
    <t>BK0105</t>
  </si>
  <si>
    <t>BK0106</t>
  </si>
  <si>
    <t>BK0107</t>
  </si>
  <si>
    <t>BK0108</t>
  </si>
  <si>
    <t>BK0109</t>
  </si>
  <si>
    <t>BK0110</t>
  </si>
  <si>
    <t>BK0111</t>
  </si>
  <si>
    <t>BK0112</t>
  </si>
  <si>
    <t>BK0113</t>
  </si>
  <si>
    <t>BK0114</t>
  </si>
  <si>
    <t>BK0115</t>
  </si>
  <si>
    <t>BK0116</t>
  </si>
  <si>
    <t>BK0117</t>
  </si>
  <si>
    <t>BK0118</t>
  </si>
  <si>
    <t>BK0119</t>
  </si>
  <si>
    <t>BK0120</t>
  </si>
  <si>
    <t>BK0121</t>
  </si>
  <si>
    <t>BK0122</t>
  </si>
  <si>
    <t>BK0123</t>
  </si>
  <si>
    <t>BK0124</t>
  </si>
  <si>
    <t>BK0125</t>
  </si>
  <si>
    <t>BK0126</t>
  </si>
  <si>
    <t>BK0127</t>
  </si>
  <si>
    <t>BK0128</t>
  </si>
  <si>
    <t>BK0129</t>
  </si>
  <si>
    <t>BK0130</t>
  </si>
  <si>
    <t>BK0131</t>
  </si>
  <si>
    <t>BK0132</t>
  </si>
  <si>
    <t>BK0133</t>
  </si>
  <si>
    <t>BK0134</t>
  </si>
  <si>
    <t>BK0135</t>
  </si>
  <si>
    <t>BK0136</t>
  </si>
  <si>
    <t>BK0137</t>
  </si>
  <si>
    <t>BK0138</t>
  </si>
  <si>
    <t>BK0139</t>
  </si>
  <si>
    <t>BK0140</t>
  </si>
  <si>
    <t>BK0141</t>
  </si>
  <si>
    <t>BK0142</t>
  </si>
  <si>
    <t>BK0143</t>
  </si>
  <si>
    <t>BK0144</t>
  </si>
  <si>
    <t>BK0145</t>
  </si>
  <si>
    <t>BK0146</t>
  </si>
  <si>
    <t>BK0147</t>
  </si>
  <si>
    <t>BK0148</t>
  </si>
  <si>
    <t>BK0149</t>
  </si>
  <si>
    <t>BK0150</t>
  </si>
  <si>
    <t>BK0151</t>
  </si>
  <si>
    <t>BK0152</t>
  </si>
  <si>
    <t>BK0153</t>
  </si>
  <si>
    <t>BK0154</t>
  </si>
  <si>
    <t>BK0155</t>
  </si>
  <si>
    <t>BK0156</t>
  </si>
  <si>
    <t>BK0157</t>
  </si>
  <si>
    <t>BK0158</t>
  </si>
  <si>
    <t>BK0159</t>
  </si>
  <si>
    <t>BK0160</t>
  </si>
  <si>
    <t>BK0161</t>
  </si>
  <si>
    <t>BK0162</t>
  </si>
  <si>
    <t>BK0163</t>
  </si>
  <si>
    <t>BK0164</t>
  </si>
  <si>
    <t>BK0165</t>
  </si>
  <si>
    <t>BK0166</t>
  </si>
  <si>
    <t>BK0167</t>
  </si>
  <si>
    <t>BK0168</t>
  </si>
  <si>
    <t>BK0169</t>
  </si>
  <si>
    <t>BK0170</t>
  </si>
  <si>
    <t>BK0171</t>
  </si>
  <si>
    <t>BK0172</t>
  </si>
  <si>
    <t>BK0173</t>
  </si>
  <si>
    <t>BK0174</t>
  </si>
  <si>
    <t>BK0175</t>
  </si>
  <si>
    <t>BK0176</t>
  </si>
  <si>
    <t>BK0177</t>
  </si>
  <si>
    <t>BK0178</t>
  </si>
  <si>
    <t>BK0179</t>
  </si>
  <si>
    <t>BK0180</t>
  </si>
  <si>
    <t>BK0181</t>
  </si>
  <si>
    <t>BK0182</t>
  </si>
  <si>
    <t>BK0183</t>
  </si>
  <si>
    <t>BK0184</t>
  </si>
  <si>
    <t>BK0185</t>
  </si>
  <si>
    <t>BK0186</t>
  </si>
  <si>
    <t>BK0187</t>
  </si>
  <si>
    <t>BK0188</t>
  </si>
  <si>
    <t>BK0189</t>
  </si>
  <si>
    <t>BK0190</t>
  </si>
  <si>
    <t>BK0191</t>
  </si>
  <si>
    <t>BK0192</t>
  </si>
  <si>
    <t>BK0193</t>
  </si>
  <si>
    <t>BK0194</t>
  </si>
  <si>
    <t>BK0195</t>
  </si>
  <si>
    <t>BK0196</t>
  </si>
  <si>
    <t>BK0197</t>
  </si>
  <si>
    <t>BK0198</t>
  </si>
  <si>
    <t>BK0199</t>
  </si>
  <si>
    <t>BK0200</t>
  </si>
  <si>
    <t>BK0201</t>
  </si>
  <si>
    <t>BK0202</t>
  </si>
  <si>
    <t>BK0203</t>
  </si>
  <si>
    <t>BK0204</t>
  </si>
  <si>
    <t>BK0205</t>
  </si>
  <si>
    <t>BK0206</t>
  </si>
  <si>
    <t>BK0207</t>
  </si>
  <si>
    <t>BK0208</t>
  </si>
  <si>
    <t>BK0209</t>
  </si>
  <si>
    <t>BK0210</t>
  </si>
  <si>
    <t>BK0211</t>
  </si>
  <si>
    <t>BK0212</t>
  </si>
  <si>
    <t>BK0213</t>
  </si>
  <si>
    <t>BK0214</t>
  </si>
  <si>
    <t>BK0215</t>
  </si>
  <si>
    <t>BK0216</t>
  </si>
  <si>
    <t>BK0217</t>
  </si>
  <si>
    <t>BK0218</t>
  </si>
  <si>
    <t>BK0219</t>
  </si>
  <si>
    <t>BK0220</t>
  </si>
  <si>
    <t>BK0221</t>
  </si>
  <si>
    <t>BK0222</t>
  </si>
  <si>
    <t>BK0223</t>
  </si>
  <si>
    <t>BK0224</t>
  </si>
  <si>
    <t>BK0225</t>
  </si>
  <si>
    <t>BK0226</t>
  </si>
  <si>
    <t>BK0227</t>
  </si>
  <si>
    <t>BK0228</t>
  </si>
  <si>
    <t>BK0229</t>
  </si>
  <si>
    <t>BK0230</t>
  </si>
  <si>
    <t>BK0231</t>
  </si>
  <si>
    <t>BK0232</t>
  </si>
  <si>
    <t>BK0233</t>
  </si>
  <si>
    <t>BK0234</t>
  </si>
  <si>
    <t>BK0235</t>
  </si>
  <si>
    <t>BK0236</t>
  </si>
  <si>
    <t>BK0237</t>
  </si>
  <si>
    <t>BK0238</t>
  </si>
  <si>
    <t>BK0239</t>
  </si>
  <si>
    <t>BK0240</t>
  </si>
  <si>
    <t>BK0241</t>
  </si>
  <si>
    <t>BA0001</t>
  </si>
  <si>
    <t>BA0002</t>
  </si>
  <si>
    <t>BA0003</t>
  </si>
  <si>
    <t>BA0004</t>
  </si>
  <si>
    <t>BA0005</t>
  </si>
  <si>
    <t>BA0006</t>
  </si>
  <si>
    <t>BA0007</t>
  </si>
  <si>
    <t>BA0008</t>
  </si>
  <si>
    <t>BA0009</t>
  </si>
  <si>
    <t>BA0010</t>
  </si>
  <si>
    <t>BA0011</t>
  </si>
  <si>
    <t>BA0012</t>
  </si>
  <si>
    <t>BA0013</t>
  </si>
  <si>
    <t>BA0014</t>
  </si>
  <si>
    <t>BA0015</t>
  </si>
  <si>
    <t>BA0016</t>
  </si>
  <si>
    <t>BA0017</t>
  </si>
  <si>
    <t>BA0018</t>
  </si>
  <si>
    <t>BA0019</t>
  </si>
  <si>
    <t>BA0020</t>
  </si>
  <si>
    <t>BA0021</t>
  </si>
  <si>
    <t>BA0022</t>
  </si>
  <si>
    <t>BA0023</t>
  </si>
  <si>
    <t>BA0024</t>
  </si>
  <si>
    <t>BA0025</t>
  </si>
  <si>
    <t>BA0026</t>
  </si>
  <si>
    <t>BA0027</t>
  </si>
  <si>
    <t>BA0028</t>
  </si>
  <si>
    <t>BA0029</t>
  </si>
  <si>
    <t>BA0030</t>
  </si>
  <si>
    <t>BA0031</t>
  </si>
  <si>
    <t>BA0032</t>
  </si>
  <si>
    <t>BA0033</t>
  </si>
  <si>
    <t>BA0034</t>
  </si>
  <si>
    <t>BA0035</t>
  </si>
  <si>
    <t>BA0036</t>
  </si>
  <si>
    <t>BA0037</t>
  </si>
  <si>
    <t>BA0038</t>
  </si>
  <si>
    <t>BA0039</t>
  </si>
  <si>
    <t>BA0040</t>
  </si>
  <si>
    <t>BA0041</t>
  </si>
  <si>
    <t>BA0042</t>
  </si>
  <si>
    <t>BA0043</t>
  </si>
  <si>
    <t>BA0044</t>
  </si>
  <si>
    <t>BA0045</t>
  </si>
  <si>
    <t>BA0046</t>
  </si>
  <si>
    <t>BA0047</t>
  </si>
  <si>
    <t>BA0048</t>
  </si>
  <si>
    <t>BA0049</t>
  </si>
  <si>
    <t>BA0050</t>
  </si>
  <si>
    <t>BA0051</t>
  </si>
  <si>
    <t>BA0052</t>
  </si>
  <si>
    <t>BA0053</t>
  </si>
  <si>
    <t>BA0054</t>
  </si>
  <si>
    <t>BA0055</t>
  </si>
  <si>
    <t>BA0056</t>
  </si>
  <si>
    <t>BA0057</t>
  </si>
  <si>
    <t>BA0058</t>
  </si>
  <si>
    <t>BA0059</t>
  </si>
  <si>
    <t>BA0060</t>
  </si>
  <si>
    <t>BA0061</t>
  </si>
  <si>
    <t>BA0062</t>
  </si>
  <si>
    <t>BA0063</t>
  </si>
  <si>
    <t>BA0064</t>
  </si>
  <si>
    <t>BA0065</t>
  </si>
  <si>
    <t>BA0066</t>
  </si>
  <si>
    <t>BA0067</t>
  </si>
  <si>
    <t>BA0068</t>
  </si>
  <si>
    <t>BA0069</t>
  </si>
  <si>
    <t>BA0070</t>
  </si>
  <si>
    <t>BA0071</t>
  </si>
  <si>
    <t>BA0072</t>
  </si>
  <si>
    <t>BA0073</t>
  </si>
  <si>
    <t>BA0074</t>
  </si>
  <si>
    <t>BA0075</t>
  </si>
  <si>
    <t>BA0076</t>
  </si>
  <si>
    <t>BA0077</t>
  </si>
  <si>
    <t>BA0078</t>
  </si>
  <si>
    <t>BA0079</t>
  </si>
  <si>
    <t>BA0080</t>
  </si>
  <si>
    <t>BA0081</t>
  </si>
  <si>
    <t>BA0082</t>
  </si>
  <si>
    <t>BA0083</t>
  </si>
  <si>
    <t>BA0084</t>
  </si>
  <si>
    <t>BA0085</t>
  </si>
  <si>
    <t>BA0086</t>
  </si>
  <si>
    <t>BA0087</t>
  </si>
  <si>
    <t>BA0088</t>
  </si>
  <si>
    <t>BA0089</t>
  </si>
  <si>
    <t>BA0090</t>
  </si>
  <si>
    <t>BA0091</t>
  </si>
  <si>
    <t>BA0092</t>
  </si>
  <si>
    <t>BA0093</t>
  </si>
  <si>
    <t>BA0094</t>
  </si>
  <si>
    <t>BA0095</t>
  </si>
  <si>
    <t>BA0096</t>
  </si>
  <si>
    <t>BA0097</t>
  </si>
  <si>
    <t>BA0098</t>
  </si>
  <si>
    <t>BA0099</t>
  </si>
  <si>
    <t>BA0100</t>
  </si>
  <si>
    <t>BA0101</t>
  </si>
  <si>
    <t>BA0102</t>
  </si>
  <si>
    <t>BA0103</t>
  </si>
  <si>
    <t>BA0104</t>
  </si>
  <si>
    <t>BA0105</t>
  </si>
  <si>
    <t>BA0106</t>
  </si>
  <si>
    <t>BA0107</t>
  </si>
  <si>
    <t>BA0108</t>
  </si>
  <si>
    <t>BA0109</t>
  </si>
  <si>
    <t>BA0110</t>
  </si>
  <si>
    <t>BA0111</t>
  </si>
  <si>
    <t>BA0112</t>
  </si>
  <si>
    <t>BA0113</t>
  </si>
  <si>
    <t>BA0114</t>
  </si>
  <si>
    <t>BA0115</t>
  </si>
  <si>
    <t>BA0116</t>
  </si>
  <si>
    <t>BA0117</t>
  </si>
  <si>
    <t>BA0118</t>
  </si>
  <si>
    <t>BA0119</t>
  </si>
  <si>
    <t>BA0120</t>
  </si>
  <si>
    <t>BA0121</t>
  </si>
  <si>
    <t>BA0122</t>
  </si>
  <si>
    <t>BA0123</t>
  </si>
  <si>
    <t>BA0124</t>
  </si>
  <si>
    <t>BA0125</t>
  </si>
  <si>
    <t>BA0126</t>
  </si>
  <si>
    <t>BA0127</t>
  </si>
  <si>
    <t>BA0128</t>
  </si>
  <si>
    <t>BA0129</t>
  </si>
  <si>
    <t>BA0130</t>
  </si>
  <si>
    <t>BA0131</t>
  </si>
  <si>
    <t>BA0132</t>
  </si>
  <si>
    <t>BA0133</t>
  </si>
  <si>
    <t>BA0134</t>
  </si>
  <si>
    <t>BA0135</t>
  </si>
  <si>
    <t>BA0136</t>
  </si>
  <si>
    <t>BA0137</t>
  </si>
  <si>
    <t>BA0138</t>
  </si>
  <si>
    <t>BA0139</t>
  </si>
  <si>
    <t>BA0140</t>
  </si>
  <si>
    <t>BA0141</t>
  </si>
  <si>
    <t>BA0142</t>
  </si>
  <si>
    <t>BA0143</t>
  </si>
  <si>
    <t>BA0144</t>
  </si>
  <si>
    <t>BA0145</t>
  </si>
  <si>
    <t>BA0146</t>
  </si>
  <si>
    <t>BA0147</t>
  </si>
  <si>
    <t>BA0148</t>
  </si>
  <si>
    <t>BA0149</t>
  </si>
  <si>
    <t>BA0150</t>
  </si>
  <si>
    <t>BA0151</t>
  </si>
  <si>
    <t>BA0152</t>
  </si>
  <si>
    <t>BA0153</t>
  </si>
  <si>
    <t>BA0154</t>
  </si>
  <si>
    <t>BA0155</t>
  </si>
  <si>
    <t>BA0156</t>
  </si>
  <si>
    <t>BA0157</t>
  </si>
  <si>
    <t>BA0158</t>
  </si>
  <si>
    <t>BA0159</t>
  </si>
  <si>
    <t>BA0160</t>
  </si>
  <si>
    <t>BA0161</t>
  </si>
  <si>
    <t>BA0162</t>
  </si>
  <si>
    <t>BA0163</t>
  </si>
  <si>
    <t>BA0164</t>
  </si>
  <si>
    <t>BA0165</t>
  </si>
  <si>
    <t>BA0166</t>
  </si>
  <si>
    <t>BA0167</t>
  </si>
  <si>
    <t>BA0168</t>
  </si>
  <si>
    <t>BA0169</t>
  </si>
  <si>
    <t>BA0170</t>
  </si>
  <si>
    <t>BA0171</t>
  </si>
  <si>
    <t>BA0172</t>
  </si>
  <si>
    <t>BA0173</t>
  </si>
  <si>
    <t>BA0174</t>
  </si>
  <si>
    <t>BA0175</t>
  </si>
  <si>
    <t>BA0176</t>
  </si>
  <si>
    <t>BA0177</t>
  </si>
  <si>
    <t>BA0178</t>
  </si>
  <si>
    <t>BA0179</t>
  </si>
  <si>
    <t>BA0180</t>
  </si>
  <si>
    <t>BA0181</t>
  </si>
  <si>
    <t>BA0182</t>
  </si>
  <si>
    <t>BA0183</t>
  </si>
  <si>
    <t>BA0184</t>
  </si>
  <si>
    <t>BA0185</t>
  </si>
  <si>
    <t>BA0186</t>
  </si>
  <si>
    <t>BA0187</t>
  </si>
  <si>
    <t>BA0188</t>
  </si>
  <si>
    <t>BA0189</t>
  </si>
  <si>
    <t>BA0190</t>
  </si>
  <si>
    <t>BA0191</t>
  </si>
  <si>
    <t>BA0192</t>
  </si>
  <si>
    <t>BA0193</t>
  </si>
  <si>
    <t>BA0194</t>
  </si>
  <si>
    <t>BA0195</t>
  </si>
  <si>
    <t>BA0196</t>
  </si>
  <si>
    <t>BA0197</t>
  </si>
  <si>
    <t>BA0198</t>
  </si>
  <si>
    <t>BA0199</t>
  </si>
  <si>
    <t>BA0200</t>
  </si>
  <si>
    <t>BA0201</t>
  </si>
  <si>
    <t>BA0202</t>
  </si>
  <si>
    <t>BA0203</t>
  </si>
  <si>
    <t>BA0204</t>
  </si>
  <si>
    <t>BA0205</t>
  </si>
  <si>
    <t>BA0206</t>
  </si>
  <si>
    <t>BA0207</t>
  </si>
  <si>
    <t>ST0001</t>
  </si>
  <si>
    <t>ST0002</t>
  </si>
  <si>
    <t>ST0003</t>
  </si>
  <si>
    <t>ST0004</t>
  </si>
  <si>
    <t>ST0005</t>
  </si>
  <si>
    <t>ST0006</t>
  </si>
  <si>
    <t>ST0007</t>
  </si>
  <si>
    <t>ST0008</t>
  </si>
  <si>
    <t>ST0009</t>
  </si>
  <si>
    <t>ST0010</t>
  </si>
  <si>
    <t>ST0011</t>
  </si>
  <si>
    <t>ST0012</t>
  </si>
  <si>
    <t>ST0013</t>
  </si>
  <si>
    <t>ST0014</t>
  </si>
  <si>
    <t>ST0015</t>
  </si>
  <si>
    <t>ST0016</t>
  </si>
  <si>
    <t>ST0017</t>
  </si>
  <si>
    <t>ST0018</t>
  </si>
  <si>
    <t>ST0019</t>
  </si>
  <si>
    <t>ST0020</t>
  </si>
  <si>
    <t>ST0021</t>
  </si>
  <si>
    <t>ST0022</t>
  </si>
  <si>
    <t>ST0023</t>
  </si>
  <si>
    <t>ST0024</t>
  </si>
  <si>
    <t>ST0025</t>
  </si>
  <si>
    <t>ST0026</t>
  </si>
  <si>
    <t>ST0027</t>
  </si>
  <si>
    <t>ST0028</t>
  </si>
  <si>
    <t>ST0029</t>
  </si>
  <si>
    <t>ST0030</t>
  </si>
  <si>
    <t>ST0031</t>
  </si>
  <si>
    <t>ST0032</t>
  </si>
  <si>
    <t>ST0033</t>
  </si>
  <si>
    <t>ST0034</t>
  </si>
  <si>
    <t>ST0035</t>
  </si>
  <si>
    <t>ST0036</t>
  </si>
  <si>
    <t>ST0037</t>
  </si>
  <si>
    <t>ST0038</t>
  </si>
  <si>
    <t>ST0039</t>
  </si>
  <si>
    <t>ST0040</t>
  </si>
  <si>
    <t>ST0041</t>
  </si>
  <si>
    <t>ST0042</t>
  </si>
  <si>
    <t>ST0043</t>
  </si>
  <si>
    <t>ST0044</t>
  </si>
  <si>
    <t>ST0045</t>
  </si>
  <si>
    <t>ST0046</t>
  </si>
  <si>
    <t>ST0047</t>
  </si>
  <si>
    <t>ST0048</t>
  </si>
  <si>
    <t>ST0049</t>
  </si>
  <si>
    <t>ST0050</t>
  </si>
  <si>
    <t>ST0051</t>
  </si>
  <si>
    <t>ST0052</t>
  </si>
  <si>
    <t>ST0053</t>
  </si>
  <si>
    <t>ST0054</t>
  </si>
  <si>
    <t>ST0055</t>
  </si>
  <si>
    <t>ST0056</t>
  </si>
  <si>
    <t>ST0057</t>
  </si>
  <si>
    <t>ST0058</t>
  </si>
  <si>
    <t>ST0059</t>
  </si>
  <si>
    <t>ST0060</t>
  </si>
  <si>
    <t>ST0061</t>
  </si>
  <si>
    <t>ST0062</t>
  </si>
  <si>
    <t>ST0063</t>
  </si>
  <si>
    <t>ST0064</t>
  </si>
  <si>
    <t>ST0065</t>
  </si>
  <si>
    <t>ST0066</t>
  </si>
  <si>
    <t>ST0067</t>
  </si>
  <si>
    <t>ST0068</t>
  </si>
  <si>
    <t>ST0069</t>
  </si>
  <si>
    <t>ST0070</t>
  </si>
  <si>
    <t>ST0071</t>
  </si>
  <si>
    <t>ST0072</t>
  </si>
  <si>
    <t>ST0073</t>
  </si>
  <si>
    <t>ST0074</t>
  </si>
  <si>
    <t>ST0075</t>
  </si>
  <si>
    <t>ST0076</t>
  </si>
  <si>
    <t>ST0077</t>
  </si>
  <si>
    <t>ST0078</t>
  </si>
  <si>
    <t>ST0079</t>
  </si>
  <si>
    <t>ST0080</t>
  </si>
  <si>
    <t>ST0081</t>
  </si>
  <si>
    <t>ST0082</t>
  </si>
  <si>
    <t>ST0083</t>
  </si>
  <si>
    <t>ST0084</t>
  </si>
  <si>
    <t>ST0085</t>
  </si>
  <si>
    <t>ST0086</t>
  </si>
  <si>
    <t>ST0087</t>
  </si>
  <si>
    <t>ST0088</t>
  </si>
  <si>
    <t>ST0089</t>
  </si>
  <si>
    <t>ST0090</t>
  </si>
  <si>
    <t>ST0091</t>
  </si>
  <si>
    <t>ST0092</t>
  </si>
  <si>
    <t>ST0093</t>
  </si>
  <si>
    <t>ST0094</t>
  </si>
  <si>
    <t>ST0095</t>
  </si>
  <si>
    <t>ST0096</t>
  </si>
  <si>
    <t>ST0097</t>
  </si>
  <si>
    <t>ST0098</t>
  </si>
  <si>
    <t>ST0099</t>
  </si>
  <si>
    <t>ST0100</t>
  </si>
  <si>
    <t>ST0101</t>
  </si>
  <si>
    <t>ST0102</t>
  </si>
  <si>
    <t>ST0103</t>
  </si>
  <si>
    <t>ST0104</t>
  </si>
  <si>
    <t>ST0105</t>
  </si>
  <si>
    <t>ST0106</t>
  </si>
  <si>
    <t>ST0107</t>
  </si>
  <si>
    <t>ST0108</t>
  </si>
  <si>
    <t>ST0109</t>
  </si>
  <si>
    <t>ST0110</t>
  </si>
  <si>
    <t>ST0111</t>
  </si>
  <si>
    <t>ST0112</t>
  </si>
  <si>
    <t>ST0113</t>
  </si>
  <si>
    <t>ST0114</t>
  </si>
  <si>
    <t>ST0115</t>
  </si>
  <si>
    <t>ST0116</t>
  </si>
  <si>
    <t>ST0117</t>
  </si>
  <si>
    <t>ST0118</t>
  </si>
  <si>
    <t>ST0119</t>
  </si>
  <si>
    <t>ST0120</t>
  </si>
  <si>
    <t>ST0121</t>
  </si>
  <si>
    <t>ST0122</t>
  </si>
  <si>
    <t>ST0123</t>
  </si>
  <si>
    <t>ST0124</t>
  </si>
  <si>
    <t>ST0125</t>
  </si>
  <si>
    <t>ST0126</t>
  </si>
  <si>
    <t>ST0127</t>
  </si>
  <si>
    <t>ST0128</t>
  </si>
  <si>
    <t>ST0129</t>
  </si>
  <si>
    <t>ST0130</t>
  </si>
  <si>
    <t>ST0131</t>
  </si>
  <si>
    <t>ST0132</t>
  </si>
  <si>
    <t>ST0133</t>
  </si>
  <si>
    <t>ST0134</t>
  </si>
  <si>
    <t>ST0135</t>
  </si>
  <si>
    <t>ST0136</t>
  </si>
  <si>
    <t>ST0137</t>
  </si>
  <si>
    <t>ST0138</t>
  </si>
  <si>
    <t>ST0139</t>
  </si>
  <si>
    <t>ST0140</t>
  </si>
  <si>
    <t>ST0141</t>
  </si>
  <si>
    <t>ST0142</t>
  </si>
  <si>
    <t>ST0143</t>
  </si>
  <si>
    <t>ST0144</t>
  </si>
  <si>
    <t>ST0145</t>
  </si>
  <si>
    <t>ST0146</t>
  </si>
  <si>
    <t>ST0147</t>
  </si>
  <si>
    <t>ST0148</t>
  </si>
  <si>
    <t>ST0149</t>
  </si>
  <si>
    <t>ST0150</t>
  </si>
  <si>
    <t>ST0151</t>
  </si>
  <si>
    <t>ST0152</t>
  </si>
  <si>
    <t>ST0153</t>
  </si>
  <si>
    <t>ST0154</t>
  </si>
  <si>
    <t>ST0155</t>
  </si>
  <si>
    <t>ST0156</t>
  </si>
  <si>
    <t>ST0157</t>
  </si>
  <si>
    <t>ST0158</t>
  </si>
  <si>
    <t>ST0159</t>
  </si>
  <si>
    <t>ST0160</t>
  </si>
  <si>
    <t>ST0161</t>
  </si>
  <si>
    <t>ST0162</t>
  </si>
  <si>
    <t>ST0163</t>
  </si>
  <si>
    <t>ST0164</t>
  </si>
  <si>
    <t>ST0165</t>
  </si>
  <si>
    <t>ST0166</t>
  </si>
  <si>
    <t>ST0167</t>
  </si>
  <si>
    <t>ST0168</t>
  </si>
  <si>
    <t>ST0169</t>
  </si>
  <si>
    <t>ST0170</t>
  </si>
  <si>
    <t>ST0171</t>
  </si>
  <si>
    <t>ST0172</t>
  </si>
  <si>
    <t>ST0173</t>
  </si>
  <si>
    <t>ST0174</t>
  </si>
  <si>
    <t>ST0175</t>
  </si>
  <si>
    <t>ST0176</t>
  </si>
  <si>
    <t>ST0177</t>
  </si>
  <si>
    <t>ST0178</t>
  </si>
  <si>
    <t>ST0179</t>
  </si>
  <si>
    <t>ST0180</t>
  </si>
  <si>
    <t>ST0181</t>
  </si>
  <si>
    <t>ST0182</t>
  </si>
  <si>
    <t>ST0183</t>
  </si>
  <si>
    <t>ST0184</t>
  </si>
  <si>
    <t>ST0185</t>
  </si>
  <si>
    <t>ST0186</t>
  </si>
  <si>
    <t>ST0187</t>
  </si>
  <si>
    <t>ST0188</t>
  </si>
  <si>
    <t>ST0189</t>
  </si>
  <si>
    <t>ST0190</t>
  </si>
  <si>
    <t>ST0191</t>
  </si>
  <si>
    <t>ST0192</t>
  </si>
  <si>
    <t>ST0193</t>
  </si>
  <si>
    <t>ST0194</t>
  </si>
  <si>
    <t>ST0195</t>
  </si>
  <si>
    <t>ST0196</t>
  </si>
  <si>
    <t>ST0197</t>
  </si>
  <si>
    <t>ST0198</t>
  </si>
  <si>
    <t>ST0199</t>
  </si>
  <si>
    <t>ST0200</t>
  </si>
  <si>
    <t>ST0201</t>
  </si>
  <si>
    <t>ST0202</t>
  </si>
  <si>
    <t>ST0203</t>
  </si>
  <si>
    <t>ST0204</t>
  </si>
  <si>
    <t>ST0205</t>
  </si>
  <si>
    <t>ST0206</t>
  </si>
  <si>
    <t>ST0207</t>
  </si>
  <si>
    <t>ST0208</t>
  </si>
  <si>
    <t>ST0209</t>
  </si>
  <si>
    <t>ST0210</t>
  </si>
  <si>
    <t>ST0211</t>
  </si>
  <si>
    <t>ST0212</t>
  </si>
  <si>
    <t>ST0213</t>
  </si>
  <si>
    <t>ST0214</t>
  </si>
  <si>
    <t>ST0215</t>
  </si>
  <si>
    <t>ST0216</t>
  </si>
  <si>
    <t>ST0217</t>
  </si>
  <si>
    <t>ST0218</t>
  </si>
  <si>
    <t>ST0219</t>
  </si>
  <si>
    <t>ST0220</t>
  </si>
  <si>
    <t>ST0221</t>
  </si>
  <si>
    <t>ST0222</t>
  </si>
  <si>
    <t>ST0223</t>
  </si>
  <si>
    <t>ST0224</t>
  </si>
  <si>
    <t>ST0225</t>
  </si>
  <si>
    <t>ST0226</t>
  </si>
  <si>
    <t>ST0227</t>
  </si>
  <si>
    <t>ST0228</t>
  </si>
  <si>
    <t>ST0229</t>
  </si>
  <si>
    <t>ST0230</t>
  </si>
  <si>
    <t>ST0231</t>
  </si>
  <si>
    <t>ST0232</t>
  </si>
  <si>
    <t>ST0233</t>
  </si>
  <si>
    <t>ST0234</t>
  </si>
  <si>
    <t>ST0235</t>
  </si>
  <si>
    <t>ST0236</t>
  </si>
  <si>
    <t>ST0237</t>
  </si>
  <si>
    <t>ST0238</t>
  </si>
  <si>
    <t>ST0239</t>
  </si>
  <si>
    <t>ST0240</t>
  </si>
  <si>
    <t>ST0241</t>
  </si>
  <si>
    <t>ST0242</t>
  </si>
  <si>
    <t>ST0243</t>
  </si>
  <si>
    <t>ST0244</t>
  </si>
  <si>
    <t>ST0245</t>
  </si>
  <si>
    <t>ST0246</t>
  </si>
  <si>
    <t>ST0247</t>
  </si>
  <si>
    <t>ST0248</t>
  </si>
  <si>
    <t>ST0249</t>
  </si>
  <si>
    <t>ST0250</t>
  </si>
  <si>
    <t>ST0251</t>
  </si>
  <si>
    <t>ST0252</t>
  </si>
  <si>
    <t>ST0253</t>
  </si>
  <si>
    <t>ST0254</t>
  </si>
  <si>
    <t>ST0255</t>
  </si>
  <si>
    <t>ST0256</t>
  </si>
  <si>
    <t>ST0257</t>
  </si>
  <si>
    <t>ST0258</t>
  </si>
  <si>
    <t>ST0259</t>
  </si>
  <si>
    <t>ST0260</t>
  </si>
  <si>
    <t>ST0261</t>
  </si>
  <si>
    <t>ST0262</t>
  </si>
  <si>
    <t>ST0263</t>
  </si>
  <si>
    <t>ST0264</t>
  </si>
  <si>
    <t>ST0265</t>
  </si>
  <si>
    <t>ST0266</t>
  </si>
  <si>
    <t>ST0267</t>
  </si>
  <si>
    <t>ST0268</t>
  </si>
  <si>
    <t>ST0269</t>
  </si>
  <si>
    <t>ST0270</t>
  </si>
  <si>
    <t>ST0271</t>
  </si>
  <si>
    <t>ST0272</t>
  </si>
  <si>
    <t>ST0273</t>
  </si>
  <si>
    <t>ST0274</t>
  </si>
  <si>
    <t>ST0275</t>
  </si>
  <si>
    <t>ST0276</t>
  </si>
  <si>
    <t>ST0277</t>
  </si>
  <si>
    <t>ST0278</t>
  </si>
  <si>
    <t>ST0279</t>
  </si>
  <si>
    <t>ST0280</t>
  </si>
  <si>
    <t>ST0281</t>
  </si>
  <si>
    <t>ST0282</t>
  </si>
  <si>
    <t>ST0283</t>
  </si>
  <si>
    <t>ST0284</t>
  </si>
  <si>
    <t>ST0285</t>
  </si>
  <si>
    <t>ST0286</t>
  </si>
  <si>
    <t>ST0287</t>
  </si>
  <si>
    <t>ST0288</t>
  </si>
  <si>
    <t>EL0001</t>
  </si>
  <si>
    <t>EL0002</t>
  </si>
  <si>
    <t>EL0003</t>
  </si>
  <si>
    <t>EL0004</t>
  </si>
  <si>
    <t>EL0005</t>
  </si>
  <si>
    <t>EL0006</t>
  </si>
  <si>
    <t>EL0007</t>
  </si>
  <si>
    <t>EL0008</t>
  </si>
  <si>
    <t>EL0009</t>
  </si>
  <si>
    <t>EL0010</t>
  </si>
  <si>
    <t>EL0011</t>
  </si>
  <si>
    <t>EL0012</t>
  </si>
  <si>
    <t>EL0013</t>
  </si>
  <si>
    <t>EL0014</t>
  </si>
  <si>
    <t>EL0015</t>
  </si>
  <si>
    <t>EL0016</t>
  </si>
  <si>
    <t>EL0017</t>
  </si>
  <si>
    <t>EL0018</t>
  </si>
  <si>
    <t>EL0019</t>
  </si>
  <si>
    <t>EL0020</t>
  </si>
  <si>
    <t>EL0021</t>
  </si>
  <si>
    <t>EL0022</t>
  </si>
  <si>
    <t>EL0023</t>
  </si>
  <si>
    <t>EL0024</t>
  </si>
  <si>
    <t>EL0025</t>
  </si>
  <si>
    <t>EL0026</t>
  </si>
  <si>
    <t>EL0027</t>
  </si>
  <si>
    <t>EL0028</t>
  </si>
  <si>
    <t>EL0029</t>
  </si>
  <si>
    <t>EL0030</t>
  </si>
  <si>
    <t>EL0031</t>
  </si>
  <si>
    <t>EL0032</t>
  </si>
  <si>
    <t>EL0033</t>
  </si>
  <si>
    <t>EL0034</t>
  </si>
  <si>
    <t>EL0035</t>
  </si>
  <si>
    <t>EL0036</t>
  </si>
  <si>
    <t>EL0037</t>
  </si>
  <si>
    <t>EL0038</t>
  </si>
  <si>
    <t>EL0039</t>
  </si>
  <si>
    <t>EL0040</t>
  </si>
  <si>
    <t>EL0041</t>
  </si>
  <si>
    <t>EL0042</t>
  </si>
  <si>
    <t>EL0043</t>
  </si>
  <si>
    <t>EL0044</t>
  </si>
  <si>
    <t>EL0045</t>
  </si>
  <si>
    <t>EL0046</t>
  </si>
  <si>
    <t>EL0047</t>
  </si>
  <si>
    <t>EL0048</t>
  </si>
  <si>
    <t>EL0049</t>
  </si>
  <si>
    <t>EL0050</t>
  </si>
  <si>
    <t>EL0051</t>
  </si>
  <si>
    <t>EL0052</t>
  </si>
  <si>
    <t>EL0053</t>
  </si>
  <si>
    <t>EL0054</t>
  </si>
  <si>
    <t>EL0055</t>
  </si>
  <si>
    <t>EL0056</t>
  </si>
  <si>
    <t>EL0057</t>
  </si>
  <si>
    <t>EL0058</t>
  </si>
  <si>
    <t>EL0059</t>
  </si>
  <si>
    <t>EL0060</t>
  </si>
  <si>
    <t>EL0061</t>
  </si>
  <si>
    <t>EL0062</t>
  </si>
  <si>
    <t>EL0063</t>
  </si>
  <si>
    <t>EL0064</t>
  </si>
  <si>
    <t>EL0065</t>
  </si>
  <si>
    <t>EL0066</t>
  </si>
  <si>
    <t>EL0067</t>
  </si>
  <si>
    <t>EL0068</t>
  </si>
  <si>
    <t>EL0069</t>
  </si>
  <si>
    <t>EL0070</t>
  </si>
  <si>
    <t>EL0071</t>
  </si>
  <si>
    <t>EL0072</t>
  </si>
  <si>
    <t>EL0073</t>
  </si>
  <si>
    <t>EL0074</t>
  </si>
  <si>
    <t>EL0075</t>
  </si>
  <si>
    <t>EL0076</t>
  </si>
  <si>
    <t>EL0077</t>
  </si>
  <si>
    <t>EL0078</t>
  </si>
  <si>
    <t>EL0079</t>
  </si>
  <si>
    <t>EL0080</t>
  </si>
  <si>
    <t>EL0081</t>
  </si>
  <si>
    <t>EL0082</t>
  </si>
  <si>
    <t>EL0083</t>
  </si>
  <si>
    <t>EL0084</t>
  </si>
  <si>
    <t>EL0085</t>
  </si>
  <si>
    <t>EL0086</t>
  </si>
  <si>
    <t>EL0087</t>
  </si>
  <si>
    <t>EL0088</t>
  </si>
  <si>
    <t>EL0089</t>
  </si>
  <si>
    <t>EL0090</t>
  </si>
  <si>
    <t>EL0091</t>
  </si>
  <si>
    <t>EL0092</t>
  </si>
  <si>
    <t>EL0093</t>
  </si>
  <si>
    <t>EL0094</t>
  </si>
  <si>
    <t>EL0095</t>
  </si>
  <si>
    <t>EL0096</t>
  </si>
  <si>
    <t>EL0097</t>
  </si>
  <si>
    <t>EL0098</t>
  </si>
  <si>
    <t>EL0099</t>
  </si>
  <si>
    <t>EL0100</t>
  </si>
  <si>
    <t>EL0101</t>
  </si>
  <si>
    <t>EL0102</t>
  </si>
  <si>
    <t>EL0103</t>
  </si>
  <si>
    <t>EL0104</t>
  </si>
  <si>
    <t>EL0105</t>
  </si>
  <si>
    <t>EL0106</t>
  </si>
  <si>
    <t>EL0107</t>
  </si>
  <si>
    <t>EL0108</t>
  </si>
  <si>
    <t>EL0109</t>
  </si>
  <si>
    <t>EL0110</t>
  </si>
  <si>
    <t>EL0111</t>
  </si>
  <si>
    <t>EL0112</t>
  </si>
  <si>
    <t>EL0113</t>
  </si>
  <si>
    <t>EL0114</t>
  </si>
  <si>
    <t>EL0115</t>
  </si>
  <si>
    <t>EL0116</t>
  </si>
  <si>
    <t>EL0117</t>
  </si>
  <si>
    <t>EL0118</t>
  </si>
  <si>
    <t>EL0119</t>
  </si>
  <si>
    <t>EL0120</t>
  </si>
  <si>
    <t>EL0121</t>
  </si>
  <si>
    <t>EL0122</t>
  </si>
  <si>
    <t>EL0123</t>
  </si>
  <si>
    <t>EL0124</t>
  </si>
  <si>
    <t>EL0125</t>
  </si>
  <si>
    <t>EL0126</t>
  </si>
  <si>
    <t>EL0127</t>
  </si>
  <si>
    <t>EL0128</t>
  </si>
  <si>
    <t>EL0129</t>
  </si>
  <si>
    <t>EL0130</t>
  </si>
  <si>
    <t>EL0131</t>
  </si>
  <si>
    <t>EL0132</t>
  </si>
  <si>
    <t>EL0133</t>
  </si>
  <si>
    <t>EL0134</t>
  </si>
  <si>
    <t>EL0135</t>
  </si>
  <si>
    <t>EL0136</t>
  </si>
  <si>
    <t>EL0137</t>
  </si>
  <si>
    <t>EL0138</t>
  </si>
  <si>
    <t>EL0139</t>
  </si>
  <si>
    <t>EL0140</t>
  </si>
  <si>
    <t>EL0141</t>
  </si>
  <si>
    <t>EL0142</t>
  </si>
  <si>
    <t>EL0143</t>
  </si>
  <si>
    <t>EL0144</t>
  </si>
  <si>
    <t>EL0145</t>
  </si>
  <si>
    <t>EL0146</t>
  </si>
  <si>
    <t>EL0147</t>
  </si>
  <si>
    <t>EL0148</t>
  </si>
  <si>
    <t>EL0149</t>
  </si>
  <si>
    <t>EL0150</t>
  </si>
  <si>
    <t>EL0151</t>
  </si>
  <si>
    <t>EL0152</t>
  </si>
  <si>
    <t>EL0153</t>
  </si>
  <si>
    <t>EL0154</t>
  </si>
  <si>
    <t>EL0155</t>
  </si>
  <si>
    <t>EL0156</t>
  </si>
  <si>
    <t>EL0157</t>
  </si>
  <si>
    <t>EL0158</t>
  </si>
  <si>
    <t>EL0159</t>
  </si>
  <si>
    <t>EL0160</t>
  </si>
  <si>
    <t>EL0161</t>
  </si>
  <si>
    <t>EL0162</t>
  </si>
  <si>
    <t>EL0163</t>
  </si>
  <si>
    <t>EL0164</t>
  </si>
  <si>
    <t>EL0165</t>
  </si>
  <si>
    <t>EL0166</t>
  </si>
  <si>
    <t>EL0167</t>
  </si>
  <si>
    <t>EL0168</t>
  </si>
  <si>
    <t>EL0169</t>
  </si>
  <si>
    <t>EL0170</t>
  </si>
  <si>
    <t>EL0171</t>
  </si>
  <si>
    <t>EL0172</t>
  </si>
  <si>
    <t>EL0173</t>
  </si>
  <si>
    <t>EL0174</t>
  </si>
  <si>
    <t>EL0175</t>
  </si>
  <si>
    <t>EL0176</t>
  </si>
  <si>
    <t>EL0177</t>
  </si>
  <si>
    <t>EL0178</t>
  </si>
  <si>
    <t>EL0179</t>
  </si>
  <si>
    <t>EL0180</t>
  </si>
  <si>
    <t>EL0181</t>
  </si>
  <si>
    <t>EL0182</t>
  </si>
  <si>
    <t>EL0183</t>
  </si>
  <si>
    <t>EL0184</t>
  </si>
  <si>
    <t>EL0185</t>
  </si>
  <si>
    <t>EL0186</t>
  </si>
  <si>
    <t>EL0187</t>
  </si>
  <si>
    <t>EL0188</t>
  </si>
  <si>
    <t>EL0189</t>
  </si>
  <si>
    <t>EL0190</t>
  </si>
  <si>
    <t>EL0191</t>
  </si>
  <si>
    <t>EL0192</t>
  </si>
  <si>
    <t>EL0193</t>
  </si>
  <si>
    <t>EL0194</t>
  </si>
  <si>
    <t>EL0195</t>
  </si>
  <si>
    <t>EL0196</t>
  </si>
  <si>
    <t>EL0197</t>
  </si>
  <si>
    <t>EL0198</t>
  </si>
  <si>
    <t>EL0199</t>
  </si>
  <si>
    <t>EL0200</t>
  </si>
  <si>
    <t>EL0201</t>
  </si>
  <si>
    <t>EL0202</t>
  </si>
  <si>
    <t>EL0203</t>
  </si>
  <si>
    <t>EL0204</t>
  </si>
  <si>
    <t>EL0205</t>
  </si>
  <si>
    <t>EL0206</t>
  </si>
  <si>
    <t>EL0207</t>
  </si>
  <si>
    <t>EL0208</t>
  </si>
  <si>
    <t>EL0209</t>
  </si>
  <si>
    <t>EL0210</t>
  </si>
  <si>
    <t>EL0211</t>
  </si>
  <si>
    <t>EL0212</t>
  </si>
  <si>
    <t>EL0213</t>
  </si>
  <si>
    <t>EL0214</t>
  </si>
  <si>
    <t>EL0215</t>
  </si>
  <si>
    <t>EL0216</t>
  </si>
  <si>
    <t>EL0217</t>
  </si>
  <si>
    <t>EL0218</t>
  </si>
  <si>
    <t>EL0219</t>
  </si>
  <si>
    <t>EL0220</t>
  </si>
  <si>
    <t>EL0221</t>
  </si>
  <si>
    <t>EL0222</t>
  </si>
  <si>
    <t>EL0223</t>
  </si>
  <si>
    <t>EL0224</t>
  </si>
  <si>
    <t>EL0225</t>
  </si>
  <si>
    <t>EL0226</t>
  </si>
  <si>
    <t>EL0227</t>
  </si>
  <si>
    <t>EL0228</t>
  </si>
  <si>
    <t>EL0229</t>
  </si>
  <si>
    <t>EL0230</t>
  </si>
  <si>
    <t>EL0231</t>
  </si>
  <si>
    <t>EL0232</t>
  </si>
  <si>
    <t>EL0233</t>
  </si>
  <si>
    <t>EL0234</t>
  </si>
  <si>
    <t>EL0235</t>
  </si>
  <si>
    <t>EL0236</t>
  </si>
  <si>
    <t>EL0237</t>
  </si>
  <si>
    <t>EL0238</t>
  </si>
  <si>
    <t>EL0239</t>
  </si>
  <si>
    <t>EL0240</t>
  </si>
  <si>
    <t>EL0241</t>
  </si>
  <si>
    <t>EL0242</t>
  </si>
  <si>
    <t>EL0243</t>
  </si>
  <si>
    <t>EL0244</t>
  </si>
  <si>
    <t>EL0245</t>
  </si>
  <si>
    <t>EL0246</t>
  </si>
  <si>
    <t>EL0247</t>
  </si>
  <si>
    <t>EL0248</t>
  </si>
  <si>
    <t>EL0249</t>
  </si>
  <si>
    <t>EL0250</t>
  </si>
  <si>
    <t>EL0251</t>
  </si>
  <si>
    <t>EL0252</t>
  </si>
  <si>
    <t>EL0253</t>
  </si>
  <si>
    <t>EL0254</t>
  </si>
  <si>
    <t>EL0255</t>
  </si>
  <si>
    <t>EL0256</t>
  </si>
  <si>
    <t>EL0257</t>
  </si>
  <si>
    <t>EL0258</t>
  </si>
  <si>
    <t>EL0259</t>
  </si>
  <si>
    <t>EL0260</t>
  </si>
  <si>
    <t>EL0261</t>
  </si>
  <si>
    <t>EL0262</t>
  </si>
  <si>
    <t>EL0263</t>
  </si>
  <si>
    <t>EL0264</t>
  </si>
  <si>
    <t>EL0265</t>
  </si>
  <si>
    <t>EL0266</t>
  </si>
  <si>
    <t>EL0267</t>
  </si>
  <si>
    <t>EL0268</t>
  </si>
  <si>
    <t>EL0269</t>
  </si>
  <si>
    <t>EL0270</t>
  </si>
  <si>
    <t>EL0271</t>
  </si>
  <si>
    <t>EL0272</t>
  </si>
  <si>
    <t>EL0273</t>
  </si>
  <si>
    <t>EL0274</t>
  </si>
  <si>
    <t>EL0275</t>
  </si>
  <si>
    <t>EL0276</t>
  </si>
  <si>
    <t>EL0277</t>
  </si>
  <si>
    <t>EL0278</t>
  </si>
  <si>
    <t>EL0279</t>
  </si>
  <si>
    <t>EL0280</t>
  </si>
  <si>
    <t>EL0281</t>
  </si>
  <si>
    <t>EL0282</t>
  </si>
  <si>
    <t>EL0283</t>
  </si>
  <si>
    <t>EL0284</t>
  </si>
  <si>
    <t>EL0285</t>
  </si>
  <si>
    <t>EL0286</t>
  </si>
  <si>
    <t>EL0287</t>
  </si>
  <si>
    <t>EL0288</t>
  </si>
  <si>
    <t>EL0289</t>
  </si>
  <si>
    <t>EL0290</t>
  </si>
  <si>
    <t>EL0291</t>
  </si>
  <si>
    <t>EL0292</t>
  </si>
  <si>
    <t>EL0293</t>
  </si>
  <si>
    <t>EL0294</t>
  </si>
  <si>
    <t>EL0295</t>
  </si>
  <si>
    <t>EL0296</t>
  </si>
  <si>
    <t>EL0297</t>
  </si>
  <si>
    <t>EL0298</t>
  </si>
  <si>
    <t>EL0299</t>
  </si>
  <si>
    <t>EL0300</t>
  </si>
  <si>
    <t>EL0301</t>
  </si>
  <si>
    <t>EL0302</t>
  </si>
  <si>
    <t>EL0303</t>
  </si>
  <si>
    <t>EL0304</t>
  </si>
  <si>
    <t>EL0305</t>
  </si>
  <si>
    <t>EL0306</t>
  </si>
  <si>
    <t>EL0307</t>
  </si>
  <si>
    <t>EL0308</t>
  </si>
  <si>
    <t>EL0309</t>
  </si>
  <si>
    <t>EL0310</t>
  </si>
  <si>
    <t>EL0311</t>
  </si>
  <si>
    <t>EL0312</t>
  </si>
  <si>
    <t>EL0313</t>
  </si>
  <si>
    <t>EL0314</t>
  </si>
  <si>
    <t>EL0315</t>
  </si>
  <si>
    <t>EL0316</t>
  </si>
  <si>
    <t>EL0317</t>
  </si>
  <si>
    <t>EL0318</t>
  </si>
  <si>
    <t>EL0319</t>
  </si>
  <si>
    <t>EL0320</t>
  </si>
  <si>
    <t>EL0321</t>
  </si>
  <si>
    <t>EL0322</t>
  </si>
  <si>
    <t>EL0323</t>
  </si>
  <si>
    <t>EL0324</t>
  </si>
  <si>
    <t>EL0325</t>
  </si>
  <si>
    <t>EL0326</t>
  </si>
  <si>
    <t>EL0327</t>
  </si>
  <si>
    <t>EL0328</t>
  </si>
  <si>
    <t>EL0329</t>
  </si>
  <si>
    <t>EL0330</t>
  </si>
  <si>
    <t>EL0331</t>
  </si>
  <si>
    <t>EL0332</t>
  </si>
  <si>
    <t>EL0333</t>
  </si>
  <si>
    <t>EL0334</t>
  </si>
  <si>
    <t>EL0335</t>
  </si>
  <si>
    <t>EL0336</t>
  </si>
  <si>
    <t>EL0337</t>
  </si>
  <si>
    <t>EL0338</t>
  </si>
  <si>
    <t>EL0339</t>
  </si>
  <si>
    <t>EL0340</t>
  </si>
  <si>
    <t>EL0341</t>
  </si>
  <si>
    <t>EL0342</t>
  </si>
  <si>
    <t>EL0343</t>
  </si>
  <si>
    <t>EL0344</t>
  </si>
  <si>
    <t>EL0345</t>
  </si>
  <si>
    <t>EL0346</t>
  </si>
  <si>
    <t>EL0347</t>
  </si>
  <si>
    <t>EL0348</t>
  </si>
  <si>
    <t>EL0349</t>
  </si>
  <si>
    <t>EL0350</t>
  </si>
  <si>
    <t>EL0351</t>
  </si>
  <si>
    <t>EL0352</t>
  </si>
  <si>
    <t>EL0353</t>
  </si>
  <si>
    <t>EL0354</t>
  </si>
  <si>
    <t>EL0355</t>
  </si>
  <si>
    <t>EL0356</t>
  </si>
  <si>
    <t>EL0357</t>
  </si>
  <si>
    <t>EL0358</t>
  </si>
  <si>
    <t>EL0359</t>
  </si>
  <si>
    <t>EL0360</t>
  </si>
  <si>
    <t>EL0361</t>
  </si>
  <si>
    <t>EL0362</t>
  </si>
  <si>
    <t>EL0363</t>
  </si>
  <si>
    <t>EL0364</t>
  </si>
  <si>
    <t>EL0365</t>
  </si>
  <si>
    <t>EL0366</t>
  </si>
  <si>
    <t>EL0367</t>
  </si>
  <si>
    <t>EL0368</t>
  </si>
  <si>
    <t>EL0369</t>
  </si>
  <si>
    <t>EL0370</t>
  </si>
  <si>
    <t>EL0371</t>
  </si>
  <si>
    <t>EL0372</t>
  </si>
  <si>
    <t>EL0373</t>
  </si>
  <si>
    <t>EL0374</t>
  </si>
  <si>
    <t>EL0375</t>
  </si>
  <si>
    <t>EL0376</t>
  </si>
  <si>
    <t>EL0377</t>
  </si>
  <si>
    <t>EL0378</t>
  </si>
  <si>
    <t>EL0379</t>
  </si>
  <si>
    <t>EL0380</t>
  </si>
  <si>
    <t>EL0381</t>
  </si>
  <si>
    <t>EL0382</t>
  </si>
  <si>
    <t>EL0383</t>
  </si>
  <si>
    <t>EL0384</t>
  </si>
  <si>
    <t>EL0385</t>
  </si>
  <si>
    <t>EL0386</t>
  </si>
  <si>
    <t>EL0387</t>
  </si>
  <si>
    <t>EL0388</t>
  </si>
  <si>
    <t>EL0389</t>
  </si>
  <si>
    <t>EL0390</t>
  </si>
  <si>
    <t>EL0391</t>
  </si>
  <si>
    <t>EL0392</t>
  </si>
  <si>
    <t>EL0393</t>
  </si>
  <si>
    <t>EL0394</t>
  </si>
  <si>
    <t>EL0395</t>
  </si>
  <si>
    <t>EL0396</t>
  </si>
  <si>
    <t>EL0397</t>
  </si>
  <si>
    <t>EL0398</t>
  </si>
  <si>
    <t>EL0399</t>
  </si>
  <si>
    <t>EL0400</t>
  </si>
  <si>
    <t>EL0401</t>
  </si>
  <si>
    <t>EL0402</t>
  </si>
  <si>
    <t>EL0403</t>
  </si>
  <si>
    <t>EL0404</t>
  </si>
  <si>
    <t>EL0405</t>
  </si>
  <si>
    <t>EL0406</t>
  </si>
  <si>
    <t>EL0407</t>
  </si>
  <si>
    <t>EL0408</t>
  </si>
  <si>
    <t>EL0409</t>
  </si>
  <si>
    <t>EL0410</t>
  </si>
  <si>
    <t>EL0411</t>
  </si>
  <si>
    <t>EL0412</t>
  </si>
  <si>
    <t>EL0413</t>
  </si>
  <si>
    <t>EL0414</t>
  </si>
  <si>
    <t>EL0415</t>
  </si>
  <si>
    <t>EL0416</t>
  </si>
  <si>
    <t>EL0417</t>
  </si>
  <si>
    <t>EL0418</t>
  </si>
  <si>
    <t>EL0419</t>
  </si>
  <si>
    <t>EL0420</t>
  </si>
  <si>
    <t>EL0421</t>
  </si>
  <si>
    <t>EL0422</t>
  </si>
  <si>
    <t>EL0423</t>
  </si>
  <si>
    <t>EL0424</t>
  </si>
  <si>
    <t>EL0425</t>
  </si>
  <si>
    <t>EL0426</t>
  </si>
  <si>
    <t>EL0427</t>
  </si>
  <si>
    <t>EL0428</t>
  </si>
  <si>
    <t>EL0429</t>
  </si>
  <si>
    <t>EL0430</t>
  </si>
  <si>
    <t>EL0431</t>
  </si>
  <si>
    <t>EL0432</t>
  </si>
  <si>
    <t>EL0433</t>
  </si>
  <si>
    <t>EL0434</t>
  </si>
  <si>
    <t>EL0435</t>
  </si>
  <si>
    <t>EL0436</t>
  </si>
  <si>
    <t>EL0437</t>
  </si>
  <si>
    <t>EL0438</t>
  </si>
  <si>
    <t>EL0439</t>
  </si>
  <si>
    <t>EL0440</t>
  </si>
  <si>
    <t>EL0441</t>
  </si>
  <si>
    <t>EL0442</t>
  </si>
  <si>
    <t>EL0443</t>
  </si>
  <si>
    <t>EL0444</t>
  </si>
  <si>
    <t>EL0445</t>
  </si>
  <si>
    <t>EL0446</t>
  </si>
  <si>
    <t>EL0447</t>
  </si>
  <si>
    <t>EL0448</t>
  </si>
  <si>
    <t>EL0449</t>
  </si>
  <si>
    <t>EL0450</t>
  </si>
  <si>
    <t>EL0451</t>
  </si>
  <si>
    <t>EL0452</t>
  </si>
  <si>
    <t>EL0453</t>
  </si>
  <si>
    <t>EL0454</t>
  </si>
  <si>
    <t>EL0455</t>
  </si>
  <si>
    <t>EL0456</t>
  </si>
  <si>
    <t>EL0457</t>
  </si>
  <si>
    <t>EL0458</t>
  </si>
  <si>
    <t>EL0459</t>
  </si>
  <si>
    <t>EL0460</t>
  </si>
  <si>
    <t>EL0461</t>
  </si>
  <si>
    <t>EL0462</t>
  </si>
  <si>
    <t>EL0463</t>
  </si>
  <si>
    <t>EL0464</t>
  </si>
  <si>
    <t>EL0465</t>
  </si>
  <si>
    <t>EL0466</t>
  </si>
  <si>
    <t>EL0467</t>
  </si>
  <si>
    <t>Szambo - Studnia - Ogrodzenie</t>
  </si>
  <si>
    <t>Szafa - Regał - Nadstawka - Przystawka - Kontener - Biurko - Stolik - Krzesło - Przegroda do biurka - Wózek pod komputer</t>
  </si>
  <si>
    <t>Suma z Suma Ubezpieczenia</t>
  </si>
  <si>
    <t>Suma końcowa</t>
  </si>
  <si>
    <t>O</t>
  </si>
  <si>
    <t>Budowla Suma</t>
  </si>
  <si>
    <t>Budynek Suma</t>
  </si>
  <si>
    <t>Elektronika Suma</t>
  </si>
  <si>
    <t>Środek trwały Suma</t>
  </si>
  <si>
    <t>Miejsko-Gminna Biblioteka Publiczna w Ścinawie Suma</t>
  </si>
  <si>
    <t>Centrum Turystyki i Kultury w Ścinawie</t>
  </si>
  <si>
    <t>Centrum Turystyki i Kultury w Ścinawie Suma</t>
  </si>
  <si>
    <t>Zespół Szkolno - Przedszkolny w Ścinawie Szkoła Podstawowa nr 3 im. Bronisława Malinowskiego w Ścinawie</t>
  </si>
  <si>
    <t>Zespół Szkolno - Przedszkolny w Ścinawie Szkoła Podstawowa nr 3 im. Bronisława Malinowskiego w Ścinawie Suma</t>
  </si>
  <si>
    <t xml:space="preserve">Zespół Szkolno - Przedszkolny Przedszkole Publiczne w Ścinawie </t>
  </si>
  <si>
    <t>Zespół Szkolno - Przedszkolny Przedszkole Publiczne w Ścinawie  Suma</t>
  </si>
  <si>
    <t>Miejsko-Gminny Zespół Zakładów Opieki Podstawowej w Ścinawie</t>
  </si>
  <si>
    <t>Miejsko-Gminny Zespół Zakładów Opieki Podstawowej w Ścinawie Suma</t>
  </si>
  <si>
    <t>Miejsko-Gminny Ośrodek Pomocy Społecznej w Ścinawie</t>
  </si>
  <si>
    <t>Miejsko-Gminny Ośrodek Pomocy Społecznej w Ścinawie Suma</t>
  </si>
  <si>
    <t>Szkoła Podstawowa w Tymowej</t>
  </si>
  <si>
    <t>Zakład Gospodarki Komunalnej w Ścinawie Sp. z o.o.</t>
  </si>
  <si>
    <t>Zakład Gospodarki Komunalnej w Ścinawie Sp. z o.o. Suma</t>
  </si>
  <si>
    <t>Szkoła Podstawowa w Tymowej Suma</t>
  </si>
  <si>
    <t>Gmina Ścinawa</t>
  </si>
  <si>
    <t>Gmina Ścinawa Suma</t>
  </si>
  <si>
    <t>Oświetlenie uliczne - lampy - linia zasilająca</t>
  </si>
  <si>
    <t>Buszkowice, Dziesław, Lasowice, Ręszów, Chełmek Wołowski, Dziewin, Sitno, Przychowa, Redlice, Dłużyce Jurcz, Tymowa</t>
  </si>
  <si>
    <t>betonowe, metalowe-siatka</t>
  </si>
  <si>
    <t>Ścinawa, ul. Jana Pawła II 4</t>
  </si>
  <si>
    <t>działka nr 34 w Sitnie</t>
  </si>
  <si>
    <t>na działce 56 obr Sitno</t>
  </si>
  <si>
    <t>na działce nr 15 obr Sitno</t>
  </si>
  <si>
    <t>na działce 6 w Wielowsi</t>
  </si>
  <si>
    <t>na działce 732 obr Wielowies</t>
  </si>
  <si>
    <t>na działce 661 obr Wielowieś</t>
  </si>
  <si>
    <t>na działce 172 obr Krzyzowa</t>
  </si>
  <si>
    <t>ul.Kosciuszki na działce 629 obr Lisowice Gmina Prochowice</t>
  </si>
  <si>
    <t>na działce 524 obr Parszowice</t>
  </si>
  <si>
    <t>na działce 23 obr 1 m.Prochowice</t>
  </si>
  <si>
    <t>na działce 176 obr Ręszów</t>
  </si>
  <si>
    <t>Ścinawa, przy ZSP, dz. Nr 376/18 i 375/20</t>
  </si>
  <si>
    <t>OfficeJet Pro 8730</t>
  </si>
  <si>
    <t>013/8/001/2019</t>
  </si>
  <si>
    <t>GMINA Ścinawa</t>
  </si>
  <si>
    <t>ul.Rynek 17, 59-330 Ścinawa</t>
  </si>
  <si>
    <t>Gablota z przesuwanymi drzwiami</t>
  </si>
  <si>
    <t>013/8/002/2019</t>
  </si>
  <si>
    <t>Zbook 15G3</t>
  </si>
  <si>
    <t>013/8/010/2019</t>
  </si>
  <si>
    <t>600G1</t>
  </si>
  <si>
    <t>013/8/011/2019</t>
  </si>
  <si>
    <t>013/8/012/2019</t>
  </si>
  <si>
    <t>Mini PC 400DM</t>
  </si>
  <si>
    <t>013/8/013/2019</t>
  </si>
  <si>
    <t>Radiotelefon</t>
  </si>
  <si>
    <t>Motorola</t>
  </si>
  <si>
    <t>DM4600e</t>
  </si>
  <si>
    <t>013/8/015/2019</t>
  </si>
  <si>
    <t>Zasilacz buforowy</t>
  </si>
  <si>
    <t>013/8/016/2019</t>
  </si>
  <si>
    <t>Szafa szara</t>
  </si>
  <si>
    <t>RAL</t>
  </si>
  <si>
    <t>013/8/017/2019</t>
  </si>
  <si>
    <t>013/8/018/2019</t>
  </si>
  <si>
    <t>013/8/019/2019</t>
  </si>
  <si>
    <t>Jet Pro 8730</t>
  </si>
  <si>
    <t>013/8/020/2019</t>
  </si>
  <si>
    <t xml:space="preserve">Stół </t>
  </si>
  <si>
    <t>N044/80</t>
  </si>
  <si>
    <t>013/8/021/2019</t>
  </si>
  <si>
    <t>Krzesło INTRATA</t>
  </si>
  <si>
    <t>013/8/022-027/2019</t>
  </si>
  <si>
    <t>Szafa ubraniowa</t>
  </si>
  <si>
    <t>013/8/027/2019</t>
  </si>
  <si>
    <t xml:space="preserve">Kosa </t>
  </si>
  <si>
    <t>Stihl</t>
  </si>
  <si>
    <t>FS 89</t>
  </si>
  <si>
    <t>013/8/030/2019</t>
  </si>
  <si>
    <t>Latarka SURVIVOR z łoadowarką- OSP</t>
  </si>
  <si>
    <t>013/8/036/2019</t>
  </si>
  <si>
    <t>G973F Galaxy S10</t>
  </si>
  <si>
    <t xml:space="preserve">Drukarka Laserowa monochromatyczna </t>
  </si>
  <si>
    <t>LEXMARK</t>
  </si>
  <si>
    <t>MS817</t>
  </si>
  <si>
    <t>013/8/042/2019</t>
  </si>
  <si>
    <t>system do głosowania transmisji wideo</t>
  </si>
  <si>
    <t>013/8/142/2019</t>
  </si>
  <si>
    <t>Model/Typ</t>
  </si>
  <si>
    <t>Nr inwentarzowy</t>
  </si>
  <si>
    <t>Liczba (szt)</t>
  </si>
  <si>
    <t>Rowery miejskie</t>
  </si>
  <si>
    <t>ul. Sportowa 16 59-330 Scinawa</t>
  </si>
  <si>
    <t>było 3.527.859,80, po korekcie CTiK jest 4.022.332,71</t>
  </si>
  <si>
    <t>Ogrodzenie na stadionie</t>
  </si>
  <si>
    <t xml:space="preserve"> Buszkowice 38</t>
  </si>
  <si>
    <t>Lasowice 29</t>
  </si>
  <si>
    <t>Krzyżowa 22</t>
  </si>
  <si>
    <t>Tymowa 60</t>
  </si>
  <si>
    <t xml:space="preserve">Mienie w świetlicy wiejskiej </t>
  </si>
  <si>
    <t>Mienie w świetlicy wiejskiej</t>
  </si>
  <si>
    <t xml:space="preserve">Mienie w świetlicy </t>
  </si>
  <si>
    <t>Komplet mebli Przychowa</t>
  </si>
  <si>
    <t>Wyciąg gastronomiczny Przychowa</t>
  </si>
  <si>
    <t>Komplet mebli Zaborów</t>
  </si>
  <si>
    <t>aktualizacja na 2020/2021</t>
  </si>
  <si>
    <t>Komputer DELL</t>
  </si>
  <si>
    <t>Vostro 3470</t>
  </si>
  <si>
    <t>013-4-21-2019</t>
  </si>
  <si>
    <t>TARNATOR PLUS</t>
  </si>
  <si>
    <t>013-8-22-2019</t>
  </si>
  <si>
    <t>013-8-23-2019</t>
  </si>
  <si>
    <t>Monitor LED</t>
  </si>
  <si>
    <t>013-4-33-2019</t>
  </si>
  <si>
    <t>EPSONL3111CMYK</t>
  </si>
  <si>
    <t>013-4-34-2019</t>
  </si>
  <si>
    <t xml:space="preserve"> MyBoard i Canon </t>
  </si>
  <si>
    <t xml:space="preserve"> BLACK 86"+ LV-X310ST+ głośnik 2.0ch 40W zestaw gold  </t>
  </si>
  <si>
    <t xml:space="preserve">Tablica interaktywna,  Projektor, głośnik 2.0ch 40W zestaw gold  </t>
  </si>
  <si>
    <t>Pralko-Suszarka</t>
  </si>
  <si>
    <t xml:space="preserve"> SAMSUNG </t>
  </si>
  <si>
    <t>WD80</t>
  </si>
  <si>
    <t>ul. Kościuszki 1 Ścinawa – schronisko</t>
  </si>
  <si>
    <t>Projektor EPSON</t>
  </si>
  <si>
    <t>Laptop DELL</t>
  </si>
  <si>
    <t>Czytnik bezprzewodowy DATALOGIC</t>
  </si>
  <si>
    <t>Router LINK</t>
  </si>
  <si>
    <t>III kw 2018 BCOI.1.018</t>
  </si>
  <si>
    <t>Dygestorium chemiczne</t>
  </si>
  <si>
    <t>zmiana na odtworzeniową</t>
  </si>
  <si>
    <t>Tymowa 36, WOZ</t>
  </si>
  <si>
    <t>Kotłownia z przyłączem gazowym</t>
  </si>
  <si>
    <t>ul. Jagiełły 2, 59-330 Ścinawa</t>
  </si>
  <si>
    <t>Defibrylator AED Philips Heart frx z walizką</t>
  </si>
  <si>
    <t>Laptop 15,6" Dell Vostro</t>
  </si>
  <si>
    <t>WYKAZ LOKALIZACJI, W KTÓRYCH PROWADZONA JEST DZIAŁALNOŚĆ ORAZ LOKALIZACJI, GDZIE ZNAJDUJE SIĘ MIENIE NALEŻĄCE DO GMINY ŚCINAWA</t>
  </si>
  <si>
    <t>NIP</t>
  </si>
  <si>
    <t>REGON</t>
  </si>
  <si>
    <t>Rodzaj prowadzonej działalności</t>
  </si>
  <si>
    <t>Liczba pracowników</t>
  </si>
  <si>
    <t>Liczba uczniów</t>
  </si>
  <si>
    <t>ul. Mickiewicza 37 Ścinawa</t>
  </si>
  <si>
    <t>ochrona przeciwpożarowa</t>
  </si>
  <si>
    <t>Tymowa 60A Ścinawa</t>
  </si>
  <si>
    <t>Parszowice 36A Ścinawa</t>
  </si>
  <si>
    <t>ul. Królowej Jadwigi 9, 59-330 Ścinawa</t>
  </si>
  <si>
    <t>działalność edukacyjna</t>
  </si>
  <si>
    <t>ul. Jagiełły 2 Ścinawa</t>
  </si>
  <si>
    <t>udzielanie świadczeń medycznych w zakresie podstawowej i specjalistycznej opieki zdrowotnej</t>
  </si>
  <si>
    <t>ul. Kościuszki 1    59-330 Ścinawa</t>
  </si>
  <si>
    <t>9004Z- działalność obiektów kulturalnych</t>
  </si>
  <si>
    <t>Szkolne Schronisko Młodzieżowe "Pałacyk"</t>
  </si>
  <si>
    <t>ul.Jana Pawła II 17, 59-330 Ścinawa</t>
  </si>
  <si>
    <t>turystyczno-kulturalno-edukacyjna</t>
  </si>
  <si>
    <t>ST0289</t>
  </si>
  <si>
    <t>ST0290</t>
  </si>
  <si>
    <t>ST0291</t>
  </si>
  <si>
    <t>ST0292</t>
  </si>
  <si>
    <t>ST0293</t>
  </si>
  <si>
    <t>ST0294</t>
  </si>
  <si>
    <t>ST0295</t>
  </si>
  <si>
    <t>ST0296</t>
  </si>
  <si>
    <t>ST0297</t>
  </si>
  <si>
    <t>ST0298</t>
  </si>
  <si>
    <t>EL0468</t>
  </si>
  <si>
    <t>EL0471</t>
  </si>
  <si>
    <t>EL0472</t>
  </si>
  <si>
    <t>EL0473</t>
  </si>
  <si>
    <t>EL0474</t>
  </si>
  <si>
    <t>EL0475</t>
  </si>
  <si>
    <t>EL0476</t>
  </si>
  <si>
    <t>EL0480</t>
  </si>
  <si>
    <t>EL0485</t>
  </si>
  <si>
    <t>EL0486</t>
  </si>
  <si>
    <t>EL0487</t>
  </si>
  <si>
    <t>EL0488</t>
  </si>
  <si>
    <t>EL0489</t>
  </si>
  <si>
    <t>EL0490</t>
  </si>
  <si>
    <t>EL0491</t>
  </si>
  <si>
    <t>EL0492</t>
  </si>
  <si>
    <t>EL0493</t>
  </si>
  <si>
    <t>Komputer DELL VOSTRO 3670 i5-8400/4GB/120+1000/W10PRO</t>
  </si>
  <si>
    <t>VOSTRO 3670 i5-8400/4GB/120+1000/W10PRO</t>
  </si>
  <si>
    <t>EL0469</t>
  </si>
  <si>
    <t>EL0470</t>
  </si>
  <si>
    <t>EL0477</t>
  </si>
  <si>
    <t>EL0478</t>
  </si>
  <si>
    <t>EL0479</t>
  </si>
  <si>
    <t>EL0481</t>
  </si>
  <si>
    <t>EL0482</t>
  </si>
  <si>
    <t>EL0483</t>
  </si>
  <si>
    <t>EL0484</t>
  </si>
  <si>
    <t/>
  </si>
  <si>
    <t>przekazane od Gminy</t>
  </si>
  <si>
    <t>HP LaserJet Pro 400 MFP M426dw</t>
  </si>
  <si>
    <t>Dell Optiplex 3240 AiP Windows 10Pro</t>
  </si>
  <si>
    <t>Laptop ASUS ViwoBook R520UF-EJ635</t>
  </si>
  <si>
    <t>Kasa ELZAB Minie E grafit</t>
  </si>
  <si>
    <t>Elzab</t>
  </si>
  <si>
    <t>Laptop Lenovo ideapad 320-17AST</t>
  </si>
  <si>
    <t>Laptop HP 17.3HD 17-by001nw, Windows 10Pro</t>
  </si>
  <si>
    <t>Niszczarka Fellowes</t>
  </si>
  <si>
    <t>Laptop 15,6” Acer Aspire 3</t>
  </si>
  <si>
    <t>Projektor DLP BenQ TW533</t>
  </si>
  <si>
    <t>Rzutnik InfFocus IN119HDx</t>
  </si>
  <si>
    <t>InFocus</t>
  </si>
  <si>
    <t>Zestaw nagłośnieniowy THUMP15</t>
  </si>
  <si>
    <t>Mikser dźwięku L-PAD10</t>
  </si>
  <si>
    <t>Zestaw mikrofonowy bezprzewodowy WM202D</t>
  </si>
  <si>
    <t>Odtwarzacz blue ray Sony BDP-S6700</t>
  </si>
  <si>
    <t>Kamera video Legria HFR 806</t>
  </si>
  <si>
    <t>Canon</t>
  </si>
  <si>
    <t>Aparat Panasonic DMC-SZ10</t>
  </si>
  <si>
    <t>Panasonic</t>
  </si>
  <si>
    <t>Monitor Phillips 223v5</t>
  </si>
  <si>
    <t>Access point Asus RP-AC53</t>
  </si>
  <si>
    <t>Dysk twardy w obudowie WD 1TB</t>
  </si>
  <si>
    <t>UPS Ever 500</t>
  </si>
  <si>
    <t>Ever</t>
  </si>
  <si>
    <t>Kasa ELZAB Minie E online</t>
  </si>
  <si>
    <t>EL0494</t>
  </si>
  <si>
    <t>EL0495</t>
  </si>
  <si>
    <t>EL0496</t>
  </si>
  <si>
    <t>EL0497</t>
  </si>
  <si>
    <t>EL0498</t>
  </si>
  <si>
    <t>EL0499</t>
  </si>
  <si>
    <t>EL0500</t>
  </si>
  <si>
    <t>EL0501</t>
  </si>
  <si>
    <t>EL0502</t>
  </si>
  <si>
    <t>EL0503</t>
  </si>
  <si>
    <t>EL0504</t>
  </si>
  <si>
    <t>EL0505</t>
  </si>
  <si>
    <t>EL0506</t>
  </si>
  <si>
    <t>EL0507</t>
  </si>
  <si>
    <t>EL0508</t>
  </si>
  <si>
    <t>EL0509</t>
  </si>
  <si>
    <t>EL0510</t>
  </si>
  <si>
    <t>EL0511</t>
  </si>
  <si>
    <t>EL0512</t>
  </si>
  <si>
    <t>EL0513</t>
  </si>
  <si>
    <t>EL0514</t>
  </si>
  <si>
    <t>353474008427</t>
  </si>
  <si>
    <t>Szkolne Schronisko Młodzieżowe "Pałacyk" Suma</t>
  </si>
  <si>
    <t>Szkolna 8</t>
  </si>
  <si>
    <t>Budynek mieszkalny wraz z pomieszczeniem gospodarczym</t>
  </si>
  <si>
    <t>Budynek (pół bliźniaka)</t>
  </si>
  <si>
    <t>podwyższona suma o 5600 z uwagi na błędnie uwzględnioną korektę od MOPS podczas aktualizacji mienia</t>
  </si>
  <si>
    <t>AIO G4</t>
  </si>
  <si>
    <t>ul. Tymowa 71, 59-330 Ścinawa</t>
  </si>
  <si>
    <t>Komputer stacjonarny HP AIO G4 Intel 8GB 512 GB M.2</t>
  </si>
  <si>
    <t>Huawei</t>
  </si>
  <si>
    <t>MediaPad 5</t>
  </si>
  <si>
    <t>Laptop Lenovo</t>
  </si>
  <si>
    <t xml:space="preserve"> Intel Pentium Dual-Core 2.3 Ghz Ram 4 GB</t>
  </si>
  <si>
    <t>Tablet Huawei MediaPad 5</t>
  </si>
  <si>
    <t>budynek</t>
  </si>
  <si>
    <t>magazyn</t>
  </si>
  <si>
    <t>BK0242</t>
  </si>
  <si>
    <t>BK0243</t>
  </si>
  <si>
    <t>Ogrodzenie basenu miejskiego</t>
  </si>
  <si>
    <t>maszyny i urzadzenia</t>
  </si>
  <si>
    <t>budynki</t>
  </si>
  <si>
    <t>budowle</t>
  </si>
  <si>
    <t>CTiK</t>
  </si>
  <si>
    <t>Bibliot</t>
  </si>
  <si>
    <t>gmina sci</t>
  </si>
  <si>
    <t>niskocenne</t>
  </si>
  <si>
    <t>nakl inwest</t>
  </si>
  <si>
    <t>mienie praco</t>
  </si>
  <si>
    <t>pieniezne</t>
  </si>
  <si>
    <t>prewencyjna</t>
  </si>
  <si>
    <t>szyby</t>
  </si>
  <si>
    <t>mgzzop</t>
  </si>
  <si>
    <t>EEI stacj</t>
  </si>
  <si>
    <t>EEI przen</t>
  </si>
  <si>
    <t>mops</t>
  </si>
  <si>
    <t>PPUB</t>
  </si>
  <si>
    <t>schronisko palacyk</t>
  </si>
  <si>
    <t>sp tym</t>
  </si>
  <si>
    <t>zgk</t>
  </si>
  <si>
    <t>zsp sp 3</t>
  </si>
  <si>
    <t>SUMA</t>
  </si>
  <si>
    <t>Różana - dz. nr 154/4</t>
  </si>
  <si>
    <t>lokal użytkowy</t>
  </si>
  <si>
    <t>Komputer DELL VOSTRO 3670 i5-8400/4GB/120+ 1000/W10PRO</t>
  </si>
  <si>
    <t>27.08.2019</t>
  </si>
  <si>
    <t>Serwer DELL T340 E-2124/16GB DDR4/1TB/Win Svr Essentials 2019</t>
  </si>
  <si>
    <t>02.06.2020</t>
  </si>
  <si>
    <t>Komputer DEEL Vostro 3888 MT i5-10400/8GB/256/Win10P</t>
  </si>
  <si>
    <t>05.03.2021</t>
  </si>
  <si>
    <t>nie jest użytkowany</t>
  </si>
  <si>
    <t>Szafa chłodnicza</t>
  </si>
  <si>
    <t>SCh-Z 1600NZ</t>
  </si>
  <si>
    <t>59-330 Ścinawa ul.Kościuszki 1</t>
  </si>
  <si>
    <t>Zestaw nagłośnienia</t>
  </si>
  <si>
    <t>AFP1</t>
  </si>
  <si>
    <t>Szafa chłodnicza 900L</t>
  </si>
  <si>
    <t>ŚWIETLICĄ Dłuzyce</t>
  </si>
  <si>
    <t xml:space="preserve">Klimatyzacja </t>
  </si>
  <si>
    <t>WHIRLPOOL</t>
  </si>
  <si>
    <t>SPIW422/2</t>
  </si>
  <si>
    <t>ławki piwne plenerowe</t>
  </si>
  <si>
    <t>stoły piwne plenerowe</t>
  </si>
  <si>
    <t>zestaw muzyczny</t>
  </si>
  <si>
    <t>BLAUPUNKT</t>
  </si>
  <si>
    <t>BEKO</t>
  </si>
  <si>
    <t>zmywarka uniwersalna</t>
  </si>
  <si>
    <t>STALGAST</t>
  </si>
  <si>
    <t>AMICA</t>
  </si>
  <si>
    <t>Rowerek stacjonarny do ćwiczeń</t>
  </si>
  <si>
    <t>Twister</t>
  </si>
  <si>
    <t>Zestaw muzyczny</t>
  </si>
  <si>
    <t>MANTA</t>
  </si>
  <si>
    <t>Grill betonowy ogrodowy</t>
  </si>
  <si>
    <t>Stół betonowy z osłoną</t>
  </si>
  <si>
    <t xml:space="preserve">Zmywarka  </t>
  </si>
  <si>
    <t>BOSCH</t>
  </si>
  <si>
    <t>Maszynka do mięsa</t>
  </si>
  <si>
    <t xml:space="preserve">komplet mebli  </t>
  </si>
  <si>
    <t>zlewozmywak przemysłowy</t>
  </si>
  <si>
    <t>Stół roboczy z szafką</t>
  </si>
  <si>
    <t>Stół roboczy ze stali nierdzewnej</t>
  </si>
  <si>
    <t>piekarnik elektryczny</t>
  </si>
  <si>
    <t>świetlica parszowice</t>
  </si>
  <si>
    <t>płyta gazowa</t>
  </si>
  <si>
    <t xml:space="preserve">zestaw muzyczny </t>
  </si>
  <si>
    <t xml:space="preserve">Krzesła  </t>
  </si>
  <si>
    <t>Szafa chlodnicza 2 drzwiowa</t>
  </si>
  <si>
    <t>warnik do wody</t>
  </si>
  <si>
    <t>maszynka pomocnicza do mięsa</t>
  </si>
  <si>
    <t>przekazano do OSP Parszowice</t>
  </si>
  <si>
    <t>Budowle  - Pałacyk/Schronisko Młodzieżowe parking, ogrodzenie, oświetlenie</t>
  </si>
  <si>
    <t>Komoda</t>
  </si>
  <si>
    <t>013-0009</t>
  </si>
  <si>
    <t>Drzwi dąb sonoma</t>
  </si>
  <si>
    <t>013-0010</t>
  </si>
  <si>
    <t>Zabudowa rur dąb sonoma</t>
  </si>
  <si>
    <t>013-0011</t>
  </si>
  <si>
    <t>Stół domino 120/80</t>
  </si>
  <si>
    <t>013-0013</t>
  </si>
  <si>
    <t>Stół domino 139/80</t>
  </si>
  <si>
    <t>013-0014</t>
  </si>
  <si>
    <t>Stół domino 160/80</t>
  </si>
  <si>
    <t>013-0015</t>
  </si>
  <si>
    <t>Stół domino 180/80</t>
  </si>
  <si>
    <t>013-0016</t>
  </si>
  <si>
    <t>Dźwig elektryczny cierny (winda wewnętrzna) - Schronisko Młodzieżowe (Pałacyk)</t>
  </si>
  <si>
    <t>ZMIĘKCZACZ DO WODY JUMBO</t>
  </si>
  <si>
    <t>011-1-2020</t>
  </si>
  <si>
    <t>Urządzenie do ćwiczeń w podwieszeniu Levitas Pro 1</t>
  </si>
  <si>
    <t>Levitas</t>
  </si>
  <si>
    <t>aktualizacja na 2021/2022</t>
  </si>
  <si>
    <t>Dermatoskop Dermlite DL4</t>
  </si>
  <si>
    <t>Dermlite</t>
  </si>
  <si>
    <t>Terapeuta M-P: 5 sekcyjny stół do masażu z elektryczną regulacją wysokości</t>
  </si>
  <si>
    <t>Meden Inmed</t>
  </si>
  <si>
    <t>Serwer wraz z oprogramowaniem</t>
  </si>
  <si>
    <t>HPE</t>
  </si>
  <si>
    <t>Zestaw komputerowy PC Dell Optiplex+Monitor  Led 22:Lenovo</t>
  </si>
  <si>
    <t>Dell/Lenovo</t>
  </si>
  <si>
    <t>Komputer PC Dell Optiplex</t>
  </si>
  <si>
    <t>Monitor LCD 22" Lenovo</t>
  </si>
  <si>
    <t>Komputer PC Lenovo</t>
  </si>
  <si>
    <t>Kasa fiskalna Novitus nano Online</t>
  </si>
  <si>
    <t>Novitus</t>
  </si>
  <si>
    <t>Komputer PC Dell 7020, dysk SSD 2-power</t>
  </si>
  <si>
    <t>Monitor iiyama ProLite X2481HS-B1 24"</t>
  </si>
  <si>
    <t>iiyama</t>
  </si>
  <si>
    <t>Komputer PC dell oOptiplex, dysk SSD Goodram, dysk HDD Seagate</t>
  </si>
  <si>
    <t>Monitor LED 22" Asus ultra-slim</t>
  </si>
  <si>
    <t>Notebook 15,6" Dell Vostro</t>
  </si>
  <si>
    <t>Klimatyzator Lomo Eco firmy Gree moc 2,5kW</t>
  </si>
  <si>
    <t>Gree</t>
  </si>
  <si>
    <t>Monitor LED 24" Asus</t>
  </si>
  <si>
    <t>klimatyzator Lomo Eco firmy Gree moc 4,6kW</t>
  </si>
  <si>
    <t>Komputer Desktop Dell Vostro 3888</t>
  </si>
  <si>
    <t>Zespół Szkolno - Przedszkolny Przedszkole Publiczne w Ścinawie</t>
  </si>
  <si>
    <t>Wyposażenie (meble, stoliki, krzesła,szafki)</t>
  </si>
  <si>
    <t>Przedszkole weszło w skład ZSP w Ścinawie, ul. Królowej Jadwigi 9 w Ścinawie</t>
  </si>
  <si>
    <t>Zespół Szkolno - Przedszkolny w Ścinawie</t>
  </si>
  <si>
    <t>Przyrządy,narzędzia i wyposażenie – urządzenie do wprowadzania danych,sprzęt komputerowy SP3,zmywarki</t>
  </si>
  <si>
    <t>Urządzenia,aparaty -sieć komputerowa</t>
  </si>
  <si>
    <t>Specjalistyczne urządzenia,maszyny – wyparzacz,patelnie,obieraczka do ziemniaków,piec konwektorowy,przystawka do mięsa</t>
  </si>
  <si>
    <t>Urzadzenia techniczne – monitoring wizyjnySP3,monitoring obiektu szkolnego ul. Lipowa1,karszery do sprzątania</t>
  </si>
  <si>
    <t>W ubiegłym roku była nazwa przedmiotu - Wyposażenie w kuchni</t>
  </si>
  <si>
    <t>IIYAMAE2282hs</t>
  </si>
  <si>
    <t xml:space="preserve">Komputer Lenovo </t>
  </si>
  <si>
    <t>013-4-9-2020</t>
  </si>
  <si>
    <t xml:space="preserve">Niszczarka </t>
  </si>
  <si>
    <t>Ternator</t>
  </si>
  <si>
    <t>013-8-12-2020</t>
  </si>
  <si>
    <t>013-8-27-2020</t>
  </si>
  <si>
    <t xml:space="preserve">IIYAMA X2474HS+B2 </t>
  </si>
  <si>
    <t>013-4-10-2020</t>
  </si>
  <si>
    <t>013-4-11-2020</t>
  </si>
  <si>
    <t>Dysk SSD 240GB</t>
  </si>
  <si>
    <t>KINGSTON A400</t>
  </si>
  <si>
    <t>013-4-13-2020                        013-4-24-2020</t>
  </si>
  <si>
    <t>EPSON L3111</t>
  </si>
  <si>
    <t>013-4-25-2020</t>
  </si>
  <si>
    <t>Zapora serwera</t>
  </si>
  <si>
    <t>ZYXEL USGFLEX100-EU0102F</t>
  </si>
  <si>
    <t>013-4-26-2020</t>
  </si>
  <si>
    <t>Samsung Galaxy Tab. A10.5</t>
  </si>
  <si>
    <t>HL-5100 DN</t>
  </si>
  <si>
    <t>AIO</t>
  </si>
  <si>
    <t>013/8003/2020</t>
  </si>
  <si>
    <t>013/8/005/2020</t>
  </si>
  <si>
    <t>013/8/006/2020</t>
  </si>
  <si>
    <t>013/8/007/2020</t>
  </si>
  <si>
    <t>013/8/008/2021</t>
  </si>
  <si>
    <t>013/8/009/2020</t>
  </si>
  <si>
    <t>Rynek 17, 59-330 Ścinawa</t>
  </si>
  <si>
    <t xml:space="preserve">telefon </t>
  </si>
  <si>
    <t>drukarka pok.12</t>
  </si>
  <si>
    <t>komputer pok.2</t>
  </si>
  <si>
    <t>drukarka pok.1</t>
  </si>
  <si>
    <t>drukarka pok. 2</t>
  </si>
  <si>
    <t>Świetlica Wiejska Parszowice z budowlami i infrastruktruą otaczającą (ogrodzenie, oświetlenie terenu, parking i siłownia zewnętrzna)</t>
  </si>
  <si>
    <t>sołectwo Buszkowice</t>
  </si>
  <si>
    <t>gablota wisząca 20x100x3</t>
  </si>
  <si>
    <t>ekolog. Oczyszczalnia ścieków Ręszów</t>
  </si>
  <si>
    <t>CUB-CADET</t>
  </si>
  <si>
    <t>STIHL</t>
  </si>
  <si>
    <t>Sołectwo Zaborów</t>
  </si>
  <si>
    <t>Sołectwo Dziewin</t>
  </si>
  <si>
    <t>Sołectwo Dębiec</t>
  </si>
  <si>
    <t xml:space="preserve">myjka do węży </t>
  </si>
  <si>
    <t xml:space="preserve">Traktor </t>
  </si>
  <si>
    <t xml:space="preserve">szafa aktowa pok. 3 </t>
  </si>
  <si>
    <t xml:space="preserve">szafa aktowa z nadstawką pok. 3 </t>
  </si>
  <si>
    <t xml:space="preserve">kosa </t>
  </si>
  <si>
    <t>Urządzenie wielofunkcyjne Brother DCP-t710W</t>
  </si>
  <si>
    <t xml:space="preserve">Brother </t>
  </si>
  <si>
    <t>DCP-T710W</t>
  </si>
  <si>
    <t xml:space="preserve">Traktor SOLO użytkowanie sołectwo Sitno </t>
  </si>
  <si>
    <t>Traktor SOLO użytkowanie sołectwo Przychowa</t>
  </si>
  <si>
    <t>SOLO</t>
  </si>
  <si>
    <t>Sołectwo Sitno</t>
  </si>
  <si>
    <t>Sołectwo Przychowa</t>
  </si>
  <si>
    <t>Ogrodzenie terenu świetlicy w Dąbrowie Środkowej</t>
  </si>
  <si>
    <t>Wiata biesiadna</t>
  </si>
  <si>
    <t>Chełmek Wołowski dz. nr 129</t>
  </si>
  <si>
    <t>Ośrodek Działań Edukacyjnych i Twórczych, Schronisko Młodzieżowe „Pałacyk"</t>
  </si>
  <si>
    <t>Budynek socjalny- pomieszczenia ratowników</t>
  </si>
  <si>
    <t>BCOI.2.004</t>
  </si>
  <si>
    <t>Lokal mieszkalny</t>
  </si>
  <si>
    <t>Lokale użytkowe wraz z pomieszczeniami gospodarczymi</t>
  </si>
  <si>
    <t>UWAGI</t>
  </si>
  <si>
    <t>2012/ 2020</t>
  </si>
  <si>
    <t>System do głosowania transmisji wideo</t>
  </si>
  <si>
    <t>rozpoczęty remont, który nie został skończony, w zamian wybudowano nowa świetlicę, budynek nie nadaje się do użytkowania, znajduje sie tu licznik od oświetlenia ulicznego, który cyklicznie odczytuje pracownik Tauron,</t>
  </si>
  <si>
    <t>nie użytkowany</t>
  </si>
  <si>
    <t>dzierżawi CTiK</t>
  </si>
  <si>
    <t>wykazany o dzierżawy</t>
  </si>
  <si>
    <t>młotowiertarka</t>
  </si>
  <si>
    <t>kosze na śmieci</t>
  </si>
  <si>
    <t>wyposażenie schroniska – komody i lampki</t>
  </si>
  <si>
    <t>nożyce do żywopłotu</t>
  </si>
  <si>
    <t>wytwornica do baniek</t>
  </si>
  <si>
    <t>krzesło obrotowe czarne szt 2</t>
  </si>
  <si>
    <t>bęben marszowy z nisidłem</t>
  </si>
  <si>
    <t>drabina wielofunkcyjna</t>
  </si>
  <si>
    <t>materac łózkowy</t>
  </si>
  <si>
    <t>łózko młodzieżowe</t>
  </si>
  <si>
    <t>Stoły ( blaty i podstawy TORSBY)</t>
  </si>
  <si>
    <t>2021</t>
  </si>
  <si>
    <t>witryna chłodnicza Artic/hendi nastawna  z oświetleniem</t>
  </si>
  <si>
    <t>HENDI mikser ręczny kitchen line 400</t>
  </si>
  <si>
    <t>robot planetarny Kenwood</t>
  </si>
  <si>
    <t>zmywarka uniwersalna STALGAST</t>
  </si>
  <si>
    <t>zmywarka gastronomiczna</t>
  </si>
  <si>
    <t>uzdatniacz do wody automatyczny</t>
  </si>
  <si>
    <t>Klimatyzator AUXAUX 18FH FREEDOM ścienny</t>
  </si>
  <si>
    <t>kosiarka SP LM3 ER53S CUB CA</t>
  </si>
  <si>
    <t>kosiarka spalinowaSPARTA</t>
  </si>
  <si>
    <t>Chłodziarko-zamrażarka LG</t>
  </si>
  <si>
    <t>Chłodziarka GORENJE</t>
  </si>
  <si>
    <t>Chłodziarko-zamrażarka GORENJE</t>
  </si>
  <si>
    <t>odkurzacz piorący BOSCH</t>
  </si>
  <si>
    <t>robot planetarny BOSCH</t>
  </si>
  <si>
    <t>ekspres do kawy PHILLIPS</t>
  </si>
  <si>
    <t>drabina VHR</t>
  </si>
  <si>
    <t>grill gazowy MAESTRO BLACK Masport</t>
  </si>
  <si>
    <t>generator ALKO PGR6500 D-C</t>
  </si>
  <si>
    <t>namiot imprezowy PE300 biały</t>
  </si>
  <si>
    <t>router,switch</t>
  </si>
  <si>
    <t>dysk SSD  do komputera</t>
  </si>
  <si>
    <t>mikser analogowy</t>
  </si>
  <si>
    <t>moduł bluetooth</t>
  </si>
  <si>
    <t>system alarmowy</t>
  </si>
  <si>
    <t>projektor ACER H6531 BD DLP</t>
  </si>
  <si>
    <t>ekran projekcyjny</t>
  </si>
  <si>
    <t>komputer DELL3050</t>
  </si>
  <si>
    <t>FlashForge Adventure 3</t>
  </si>
  <si>
    <t>Laptop Dell Vostro i3 8gb 256SSD</t>
  </si>
  <si>
    <t>Sony ZV-1</t>
  </si>
  <si>
    <t>Photon</t>
  </si>
  <si>
    <t>STWM712 2-chanel VHF</t>
  </si>
  <si>
    <t>Z207</t>
  </si>
  <si>
    <t>DJI OM 5</t>
  </si>
  <si>
    <t>SR-M3</t>
  </si>
  <si>
    <t>Blink500 B1</t>
  </si>
  <si>
    <t>Drukarka 3D Moje Bambino Sygnis Edu Lab 3D</t>
  </si>
  <si>
    <t>aparat fotograficzny Sony ZV-1</t>
  </si>
  <si>
    <t>zestaw PHOTON - roboty (4szt.)</t>
  </si>
  <si>
    <t>zestaw karaoke VONYX</t>
  </si>
  <si>
    <t>Vonyx</t>
  </si>
  <si>
    <t>głosniki komputerowe Bluetooth Logitech Z207</t>
  </si>
  <si>
    <t>Logitech</t>
  </si>
  <si>
    <t>gimbal do smartfona DJI OM 5</t>
  </si>
  <si>
    <t>DJI</t>
  </si>
  <si>
    <t>mikrofon kierunkowy Saramonic SR-M3</t>
  </si>
  <si>
    <t>Saramonic</t>
  </si>
  <si>
    <t>mikroport Saramonic Blink 500 B1</t>
  </si>
  <si>
    <t>zestaw oświetleniowy: lampa SOFTBOX ze statywem i żarówką</t>
  </si>
  <si>
    <t>SOFTBOX</t>
  </si>
  <si>
    <t>Stacja lutownicza HOT AIR z grotem</t>
  </si>
  <si>
    <t>komputer</t>
  </si>
  <si>
    <t>lenovo</t>
  </si>
  <si>
    <t>M910si5</t>
  </si>
  <si>
    <t>monitor</t>
  </si>
  <si>
    <t>X2475HS-B2</t>
  </si>
  <si>
    <t>DCP-L2512D</t>
  </si>
  <si>
    <t>komputery</t>
  </si>
  <si>
    <t>200G4AIO</t>
  </si>
  <si>
    <t>Zespół Szkolno-Przedszkolny w Ścinawie - SP3</t>
  </si>
  <si>
    <t>tablet</t>
  </si>
  <si>
    <t>TabM10</t>
  </si>
  <si>
    <t>laptop</t>
  </si>
  <si>
    <t>HF1CS001U00</t>
  </si>
  <si>
    <t>Laser JET</t>
  </si>
  <si>
    <t>proMSP M428dw</t>
  </si>
  <si>
    <t>ul. Królowej Jadwigi 9  59-330 Ścinawa</t>
  </si>
  <si>
    <t>nieużytkowany</t>
  </si>
  <si>
    <t>7040 i 5/8/240/Win 7/8COA uP</t>
  </si>
  <si>
    <t>księowa brutto</t>
  </si>
  <si>
    <t>ul.Kościuszki 1,Ścinawa</t>
  </si>
  <si>
    <t>11900 156400T2,2/8192/240/WIN10</t>
  </si>
  <si>
    <t>filia Zaborów 75</t>
  </si>
  <si>
    <t>DCP-L</t>
  </si>
  <si>
    <t>P2222h</t>
  </si>
  <si>
    <t>Przyjęcie środka trwałego na podstawie         PT2/2022 z dnia 21.04.2022 pow.0,4473 ha , suma ubezpieczenia z PT sam ROEE w Dziewinie</t>
  </si>
  <si>
    <t>turbina wiatrowa</t>
  </si>
  <si>
    <t>Ośrodek Działań Edukacyjnych i Twórczych Schronisko Młodzieżowe „Pałacyk”</t>
  </si>
  <si>
    <t>przekazane PT 5/2022 z dnia 21.04.2022</t>
  </si>
  <si>
    <t>kolektor słoneczny</t>
  </si>
  <si>
    <t>przekazane PT 7/2022 z dnia 21.04.2022</t>
  </si>
  <si>
    <t>parking wraz z chodnikami i drogami</t>
  </si>
  <si>
    <t>przekazane PT 4/2022 z dnia 21.04.2022</t>
  </si>
  <si>
    <t>Ośrodek Działań Edukacyjnych i Twórczych Schronisko Młodzieżowe "Pałacyk"</t>
  </si>
  <si>
    <t>zmiana nazwy, NIP i REGON</t>
  </si>
  <si>
    <t>zestaw hydrauliczny HOLMATRO</t>
  </si>
  <si>
    <t>zestaw PSP R-1(torba, deska, szyny)</t>
  </si>
  <si>
    <t>ubranie specjalne</t>
  </si>
  <si>
    <t>buty bojowe</t>
  </si>
  <si>
    <t>piła do betonu i stali</t>
  </si>
  <si>
    <t>agregat oddymiający</t>
  </si>
  <si>
    <t>wąż tłoczny W-52</t>
  </si>
  <si>
    <t>wąż tłoczny W-75</t>
  </si>
  <si>
    <t>motopompa szlamowa</t>
  </si>
  <si>
    <t>agragat</t>
  </si>
  <si>
    <t>pompa TOHATSU</t>
  </si>
  <si>
    <t>pompa szlamowa</t>
  </si>
  <si>
    <t>piec CO pelet</t>
  </si>
  <si>
    <t>LUKAS</t>
  </si>
  <si>
    <t>zestaw dewald</t>
  </si>
  <si>
    <t>drabina</t>
  </si>
  <si>
    <t>aparaty oddechowe</t>
  </si>
  <si>
    <t xml:space="preserve">aparat powietrzny </t>
  </si>
  <si>
    <t>aparat powietrzny</t>
  </si>
  <si>
    <t xml:space="preserve">sprzęt hydrauliczny HOLMATRO </t>
  </si>
  <si>
    <t>sprzęt hydrauliczny LUKAS</t>
  </si>
  <si>
    <t>łódź pontonowa z silnikiem zaburtowym</t>
  </si>
  <si>
    <t>pilarka do drewna</t>
  </si>
  <si>
    <t>piła ratownicza do materiałów wielowarstwowych</t>
  </si>
  <si>
    <t>piła szablasta</t>
  </si>
  <si>
    <t>przecinarka do betonu i stali</t>
  </si>
  <si>
    <t>poduszki powietrzne zestaw</t>
  </si>
  <si>
    <t>radiostacja nasobna</t>
  </si>
  <si>
    <t>drabina ZS 2100/3</t>
  </si>
  <si>
    <t>drabina nasadkowa</t>
  </si>
  <si>
    <t>wyciągarka z hamulcem Rollgliss</t>
  </si>
  <si>
    <t>agregat prądotwórczy</t>
  </si>
  <si>
    <t>pompa pływająca Niagara</t>
  </si>
  <si>
    <t>pompa pływająca Posejdon</t>
  </si>
  <si>
    <t>prostownik do ładowania akumulatorów</t>
  </si>
  <si>
    <t>lanc gaśniczy</t>
  </si>
  <si>
    <t>najaśnica Solaris</t>
  </si>
  <si>
    <t>detektor prądu</t>
  </si>
  <si>
    <t>opryskiwacz STHIL SR 430</t>
  </si>
  <si>
    <t>Zmiana nazwy, NIP i REGON od 01.11.2021</t>
  </si>
  <si>
    <t xml:space="preserve">HP </t>
  </si>
  <si>
    <t>Elite Slice G1 USFF</t>
  </si>
  <si>
    <t>28.03.2022</t>
  </si>
  <si>
    <t>Zakład Gospodarki Komunalnej w Ścinawie sp. z o.o.</t>
  </si>
  <si>
    <t>Zestaw poduszek ciśnieniowych</t>
  </si>
  <si>
    <t>Zestaw nagłośnienia do prowadzenia sesji w kwocie 10423,43 + oprogramowanie w kwocie 17174,98</t>
  </si>
  <si>
    <t>Budynek UMIG</t>
  </si>
  <si>
    <t>Serwerownia UMiG</t>
  </si>
  <si>
    <t>011-4-002(1-0)/2021</t>
  </si>
  <si>
    <t>Komputer ASUS AIO</t>
  </si>
  <si>
    <t>013/8/001/2021</t>
  </si>
  <si>
    <t>Komputer Dell SFF</t>
  </si>
  <si>
    <t>013/8/002/2021</t>
  </si>
  <si>
    <t>013/8/003/2021</t>
  </si>
  <si>
    <t>013/8/004/2021</t>
  </si>
  <si>
    <t>Bramki komplet z siatkami</t>
  </si>
  <si>
    <t>013/8/006/2021</t>
  </si>
  <si>
    <t>sołectwo Zaborów</t>
  </si>
  <si>
    <t>Telefon Samsung Galaxy S21</t>
  </si>
  <si>
    <t>013/8/010/2021</t>
  </si>
  <si>
    <t>Wiata rekreacyjna na działce 72/9 w Turowie</t>
  </si>
  <si>
    <t>Wiata rekreacyjna na działce 91 w Krzyżowej</t>
  </si>
  <si>
    <t>gmina Ścinawa</t>
  </si>
  <si>
    <t>działka nr 91 Krzyżowa</t>
  </si>
  <si>
    <t>Kanalizacja deszczowa przy ul. Wita stwosza na działce 28 obr 4 Ścinawa</t>
  </si>
  <si>
    <t>ul. Wita stwosza na działce 28 obr 4 Ścinawa</t>
  </si>
  <si>
    <t>Nawierzchnia drogi przy ul. Wita stwosza na działce 28 obr 4 Ścinawa</t>
  </si>
  <si>
    <t>Ścieżka rowerowa od ul. Legnickiej przez Sitno, Parszowice do Wielowsi</t>
  </si>
  <si>
    <t>od Legnickiej przez Sitno, Parszowice do Wielowsi</t>
  </si>
  <si>
    <t>Winda wewnetrzna w budynku Rynek 5 B dawne Jana Pawła II 2</t>
  </si>
  <si>
    <t>ul. Rynek 5b dawne Jana Pawła II 2</t>
  </si>
  <si>
    <t>Platforma przyschodowa w budynku Rynek 5 B dawne Jana Pawła II 2</t>
  </si>
  <si>
    <t>Kocioł Grzewczy w budynku Rynek 5 B dawne Jana Pawła II 2</t>
  </si>
  <si>
    <t>Myjka Stihl</t>
  </si>
  <si>
    <t>013/8/015/2021</t>
  </si>
  <si>
    <t>Aparat fotograficzny NIKON</t>
  </si>
  <si>
    <t>013/8/016/2021</t>
  </si>
  <si>
    <t>Kasa fiskalna ELZAB MINI ONLAINE</t>
  </si>
  <si>
    <t>013/8/017/2021</t>
  </si>
  <si>
    <t>Telefon Yealink SIP-T19P</t>
  </si>
  <si>
    <t>013/8/018/2021</t>
  </si>
  <si>
    <t>Hydronetka metalowa MDP</t>
  </si>
  <si>
    <t>013/8/019/2021</t>
  </si>
  <si>
    <t>013/8/021/2021</t>
  </si>
  <si>
    <t>Telefon Motorola G100 Play</t>
  </si>
  <si>
    <t>013/8/022/2021</t>
  </si>
  <si>
    <t>Telefon Samsung A725F Galaxy</t>
  </si>
  <si>
    <t>013/8/023/2021</t>
  </si>
  <si>
    <t xml:space="preserve">Komputer Dell VOSTRO </t>
  </si>
  <si>
    <t>013/8/029/2021</t>
  </si>
  <si>
    <t>013/8/030/2021</t>
  </si>
  <si>
    <t>Wiata rekreacyjna na działce 376 w Parszowicach</t>
  </si>
  <si>
    <t>Komputer Dell SFF Intel</t>
  </si>
  <si>
    <t>013/8/035/2021</t>
  </si>
  <si>
    <t>013/8/036/2021</t>
  </si>
  <si>
    <t>013/8/037/2021</t>
  </si>
  <si>
    <t>Komputer HP SFF Intel  core-17</t>
  </si>
  <si>
    <t>013/8/048/2021</t>
  </si>
  <si>
    <t>Alkomat policyjny</t>
  </si>
  <si>
    <t>013/8/049/2021</t>
  </si>
  <si>
    <t>Kosiarka MTD Optima 46</t>
  </si>
  <si>
    <t>013/8/053/2021</t>
  </si>
  <si>
    <t>sołectwo Reszów</t>
  </si>
  <si>
    <t>Kosa spalinowa MARUYAMA</t>
  </si>
  <si>
    <t>013/8/054/2021</t>
  </si>
  <si>
    <t>Telefon smartfon Samsung Galaxy</t>
  </si>
  <si>
    <t>013/8/002/2022</t>
  </si>
  <si>
    <t>Telefon Samsung Galaxy Note 10+</t>
  </si>
  <si>
    <t>013/8/003/2022</t>
  </si>
  <si>
    <t>Telefon Xiaomi 9</t>
  </si>
  <si>
    <t>013/8/004/2022</t>
  </si>
  <si>
    <t>Telefon Samsung A705F Galaxy</t>
  </si>
  <si>
    <t>013/8/005/2022</t>
  </si>
  <si>
    <t>Router mobilny</t>
  </si>
  <si>
    <t>013/8/006/2022</t>
  </si>
  <si>
    <t>monitoring</t>
  </si>
  <si>
    <t>013/8/010/2022</t>
  </si>
  <si>
    <t>sołectwo Dąbrowa Środkowa</t>
  </si>
  <si>
    <t>Drukarka HP Laser Jet Pro</t>
  </si>
  <si>
    <t>013/8/011/2022</t>
  </si>
  <si>
    <t>Kosiarka HusQvarna</t>
  </si>
  <si>
    <t>013/8/012/2022</t>
  </si>
  <si>
    <t xml:space="preserve">sołectwo Lasowice </t>
  </si>
  <si>
    <t>Zestaw inst-wokalny</t>
  </si>
  <si>
    <t>013/8/008/2022</t>
  </si>
  <si>
    <t>sołectwo Parszowice</t>
  </si>
  <si>
    <t>Pozostałe środki trawłe  - konto 013</t>
  </si>
  <si>
    <t>Agregat prądotwórczy</t>
  </si>
  <si>
    <t>Komputer Dell Vostro</t>
  </si>
  <si>
    <t>3888 MT i5-10400/8GB/512/Win10P</t>
  </si>
  <si>
    <t xml:space="preserve">Drukarka Laserowa </t>
  </si>
  <si>
    <t>HP LJ Pro M102W</t>
  </si>
  <si>
    <t>Monitor Led</t>
  </si>
  <si>
    <t>ASUS 24"</t>
  </si>
  <si>
    <t>Kostkarka do lodu</t>
  </si>
  <si>
    <t>Gotze&amp;Jensen</t>
  </si>
  <si>
    <t>Ascard</t>
  </si>
  <si>
    <t>Ascard Grey 07.225</t>
  </si>
  <si>
    <t>Niszcarka Kobra</t>
  </si>
  <si>
    <t>Kobra +1 CC4ES</t>
  </si>
  <si>
    <t>Vostro 3888 MT i5-10400</t>
  </si>
  <si>
    <t>ul. Jagiełly 2 59-330 Ścinawa</t>
  </si>
  <si>
    <t>Spirometr</t>
  </si>
  <si>
    <t>MES</t>
  </si>
  <si>
    <t>Lungtest Mobile</t>
  </si>
  <si>
    <t>Optiplex 5040 i5</t>
  </si>
  <si>
    <t>AOC</t>
  </si>
  <si>
    <t>LED 23,6" 24B1H</t>
  </si>
  <si>
    <t>LED 24" SB241Y</t>
  </si>
  <si>
    <t>Led 27" K272HLEBD</t>
  </si>
  <si>
    <t>LED 24" S2421HN</t>
  </si>
  <si>
    <t>Desktop Vostro 3681</t>
  </si>
  <si>
    <t>Zasilacz UPS</t>
  </si>
  <si>
    <t>Armac</t>
  </si>
  <si>
    <t>Line-Interactive Homme 1500E Led</t>
  </si>
  <si>
    <t>Drukarka-urzadzenie wielofunkcyjne</t>
  </si>
  <si>
    <t>ENVY 6020E</t>
  </si>
  <si>
    <t>Drukarka laserowa</t>
  </si>
  <si>
    <t>LJ Pro M404n</t>
  </si>
  <si>
    <t>Ubranie specjalne FHR 3 częściowe</t>
  </si>
  <si>
    <t>013/8/038/2021</t>
  </si>
  <si>
    <t>013/8/039/2021</t>
  </si>
  <si>
    <t>Wiata drewniana w Dąbrowie Środkowej</t>
  </si>
  <si>
    <t xml:space="preserve">Bramka aluminiowa do piłki nożnej komplet </t>
  </si>
  <si>
    <t>013/8/041/2021</t>
  </si>
  <si>
    <t>Ogrodzenie boiska sportowego w Dąbrowie Środkowej</t>
  </si>
  <si>
    <t>Sprzęt wspomagajęcy lepsze słyszenie ( petla indukcyjna)</t>
  </si>
  <si>
    <t>013/8/058/2021</t>
  </si>
  <si>
    <t>Mapa na stojaku dla osób niedowidzących i niewidomych( dyflomapa)</t>
  </si>
  <si>
    <t>013/8/059/2021</t>
  </si>
  <si>
    <t>013/8/060/2021</t>
  </si>
  <si>
    <t>Zbiornik przenośny 2500L</t>
  </si>
  <si>
    <t>013/8/061/2021</t>
  </si>
  <si>
    <t>Stół primario 200cm szary</t>
  </si>
  <si>
    <t>013/8/0063/2021</t>
  </si>
  <si>
    <t>sołectwo Krzyżowa</t>
  </si>
  <si>
    <t>Ławka bez oparcia 200cm</t>
  </si>
  <si>
    <t>013/8/0064/2021</t>
  </si>
  <si>
    <t>Ławka primaro 200cm</t>
  </si>
  <si>
    <t>013/8/0065/2021</t>
  </si>
  <si>
    <t>Laminarka Leitz srebrna</t>
  </si>
  <si>
    <t>013/8/066/2021</t>
  </si>
  <si>
    <t>Betonowyn grill ogrodowy</t>
  </si>
  <si>
    <t>013/8/067/2021</t>
  </si>
  <si>
    <t>Betonowy stół</t>
  </si>
  <si>
    <t>013/8/068/2021</t>
  </si>
  <si>
    <t>Maszt oświetleniowy przy OSP Tymowa</t>
  </si>
  <si>
    <t>013/8/001/2022</t>
  </si>
  <si>
    <t>Zestaw ogrodowy z ławkami</t>
  </si>
  <si>
    <t>013/8/007/2022</t>
  </si>
  <si>
    <t>Ubranie specjalne OSP Tymowa</t>
  </si>
  <si>
    <t>013/8/009/2022</t>
  </si>
  <si>
    <t>Parszowice dz. 376</t>
  </si>
  <si>
    <t>sołectwo Turówdz. 72/9</t>
  </si>
  <si>
    <t>UMiG parter korytarz</t>
  </si>
  <si>
    <t>boisko Dziewin</t>
  </si>
  <si>
    <t>UMIG</t>
  </si>
  <si>
    <t>sołectwo Wielowieś</t>
  </si>
  <si>
    <t>Wołowska 37c</t>
  </si>
  <si>
    <t>lokal socjalny z pomieszczeniem gospodarczym</t>
  </si>
  <si>
    <t>Pompa ciepła z tablica edukacyjną do ogrzewania budynku ROEE w Dziewinie</t>
  </si>
  <si>
    <t>PT 6/2022</t>
  </si>
  <si>
    <t>Niszczarka WELLNER</t>
  </si>
  <si>
    <t>Drukarka laserowa wielofunkcyjna</t>
  </si>
  <si>
    <t>013/8/013/2022</t>
  </si>
  <si>
    <t>013/8/014/2022</t>
  </si>
  <si>
    <t>BUDYNKI</t>
  </si>
  <si>
    <t>BUDOWLE</t>
  </si>
  <si>
    <t>ŚT</t>
  </si>
  <si>
    <t>EEI</t>
  </si>
  <si>
    <t xml:space="preserve">Zespół Szkolno - Przedszkolny w Ścinawie </t>
  </si>
  <si>
    <t>Szkoła Podstawowa nr 3 im. Bronisława Malinowskiego w Ścinawie</t>
  </si>
  <si>
    <t>dz. nr 303/4 obręb 2 m. Ścinawa</t>
  </si>
  <si>
    <t xml:space="preserve">Kontenerowa toaleta miejska </t>
  </si>
  <si>
    <t>od dnia 23-06-2022</t>
  </si>
  <si>
    <t>Ścinawa, ul. Królowej Jadwigi 2</t>
  </si>
  <si>
    <t>8411Z- kierowanie podstawowymi rodzajami działalności publicznej</t>
  </si>
  <si>
    <t>364939815</t>
  </si>
  <si>
    <t>8520Z - szkoła podstawowa jednostka oświatowa, działalność dydaktyczna, wychowawcza opiekuńcza, 8510Z wychowanie przedszkolne</t>
  </si>
  <si>
    <t xml:space="preserve">ZSP utworzono z dwóch jednostek: Szkoły Podstawowej nr 3 im. Bronisława Malinowskiego w Ścinawie i Przedszkola Publicznego w Ścinawie </t>
  </si>
  <si>
    <t>001240077</t>
  </si>
  <si>
    <t>004042544</t>
  </si>
  <si>
    <t>ośrodek pomocy społecznej - pozostała pooc społeczna bez zakwaterowania</t>
  </si>
  <si>
    <t>520239336</t>
  </si>
  <si>
    <t>Wielowieś 53</t>
  </si>
  <si>
    <t>Budynek z lokalem mieszkalnym i pomieszczeniami gospodarczymi</t>
  </si>
  <si>
    <t>Lokal mieszkalny  w  budynku mieszkalno-usługowym</t>
  </si>
  <si>
    <t>Gmina jest właścicielem tylko lokalu mieszkalnego</t>
  </si>
  <si>
    <t>Jagiełły 2 59-330 Ścinawa</t>
  </si>
  <si>
    <t>Rynek 17 Ścinawa</t>
  </si>
  <si>
    <t>Sportowa 16 Ścinawa</t>
  </si>
  <si>
    <t>Mickiewicza 37 Ścinawa</t>
  </si>
  <si>
    <t>Rynek 5B, Ścinawa</t>
  </si>
  <si>
    <t>Wrocławska 17</t>
  </si>
  <si>
    <t>Grunwaldzka  działka 117/4 Ścinawa</t>
  </si>
  <si>
    <t>1-ego Maja 28, 59-330 Ścinawa</t>
  </si>
  <si>
    <t>Królowej Jadwigi 2 59-330 Ścinawa</t>
  </si>
  <si>
    <t>Łąkowa 14</t>
  </si>
  <si>
    <t>Wesoła 2, Ścinawa</t>
  </si>
  <si>
    <t>Kościuszki 1 Ścinawa</t>
  </si>
  <si>
    <t>Wołowska 61 A</t>
  </si>
  <si>
    <t>Królowej Jadwigi 9 59-330 Ścinawa</t>
  </si>
  <si>
    <t>Lipowa 1 59-330 Ścinawa</t>
  </si>
  <si>
    <t>Wrocławska 17, 59-330 Ścinawa</t>
  </si>
  <si>
    <t>Królowej Jadwigi 2, 59-330 Ścinawa</t>
  </si>
  <si>
    <t>działka 360/12, Jana Pawła II 4</t>
  </si>
  <si>
    <t>Powstały nowe obiekty budowlane w ramach inwestycji modernizacji oczyszczalni. Nie zostały przekazane przez Gminę. Nie znamy ich wartości Po modernizacji Gmina będzie ubezpieczającym..</t>
  </si>
  <si>
    <t>Budynek krat</t>
  </si>
  <si>
    <t>oczyszczalni wraz budynkami, budowlami i instalacjami technicznymi</t>
  </si>
  <si>
    <r>
      <t>5m</t>
    </r>
    <r>
      <rPr>
        <sz val="10"/>
        <color theme="1"/>
        <rFont val="Czcionka tekstu podstawowego"/>
        <charset val="238"/>
      </rPr>
      <t>²</t>
    </r>
  </si>
  <si>
    <r>
      <t>10 m</t>
    </r>
    <r>
      <rPr>
        <sz val="10"/>
        <color theme="1"/>
        <rFont val="Calibri"/>
        <family val="2"/>
        <charset val="238"/>
      </rPr>
      <t>³</t>
    </r>
  </si>
  <si>
    <t>obecnie użytkowana jest jedynie sala gimnastyczna, na zewnątrz są kamery, prąd i woda jest w budynku, proszę o wyjaśnienie czy wyłączenie z eksploatacji wynika z decyzji administracyjnej? Nie wynika z decyzji</t>
  </si>
  <si>
    <t>mikroskop BRESSER BIOLUX</t>
  </si>
  <si>
    <t>26.04.2022</t>
  </si>
  <si>
    <t>witryn chłodnicza 781Y6-05057</t>
  </si>
  <si>
    <t>22.2.2022</t>
  </si>
  <si>
    <t>rolety okienne</t>
  </si>
  <si>
    <t>meble kuchenne JUNONA</t>
  </si>
  <si>
    <t>31.12.2022</t>
  </si>
  <si>
    <t>mele kuchenne zestaw</t>
  </si>
  <si>
    <t>okap kuchenny</t>
  </si>
  <si>
    <t>przekazane do Pałacyku</t>
  </si>
  <si>
    <t>autka z napędem wodorowym</t>
  </si>
  <si>
    <t>mikser BEHRINGER MP QA40BT-PRO</t>
  </si>
  <si>
    <t>projektor EPSON EB-FH62 z uchwytem</t>
  </si>
  <si>
    <t>statyw i 2 mikrofony</t>
  </si>
  <si>
    <t>komputer DELL OPTIFLEX</t>
  </si>
  <si>
    <t>MacBook APPLE</t>
  </si>
  <si>
    <t>Case na mikser</t>
  </si>
  <si>
    <t>system monitoringu</t>
  </si>
  <si>
    <t>KARTA GRAFICZNA</t>
  </si>
  <si>
    <t>lokal sprzedany</t>
  </si>
  <si>
    <t>dwa lokale socjalne</t>
  </si>
  <si>
    <t>Zmiana wartości</t>
  </si>
  <si>
    <t>Drukarka BROTHER</t>
  </si>
  <si>
    <t>HL-L5100DN</t>
  </si>
  <si>
    <t>013-4-16-2022</t>
  </si>
  <si>
    <t>013-4-17-2022</t>
  </si>
  <si>
    <t>aparaty powietrzne</t>
  </si>
  <si>
    <t>Dziewin 16a, 59-330 Dziewin</t>
  </si>
  <si>
    <t>Zespół Szkolno-Przedszkolny w Ścinawie</t>
  </si>
  <si>
    <t>Szafka szkolna</t>
  </si>
  <si>
    <t>ul. Królowj Jadwigi 9  59-330 Ścinawa</t>
  </si>
  <si>
    <t>Szafka ubraniowa</t>
  </si>
  <si>
    <t>Slim U2</t>
  </si>
  <si>
    <t>komputer AIO</t>
  </si>
  <si>
    <t xml:space="preserve">księgowa brutto </t>
  </si>
  <si>
    <t>Projektor Epson</t>
  </si>
  <si>
    <t>EB-W51</t>
  </si>
  <si>
    <t>Szafka Rac 19</t>
  </si>
  <si>
    <t>ksiięgowa brutto</t>
  </si>
  <si>
    <t>Laptop multimedialny 2</t>
  </si>
  <si>
    <t xml:space="preserve">Drukarka 3D  </t>
  </si>
  <si>
    <t>NS Digital-Creality</t>
  </si>
  <si>
    <t>V1Pro</t>
  </si>
  <si>
    <t>Monitor interaktywny65</t>
  </si>
  <si>
    <t>Intel Crei%</t>
  </si>
  <si>
    <t xml:space="preserve">Notebok </t>
  </si>
  <si>
    <t>Lenovo V15</t>
  </si>
  <si>
    <t>G1IMLI5-102</t>
  </si>
  <si>
    <t>EB-FH06</t>
  </si>
  <si>
    <t>Tablica interaktywna-zestaw</t>
  </si>
  <si>
    <t>Avtek</t>
  </si>
  <si>
    <t>TT-Board80Pro</t>
  </si>
  <si>
    <t>LENOVOv15</t>
  </si>
  <si>
    <t>LenovoV15</t>
  </si>
  <si>
    <t>i5-102</t>
  </si>
  <si>
    <t>Kosiarka  spalinowa</t>
  </si>
  <si>
    <t>Sthil</t>
  </si>
  <si>
    <t>Sthil FS120</t>
  </si>
  <si>
    <t>Autocut25-2</t>
  </si>
  <si>
    <t>Drukarka laser</t>
  </si>
  <si>
    <t>JetPro MFPM428dw</t>
  </si>
  <si>
    <t>Aparat USG z wyposażeniem donda convex, liniowa</t>
  </si>
  <si>
    <t>CUS-AA000 Aplio a000</t>
  </si>
  <si>
    <t>Chłodziarka farmaceutyczna</t>
  </si>
  <si>
    <t>Mawi</t>
  </si>
  <si>
    <t>CC725</t>
  </si>
  <si>
    <t>Led 24" SA240YABI</t>
  </si>
  <si>
    <t>Lampa bakteriobójcza przepływowa przejezdna</t>
  </si>
  <si>
    <t>Ultraviol</t>
  </si>
  <si>
    <t>NBVE-110PL UV-C 2x55W</t>
  </si>
  <si>
    <t>Led 24" SB241Y</t>
  </si>
  <si>
    <t>DCP-T525W</t>
  </si>
  <si>
    <t>Ssak mobilny</t>
  </si>
  <si>
    <t>Ca-Mi</t>
  </si>
  <si>
    <t>Askir C30 basic</t>
  </si>
  <si>
    <t>Led 24" VA24ECE</t>
  </si>
  <si>
    <t>Lampa naczołowa</t>
  </si>
  <si>
    <t>Riester</t>
  </si>
  <si>
    <t>Clar N 55 mm</t>
  </si>
  <si>
    <t>po remoncie i modernizacji</t>
  </si>
  <si>
    <t>Zmieniono nazwę jednostki</t>
  </si>
  <si>
    <t>Zmieniono powierzchnię użytkową na podstawie dostępnych dokumentów</t>
  </si>
  <si>
    <t>Budynek biurowo-produkcyjny (piwnice, parter, pomieszczenie gospodarcze + korytarz II piętro, strych)</t>
  </si>
  <si>
    <t>Zmieniono powierzchnię użytkową na podstawie dostępnych dokumentów (Odjęto zdublowane metry  Lp. 51 oraz Lp. 194)</t>
  </si>
  <si>
    <t>Budynek krat na działce 441/3 oczyszczalnia</t>
  </si>
  <si>
    <t>Lasowice 48 oczysczalnia ścieków``</t>
  </si>
  <si>
    <t>Budynek stacji odwadniania i higienizacji osadu na działce 441/2</t>
  </si>
  <si>
    <t>Budynek magazynu PIXU na działce 441/3</t>
  </si>
  <si>
    <t>Budynek magazynu wapna  na działce 441/3</t>
  </si>
  <si>
    <t>Wiata na osad na działce 441/3</t>
  </si>
  <si>
    <t>Wiata sitopiaskownika obok stacjo transformatorowej na działce 441/3</t>
  </si>
  <si>
    <t>Zbiornik stacji tlenowej osadów na działce 441/3</t>
  </si>
  <si>
    <t>Budynek stacji trafo na działce 44110/3</t>
  </si>
  <si>
    <t xml:space="preserve">Blok biologiczny 4 komorowy na działce </t>
  </si>
  <si>
    <t>Komora pomiarowa ścieków oczysczonych- zbiornik na działce 441/3</t>
  </si>
  <si>
    <t>Osadnik wtórny ze zgarniaczem radilnymna działe 4411/3</t>
  </si>
  <si>
    <t>Pompownia osadu na działce 441/3</t>
  </si>
  <si>
    <t>Pompownia osadu nadmiernego i recylulkowanego na działce 441/3</t>
  </si>
  <si>
    <t>Pompownia wody technologicznej na działce 441/3</t>
  </si>
  <si>
    <t>Pompownia ścieków surowych na działce 441/3</t>
  </si>
  <si>
    <t>Punkt zlewny ścieków dowozonych z wyposażeniemna działce 441/3</t>
  </si>
  <si>
    <t>Rurociągi osadu na działce 441/3</t>
  </si>
  <si>
    <t>Sieć kanalizacyjna ścieków surowych na działce 441/3</t>
  </si>
  <si>
    <t>Sieć kanalizacyjna ścieków oczyszczonych na działce 441/3</t>
  </si>
  <si>
    <t>Sieć niskiego napiecia-linie kablowe na działce 441/3</t>
  </si>
  <si>
    <t>Sieć sprzezonego powietrza na działce 441/3</t>
  </si>
  <si>
    <t>Sieć wody oczysczonej na dzialce 441/3</t>
  </si>
  <si>
    <t>Sieć wody technologicznej na dzialce 441/3</t>
  </si>
  <si>
    <t>Sitopiaskownik pod wiatą na działce 441/3</t>
  </si>
  <si>
    <t>Słupy oświetleniowe zdłuz ciagów komunikacyjnych na działce 441/3</t>
  </si>
  <si>
    <t>Zagęszczcz grawitacyjny na osad na działce 441/3</t>
  </si>
  <si>
    <t>Chodniki przy drogach dojazdowych do oczysczalni ścieków</t>
  </si>
  <si>
    <t>Drogi dojazdowe do oczyszczalni ścieków na działce 441/3</t>
  </si>
  <si>
    <t>Ogrodzenie oczyszczalni ścieków na działce 441/3</t>
  </si>
  <si>
    <t>Stacja dmuchaw na dzialce 441/3</t>
  </si>
  <si>
    <t>zmiana sumy ubezpieczenia zgodnie z wyceną poszczególnych elementów oczyszczalni wykazanych w zakładce OCZYSZCZALNIA</t>
  </si>
  <si>
    <t>Smartfon Samsung SM-N90</t>
  </si>
  <si>
    <t>Telefon Samsung N975F Galaxy</t>
  </si>
  <si>
    <t>Telefon Xiaomi Mi9</t>
  </si>
  <si>
    <t>Telefon Samsung A705F Galaxy A70</t>
  </si>
  <si>
    <t>Router mobi;ny</t>
  </si>
  <si>
    <t>Drukarka Hp Laser Jet Pro M404</t>
  </si>
  <si>
    <t>Drukarka laserowa  wielofunkcyjna</t>
  </si>
  <si>
    <t>Telegon Gigasetbezprzewodowy</t>
  </si>
  <si>
    <t>013/8/015/2022</t>
  </si>
  <si>
    <t>Komputer HP AJIO 23</t>
  </si>
  <si>
    <t>013/8/021/2022</t>
  </si>
  <si>
    <t>Budynek gospodarczy na działce 23/2 w Dąbrowie Środkowej</t>
  </si>
  <si>
    <t>Gmina Ścinawa`</t>
  </si>
  <si>
    <t>przejęty przez Gminę</t>
  </si>
  <si>
    <t>Oswietlenie drogowe ul. Spacerowa obr 4 Ścinawa</t>
  </si>
  <si>
    <t>Sieć gazowa od ul. Spacerowej i wzdłuż drogi powiatowej 1222D i ścieżki rowerowej od Ścinawy przez Wielowieś do Lasowić</t>
  </si>
  <si>
    <t>Ścinawa, ul. Spacerowa</t>
  </si>
  <si>
    <t>teren Gminy</t>
  </si>
  <si>
    <t>Kosiarka traktorek CUB CADET sołectwo Jurcz</t>
  </si>
  <si>
    <t>Zestaw nagłosnienia do prowadzenia sesji</t>
  </si>
  <si>
    <t>ul. Rynek 5B w Ścinawie</t>
  </si>
  <si>
    <t>UMiG</t>
  </si>
  <si>
    <t>Winda zewnetrzna w budynku przy ul Rynek 5B</t>
  </si>
  <si>
    <t>Platforma przyschodowa w budynku przy ul Rynek 5B</t>
  </si>
  <si>
    <t xml:space="preserve">Kocioł grzewczy kondensacyjny w budynku przy ul. Rynek 5B </t>
  </si>
  <si>
    <t>Altana drewniana na działce 123 w Redlicach</t>
  </si>
  <si>
    <t>Urzadzenie do pomiaru i wizualizacji jakości powietrza - tablica świetlna</t>
  </si>
  <si>
    <t>Zestaw poduszek niskocisnieniowych dla OSP Ścinawa`</t>
  </si>
  <si>
    <t>Oświetlenie SAG od srzyżowania ul. Spacerowa i wdluz dróg wewntrznych w strefie</t>
  </si>
  <si>
    <t>SAG</t>
  </si>
  <si>
    <t>Przepompownia ścieków typ ZP 322355 w SAG na działce 016 obr 4 Scinawa</t>
  </si>
  <si>
    <t>Sieć gazowa odcinek 1 od skrzyzowania ul. Spacerowa i wzdłuz dróg wewnatrznych w SAG</t>
  </si>
  <si>
    <t>Sieć kanalizacji deszczowej SAG od skrzyzowania ul. Spacerowa i wzdłuż dróg wewnatrznych w strefie</t>
  </si>
  <si>
    <t>Sieć kanalizacji sanitarnej z przyłaczeniami SAG od skrzyzowania ul. Spacerowa i wzdłuż dróg wewnatrznych w strefie</t>
  </si>
  <si>
    <t>Sieć wodociagowa i przylacza SAG od skrzyzowania ul. Spacerowa i wzdłuz dróg wewnętrznych w strefie</t>
  </si>
  <si>
    <t>Drogi wewnętrzne + rondo SAG</t>
  </si>
  <si>
    <t>Rondo duże na skrzyżowaniu drogi 1237D ul. Legnicka i G103001 ul. Spacerowa SAG</t>
  </si>
  <si>
    <t>Ściezka rowerowa SAG ul. Spacerowa</t>
  </si>
  <si>
    <t>Ogrodzenie wewnętrzne i zewnętrzne SAG</t>
  </si>
  <si>
    <t>Droga gminna G103001 na działce nr 20 ul. Spacerowa do ronda Wita Stwosza SAG</t>
  </si>
  <si>
    <t>Zestaw stół ogrodowy z ławkami składany</t>
  </si>
  <si>
    <t>Zestaw wokalny</t>
  </si>
  <si>
    <t>Monitoring dla Sołectwa Dąbroa Środkowa</t>
  </si>
  <si>
    <t>Sołectwo Dabrowa Środkowa</t>
  </si>
  <si>
    <t>Kosiarka Husqvarna</t>
  </si>
  <si>
    <t>So lectwo Lasowice</t>
  </si>
  <si>
    <t>Gril betonowy</t>
  </si>
  <si>
    <t>013/8/017/2022</t>
  </si>
  <si>
    <t>Bramka aluminiowa do piłki noznej</t>
  </si>
  <si>
    <t>013/8/022/2022</t>
  </si>
  <si>
    <t>013/8/024/2022</t>
  </si>
  <si>
    <t>Sołectrwo Lasowice</t>
  </si>
  <si>
    <t>Siatki na piłkochwyty</t>
  </si>
  <si>
    <t>013/8/027/2022</t>
  </si>
  <si>
    <t>Zestaw piwny (stół+2ławki)</t>
  </si>
  <si>
    <t>013/8/038/2022</t>
  </si>
  <si>
    <t>Solectwo Dziewin</t>
  </si>
  <si>
    <t>013/8/048/2022</t>
  </si>
  <si>
    <t>sołectwo Dziewin</t>
  </si>
  <si>
    <t>Wiata rekreacyjna 400cmx300cm</t>
  </si>
  <si>
    <t>013/8/049/2022</t>
  </si>
  <si>
    <t>Ławki z oparciami metalowe</t>
  </si>
  <si>
    <t>013/8/050/2022</t>
  </si>
  <si>
    <t>sołectwo Przychowa</t>
  </si>
  <si>
    <t>Okap przyścienny skośny</t>
  </si>
  <si>
    <t>013/8/051/2022</t>
  </si>
  <si>
    <t>Kuchenka mikrofalowa</t>
  </si>
  <si>
    <t>013/8/052/2022</t>
  </si>
  <si>
    <t>Sołectwo Debiec</t>
  </si>
  <si>
    <t>Meble ogrodowe z drewna olchowego</t>
  </si>
  <si>
    <t>013/8/054/2022</t>
  </si>
  <si>
    <t>sołectwo Turów</t>
  </si>
  <si>
    <t>Meble kuchenne</t>
  </si>
  <si>
    <t>013/8/055/2022</t>
  </si>
  <si>
    <t>sołectwo Ręszów</t>
  </si>
  <si>
    <t>Tablica ogłoszeniowa</t>
  </si>
  <si>
    <t>013/8/057/2022</t>
  </si>
  <si>
    <t>sołectwo Debiec</t>
  </si>
  <si>
    <t>Maszt oświetleniowy Proliht 3D</t>
  </si>
  <si>
    <t>013/8/001/2022`</t>
  </si>
  <si>
    <t>Ubranie specjalne dla OSP Tymowa</t>
  </si>
  <si>
    <t>Lanca kominowa MIST-TECH</t>
  </si>
  <si>
    <t>013/8/016/2022</t>
  </si>
  <si>
    <t>Zmywarka BECO</t>
  </si>
  <si>
    <t>013/8/018/2022</t>
  </si>
  <si>
    <t>budynek Rynek 5</t>
  </si>
  <si>
    <t>013/8/019/2022</t>
  </si>
  <si>
    <t>013/8/020/2022</t>
  </si>
  <si>
    <t>Buty strażackie</t>
  </si>
  <si>
    <t>013/8/023/2022</t>
  </si>
  <si>
    <t>Namiot Premium</t>
  </si>
  <si>
    <t>013/8/026/2022</t>
  </si>
  <si>
    <t>Szafa aktowa z nadstawką i zamkiem</t>
  </si>
  <si>
    <t>013/8/039/2022</t>
  </si>
  <si>
    <t>umIg</t>
  </si>
  <si>
    <t>013/8/040/2022</t>
  </si>
  <si>
    <t>013/8/041/2022</t>
  </si>
  <si>
    <t>013/8/042/2022</t>
  </si>
  <si>
    <t>013/8/043/2022</t>
  </si>
  <si>
    <t>013/8/044/2022</t>
  </si>
  <si>
    <t>013/8/045/2022</t>
  </si>
  <si>
    <t>013/8/046/2022</t>
  </si>
  <si>
    <t>Szafa aktowa szer 60 szara</t>
  </si>
  <si>
    <t>013/8/047/2022</t>
  </si>
  <si>
    <t>Dystrybutor wody</t>
  </si>
  <si>
    <t>013/8/053/2022</t>
  </si>
  <si>
    <t>Pyłomierz Dust</t>
  </si>
  <si>
    <t>013/8/056/2022</t>
  </si>
  <si>
    <t>Serwer Typ III</t>
  </si>
  <si>
    <t>013/8/028/2022</t>
  </si>
  <si>
    <t>Czytnik Kart inteligentnych z interfejsem</t>
  </si>
  <si>
    <t>013/8/029/2022</t>
  </si>
  <si>
    <t>013/8/030/2022</t>
  </si>
  <si>
    <t>Drukarka Laserowa</t>
  </si>
  <si>
    <t>013/8/031/2022</t>
  </si>
  <si>
    <t>Skaner Epson</t>
  </si>
  <si>
    <t>013/8/032/2022</t>
  </si>
  <si>
    <t>Przełacznik Sieciowy</t>
  </si>
  <si>
    <t>013/8/033/2022</t>
  </si>
  <si>
    <t>Router  HUAWEI</t>
  </si>
  <si>
    <t>013/8/034/2022</t>
  </si>
  <si>
    <t>Zestaw komputerowy z monitorem</t>
  </si>
  <si>
    <t>013/8/035/2022</t>
  </si>
  <si>
    <t>013/8/036/2022</t>
  </si>
  <si>
    <t>Notebook 255 G8</t>
  </si>
  <si>
    <t>013/8/037/2022</t>
  </si>
  <si>
    <t>ŚWIETLICA LASOWICE</t>
  </si>
  <si>
    <t>Wiata stadionowa na działce 324 w Dziwinie</t>
  </si>
  <si>
    <t>Stolik MAMUT</t>
  </si>
  <si>
    <t>Stołek MAMUT</t>
  </si>
  <si>
    <t>Krzesełko MAMUT</t>
  </si>
  <si>
    <t>Stojak Reklamowy</t>
  </si>
  <si>
    <t>Ubranie specjalne US7</t>
  </si>
  <si>
    <t>Buty stażackie HERKULES</t>
  </si>
  <si>
    <t>Rekawice FIREMAX</t>
  </si>
  <si>
    <t>Kominiarka strażacka niepalna</t>
  </si>
  <si>
    <t>Mundur koszarowy</t>
  </si>
  <si>
    <t>Czapka 5-panelowa czerwona haft</t>
  </si>
  <si>
    <t>Koszulka t-shirt czerwona z napisem STRAŻ</t>
  </si>
  <si>
    <t>Komplet noszaków</t>
  </si>
  <si>
    <t>Mundur koszarowy 2-częściowy POLIAMID</t>
  </si>
  <si>
    <t>Buty specjalne KOMFORT</t>
  </si>
  <si>
    <t>013/8/001/2023</t>
  </si>
  <si>
    <t>013/8/002/2023</t>
  </si>
  <si>
    <t>013/8/003/2023</t>
  </si>
  <si>
    <t>013/8/005/2023</t>
  </si>
  <si>
    <t>013/8/006/2023</t>
  </si>
  <si>
    <t>013/8/011/2023</t>
  </si>
  <si>
    <t>013/8/013/2023</t>
  </si>
  <si>
    <t>013/8/014/2023</t>
  </si>
  <si>
    <t>013/8/015/2023</t>
  </si>
  <si>
    <t>013/8/017/2023</t>
  </si>
  <si>
    <t>013/8/018/2023</t>
  </si>
  <si>
    <t>013/8/019/2023</t>
  </si>
  <si>
    <t>013/8/020/2023</t>
  </si>
  <si>
    <t>013/8/021/2023</t>
  </si>
  <si>
    <t>013/8/022/2023</t>
  </si>
  <si>
    <t>013/8/023/2023</t>
  </si>
  <si>
    <t>013/8/024/2023</t>
  </si>
  <si>
    <t>umig</t>
  </si>
  <si>
    <t>Młodzieżowa Druzyna Dziesław OSP</t>
  </si>
  <si>
    <t>Punkt dostępowy WIFI</t>
  </si>
  <si>
    <t>Radiolelefon przenośny</t>
  </si>
  <si>
    <t>Telefon Grandstream WP810</t>
  </si>
  <si>
    <t>Telefon Grandstream WP822</t>
  </si>
  <si>
    <t>Telefon Grandstream FXP2160</t>
  </si>
  <si>
    <t>013/8/008/2023</t>
  </si>
  <si>
    <t>013/8/009/2023</t>
  </si>
  <si>
    <t>013/8/010/2023</t>
  </si>
  <si>
    <t>013/8/012/2023</t>
  </si>
  <si>
    <t>Młodzieżowa drużyna Dziesław OSP</t>
  </si>
  <si>
    <t>Zmywarko-wyparzarka uniwersalna</t>
  </si>
  <si>
    <t>Szafa M-18</t>
  </si>
  <si>
    <t>Komplet ogrodowy z drewna</t>
  </si>
  <si>
    <t>Zestaw ogrodowy stół+2 ławki</t>
  </si>
  <si>
    <t>013/8/004/2023</t>
  </si>
  <si>
    <t>013/8/007/2023</t>
  </si>
  <si>
    <t>013/8/016/2023</t>
  </si>
  <si>
    <t>013/8/025/2023</t>
  </si>
  <si>
    <t>boisko Parszowice</t>
  </si>
  <si>
    <t xml:space="preserve">Wiata stadionowa dla zawodników rezerwowych </t>
  </si>
  <si>
    <t>Niszczarka WALLNER</t>
  </si>
  <si>
    <t>Oczyszczalnia</t>
  </si>
  <si>
    <t>RAZEM</t>
  </si>
  <si>
    <t>wartość księgowa na dzień 31.12.2014
razem 41871,9</t>
  </si>
  <si>
    <t>WARIANT 2</t>
  </si>
  <si>
    <t>nie ubezpieczamy</t>
  </si>
  <si>
    <t>Detektora cyfrowego VIVIX-S</t>
  </si>
  <si>
    <t>doubezpieczenie 8.07.2023</t>
  </si>
  <si>
    <t>Ławki w Parku Miejskim w Ścinawie</t>
  </si>
  <si>
    <t>Parku Miejskim w Ścinawie</t>
  </si>
  <si>
    <t>Kosze na odpady</t>
  </si>
  <si>
    <t>01.09.2023 wniosek o doubezpieczenie</t>
  </si>
  <si>
    <t>Port w Dziewinie</t>
  </si>
  <si>
    <t>Port w Dziewinie wraz z infrastrukturą</t>
  </si>
  <si>
    <t>Ciągi pieszo - rowerowe</t>
  </si>
  <si>
    <t>zgłoszone 22.12.2023</t>
  </si>
  <si>
    <t>Park</t>
  </si>
  <si>
    <t xml:space="preserve">Zasilacz awaryjny </t>
  </si>
  <si>
    <t>UPS1000</t>
  </si>
  <si>
    <t>013-4-6-2023</t>
  </si>
  <si>
    <t>Switch 24</t>
  </si>
  <si>
    <t>DCNS4600-28P-SiR</t>
  </si>
  <si>
    <t>013-4-4-2023                  013-4-5-2023</t>
  </si>
  <si>
    <t>480GB KINGSTON</t>
  </si>
  <si>
    <t>013-4-1-2023                  013-4-2-2023</t>
  </si>
  <si>
    <t>Serwer plików-dysk</t>
  </si>
  <si>
    <t>NAS SUNOLOGY DS2</t>
  </si>
  <si>
    <t>013-4-3-2023</t>
  </si>
  <si>
    <t xml:space="preserve">Telefon bezprzewodowy-słuchawka </t>
  </si>
  <si>
    <t>YEALINK W73H</t>
  </si>
  <si>
    <t>013-6-7-2023                    -013-6-11-2023</t>
  </si>
  <si>
    <t>Baza do telefonu</t>
  </si>
  <si>
    <t>DEC YEALINK W70</t>
  </si>
  <si>
    <t>013-6-12-2023                  -013-6-14-2023</t>
  </si>
  <si>
    <t>lampa zabiegowo-operacyjna</t>
  </si>
  <si>
    <t>Luvis S200</t>
  </si>
  <si>
    <t>Detektor cyfrowy VIVIX-S</t>
  </si>
  <si>
    <t>Vieworks</t>
  </si>
  <si>
    <t>VIVIX-S4343VAW</t>
  </si>
  <si>
    <t>Holter ciśnieniowyAspel ABPM-308v.101 z oprogramowaniem</t>
  </si>
  <si>
    <t>Komputer Dell Vostro 3910 MT</t>
  </si>
  <si>
    <t>Holter EKG</t>
  </si>
  <si>
    <t>HLT-712.v 201ALFA z oprogramowaniem</t>
  </si>
  <si>
    <t>Vostro 3710 SFF</t>
  </si>
  <si>
    <t xml:space="preserve">Drukarka </t>
  </si>
  <si>
    <t>HL-L2372DN</t>
  </si>
  <si>
    <t>DCP-L2552DN</t>
  </si>
  <si>
    <t>Zasilacz awaryjny UPS</t>
  </si>
  <si>
    <t>Green Cll UPS</t>
  </si>
  <si>
    <t>miejsko-Gminny Zespół Zakładów Opieki Podstawowej w Ścinawie</t>
  </si>
  <si>
    <t>Zaborów 79/6</t>
  </si>
  <si>
    <t>mieszkanie w budynku wielorodzinnym, Gmina otrzymała w spadku po zmarłym , który nie miał spadkobierców, kwalifikuje się do remontu.</t>
  </si>
  <si>
    <t>Lokal usługowy</t>
  </si>
  <si>
    <t xml:space="preserve"> lokal usługowy </t>
  </si>
  <si>
    <t>zestaw oświetleniowy lampa Softbox ze stawtywem i żarówką</t>
  </si>
  <si>
    <t>Notebook Lenovo v15 g4</t>
  </si>
  <si>
    <t>Stacja Lutownicza HOT AIR z grotem 2 w 1</t>
  </si>
  <si>
    <t>Drukarka HP Lasserjet pro 4002dn 2Z605F</t>
  </si>
  <si>
    <t>KOCIOŁ GAZOWY</t>
  </si>
  <si>
    <t>BUDEBRUS</t>
  </si>
  <si>
    <t>GB402-620 kW</t>
  </si>
  <si>
    <t>000024-SP</t>
  </si>
  <si>
    <t>380.020,87</t>
  </si>
  <si>
    <t>ZSP W Ścinawie</t>
  </si>
  <si>
    <t>ul.Królowej Jadwigi 9</t>
  </si>
  <si>
    <t>do ubezpieczenia 2024</t>
  </si>
  <si>
    <t>000025-SP</t>
  </si>
  <si>
    <t>ul. Królowej Jadwigi 2, 59-330 Ścinawa</t>
  </si>
  <si>
    <r>
      <rPr>
        <sz val="10"/>
        <rFont val="Arial"/>
        <family val="2"/>
        <charset val="238"/>
      </rPr>
      <t>3600Z - pobór, uzdatnianie i dostarczanie wody, 3700Z - odprowadzanie    i oczyszczanie ścieków 6832Z - zarządzanie nieruchomościami wykonywane na zlecenie</t>
    </r>
  </si>
  <si>
    <t>ul. Jana Pawła II 4 , 59-330 Ścinawa</t>
  </si>
  <si>
    <t>ul .Królowej Jadwigi 2, 59-330 Ścinawa</t>
  </si>
  <si>
    <t>tereny Gminy Ścinawa</t>
  </si>
  <si>
    <t>Centrum Kultury i Biblioteka w Ścinawie</t>
  </si>
  <si>
    <t>527290412</t>
  </si>
  <si>
    <t>kosiarka traktorek</t>
  </si>
  <si>
    <t>BT98SD</t>
  </si>
  <si>
    <t>klucz udarowy</t>
  </si>
  <si>
    <t>ul. Kościuszki 1 59-330 ścinawa</t>
  </si>
  <si>
    <t>dmuchawa do liści</t>
  </si>
  <si>
    <t>maszynka do mięsa</t>
  </si>
  <si>
    <t>BOTTI</t>
  </si>
  <si>
    <t xml:space="preserve">kuchenka gazowo-elektryczna </t>
  </si>
  <si>
    <t>RAVANSON</t>
  </si>
  <si>
    <t xml:space="preserve">opryskiwacz   </t>
  </si>
  <si>
    <t>zmywarko-wyparzarka uniwersalna</t>
  </si>
  <si>
    <t>meble kuchenne - wyspa</t>
  </si>
  <si>
    <t>kostkarka do lodu</t>
  </si>
  <si>
    <t>zmywarka</t>
  </si>
  <si>
    <t>stół BAUERKRAFT</t>
  </si>
  <si>
    <t>komplet ogrodowy 9 stów i 2 ławki)</t>
  </si>
  <si>
    <t>komplet cateringowy stół i ławki</t>
  </si>
  <si>
    <t>pamięć komputerowa</t>
  </si>
  <si>
    <t xml:space="preserve">Przystań miejska </t>
  </si>
  <si>
    <t xml:space="preserve">Przystań jachtowa </t>
  </si>
  <si>
    <t>Ścieżka rowerowa w Porcie</t>
  </si>
  <si>
    <t>dz. 486 obr. 2 Ścinawa</t>
  </si>
  <si>
    <t>dz. nr 487, 486 obr. 2 Ścinawa</t>
  </si>
  <si>
    <t>dz. nr 487, 486 obr. 2  Ścinawa</t>
  </si>
  <si>
    <t>420 m2</t>
  </si>
  <si>
    <t>dz. 487 obr. 2 Ścinawa</t>
  </si>
  <si>
    <t xml:space="preserve">Pomost pływajacy segentowy  i trap </t>
  </si>
  <si>
    <t xml:space="preserve">Oświetlenie w Porcie </t>
  </si>
  <si>
    <t>48 szt.</t>
  </si>
  <si>
    <t>dz. nr 497, 487, 486 obr. 2  Ścinawa</t>
  </si>
  <si>
    <t>Monitoring w Porcie</t>
  </si>
  <si>
    <t>1252 mb.</t>
  </si>
  <si>
    <t>dz. nr 485, 486, 493, 495/4, 497, 499, 506 obr.2 Ścinawa</t>
  </si>
  <si>
    <t xml:space="preserve">Nawierzchnia z kostki betonowej od ul. Rybnej do budynków sanitariatów </t>
  </si>
  <si>
    <t>515,1 m2</t>
  </si>
  <si>
    <t>dz. nr 497, 486 obr. 2 Ścinawa</t>
  </si>
  <si>
    <t>Droga pieszo-jezdna (nawierzchnia kocie łby)</t>
  </si>
  <si>
    <t>1900 m2</t>
  </si>
  <si>
    <t>dz. nr 497, 486 obr. 2 Ścinawa ul. Rybna</t>
  </si>
  <si>
    <t>Kontener techniczny w Porcie dla stacji podcisnieniowej kanalizacji sanitarnej</t>
  </si>
  <si>
    <t>dz. nr 486 obr. 2 Ścinawa</t>
  </si>
  <si>
    <t>5080,30 m</t>
  </si>
  <si>
    <t>5578,38 m</t>
  </si>
  <si>
    <t>3760,4 m</t>
  </si>
  <si>
    <t>6877,41 m</t>
  </si>
  <si>
    <t>2712,86 m</t>
  </si>
  <si>
    <t>5185,79 m</t>
  </si>
  <si>
    <t>4817,58 m</t>
  </si>
  <si>
    <t>7009,00 m</t>
  </si>
  <si>
    <t>4808,7 m</t>
  </si>
  <si>
    <t>1220,0 m</t>
  </si>
  <si>
    <t>2886,73 m</t>
  </si>
  <si>
    <t>3333,27 m</t>
  </si>
  <si>
    <t>3092,52 m</t>
  </si>
  <si>
    <t>1253,26 m</t>
  </si>
  <si>
    <t>4290,36 m</t>
  </si>
  <si>
    <t>5269,48 m</t>
  </si>
  <si>
    <t>Sieć wodociągowa  Ścinawa</t>
  </si>
  <si>
    <t>Sieć wodociagowa Dziesław</t>
  </si>
  <si>
    <t>Sieć wodociągowa Krzyżowa-Ścinawa</t>
  </si>
  <si>
    <t>Kanalizacja sanitarna Dłużyce (aglomeracja)</t>
  </si>
  <si>
    <t>Kanalizacja sanitarna Dziewin</t>
  </si>
  <si>
    <t>Kanalizacja sanitarna Parszowice</t>
  </si>
  <si>
    <t>Kanalizacja sanitarna Sitno</t>
  </si>
  <si>
    <t>Kanalizacja sanitarna Ręszów</t>
  </si>
  <si>
    <t>Kanalizacja sanitarna Zaborów</t>
  </si>
  <si>
    <t>Kanalizacja sanitarna Wielowieś</t>
  </si>
  <si>
    <t>Kanalizacja sanitarna Dziesław</t>
  </si>
  <si>
    <t>Kanalizacja sanitarna Ścinawa, ul. Rybna</t>
  </si>
  <si>
    <t>Kanalizacja sanitarna Turów</t>
  </si>
  <si>
    <t>Kanalizacja sanitarna Krzyżowa / Ścinawa</t>
  </si>
  <si>
    <t>Kanalizacja sanitarna Dąbrowa Dolna</t>
  </si>
  <si>
    <t>Kanalizacja sanitarna Dąbrowa Środkowa (aglomeracja)</t>
  </si>
  <si>
    <t>Kanalizacja sanitarna Buszkowice</t>
  </si>
  <si>
    <t>Kanalizacja sanitarna Przychowa</t>
  </si>
  <si>
    <t xml:space="preserve">2278,87 m </t>
  </si>
  <si>
    <t>Wiata stadionowa na boisku w Parszowicach</t>
  </si>
  <si>
    <t>Przyczepa lekka z plandeką dla OSP Tymowa</t>
  </si>
  <si>
    <t>Toaleta miejska przy ul 10-Maja na działce 303/4</t>
  </si>
  <si>
    <t>Fontanna z kamienia na działce 314 przed budynkiem UMIG</t>
  </si>
  <si>
    <t>Hydrant uliczny(ujęcie wody) na działce 314 przed budynkiem UMiG</t>
  </si>
  <si>
    <t>Chodnik z kostki granitowejw Rynku oraz wzdłuż ulic Mickiewicza, Grodzkiej, 1-go Maja, Orlej</t>
  </si>
  <si>
    <t>Drogi dojazdowe do  Rynku oraz wzdłuż ulic Mickiewicza, Grodzkiej, 1-go Maja, Orlej</t>
  </si>
  <si>
    <t>Nawierzchnia płytu Rynku i parkingu przy Komisariacie Policji(Rynek i ul. Grodzka) na działce 314</t>
  </si>
  <si>
    <t>Oświetlenie na placu parkingowym przy Posterunku Policji oraz oświetlenie dróg dojazdowych do Rynku wzdłuż ulic Mickiewicza, Grodzkiej,1-go Maja,Głogowskiej</t>
  </si>
  <si>
    <t>Plac zabaw przy ul. 1-go Maja na działce 303/4</t>
  </si>
  <si>
    <t>Ogrodzenie dla strefy kibica na Stadionie Miejskim w Ścinawie</t>
  </si>
  <si>
    <t>Studnia głębinowa wraz z przyłaczem wodociągowym i energetycznym na boisku sportowym w Parszowiach</t>
  </si>
  <si>
    <t>Studnia głębinowa wraz z przyłaczem wodociągowym i energetycznym na boisku sportowym w Dziewinie</t>
  </si>
  <si>
    <t>Pomost pływający w porcie w Dziewinie</t>
  </si>
  <si>
    <t>Przystań pasażerska w porcie w Dziewinie</t>
  </si>
  <si>
    <t>Lampa na baterie słoneczne na przystani w Dziewinie</t>
  </si>
  <si>
    <t>Pomost pływający w Porcie Ścinawa</t>
  </si>
  <si>
    <t>Przystań jachtowa w Porcie Ścinawa</t>
  </si>
  <si>
    <t>Przystań miejska w Porcie Ścinawa</t>
  </si>
  <si>
    <t>Kontener techniczny w Porcie dla stacji kanalizacji sanitarnej</t>
  </si>
  <si>
    <t>Oświetlenie w Porcie Ścinawa</t>
  </si>
  <si>
    <t>Ścieżka rowerowa z nawierzchni bitumicznej w Porcie Ścinawa</t>
  </si>
  <si>
    <t>Droga pieszo-jezdna ul. Rybna przy Porcie Ścinawa</t>
  </si>
  <si>
    <t>Nawierzchnia z kostki betonowej u zbiegu ul.Rybnych do budynku sanitariatu</t>
  </si>
  <si>
    <t>Oświetlenie Błonie Ścinawa</t>
  </si>
  <si>
    <t>Oświtlenie zieleńca przy ul Kosciuszki</t>
  </si>
  <si>
    <t>Oświetlenie w Buszkowicach</t>
  </si>
  <si>
    <t>Oświetlenie w Dabrowie Dolnej</t>
  </si>
  <si>
    <t>Oświetlenie w Dabrowie Środkowej</t>
  </si>
  <si>
    <t>Oświetlenie w Dziesławiu</t>
  </si>
  <si>
    <t>Oświetlenie w Dziewinie</t>
  </si>
  <si>
    <t>Oświetlenie w Krzyzowej</t>
  </si>
  <si>
    <t>Oświetlenie w Parszowicach</t>
  </si>
  <si>
    <t>Oświetlenie w Przychowej</t>
  </si>
  <si>
    <t>Oświetlenie w Ręszowie</t>
  </si>
  <si>
    <t xml:space="preserve">Oświtlenie w Sitnie </t>
  </si>
  <si>
    <t>Oświetlenie w Wielowsi</t>
  </si>
  <si>
    <t>Oświetlenie w Zaborowie</t>
  </si>
  <si>
    <t>Oświetlenie w Dębcu</t>
  </si>
  <si>
    <t>Oświetlenie w Grzybowie</t>
  </si>
  <si>
    <t>Oświetlenie w Jurczu</t>
  </si>
  <si>
    <t>Oświtlenie w Lasowicach</t>
  </si>
  <si>
    <t>Oświetlenie w Redlicach</t>
  </si>
  <si>
    <t>Oświetlenie w Tymowej</t>
  </si>
  <si>
    <t>Instalacja do sterowania oświetleniem ulicznym na terenie Gminy Ścinawa</t>
  </si>
  <si>
    <t>Oświetlenie miasta Ścinawa</t>
  </si>
  <si>
    <t>Park Miejski- ciągi komunikacyjne wraz z zielenią urządzoną</t>
  </si>
  <si>
    <t>Park Miejski - oświetlenie terenu parku na działce 359, 264/3, 261/1, 265/5 obr 2 Ścinawa</t>
  </si>
  <si>
    <t>Błonia Ścinawskie -  ciągi komunikacyjne wraz z zielenią urządzoną</t>
  </si>
  <si>
    <t>Skrzyżowanie ulic Kościuszki i Kilińskiego -  ciągi komunikacyjne wraz z zielenią urządzoną</t>
  </si>
  <si>
    <t>Skrzyżowanie ulic Grunwaldzkiej i Batorego- ciągi komunikacyjne wraz z zielenia urządzoną</t>
  </si>
  <si>
    <t>Skrzyżowanie ulic Kościuszki Jagiełły -  ciągi komunikacyjne wraz z zielenią urządzoną</t>
  </si>
  <si>
    <t>Nawierzchnia na Placu Zjednoczenia w Ścinawie</t>
  </si>
  <si>
    <t>Chodnik z kostki w Rynku oraz wzdłuż ulic dojazdowych do Rynku ul. Mickiewicza, Grodzka, 1-Maja, Orla</t>
  </si>
  <si>
    <t>Ciąg  komunikacyjny przy  SP 3  ul. Królowej Jadwigi 9</t>
  </si>
  <si>
    <t>Droga przy ul. Lipowej nr11-17 w Ścinawie</t>
  </si>
  <si>
    <t>Drogi dojazdowe do  Rynku  ul. Mickiewicza, Jana Pawła II, Grodzka, Głogowska, 1-Maja, Orla</t>
  </si>
  <si>
    <t>Detektor wielogazowy MSA Altar</t>
  </si>
  <si>
    <t>Detektor, czujnik gazu EDG-5M czad</t>
  </si>
  <si>
    <t>Łańcuch USC</t>
  </si>
  <si>
    <t>Niszczarka Fellowes Auto/Max</t>
  </si>
  <si>
    <t>Urna wyborcza</t>
  </si>
  <si>
    <t>013/8/067/2023</t>
  </si>
  <si>
    <t>013/8/068/2023</t>
  </si>
  <si>
    <t>013/8/092/2023</t>
  </si>
  <si>
    <t>013/8/094/2023</t>
  </si>
  <si>
    <t>013/8/095/2023</t>
  </si>
  <si>
    <t>013/8/097/2023</t>
  </si>
  <si>
    <t>013/8/098/2023</t>
  </si>
  <si>
    <t>OSPŚcinawa</t>
  </si>
  <si>
    <t>Serwer Del R740</t>
  </si>
  <si>
    <t>Kserokopiarka Sharp BP10c31 wielofunkcyjna</t>
  </si>
  <si>
    <t>Iluminacja wokół budynku ratusza</t>
  </si>
  <si>
    <t>Komputer AIO Lenowo</t>
  </si>
  <si>
    <t>Skaner SkanJet  Enterprise</t>
  </si>
  <si>
    <t>Laptop Dell Inspiron 3525</t>
  </si>
  <si>
    <t>Telefon Samsung Galaxy S23 Ultra</t>
  </si>
  <si>
    <t xml:space="preserve">Laptop Dell Vostro </t>
  </si>
  <si>
    <t>Zestaw cateringowy stół+2 ławki</t>
  </si>
  <si>
    <t>Kosa STIHL</t>
  </si>
  <si>
    <t>Gablota WJB3</t>
  </si>
  <si>
    <t>Gablota magnetyczna 10x80x5</t>
  </si>
  <si>
    <t>Meble kuchenne-wyspa</t>
  </si>
  <si>
    <t>Traktorek BT 98</t>
  </si>
  <si>
    <t>Kuchnia gazowo-elektryczna</t>
  </si>
  <si>
    <t>Bramka Aluminiowa do piłki noznej</t>
  </si>
  <si>
    <t>Kostrakra do lodu</t>
  </si>
  <si>
    <t>Marolex opryskiwacz akumulat</t>
  </si>
  <si>
    <t xml:space="preserve">Zmywarka </t>
  </si>
  <si>
    <t>Kuchnia lektryczna wolnostojaca Stagast</t>
  </si>
  <si>
    <t>013/8/063/2023</t>
  </si>
  <si>
    <t>013/8/064/2023</t>
  </si>
  <si>
    <t>013/8/065/2023</t>
  </si>
  <si>
    <t>013/8/066/2023</t>
  </si>
  <si>
    <t>013/8/090/2023</t>
  </si>
  <si>
    <t>013/8/091/2023</t>
  </si>
  <si>
    <t>013/8/093/2023</t>
  </si>
  <si>
    <t>013/8/096/2023</t>
  </si>
  <si>
    <t>013/8/099/2023</t>
  </si>
  <si>
    <t>013/8/103/2023</t>
  </si>
  <si>
    <t>013/8/107/2023</t>
  </si>
  <si>
    <t>013/8/108/2023</t>
  </si>
  <si>
    <t>013/8/126/2023</t>
  </si>
  <si>
    <t>Dłuzyce</t>
  </si>
  <si>
    <t>STREFA AKTYWNOŚCI GOSPODARCZEJ</t>
  </si>
  <si>
    <t>brak dokumentu zakończenia inwestycji z opinią i potwierdzeniem bezpieczeństwa użytkowania</t>
  </si>
  <si>
    <t>suma</t>
  </si>
  <si>
    <t>,</t>
  </si>
  <si>
    <t>przeniesione do budowli</t>
  </si>
  <si>
    <t>przenośny</t>
  </si>
  <si>
    <t>stacjonarny</t>
  </si>
  <si>
    <t>wnip</t>
  </si>
  <si>
    <t>wyposażenie</t>
  </si>
  <si>
    <t>do ubezpieczenia</t>
  </si>
  <si>
    <t>przenośny - 430968,86 zł
stacjonarny - 257269,17 zł</t>
  </si>
  <si>
    <t>przenośny - 63991,95 zł</t>
  </si>
  <si>
    <t>przenośny - 126911,55 zł
stacjonarny - 904228,04 zł</t>
  </si>
  <si>
    <t>przenośny - 3704,79 zł
stacjonarny - 96448,44 zł</t>
  </si>
  <si>
    <t>przenośny - 59668,81 zł
stacjonarny - 193278 zł
oprogramowanie 303,05 zł</t>
  </si>
  <si>
    <t>bez zmian</t>
  </si>
  <si>
    <t>zmiana 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</si>
</sst>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#,##0\ &quot;zł&quot;;[Red]\-#,##0\ &quot;zł&quot;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 &quot;_z_ł_-;_-@_-"/>
    <numFmt numFmtId="167" formatCode="#,##0.00\ [$zł-415];[Red]\-#,##0.00\ [$zł-415]"/>
    <numFmt numFmtId="168" formatCode="_-* #,##0.00&quot; zł&quot;_-;\-* #,##0.00&quot; zł&quot;_-;_-* \-??&quot; zł&quot;_-;_-@_-"/>
    <numFmt numFmtId="169" formatCode="#,##0.00&quot; zł&quot;"/>
    <numFmt numFmtId="170" formatCode="d/mm/yyyy"/>
    <numFmt numFmtId="171" formatCode="#,##0.00&quot; &quot;[$zł-415];[Red]&quot;-&quot;#,##0.00&quot; &quot;[$zł-415]"/>
    <numFmt numFmtId="172" formatCode="d\.mm\.yyyy"/>
    <numFmt numFmtId="173" formatCode="_-* #,##0.00\ _z_ł_-;\-* #,##0.00\ _z_ł_-;_-* \-??\ _z_ł_-;_-@_-"/>
    <numFmt numFmtId="174" formatCode="#,##0.00\ &quot;zł&quot;"/>
    <numFmt numFmtId="175" formatCode="#,##0.00\ _z_ł;[Red]#,##0.00\ _z_ł"/>
    <numFmt numFmtId="176" formatCode="#,##0.00\ &quot;zł&quot;;[Red]#,##0.00\ &quot;zł&quot;"/>
  </numFmts>
  <fonts count="4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6"/>
      <color indexed="8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color theme="1"/>
      <name val="Ariasl"/>
      <charset val="238"/>
    </font>
    <font>
      <sz val="10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-BoldMT"/>
    </font>
    <font>
      <sz val="10"/>
      <name val="Arial Unicode MS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59"/>
      </patternFill>
    </fill>
    <fill>
      <patternFill patternType="solid">
        <fgColor theme="0"/>
        <bgColor rgb="FF969696"/>
      </patternFill>
    </fill>
    <fill>
      <patternFill patternType="solid">
        <fgColor rgb="FFFF00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3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4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 textRotation="90"/>
    </xf>
    <xf numFmtId="0" fontId="7" fillId="0" borderId="0">
      <alignment horizontal="center" textRotation="90"/>
    </xf>
    <xf numFmtId="0" fontId="14" fillId="0" borderId="0">
      <alignment horizontal="center" textRotation="90"/>
    </xf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3" fillId="0" borderId="0"/>
    <xf numFmtId="0" fontId="9" fillId="0" borderId="0"/>
    <xf numFmtId="0" fontId="9" fillId="0" borderId="0"/>
    <xf numFmtId="0" fontId="15" fillId="0" borderId="0"/>
    <xf numFmtId="9" fontId="12" fillId="0" borderId="0" applyFill="0" applyBorder="0" applyAlignment="0" applyProtection="0"/>
    <xf numFmtId="0" fontId="10" fillId="0" borderId="0"/>
    <xf numFmtId="0" fontId="10" fillId="0" borderId="0"/>
    <xf numFmtId="0" fontId="16" fillId="0" borderId="0"/>
    <xf numFmtId="167" fontId="10" fillId="0" borderId="0"/>
    <xf numFmtId="167" fontId="10" fillId="0" borderId="0"/>
    <xf numFmtId="171" fontId="16" fillId="0" borderId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73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23" fillId="4" borderId="0" applyNumberFormat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4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</cellStyleXfs>
  <cellXfs count="931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3" xfId="0" applyBorder="1"/>
    <xf numFmtId="174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vertical="center"/>
    </xf>
    <xf numFmtId="174" fontId="22" fillId="0" borderId="0" xfId="0" applyNumberFormat="1" applyFont="1" applyAlignment="1">
      <alignment horizontal="center" vertical="center" wrapText="1"/>
    </xf>
    <xf numFmtId="174" fontId="0" fillId="0" borderId="0" xfId="0" applyNumberFormat="1"/>
    <xf numFmtId="174" fontId="0" fillId="3" borderId="0" xfId="0" applyNumberFormat="1" applyFill="1"/>
    <xf numFmtId="174" fontId="0" fillId="3" borderId="0" xfId="0" applyNumberForma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4" fontId="0" fillId="2" borderId="0" xfId="0" applyNumberFormat="1" applyFill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right" wrapText="1"/>
    </xf>
    <xf numFmtId="0" fontId="24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4" fontId="18" fillId="2" borderId="3" xfId="0" applyNumberFormat="1" applyFont="1" applyFill="1" applyBorder="1" applyAlignment="1">
      <alignment horizontal="right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169" fontId="18" fillId="2" borderId="3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9" fontId="18" fillId="2" borderId="4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right" vertical="center" wrapText="1"/>
    </xf>
    <xf numFmtId="4" fontId="18" fillId="2" borderId="3" xfId="0" applyNumberFormat="1" applyFont="1" applyFill="1" applyBorder="1" applyAlignment="1">
      <alignment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wrapText="1"/>
    </xf>
    <xf numFmtId="0" fontId="18" fillId="2" borderId="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wrapText="1"/>
    </xf>
    <xf numFmtId="0" fontId="18" fillId="8" borderId="35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wrapText="1"/>
    </xf>
    <xf numFmtId="169" fontId="18" fillId="2" borderId="32" xfId="0" applyNumberFormat="1" applyFont="1" applyFill="1" applyBorder="1" applyAlignment="1">
      <alignment horizontal="right" wrapText="1"/>
    </xf>
    <xf numFmtId="0" fontId="18" fillId="2" borderId="0" xfId="0" applyFont="1" applyFill="1" applyAlignment="1">
      <alignment vertical="center" wrapText="1"/>
    </xf>
    <xf numFmtId="0" fontId="18" fillId="2" borderId="37" xfId="0" applyFont="1" applyFill="1" applyBorder="1" applyAlignment="1">
      <alignment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4" fontId="21" fillId="2" borderId="3" xfId="0" applyNumberFormat="1" applyFont="1" applyFill="1" applyBorder="1" applyAlignment="1">
      <alignment horizontal="right" vertical="center" wrapText="1"/>
    </xf>
    <xf numFmtId="169" fontId="18" fillId="2" borderId="3" xfId="0" applyNumberFormat="1" applyFont="1" applyFill="1" applyBorder="1" applyAlignment="1">
      <alignment horizontal="left" vertical="center" wrapText="1"/>
    </xf>
    <xf numFmtId="4" fontId="21" fillId="2" borderId="3" xfId="0" applyNumberFormat="1" applyFont="1" applyFill="1" applyBorder="1" applyAlignment="1">
      <alignment vertical="center" wrapText="1"/>
    </xf>
    <xf numFmtId="0" fontId="18" fillId="2" borderId="29" xfId="0" applyFont="1" applyFill="1" applyBorder="1" applyAlignment="1">
      <alignment horizontal="center" vertical="center" wrapText="1"/>
    </xf>
    <xf numFmtId="169" fontId="18" fillId="2" borderId="0" xfId="0" applyNumberFormat="1" applyFont="1" applyFill="1" applyAlignment="1">
      <alignment horizontal="right" vertical="center" wrapText="1"/>
    </xf>
    <xf numFmtId="0" fontId="18" fillId="2" borderId="9" xfId="0" applyFont="1" applyFill="1" applyBorder="1" applyAlignment="1">
      <alignment horizontal="center" vertical="center" wrapText="1"/>
    </xf>
    <xf numFmtId="169" fontId="26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vertical="center"/>
    </xf>
    <xf numFmtId="0" fontId="18" fillId="6" borderId="3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4" fontId="24" fillId="6" borderId="3" xfId="0" applyNumberFormat="1" applyFont="1" applyFill="1" applyBorder="1" applyAlignment="1">
      <alignment horizontal="center" vertical="center" wrapText="1"/>
    </xf>
    <xf numFmtId="169" fontId="24" fillId="6" borderId="3" xfId="0" applyNumberFormat="1" applyFont="1" applyFill="1" applyBorder="1" applyAlignment="1">
      <alignment horizontal="center" vertical="center" wrapText="1"/>
    </xf>
    <xf numFmtId="169" fontId="25" fillId="6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4" fontId="18" fillId="2" borderId="0" xfId="0" applyNumberFormat="1" applyFont="1" applyFill="1"/>
    <xf numFmtId="169" fontId="18" fillId="2" borderId="9" xfId="0" applyNumberFormat="1" applyFont="1" applyFill="1" applyBorder="1" applyAlignment="1">
      <alignment horizontal="center" vertical="center" wrapText="1"/>
    </xf>
    <xf numFmtId="169" fontId="18" fillId="2" borderId="29" xfId="0" applyNumberFormat="1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left" vertical="center" wrapText="1"/>
    </xf>
    <xf numFmtId="4" fontId="18" fillId="2" borderId="42" xfId="0" applyNumberFormat="1" applyFont="1" applyFill="1" applyBorder="1" applyAlignment="1">
      <alignment horizontal="center" vertical="center" wrapText="1"/>
    </xf>
    <xf numFmtId="4" fontId="21" fillId="2" borderId="42" xfId="0" applyNumberFormat="1" applyFont="1" applyFill="1" applyBorder="1" applyAlignment="1">
      <alignment horizontal="right" vertical="center" wrapText="1"/>
    </xf>
    <xf numFmtId="0" fontId="18" fillId="2" borderId="43" xfId="0" applyFont="1" applyFill="1" applyBorder="1" applyAlignment="1">
      <alignment horizontal="center" vertical="center" wrapText="1"/>
    </xf>
    <xf numFmtId="4" fontId="24" fillId="2" borderId="3" xfId="0" applyNumberFormat="1" applyFont="1" applyFill="1" applyBorder="1" applyAlignment="1">
      <alignment horizontal="center" vertical="center" wrapText="1"/>
    </xf>
    <xf numFmtId="4" fontId="18" fillId="2" borderId="42" xfId="0" applyNumberFormat="1" applyFont="1" applyFill="1" applyBorder="1" applyAlignment="1">
      <alignment horizontal="right" vertical="center" wrapText="1"/>
    </xf>
    <xf numFmtId="2" fontId="18" fillId="2" borderId="3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wrapText="1"/>
    </xf>
    <xf numFmtId="0" fontId="18" fillId="2" borderId="29" xfId="0" applyFont="1" applyFill="1" applyBorder="1" applyAlignment="1">
      <alignment wrapText="1"/>
    </xf>
    <xf numFmtId="0" fontId="18" fillId="2" borderId="4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right" vertical="center" wrapText="1"/>
    </xf>
    <xf numFmtId="0" fontId="18" fillId="2" borderId="22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38" xfId="0" applyFont="1" applyFill="1" applyBorder="1" applyAlignment="1">
      <alignment horizontal="center" vertical="center" wrapText="1"/>
    </xf>
    <xf numFmtId="4" fontId="18" fillId="2" borderId="37" xfId="0" applyNumberFormat="1" applyFont="1" applyFill="1" applyBorder="1" applyAlignment="1">
      <alignment horizontal="center" vertical="center" wrapText="1"/>
    </xf>
    <xf numFmtId="4" fontId="18" fillId="2" borderId="37" xfId="0" applyNumberFormat="1" applyFont="1" applyFill="1" applyBorder="1" applyAlignment="1">
      <alignment vertical="center" wrapText="1"/>
    </xf>
    <xf numFmtId="169" fontId="18" fillId="2" borderId="37" xfId="0" applyNumberFormat="1" applyFont="1" applyFill="1" applyBorder="1" applyAlignment="1">
      <alignment horizontal="center" vertical="center" wrapText="1"/>
    </xf>
    <xf numFmtId="4" fontId="21" fillId="2" borderId="37" xfId="0" applyNumberFormat="1" applyFont="1" applyFill="1" applyBorder="1" applyAlignment="1">
      <alignment vertical="center" wrapText="1"/>
    </xf>
    <xf numFmtId="0" fontId="18" fillId="2" borderId="39" xfId="0" applyFont="1" applyFill="1" applyBorder="1" applyAlignment="1">
      <alignment horizontal="left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4" fontId="18" fillId="2" borderId="4" xfId="0" applyNumberFormat="1" applyFont="1" applyFill="1" applyBorder="1" applyAlignment="1">
      <alignment vertical="center" wrapText="1"/>
    </xf>
    <xf numFmtId="169" fontId="18" fillId="2" borderId="6" xfId="0" applyNumberFormat="1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vertical="center" wrapText="1"/>
    </xf>
    <xf numFmtId="169" fontId="18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169" fontId="18" fillId="2" borderId="5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left" vertical="center" wrapText="1"/>
    </xf>
    <xf numFmtId="169" fontId="26" fillId="2" borderId="32" xfId="0" applyNumberFormat="1" applyFont="1" applyFill="1" applyBorder="1" applyAlignment="1">
      <alignment horizontal="right" wrapText="1"/>
    </xf>
    <xf numFmtId="0" fontId="18" fillId="2" borderId="32" xfId="0" applyFont="1" applyFill="1" applyBorder="1" applyAlignment="1">
      <alignment horizontal="left" wrapText="1"/>
    </xf>
    <xf numFmtId="0" fontId="21" fillId="2" borderId="32" xfId="0" applyFont="1" applyFill="1" applyBorder="1" applyAlignment="1">
      <alignment horizontal="right" vertical="center" wrapText="1"/>
    </xf>
    <xf numFmtId="169" fontId="18" fillId="2" borderId="0" xfId="0" applyNumberFormat="1" applyFont="1" applyFill="1" applyAlignment="1">
      <alignment horizontal="right" wrapText="1"/>
    </xf>
    <xf numFmtId="169" fontId="26" fillId="2" borderId="0" xfId="0" applyNumberFormat="1" applyFont="1" applyFill="1" applyAlignment="1">
      <alignment horizontal="right" wrapText="1"/>
    </xf>
    <xf numFmtId="0" fontId="24" fillId="2" borderId="4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left" vertical="center"/>
    </xf>
    <xf numFmtId="0" fontId="18" fillId="2" borderId="45" xfId="0" applyFont="1" applyFill="1" applyBorder="1" applyAlignment="1">
      <alignment horizontal="left" vertical="center"/>
    </xf>
    <xf numFmtId="49" fontId="18" fillId="2" borderId="22" xfId="0" applyNumberFormat="1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/>
    </xf>
    <xf numFmtId="0" fontId="24" fillId="2" borderId="45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/>
    </xf>
    <xf numFmtId="49" fontId="18" fillId="2" borderId="45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 wrapText="1"/>
    </xf>
    <xf numFmtId="174" fontId="18" fillId="2" borderId="0" xfId="0" applyNumberFormat="1" applyFont="1" applyFill="1" applyAlignment="1">
      <alignment vertical="center"/>
    </xf>
    <xf numFmtId="174" fontId="18" fillId="2" borderId="0" xfId="0" applyNumberFormat="1" applyFont="1" applyFill="1" applyAlignment="1">
      <alignment horizontal="center" vertical="center"/>
    </xf>
    <xf numFmtId="174" fontId="32" fillId="2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 wrapText="1"/>
    </xf>
    <xf numFmtId="4" fontId="18" fillId="3" borderId="3" xfId="0" applyNumberFormat="1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right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0" xfId="0" applyFont="1" applyFill="1"/>
    <xf numFmtId="4" fontId="18" fillId="3" borderId="0" xfId="0" applyNumberFormat="1" applyFont="1" applyFill="1"/>
    <xf numFmtId="0" fontId="18" fillId="3" borderId="0" xfId="0" applyFont="1" applyFill="1" applyAlignment="1">
      <alignment wrapText="1"/>
    </xf>
    <xf numFmtId="169" fontId="18" fillId="3" borderId="3" xfId="0" applyNumberFormat="1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4" fontId="21" fillId="3" borderId="34" xfId="0" applyNumberFormat="1" applyFont="1" applyFill="1" applyBorder="1" applyAlignment="1">
      <alignment horizontal="right" wrapText="1"/>
    </xf>
    <xf numFmtId="0" fontId="0" fillId="3" borderId="51" xfId="0" applyFill="1" applyBorder="1" applyAlignment="1">
      <alignment wrapText="1"/>
    </xf>
    <xf numFmtId="0" fontId="18" fillId="3" borderId="51" xfId="0" applyFont="1" applyFill="1" applyBorder="1" applyAlignment="1">
      <alignment horizontal="left" vertical="center" wrapText="1"/>
    </xf>
    <xf numFmtId="0" fontId="18" fillId="3" borderId="51" xfId="0" applyFont="1" applyFill="1" applyBorder="1" applyAlignment="1">
      <alignment horizontal="center" vertical="center" wrapText="1"/>
    </xf>
    <xf numFmtId="4" fontId="18" fillId="3" borderId="51" xfId="0" applyNumberFormat="1" applyFont="1" applyFill="1" applyBorder="1" applyAlignment="1">
      <alignment horizontal="center" vertical="center" wrapText="1"/>
    </xf>
    <xf numFmtId="4" fontId="18" fillId="3" borderId="51" xfId="0" applyNumberFormat="1" applyFont="1" applyFill="1" applyBorder="1" applyAlignment="1">
      <alignment horizontal="right" vertical="center" wrapText="1"/>
    </xf>
    <xf numFmtId="4" fontId="21" fillId="3" borderId="51" xfId="0" applyNumberFormat="1" applyFont="1" applyFill="1" applyBorder="1" applyAlignment="1">
      <alignment horizontal="right" vertical="center" wrapText="1"/>
    </xf>
    <xf numFmtId="0" fontId="18" fillId="3" borderId="52" xfId="0" applyFont="1" applyFill="1" applyBorder="1" applyAlignment="1">
      <alignment horizontal="center" vertical="center" wrapText="1"/>
    </xf>
    <xf numFmtId="169" fontId="18" fillId="3" borderId="51" xfId="0" applyNumberFormat="1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wrapText="1"/>
    </xf>
    <xf numFmtId="0" fontId="18" fillId="0" borderId="51" xfId="0" applyFont="1" applyBorder="1" applyAlignment="1">
      <alignment horizontal="center" wrapText="1"/>
    </xf>
    <xf numFmtId="169" fontId="18" fillId="0" borderId="51" xfId="0" applyNumberFormat="1" applyFont="1" applyBorder="1" applyAlignment="1">
      <alignment horizontal="right" wrapText="1"/>
    </xf>
    <xf numFmtId="169" fontId="26" fillId="0" borderId="51" xfId="0" applyNumberFormat="1" applyFont="1" applyBorder="1" applyAlignment="1">
      <alignment horizontal="right" wrapText="1"/>
    </xf>
    <xf numFmtId="4" fontId="21" fillId="0" borderId="51" xfId="0" applyNumberFormat="1" applyFont="1" applyBorder="1" applyAlignment="1">
      <alignment horizontal="right" vertical="center" wrapText="1"/>
    </xf>
    <xf numFmtId="0" fontId="18" fillId="0" borderId="51" xfId="0" applyFont="1" applyBorder="1" applyAlignment="1">
      <alignment horizontal="left" wrapText="1"/>
    </xf>
    <xf numFmtId="0" fontId="18" fillId="0" borderId="51" xfId="0" applyFont="1" applyBorder="1"/>
    <xf numFmtId="0" fontId="0" fillId="3" borderId="34" xfId="0" applyFill="1" applyBorder="1" applyAlignment="1">
      <alignment wrapText="1"/>
    </xf>
    <xf numFmtId="0" fontId="0" fillId="0" borderId="34" xfId="0" applyBorder="1" applyAlignment="1">
      <alignment horizontal="left" vertical="center"/>
    </xf>
    <xf numFmtId="168" fontId="12" fillId="0" borderId="34" xfId="55" applyFill="1" applyBorder="1"/>
    <xf numFmtId="43" fontId="0" fillId="0" borderId="34" xfId="0" applyNumberFormat="1" applyBorder="1"/>
    <xf numFmtId="0" fontId="0" fillId="0" borderId="34" xfId="0" applyBorder="1"/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168" fontId="0" fillId="0" borderId="34" xfId="0" applyNumberFormat="1" applyBorder="1"/>
    <xf numFmtId="168" fontId="12" fillId="5" borderId="34" xfId="55" applyFill="1" applyBorder="1"/>
    <xf numFmtId="43" fontId="0" fillId="5" borderId="34" xfId="0" applyNumberFormat="1" applyFill="1" applyBorder="1"/>
    <xf numFmtId="168" fontId="0" fillId="0" borderId="0" xfId="0" applyNumberFormat="1"/>
    <xf numFmtId="168" fontId="0" fillId="5" borderId="0" xfId="0" applyNumberFormat="1" applyFill="1"/>
    <xf numFmtId="168" fontId="12" fillId="5" borderId="56" xfId="55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43" fontId="0" fillId="9" borderId="34" xfId="0" applyNumberFormat="1" applyFill="1" applyBorder="1"/>
    <xf numFmtId="0" fontId="30" fillId="0" borderId="51" xfId="0" applyFont="1" applyBorder="1" applyAlignment="1">
      <alignment horizontal="center" wrapText="1"/>
    </xf>
    <xf numFmtId="169" fontId="30" fillId="0" borderId="51" xfId="0" applyNumberFormat="1" applyFont="1" applyBorder="1" applyAlignment="1">
      <alignment horizontal="right" wrapText="1"/>
    </xf>
    <xf numFmtId="169" fontId="34" fillId="0" borderId="51" xfId="0" applyNumberFormat="1" applyFont="1" applyBorder="1" applyAlignment="1">
      <alignment horizontal="right" wrapText="1"/>
    </xf>
    <xf numFmtId="4" fontId="30" fillId="0" borderId="51" xfId="0" applyNumberFormat="1" applyFont="1" applyBorder="1" applyAlignment="1">
      <alignment horizontal="right" vertical="center" wrapText="1"/>
    </xf>
    <xf numFmtId="0" fontId="30" fillId="0" borderId="51" xfId="0" applyFont="1" applyBorder="1" applyAlignment="1">
      <alignment wrapText="1"/>
    </xf>
    <xf numFmtId="0" fontId="30" fillId="0" borderId="51" xfId="0" applyFont="1" applyBorder="1" applyAlignment="1">
      <alignment horizontal="left" wrapText="1"/>
    </xf>
    <xf numFmtId="0" fontId="30" fillId="0" borderId="51" xfId="0" applyFont="1" applyBorder="1"/>
    <xf numFmtId="4" fontId="30" fillId="0" borderId="51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right" vertical="center" wrapText="1"/>
    </xf>
    <xf numFmtId="4" fontId="21" fillId="0" borderId="3" xfId="0" applyNumberFormat="1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169" fontId="18" fillId="0" borderId="3" xfId="0" applyNumberFormat="1" applyFont="1" applyBorder="1" applyAlignment="1">
      <alignment horizontal="righ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wrapText="1"/>
    </xf>
    <xf numFmtId="169" fontId="18" fillId="0" borderId="29" xfId="0" applyNumberFormat="1" applyFont="1" applyBorder="1" applyAlignment="1">
      <alignment horizontal="right" vertical="center" wrapText="1"/>
    </xf>
    <xf numFmtId="4" fontId="21" fillId="0" borderId="29" xfId="0" applyNumberFormat="1" applyFont="1" applyBorder="1" applyAlignment="1">
      <alignment vertical="center" wrapText="1"/>
    </xf>
    <xf numFmtId="0" fontId="18" fillId="0" borderId="29" xfId="0" applyFont="1" applyBorder="1" applyAlignment="1">
      <alignment wrapText="1"/>
    </xf>
    <xf numFmtId="0" fontId="18" fillId="0" borderId="32" xfId="0" applyFont="1" applyBorder="1" applyAlignment="1">
      <alignment horizontal="center" vertical="center" wrapText="1"/>
    </xf>
    <xf numFmtId="0" fontId="36" fillId="0" borderId="34" xfId="0" applyFont="1" applyBorder="1" applyAlignment="1">
      <alignment vertical="center" wrapText="1"/>
    </xf>
    <xf numFmtId="0" fontId="18" fillId="0" borderId="32" xfId="0" applyFont="1" applyBorder="1" applyAlignment="1">
      <alignment horizontal="center" wrapText="1"/>
    </xf>
    <xf numFmtId="169" fontId="18" fillId="0" borderId="32" xfId="0" applyNumberFormat="1" applyFont="1" applyBorder="1" applyAlignment="1">
      <alignment horizontal="right" wrapText="1"/>
    </xf>
    <xf numFmtId="169" fontId="26" fillId="0" borderId="32" xfId="0" applyNumberFormat="1" applyFont="1" applyBorder="1" applyAlignment="1">
      <alignment horizontal="right" wrapText="1"/>
    </xf>
    <xf numFmtId="4" fontId="21" fillId="0" borderId="32" xfId="0" applyNumberFormat="1" applyFont="1" applyBorder="1" applyAlignment="1">
      <alignment horizontal="right" vertical="center" wrapText="1"/>
    </xf>
    <xf numFmtId="0" fontId="18" fillId="0" borderId="32" xfId="0" applyFont="1" applyBorder="1" applyAlignment="1">
      <alignment horizontal="left" wrapText="1"/>
    </xf>
    <xf numFmtId="0" fontId="18" fillId="0" borderId="32" xfId="0" applyFont="1" applyBorder="1" applyAlignment="1">
      <alignment wrapText="1"/>
    </xf>
    <xf numFmtId="4" fontId="21" fillId="0" borderId="51" xfId="0" applyNumberFormat="1" applyFont="1" applyBorder="1" applyAlignment="1">
      <alignment horizontal="center" wrapText="1"/>
    </xf>
    <xf numFmtId="4" fontId="21" fillId="0" borderId="51" xfId="0" applyNumberFormat="1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169" fontId="18" fillId="0" borderId="0" xfId="0" applyNumberFormat="1" applyFont="1" applyAlignment="1">
      <alignment horizontal="right" wrapText="1"/>
    </xf>
    <xf numFmtId="169" fontId="26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wrapText="1"/>
    </xf>
    <xf numFmtId="4" fontId="30" fillId="0" borderId="51" xfId="0" applyNumberFormat="1" applyFont="1" applyBorder="1" applyAlignment="1">
      <alignment horizontal="right" wrapText="1"/>
    </xf>
    <xf numFmtId="4" fontId="30" fillId="0" borderId="0" xfId="0" applyNumberFormat="1" applyFont="1" applyAlignment="1">
      <alignment horizontal="righ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4" xfId="0" applyFont="1" applyBorder="1"/>
    <xf numFmtId="176" fontId="21" fillId="0" borderId="51" xfId="0" applyNumberFormat="1" applyFont="1" applyBorder="1" applyAlignment="1">
      <alignment wrapText="1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176" fontId="0" fillId="0" borderId="51" xfId="0" applyNumberFormat="1" applyBorder="1" applyAlignment="1">
      <alignment vertical="center" wrapText="1"/>
    </xf>
    <xf numFmtId="169" fontId="20" fillId="0" borderId="51" xfId="0" applyNumberFormat="1" applyFont="1" applyBorder="1" applyAlignment="1">
      <alignment vertical="center" wrapText="1"/>
    </xf>
    <xf numFmtId="0" fontId="0" fillId="0" borderId="51" xfId="0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169" fontId="18" fillId="0" borderId="32" xfId="0" applyNumberFormat="1" applyFont="1" applyBorder="1" applyAlignment="1">
      <alignment horizontal="right" vertical="center" wrapText="1"/>
    </xf>
    <xf numFmtId="169" fontId="26" fillId="0" borderId="32" xfId="0" applyNumberFormat="1" applyFont="1" applyBorder="1" applyAlignment="1">
      <alignment horizontal="center" vertical="center" wrapText="1"/>
    </xf>
    <xf numFmtId="176" fontId="21" fillId="0" borderId="32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 wrapText="1"/>
    </xf>
    <xf numFmtId="169" fontId="18" fillId="0" borderId="34" xfId="0" applyNumberFormat="1" applyFont="1" applyBorder="1" applyAlignment="1">
      <alignment horizontal="right" vertical="center" wrapText="1"/>
    </xf>
    <xf numFmtId="169" fontId="26" fillId="0" borderId="34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9" fontId="18" fillId="0" borderId="0" xfId="0" applyNumberFormat="1" applyFont="1" applyAlignment="1">
      <alignment horizontal="right" vertical="center" wrapText="1"/>
    </xf>
    <xf numFmtId="169" fontId="26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69" fontId="18" fillId="0" borderId="0" xfId="0" applyNumberFormat="1" applyFont="1" applyAlignment="1">
      <alignment vertical="center" wrapText="1"/>
    </xf>
    <xf numFmtId="169" fontId="26" fillId="0" borderId="0" xfId="0" applyNumberFormat="1" applyFont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 wrapText="1"/>
    </xf>
    <xf numFmtId="169" fontId="24" fillId="0" borderId="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9" fontId="18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right" vertical="center" wrapText="1"/>
    </xf>
    <xf numFmtId="169" fontId="18" fillId="0" borderId="3" xfId="0" applyNumberFormat="1" applyFont="1" applyBorder="1" applyAlignment="1">
      <alignment horizontal="left" vertical="center" wrapText="1"/>
    </xf>
    <xf numFmtId="4" fontId="27" fillId="0" borderId="3" xfId="0" applyNumberFormat="1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169" fontId="18" fillId="0" borderId="0" xfId="0" applyNumberFormat="1" applyFont="1" applyAlignment="1">
      <alignment horizontal="center" vertical="center" wrapText="1"/>
    </xf>
    <xf numFmtId="4" fontId="18" fillId="0" borderId="35" xfId="0" applyNumberFormat="1" applyFont="1" applyBorder="1" applyAlignment="1">
      <alignment horizontal="center" vertical="center" wrapText="1"/>
    </xf>
    <xf numFmtId="169" fontId="18" fillId="0" borderId="35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right" vertical="center" wrapText="1"/>
    </xf>
    <xf numFmtId="0" fontId="18" fillId="0" borderId="35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4" fontId="21" fillId="0" borderId="25" xfId="0" applyNumberFormat="1" applyFont="1" applyBorder="1" applyAlignment="1">
      <alignment horizontal="right" vertical="center" wrapText="1"/>
    </xf>
    <xf numFmtId="169" fontId="26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169" fontId="21" fillId="0" borderId="3" xfId="0" applyNumberFormat="1" applyFont="1" applyBorder="1" applyAlignment="1">
      <alignment horizontal="right" vertical="center" wrapText="1"/>
    </xf>
    <xf numFmtId="169" fontId="21" fillId="0" borderId="25" xfId="0" applyNumberFormat="1" applyFont="1" applyBorder="1" applyAlignment="1">
      <alignment horizontal="right" vertical="center" wrapText="1"/>
    </xf>
    <xf numFmtId="168" fontId="18" fillId="0" borderId="3" xfId="55" applyFont="1" applyFill="1" applyBorder="1" applyAlignment="1" applyProtection="1">
      <alignment horizontal="left" vertical="center" wrapText="1"/>
    </xf>
    <xf numFmtId="168" fontId="21" fillId="0" borderId="3" xfId="55" applyFont="1" applyFill="1" applyBorder="1" applyAlignment="1" applyProtection="1">
      <alignment horizontal="right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4" fontId="18" fillId="0" borderId="41" xfId="0" applyNumberFormat="1" applyFont="1" applyBorder="1" applyAlignment="1">
      <alignment horizontal="center" vertical="center" wrapText="1"/>
    </xf>
    <xf numFmtId="169" fontId="18" fillId="0" borderId="41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27" xfId="0" applyFont="1" applyBorder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169" fontId="18" fillId="0" borderId="27" xfId="0" applyNumberFormat="1" applyFont="1" applyBorder="1" applyAlignment="1">
      <alignment horizontal="right" vertical="center" wrapText="1"/>
    </xf>
    <xf numFmtId="169" fontId="26" fillId="0" borderId="27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4" fontId="21" fillId="0" borderId="27" xfId="0" applyNumberFormat="1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169" fontId="26" fillId="0" borderId="29" xfId="0" applyNumberFormat="1" applyFont="1" applyBorder="1" applyAlignment="1">
      <alignment horizontal="center" vertical="center" wrapText="1"/>
    </xf>
    <xf numFmtId="174" fontId="21" fillId="0" borderId="29" xfId="0" applyNumberFormat="1" applyFont="1" applyBorder="1" applyAlignment="1">
      <alignment vertical="center" wrapText="1"/>
    </xf>
    <xf numFmtId="0" fontId="18" fillId="0" borderId="35" xfId="0" applyFont="1" applyBorder="1" applyAlignment="1">
      <alignment horizontal="left" wrapText="1"/>
    </xf>
    <xf numFmtId="0" fontId="18" fillId="0" borderId="35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5" xfId="0" applyFont="1" applyBorder="1" applyAlignment="1">
      <alignment wrapText="1"/>
    </xf>
    <xf numFmtId="169" fontId="18" fillId="0" borderId="35" xfId="0" applyNumberFormat="1" applyFont="1" applyBorder="1" applyAlignment="1">
      <alignment horizontal="right" vertical="center" wrapText="1"/>
    </xf>
    <xf numFmtId="169" fontId="26" fillId="0" borderId="35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vertical="center" wrapText="1"/>
    </xf>
    <xf numFmtId="0" fontId="18" fillId="0" borderId="41" xfId="0" applyFont="1" applyBorder="1" applyAlignment="1">
      <alignment horizontal="left" wrapText="1"/>
    </xf>
    <xf numFmtId="0" fontId="24" fillId="0" borderId="41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4" fontId="21" fillId="0" borderId="41" xfId="0" applyNumberFormat="1" applyFont="1" applyBorder="1" applyAlignment="1">
      <alignment horizontal="right" vertical="center" wrapText="1"/>
    </xf>
    <xf numFmtId="0" fontId="18" fillId="0" borderId="54" xfId="0" applyFont="1" applyBorder="1" applyAlignment="1">
      <alignment wrapText="1"/>
    </xf>
    <xf numFmtId="169" fontId="18" fillId="0" borderId="54" xfId="0" applyNumberFormat="1" applyFont="1" applyBorder="1" applyAlignment="1">
      <alignment horizontal="right" wrapText="1"/>
    </xf>
    <xf numFmtId="169" fontId="26" fillId="0" borderId="54" xfId="0" applyNumberFormat="1" applyFont="1" applyBorder="1" applyAlignment="1">
      <alignment horizontal="right" wrapText="1"/>
    </xf>
    <xf numFmtId="4" fontId="21" fillId="0" borderId="54" xfId="0" applyNumberFormat="1" applyFont="1" applyBorder="1" applyAlignment="1">
      <alignment horizontal="center" wrapText="1"/>
    </xf>
    <xf numFmtId="4" fontId="21" fillId="0" borderId="54" xfId="0" applyNumberFormat="1" applyFont="1" applyBorder="1" applyAlignment="1">
      <alignment horizontal="right" wrapText="1"/>
    </xf>
    <xf numFmtId="0" fontId="18" fillId="0" borderId="54" xfId="0" applyFont="1" applyBorder="1" applyAlignment="1">
      <alignment horizontal="left" wrapText="1"/>
    </xf>
    <xf numFmtId="0" fontId="18" fillId="0" borderId="0" xfId="0" applyFont="1"/>
    <xf numFmtId="0" fontId="18" fillId="0" borderId="54" xfId="0" applyFont="1" applyBorder="1" applyAlignment="1">
      <alignment horizontal="center" vertical="center" wrapText="1"/>
    </xf>
    <xf numFmtId="174" fontId="21" fillId="0" borderId="34" xfId="0" applyNumberFormat="1" applyFont="1" applyBorder="1" applyAlignment="1">
      <alignment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176" fontId="18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24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76" fontId="18" fillId="0" borderId="32" xfId="0" applyNumberFormat="1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169" fontId="18" fillId="0" borderId="32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center" wrapText="1"/>
    </xf>
    <xf numFmtId="176" fontId="18" fillId="0" borderId="32" xfId="0" applyNumberFormat="1" applyFont="1" applyBorder="1" applyAlignment="1">
      <alignment horizontal="right" vertical="center" wrapText="1"/>
    </xf>
    <xf numFmtId="4" fontId="21" fillId="0" borderId="32" xfId="55" applyNumberFormat="1" applyFont="1" applyFill="1" applyBorder="1" applyAlignment="1" applyProtection="1">
      <alignment horizontal="right" vertical="center" wrapText="1"/>
    </xf>
    <xf numFmtId="168" fontId="18" fillId="0" borderId="32" xfId="55" applyFont="1" applyFill="1" applyBorder="1" applyAlignment="1" applyProtection="1">
      <alignment horizontal="center" vertical="center" wrapText="1"/>
    </xf>
    <xf numFmtId="176" fontId="18" fillId="0" borderId="35" xfId="0" applyNumberFormat="1" applyFont="1" applyBorder="1" applyAlignment="1">
      <alignment horizontal="right" vertical="center" wrapText="1"/>
    </xf>
    <xf numFmtId="168" fontId="18" fillId="0" borderId="35" xfId="55" applyFont="1" applyFill="1" applyBorder="1" applyAlignment="1" applyProtection="1">
      <alignment horizontal="center" vertical="center" wrapText="1"/>
    </xf>
    <xf numFmtId="176" fontId="18" fillId="0" borderId="32" xfId="0" applyNumberFormat="1" applyFont="1" applyBorder="1" applyAlignment="1">
      <alignment horizontal="center" vertical="center" wrapText="1"/>
    </xf>
    <xf numFmtId="4" fontId="21" fillId="0" borderId="32" xfId="57" applyNumberFormat="1" applyFont="1" applyFill="1" applyBorder="1" applyAlignment="1" applyProtection="1">
      <alignment horizontal="right" vertical="center" wrapText="1"/>
    </xf>
    <xf numFmtId="176" fontId="18" fillId="0" borderId="32" xfId="0" applyNumberFormat="1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176" fontId="0" fillId="0" borderId="34" xfId="0" applyNumberFormat="1" applyBorder="1" applyAlignment="1">
      <alignment vertical="center" wrapText="1"/>
    </xf>
    <xf numFmtId="169" fontId="0" fillId="0" borderId="34" xfId="0" applyNumberFormat="1" applyBorder="1" applyAlignment="1">
      <alignment horizontal="center" vertical="center" wrapText="1"/>
    </xf>
    <xf numFmtId="4" fontId="20" fillId="0" borderId="34" xfId="0" applyNumberFormat="1" applyFont="1" applyBorder="1" applyAlignment="1">
      <alignment vertical="center" wrapText="1"/>
    </xf>
    <xf numFmtId="4" fontId="20" fillId="0" borderId="34" xfId="55" applyNumberFormat="1" applyFont="1" applyFill="1" applyBorder="1" applyAlignment="1" applyProtection="1">
      <alignment horizontal="right" vertical="center" wrapText="1"/>
    </xf>
    <xf numFmtId="0" fontId="17" fillId="0" borderId="0" xfId="0" applyFont="1" applyAlignment="1">
      <alignment wrapText="1"/>
    </xf>
    <xf numFmtId="0" fontId="17" fillId="0" borderId="0" xfId="0" applyFont="1"/>
    <xf numFmtId="176" fontId="18" fillId="0" borderId="41" xfId="0" applyNumberFormat="1" applyFont="1" applyBorder="1" applyAlignment="1">
      <alignment horizontal="center" vertical="center" wrapText="1"/>
    </xf>
    <xf numFmtId="169" fontId="18" fillId="0" borderId="34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" fontId="21" fillId="0" borderId="35" xfId="55" applyNumberFormat="1" applyFont="1" applyFill="1" applyBorder="1" applyAlignment="1" applyProtection="1">
      <alignment horizontal="right" vertical="center" wrapText="1"/>
    </xf>
    <xf numFmtId="0" fontId="5" fillId="0" borderId="34" xfId="77" applyFont="1" applyFill="1" applyBorder="1" applyAlignment="1">
      <alignment vertical="center" wrapText="1"/>
    </xf>
    <xf numFmtId="0" fontId="5" fillId="0" borderId="34" xfId="77" applyFont="1" applyFill="1" applyBorder="1" applyAlignment="1">
      <alignment horizontal="center" vertical="center" wrapText="1"/>
    </xf>
    <xf numFmtId="176" fontId="5" fillId="0" borderId="34" xfId="77" applyNumberFormat="1" applyFont="1" applyFill="1" applyBorder="1" applyAlignment="1">
      <alignment vertical="center" wrapText="1"/>
    </xf>
    <xf numFmtId="169" fontId="5" fillId="0" borderId="34" xfId="77" applyNumberFormat="1" applyFont="1" applyFill="1" applyBorder="1" applyAlignment="1">
      <alignment horizontal="center" vertical="center" wrapText="1"/>
    </xf>
    <xf numFmtId="168" fontId="5" fillId="0" borderId="34" xfId="77" applyNumberFormat="1" applyFont="1" applyFill="1" applyBorder="1" applyAlignment="1" applyProtection="1">
      <alignment horizontal="center" vertical="center" wrapText="1"/>
    </xf>
    <xf numFmtId="0" fontId="5" fillId="0" borderId="34" xfId="77" applyFont="1" applyFill="1" applyBorder="1" applyAlignment="1">
      <alignment horizontal="left" vertical="center" wrapText="1"/>
    </xf>
    <xf numFmtId="0" fontId="18" fillId="0" borderId="32" xfId="45" applyFont="1" applyBorder="1" applyAlignment="1">
      <alignment vertical="center" wrapText="1"/>
    </xf>
    <xf numFmtId="0" fontId="18" fillId="0" borderId="32" xfId="45" applyFont="1" applyBorder="1" applyAlignment="1">
      <alignment horizontal="center" vertical="center" wrapText="1"/>
    </xf>
    <xf numFmtId="169" fontId="18" fillId="0" borderId="32" xfId="0" applyNumberFormat="1" applyFont="1" applyBorder="1" applyAlignment="1">
      <alignment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176" fontId="18" fillId="0" borderId="41" xfId="0" applyNumberFormat="1" applyFont="1" applyBorder="1" applyAlignment="1">
      <alignment vertical="center" wrapText="1"/>
    </xf>
    <xf numFmtId="169" fontId="18" fillId="0" borderId="41" xfId="0" applyNumberFormat="1" applyFont="1" applyBorder="1" applyAlignment="1">
      <alignment vertical="center" wrapText="1"/>
    </xf>
    <xf numFmtId="4" fontId="21" fillId="0" borderId="41" xfId="0" applyNumberFormat="1" applyFont="1" applyBorder="1" applyAlignment="1">
      <alignment vertical="center" wrapText="1"/>
    </xf>
    <xf numFmtId="169" fontId="21" fillId="0" borderId="32" xfId="0" applyNumberFormat="1" applyFont="1" applyBorder="1" applyAlignment="1">
      <alignment vertical="center" wrapText="1"/>
    </xf>
    <xf numFmtId="4" fontId="18" fillId="0" borderId="32" xfId="0" applyNumberFormat="1" applyFont="1" applyBorder="1" applyAlignment="1">
      <alignment horizontal="left" vertical="center" wrapText="1"/>
    </xf>
    <xf numFmtId="4" fontId="18" fillId="0" borderId="32" xfId="0" applyNumberFormat="1" applyFont="1" applyBorder="1" applyAlignment="1">
      <alignment vertical="center" wrapText="1"/>
    </xf>
    <xf numFmtId="0" fontId="18" fillId="0" borderId="32" xfId="0" applyFont="1" applyBorder="1" applyAlignment="1">
      <alignment horizontal="left" vertical="center"/>
    </xf>
    <xf numFmtId="2" fontId="18" fillId="0" borderId="32" xfId="0" applyNumberFormat="1" applyFont="1" applyBorder="1" applyAlignment="1">
      <alignment vertical="center" wrapText="1"/>
    </xf>
    <xf numFmtId="39" fontId="18" fillId="0" borderId="32" xfId="0" applyNumberFormat="1" applyFont="1" applyBorder="1" applyAlignment="1">
      <alignment vertical="center"/>
    </xf>
    <xf numFmtId="39" fontId="18" fillId="0" borderId="32" xfId="0" applyNumberFormat="1" applyFont="1" applyBorder="1" applyAlignment="1">
      <alignment horizontal="right" vertical="center" wrapText="1"/>
    </xf>
    <xf numFmtId="39" fontId="18" fillId="0" borderId="32" xfId="0" applyNumberFormat="1" applyFont="1" applyBorder="1" applyAlignment="1">
      <alignment vertical="center" wrapText="1"/>
    </xf>
    <xf numFmtId="176" fontId="18" fillId="0" borderId="35" xfId="0" applyNumberFormat="1" applyFont="1" applyBorder="1" applyAlignment="1">
      <alignment vertical="center" wrapText="1"/>
    </xf>
    <xf numFmtId="4" fontId="18" fillId="0" borderId="35" xfId="0" applyNumberFormat="1" applyFont="1" applyBorder="1" applyAlignment="1">
      <alignment vertical="center" wrapText="1"/>
    </xf>
    <xf numFmtId="169" fontId="18" fillId="0" borderId="35" xfId="0" applyNumberFormat="1" applyFont="1" applyBorder="1" applyAlignment="1">
      <alignment vertical="center" wrapText="1"/>
    </xf>
    <xf numFmtId="0" fontId="18" fillId="0" borderId="32" xfId="0" applyFont="1" applyBorder="1" applyAlignment="1">
      <alignment horizontal="center" vertical="center"/>
    </xf>
    <xf numFmtId="176" fontId="18" fillId="0" borderId="32" xfId="0" applyNumberFormat="1" applyFont="1" applyBorder="1" applyAlignment="1">
      <alignment vertical="center"/>
    </xf>
    <xf numFmtId="174" fontId="18" fillId="0" borderId="32" xfId="77" applyNumberFormat="1" applyFont="1" applyFill="1" applyBorder="1" applyAlignment="1">
      <alignment horizontal="right" vertical="center" wrapText="1"/>
    </xf>
    <xf numFmtId="4" fontId="18" fillId="0" borderId="32" xfId="0" applyNumberFormat="1" applyFont="1" applyBorder="1" applyAlignment="1">
      <alignment horizontal="center" vertical="center"/>
    </xf>
    <xf numFmtId="176" fontId="18" fillId="0" borderId="32" xfId="0" applyNumberFormat="1" applyFont="1" applyBorder="1"/>
    <xf numFmtId="4" fontId="18" fillId="0" borderId="32" xfId="0" applyNumberFormat="1" applyFont="1" applyBorder="1"/>
    <xf numFmtId="176" fontId="18" fillId="0" borderId="34" xfId="0" applyNumberFormat="1" applyFont="1" applyBorder="1" applyAlignment="1">
      <alignment vertical="center" wrapText="1"/>
    </xf>
    <xf numFmtId="169" fontId="18" fillId="0" borderId="34" xfId="0" applyNumberFormat="1" applyFont="1" applyBorder="1" applyAlignment="1">
      <alignment vertical="center" wrapText="1"/>
    </xf>
    <xf numFmtId="49" fontId="18" fillId="0" borderId="34" xfId="0" applyNumberFormat="1" applyFont="1" applyBorder="1" applyAlignment="1">
      <alignment horizontal="center" vertical="center" wrapText="1"/>
    </xf>
    <xf numFmtId="49" fontId="18" fillId="0" borderId="41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169" fontId="21" fillId="0" borderId="35" xfId="0" applyNumberFormat="1" applyFont="1" applyBorder="1" applyAlignment="1">
      <alignment vertical="center" wrapText="1"/>
    </xf>
    <xf numFmtId="4" fontId="18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wrapText="1"/>
    </xf>
    <xf numFmtId="169" fontId="18" fillId="0" borderId="35" xfId="0" applyNumberFormat="1" applyFont="1" applyBorder="1" applyAlignment="1">
      <alignment horizontal="right" wrapText="1"/>
    </xf>
    <xf numFmtId="176" fontId="18" fillId="0" borderId="35" xfId="0" applyNumberFormat="1" applyFont="1" applyBorder="1" applyAlignment="1">
      <alignment horizontal="left" wrapText="1"/>
    </xf>
    <xf numFmtId="4" fontId="18" fillId="0" borderId="35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175" fontId="18" fillId="0" borderId="35" xfId="0" applyNumberFormat="1" applyFont="1" applyBorder="1" applyAlignment="1">
      <alignment horizontal="right" vertical="center" wrapText="1"/>
    </xf>
    <xf numFmtId="169" fontId="18" fillId="0" borderId="41" xfId="0" applyNumberFormat="1" applyFont="1" applyBorder="1" applyAlignment="1">
      <alignment horizontal="right" wrapText="1"/>
    </xf>
    <xf numFmtId="176" fontId="18" fillId="0" borderId="41" xfId="0" applyNumberFormat="1" applyFont="1" applyBorder="1" applyAlignment="1">
      <alignment horizontal="left" wrapText="1"/>
    </xf>
    <xf numFmtId="4" fontId="18" fillId="0" borderId="41" xfId="0" applyNumberFormat="1" applyFont="1" applyBorder="1" applyAlignment="1">
      <alignment horizontal="right" vertical="center" wrapText="1"/>
    </xf>
    <xf numFmtId="0" fontId="0" fillId="0" borderId="35" xfId="0" applyBorder="1" applyAlignment="1">
      <alignment vertical="center" wrapText="1"/>
    </xf>
    <xf numFmtId="176" fontId="26" fillId="0" borderId="35" xfId="0" applyNumberFormat="1" applyFont="1" applyBorder="1" applyAlignment="1">
      <alignment horizontal="center" vertical="center" wrapText="1"/>
    </xf>
    <xf numFmtId="175" fontId="18" fillId="0" borderId="35" xfId="0" applyNumberFormat="1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 wrapText="1"/>
    </xf>
    <xf numFmtId="176" fontId="18" fillId="0" borderId="37" xfId="0" applyNumberFormat="1" applyFont="1" applyBorder="1" applyAlignment="1">
      <alignment vertical="center" wrapText="1"/>
    </xf>
    <xf numFmtId="169" fontId="21" fillId="0" borderId="37" xfId="0" applyNumberFormat="1" applyFont="1" applyBorder="1" applyAlignment="1">
      <alignment vertical="center" wrapText="1"/>
    </xf>
    <xf numFmtId="0" fontId="18" fillId="0" borderId="37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4" xfId="0" applyNumberFormat="1" applyBorder="1" applyAlignment="1">
      <alignment vertical="center" wrapText="1"/>
    </xf>
    <xf numFmtId="169" fontId="20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176" fontId="0" fillId="0" borderId="41" xfId="0" applyNumberFormat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169" fontId="20" fillId="0" borderId="41" xfId="0" applyNumberFormat="1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176" fontId="0" fillId="0" borderId="36" xfId="0" applyNumberFormat="1" applyBorder="1" applyAlignment="1">
      <alignment vertical="center" wrapText="1"/>
    </xf>
    <xf numFmtId="169" fontId="20" fillId="0" borderId="36" xfId="0" applyNumberFormat="1" applyFont="1" applyBorder="1" applyAlignment="1">
      <alignment vertical="center" wrapText="1"/>
    </xf>
    <xf numFmtId="0" fontId="0" fillId="0" borderId="36" xfId="0" applyBorder="1" applyAlignment="1">
      <alignment horizontal="left" vertical="center" wrapText="1"/>
    </xf>
    <xf numFmtId="176" fontId="26" fillId="0" borderId="51" xfId="0" applyNumberFormat="1" applyFont="1" applyBorder="1" applyAlignment="1">
      <alignment horizontal="right" wrapText="1"/>
    </xf>
    <xf numFmtId="176" fontId="18" fillId="0" borderId="51" xfId="0" applyNumberFormat="1" applyFont="1" applyBorder="1" applyAlignment="1">
      <alignment wrapText="1"/>
    </xf>
    <xf numFmtId="0" fontId="11" fillId="0" borderId="41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1" fontId="18" fillId="0" borderId="51" xfId="0" applyNumberFormat="1" applyFont="1" applyBorder="1" applyAlignment="1">
      <alignment horizontal="center" wrapText="1"/>
    </xf>
    <xf numFmtId="176" fontId="21" fillId="0" borderId="51" xfId="0" applyNumberFormat="1" applyFont="1" applyBorder="1" applyAlignment="1">
      <alignment horizontal="right" vertical="center" wrapText="1"/>
    </xf>
    <xf numFmtId="1" fontId="0" fillId="0" borderId="5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4" xfId="154" applyBorder="1"/>
    <xf numFmtId="2" fontId="3" fillId="0" borderId="34" xfId="155" applyNumberFormat="1" applyBorder="1"/>
    <xf numFmtId="0" fontId="4" fillId="0" borderId="54" xfId="154" applyBorder="1"/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4" xfId="0" applyBorder="1"/>
    <xf numFmtId="2" fontId="3" fillId="0" borderId="54" xfId="155" applyNumberFormat="1" applyBorder="1"/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5" xfId="0" applyBorder="1"/>
    <xf numFmtId="0" fontId="0" fillId="0" borderId="55" xfId="0" applyBorder="1" applyAlignment="1">
      <alignment vertical="center" wrapText="1"/>
    </xf>
    <xf numFmtId="2" fontId="0" fillId="0" borderId="55" xfId="0" applyNumberFormat="1" applyBorder="1"/>
    <xf numFmtId="0" fontId="0" fillId="0" borderId="55" xfId="0" applyBorder="1" applyAlignment="1">
      <alignment horizontal="left" vertical="center" wrapText="1"/>
    </xf>
    <xf numFmtId="0" fontId="37" fillId="0" borderId="34" xfId="0" applyFont="1" applyBorder="1" applyAlignment="1">
      <alignment vertical="center"/>
    </xf>
    <xf numFmtId="6" fontId="0" fillId="0" borderId="34" xfId="0" applyNumberFormat="1" applyBorder="1"/>
    <xf numFmtId="169" fontId="21" fillId="0" borderId="34" xfId="0" applyNumberFormat="1" applyFon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69" fontId="0" fillId="0" borderId="0" xfId="0" applyNumberFormat="1" applyAlignment="1">
      <alignment horizontal="center" vertical="center" wrapText="1"/>
    </xf>
    <xf numFmtId="169" fontId="2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169" fontId="24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4" fontId="24" fillId="0" borderId="21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left" vertical="center" wrapText="1"/>
    </xf>
    <xf numFmtId="4" fontId="18" fillId="0" borderId="3" xfId="0" applyNumberFormat="1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169" fontId="18" fillId="0" borderId="33" xfId="0" applyNumberFormat="1" applyFont="1" applyBorder="1" applyAlignment="1">
      <alignment horizontal="center" vertical="center" wrapText="1"/>
    </xf>
    <xf numFmtId="4" fontId="18" fillId="0" borderId="33" xfId="0" applyNumberFormat="1" applyFont="1" applyBorder="1" applyAlignment="1">
      <alignment horizontal="right" vertical="center" wrapText="1"/>
    </xf>
    <xf numFmtId="4" fontId="18" fillId="0" borderId="33" xfId="0" applyNumberFormat="1" applyFont="1" applyBorder="1" applyAlignment="1">
      <alignment horizontal="center" vertical="center" wrapText="1"/>
    </xf>
    <xf numFmtId="4" fontId="18" fillId="0" borderId="33" xfId="0" applyNumberFormat="1" applyFont="1" applyBorder="1" applyAlignment="1">
      <alignment horizontal="left" vertical="center" wrapText="1"/>
    </xf>
    <xf numFmtId="4" fontId="18" fillId="0" borderId="32" xfId="0" applyNumberFormat="1" applyFont="1" applyBorder="1" applyAlignment="1">
      <alignment horizontal="right" vertical="center" wrapText="1"/>
    </xf>
    <xf numFmtId="4" fontId="18" fillId="0" borderId="3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169" fontId="18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right" vertical="center" wrapText="1"/>
    </xf>
    <xf numFmtId="168" fontId="18" fillId="0" borderId="3" xfId="55" applyFont="1" applyFill="1" applyBorder="1" applyAlignment="1" applyProtection="1">
      <alignment horizontal="center" vertical="center" wrapText="1"/>
    </xf>
    <xf numFmtId="39" fontId="18" fillId="0" borderId="3" xfId="0" applyNumberFormat="1" applyFont="1" applyBorder="1" applyAlignment="1">
      <alignment horizontal="center" vertical="center" wrapText="1"/>
    </xf>
    <xf numFmtId="4" fontId="18" fillId="0" borderId="3" xfId="0" quotePrefix="1" applyNumberFormat="1" applyFont="1" applyBorder="1" applyAlignment="1">
      <alignment horizontal="right" vertical="center" wrapText="1"/>
    </xf>
    <xf numFmtId="1" fontId="18" fillId="0" borderId="3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right"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left" vertical="center" wrapText="1"/>
    </xf>
    <xf numFmtId="172" fontId="18" fillId="0" borderId="3" xfId="0" applyNumberFormat="1" applyFont="1" applyBorder="1" applyAlignment="1">
      <alignment horizontal="center" vertical="center" wrapText="1"/>
    </xf>
    <xf numFmtId="170" fontId="18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vertical="center" wrapText="1"/>
    </xf>
    <xf numFmtId="4" fontId="18" fillId="0" borderId="34" xfId="0" applyNumberFormat="1" applyFont="1" applyBorder="1" applyAlignment="1">
      <alignment horizontal="right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left" vertical="center" wrapText="1"/>
    </xf>
    <xf numFmtId="0" fontId="18" fillId="0" borderId="3" xfId="45" applyFont="1" applyBorder="1" applyAlignment="1">
      <alignment horizontal="left" vertical="center" wrapText="1"/>
    </xf>
    <xf numFmtId="0" fontId="18" fillId="0" borderId="3" xfId="45" applyFont="1" applyBorder="1" applyAlignment="1">
      <alignment horizontal="center" vertical="center" wrapText="1"/>
    </xf>
    <xf numFmtId="4" fontId="18" fillId="0" borderId="3" xfId="45" applyNumberFormat="1" applyFont="1" applyBorder="1" applyAlignment="1">
      <alignment horizontal="right" vertical="center" wrapText="1"/>
    </xf>
    <xf numFmtId="0" fontId="18" fillId="0" borderId="41" xfId="45" applyFont="1" applyBorder="1" applyAlignment="1">
      <alignment horizontal="center" vertical="center" wrapText="1"/>
    </xf>
    <xf numFmtId="0" fontId="18" fillId="0" borderId="34" xfId="0" applyFont="1" applyBorder="1" applyAlignment="1">
      <alignment wrapText="1"/>
    </xf>
    <xf numFmtId="0" fontId="18" fillId="0" borderId="34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wrapText="1"/>
    </xf>
    <xf numFmtId="169" fontId="18" fillId="0" borderId="3" xfId="0" applyNumberFormat="1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169" fontId="18" fillId="0" borderId="3" xfId="0" applyNumberFormat="1" applyFont="1" applyBorder="1" applyAlignment="1">
      <alignment horizontal="right" wrapText="1"/>
    </xf>
    <xf numFmtId="0" fontId="18" fillId="0" borderId="3" xfId="0" applyFont="1" applyBorder="1" applyAlignment="1">
      <alignment wrapText="1"/>
    </xf>
    <xf numFmtId="49" fontId="18" fillId="0" borderId="3" xfId="0" applyNumberFormat="1" applyFont="1" applyBorder="1" applyAlignment="1">
      <alignment horizontal="center" wrapText="1"/>
    </xf>
    <xf numFmtId="0" fontId="18" fillId="0" borderId="33" xfId="0" applyFont="1" applyBorder="1" applyAlignment="1">
      <alignment horizontal="left" wrapText="1"/>
    </xf>
    <xf numFmtId="0" fontId="18" fillId="0" borderId="33" xfId="0" applyFont="1" applyBorder="1" applyAlignment="1">
      <alignment horizontal="center" wrapText="1"/>
    </xf>
    <xf numFmtId="169" fontId="18" fillId="0" borderId="33" xfId="0" applyNumberFormat="1" applyFont="1" applyBorder="1" applyAlignment="1">
      <alignment horizontal="right" wrapText="1"/>
    </xf>
    <xf numFmtId="0" fontId="24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wrapText="1"/>
    </xf>
    <xf numFmtId="0" fontId="18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wrapText="1"/>
    </xf>
    <xf numFmtId="169" fontId="18" fillId="0" borderId="36" xfId="0" applyNumberFormat="1" applyFont="1" applyBorder="1" applyAlignment="1">
      <alignment horizontal="right" wrapText="1"/>
    </xf>
    <xf numFmtId="0" fontId="24" fillId="0" borderId="36" xfId="0" applyFont="1" applyBorder="1" applyAlignment="1">
      <alignment horizontal="center" wrapText="1"/>
    </xf>
    <xf numFmtId="4" fontId="18" fillId="0" borderId="36" xfId="0" applyNumberFormat="1" applyFont="1" applyBorder="1" applyAlignment="1">
      <alignment horizontal="right" vertical="center" wrapText="1"/>
    </xf>
    <xf numFmtId="0" fontId="18" fillId="0" borderId="36" xfId="0" applyFont="1" applyBorder="1" applyAlignment="1">
      <alignment wrapText="1"/>
    </xf>
    <xf numFmtId="0" fontId="18" fillId="0" borderId="3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wrapText="1"/>
    </xf>
    <xf numFmtId="170" fontId="18" fillId="0" borderId="3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169" fontId="18" fillId="0" borderId="4" xfId="0" applyNumberFormat="1" applyFont="1" applyBorder="1" applyAlignment="1">
      <alignment horizontal="right" wrapText="1"/>
    </xf>
    <xf numFmtId="0" fontId="24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wrapText="1"/>
    </xf>
    <xf numFmtId="0" fontId="18" fillId="0" borderId="25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right" wrapText="1"/>
    </xf>
    <xf numFmtId="0" fontId="24" fillId="0" borderId="25" xfId="0" applyFont="1" applyBorder="1" applyAlignment="1">
      <alignment horizontal="center" wrapText="1"/>
    </xf>
    <xf numFmtId="0" fontId="18" fillId="0" borderId="25" xfId="0" applyFont="1" applyBorder="1" applyAlignment="1">
      <alignment wrapText="1"/>
    </xf>
    <xf numFmtId="0" fontId="18" fillId="0" borderId="25" xfId="77" applyFont="1" applyFill="1" applyBorder="1" applyAlignment="1">
      <alignment horizontal="left" vertical="center" wrapText="1"/>
    </xf>
    <xf numFmtId="0" fontId="18" fillId="0" borderId="25" xfId="77" applyFont="1" applyFill="1" applyBorder="1" applyAlignment="1">
      <alignment horizontal="center" vertical="center" wrapText="1"/>
    </xf>
    <xf numFmtId="4" fontId="18" fillId="0" borderId="25" xfId="77" applyNumberFormat="1" applyFont="1" applyFill="1" applyBorder="1" applyAlignment="1">
      <alignment horizontal="right" vertical="center" wrapText="1"/>
    </xf>
    <xf numFmtId="4" fontId="18" fillId="0" borderId="25" xfId="77" applyNumberFormat="1" applyFont="1" applyFill="1" applyBorder="1" applyAlignment="1">
      <alignment horizontal="center" vertical="center" wrapText="1"/>
    </xf>
    <xf numFmtId="4" fontId="18" fillId="0" borderId="25" xfId="77" applyNumberFormat="1" applyFont="1" applyFill="1" applyBorder="1" applyAlignment="1">
      <alignment horizontal="left" vertical="center" wrapText="1"/>
    </xf>
    <xf numFmtId="0" fontId="18" fillId="0" borderId="26" xfId="77" applyFont="1" applyFill="1" applyBorder="1" applyAlignment="1">
      <alignment horizontal="left" vertical="center" wrapText="1"/>
    </xf>
    <xf numFmtId="0" fontId="18" fillId="0" borderId="26" xfId="77" applyFont="1" applyFill="1" applyBorder="1" applyAlignment="1">
      <alignment horizontal="center" vertical="center" wrapText="1"/>
    </xf>
    <xf numFmtId="0" fontId="6" fillId="0" borderId="0" xfId="77" applyFont="1" applyFill="1" applyAlignment="1">
      <alignment vertical="center"/>
    </xf>
    <xf numFmtId="4" fontId="18" fillId="0" borderId="26" xfId="77" applyNumberFormat="1" applyFont="1" applyFill="1" applyBorder="1" applyAlignment="1">
      <alignment horizontal="right" vertical="center" wrapText="1"/>
    </xf>
    <xf numFmtId="4" fontId="18" fillId="0" borderId="26" xfId="77" applyNumberFormat="1" applyFont="1" applyFill="1" applyBorder="1" applyAlignment="1">
      <alignment horizontal="center" vertical="center" wrapText="1"/>
    </xf>
    <xf numFmtId="4" fontId="18" fillId="0" borderId="26" xfId="77" applyNumberFormat="1" applyFont="1" applyFill="1" applyBorder="1" applyAlignment="1">
      <alignment horizontal="left" vertical="center" wrapText="1"/>
    </xf>
    <xf numFmtId="0" fontId="18" fillId="0" borderId="36" xfId="77" applyFont="1" applyFill="1" applyBorder="1" applyAlignment="1">
      <alignment horizontal="left" vertical="center" wrapText="1"/>
    </xf>
    <xf numFmtId="0" fontId="18" fillId="0" borderId="36" xfId="77" applyFont="1" applyFill="1" applyBorder="1" applyAlignment="1">
      <alignment horizontal="center" vertical="center" wrapText="1"/>
    </xf>
    <xf numFmtId="0" fontId="5" fillId="0" borderId="41" xfId="77" applyFont="1" applyFill="1" applyBorder="1" applyAlignment="1">
      <alignment horizontal="center" vertical="center"/>
    </xf>
    <xf numFmtId="4" fontId="18" fillId="0" borderId="36" xfId="77" applyNumberFormat="1" applyFont="1" applyFill="1" applyBorder="1" applyAlignment="1">
      <alignment horizontal="right" vertical="center" wrapText="1"/>
    </xf>
    <xf numFmtId="4" fontId="18" fillId="0" borderId="41" xfId="77" applyNumberFormat="1" applyFont="1" applyFill="1" applyBorder="1" applyAlignment="1">
      <alignment horizontal="center" vertical="center" wrapText="1"/>
    </xf>
    <xf numFmtId="4" fontId="18" fillId="0" borderId="41" xfId="77" applyNumberFormat="1" applyFont="1" applyFill="1" applyBorder="1" applyAlignment="1">
      <alignment horizontal="left" vertical="center" wrapText="1"/>
    </xf>
    <xf numFmtId="4" fontId="18" fillId="0" borderId="36" xfId="77" applyNumberFormat="1" applyFont="1" applyFill="1" applyBorder="1" applyAlignment="1">
      <alignment horizontal="center" vertical="center" wrapText="1"/>
    </xf>
    <xf numFmtId="4" fontId="18" fillId="0" borderId="36" xfId="77" applyNumberFormat="1" applyFont="1" applyFill="1" applyBorder="1" applyAlignment="1">
      <alignment horizontal="left" vertical="center" wrapText="1"/>
    </xf>
    <xf numFmtId="169" fontId="18" fillId="0" borderId="27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4" fontId="18" fillId="0" borderId="27" xfId="0" applyNumberFormat="1" applyFont="1" applyBorder="1" applyAlignment="1">
      <alignment vertical="center"/>
    </xf>
    <xf numFmtId="4" fontId="18" fillId="0" borderId="27" xfId="77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 wrapText="1"/>
    </xf>
    <xf numFmtId="169" fontId="18" fillId="0" borderId="28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172" fontId="18" fillId="0" borderId="34" xfId="0" applyNumberFormat="1" applyFont="1" applyBorder="1" applyAlignment="1">
      <alignment horizontal="center" vertical="center" wrapText="1"/>
    </xf>
    <xf numFmtId="172" fontId="18" fillId="0" borderId="41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wrapText="1"/>
    </xf>
    <xf numFmtId="169" fontId="18" fillId="0" borderId="34" xfId="0" applyNumberFormat="1" applyFont="1" applyBorder="1" applyAlignment="1">
      <alignment horizontal="right" wrapText="1"/>
    </xf>
    <xf numFmtId="0" fontId="24" fillId="0" borderId="34" xfId="0" applyFont="1" applyBorder="1" applyAlignment="1">
      <alignment horizontal="center" wrapText="1"/>
    </xf>
    <xf numFmtId="169" fontId="18" fillId="0" borderId="35" xfId="0" applyNumberFormat="1" applyFont="1" applyBorder="1" applyAlignment="1">
      <alignment horizontal="center" wrapText="1"/>
    </xf>
    <xf numFmtId="0" fontId="18" fillId="0" borderId="41" xfId="0" applyFont="1" applyBorder="1" applyAlignment="1">
      <alignment wrapText="1"/>
    </xf>
    <xf numFmtId="0" fontId="0" fillId="0" borderId="41" xfId="0" applyBorder="1" applyAlignment="1">
      <alignment horizontal="left" wrapText="1"/>
    </xf>
    <xf numFmtId="169" fontId="0" fillId="0" borderId="41" xfId="0" applyNumberFormat="1" applyBorder="1" applyAlignment="1">
      <alignment horizontal="right" wrapText="1"/>
    </xf>
    <xf numFmtId="4" fontId="0" fillId="0" borderId="41" xfId="0" applyNumberFormat="1" applyBorder="1" applyAlignment="1">
      <alignment horizontal="right" vertical="center"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169" fontId="0" fillId="0" borderId="49" xfId="0" applyNumberFormat="1" applyBorder="1" applyAlignment="1">
      <alignment horizontal="right" wrapText="1"/>
    </xf>
    <xf numFmtId="0" fontId="11" fillId="0" borderId="49" xfId="0" applyFont="1" applyBorder="1" applyAlignment="1">
      <alignment horizontal="center" wrapText="1"/>
    </xf>
    <xf numFmtId="4" fontId="0" fillId="0" borderId="49" xfId="0" applyNumberFormat="1" applyBorder="1" applyAlignment="1">
      <alignment horizontal="right" vertical="center" wrapText="1"/>
    </xf>
    <xf numFmtId="0" fontId="0" fillId="0" borderId="49" xfId="0" applyBorder="1" applyAlignment="1">
      <alignment wrapText="1"/>
    </xf>
    <xf numFmtId="0" fontId="0" fillId="0" borderId="49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wrapText="1"/>
    </xf>
    <xf numFmtId="4" fontId="18" fillId="0" borderId="51" xfId="0" applyNumberFormat="1" applyFont="1" applyBorder="1" applyAlignment="1">
      <alignment horizontal="right" vertical="center" wrapText="1"/>
    </xf>
    <xf numFmtId="0" fontId="18" fillId="0" borderId="51" xfId="0" applyFont="1" applyBorder="1" applyAlignment="1">
      <alignment horizontal="left" vertical="center" wrapText="1"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169" fontId="0" fillId="0" borderId="51" xfId="0" applyNumberFormat="1" applyBorder="1" applyAlignment="1">
      <alignment horizontal="right" wrapText="1"/>
    </xf>
    <xf numFmtId="0" fontId="11" fillId="0" borderId="51" xfId="0" applyFont="1" applyBorder="1" applyAlignment="1">
      <alignment horizontal="center" wrapText="1"/>
    </xf>
    <xf numFmtId="4" fontId="0" fillId="0" borderId="51" xfId="0" applyNumberFormat="1" applyBorder="1" applyAlignment="1">
      <alignment horizontal="right" vertical="center" wrapText="1"/>
    </xf>
    <xf numFmtId="176" fontId="0" fillId="0" borderId="51" xfId="0" applyNumberFormat="1" applyBorder="1" applyAlignment="1">
      <alignment horizontal="right" vertical="center" wrapText="1"/>
    </xf>
    <xf numFmtId="0" fontId="0" fillId="0" borderId="54" xfId="0" applyBorder="1" applyAlignment="1">
      <alignment horizontal="center" wrapText="1"/>
    </xf>
    <xf numFmtId="0" fontId="0" fillId="0" borderId="54" xfId="0" applyBorder="1" applyAlignment="1">
      <alignment horizontal="left" wrapText="1"/>
    </xf>
    <xf numFmtId="169" fontId="0" fillId="0" borderId="54" xfId="0" applyNumberFormat="1" applyBorder="1" applyAlignment="1">
      <alignment horizontal="right" wrapText="1"/>
    </xf>
    <xf numFmtId="4" fontId="0" fillId="0" borderId="54" xfId="0" applyNumberFormat="1" applyBorder="1" applyAlignment="1">
      <alignment horizontal="right" vertical="center" wrapText="1"/>
    </xf>
    <xf numFmtId="176" fontId="0" fillId="0" borderId="54" xfId="0" applyNumberFormat="1" applyBorder="1" applyAlignment="1">
      <alignment horizontal="right" vertical="center" wrapText="1"/>
    </xf>
    <xf numFmtId="0" fontId="18" fillId="0" borderId="54" xfId="0" applyFont="1" applyBorder="1" applyAlignment="1">
      <alignment horizontal="left" vertical="center" wrapText="1"/>
    </xf>
    <xf numFmtId="0" fontId="0" fillId="0" borderId="34" xfId="0" applyBorder="1" applyAlignment="1">
      <alignment horizontal="center" wrapText="1"/>
    </xf>
    <xf numFmtId="169" fontId="0" fillId="0" borderId="34" xfId="0" applyNumberFormat="1" applyBorder="1" applyAlignment="1">
      <alignment horizontal="right" wrapText="1"/>
    </xf>
    <xf numFmtId="0" fontId="0" fillId="0" borderId="34" xfId="0" applyBorder="1" applyAlignment="1">
      <alignment horizontal="left" wrapText="1"/>
    </xf>
    <xf numFmtId="0" fontId="0" fillId="0" borderId="34" xfId="0" applyBorder="1" applyAlignment="1">
      <alignment horizontal="center"/>
    </xf>
    <xf numFmtId="2" fontId="0" fillId="0" borderId="34" xfId="0" applyNumberFormat="1" applyBorder="1"/>
    <xf numFmtId="0" fontId="0" fillId="0" borderId="34" xfId="0" applyBorder="1" applyAlignment="1">
      <alignment wrapText="1"/>
    </xf>
    <xf numFmtId="0" fontId="11" fillId="0" borderId="34" xfId="0" applyFont="1" applyBorder="1" applyAlignment="1">
      <alignment horizontal="center" wrapText="1"/>
    </xf>
    <xf numFmtId="0" fontId="18" fillId="5" borderId="57" xfId="0" applyFont="1" applyFill="1" applyBorder="1" applyAlignment="1">
      <alignment horizontal="center" vertical="center" wrapText="1"/>
    </xf>
    <xf numFmtId="0" fontId="18" fillId="5" borderId="46" xfId="77" applyFont="1" applyFill="1" applyBorder="1" applyAlignment="1">
      <alignment horizontal="left" vertical="center" wrapText="1"/>
    </xf>
    <xf numFmtId="0" fontId="18" fillId="5" borderId="46" xfId="77" applyFont="1" applyFill="1" applyBorder="1" applyAlignment="1">
      <alignment horizontal="center" vertical="center" wrapText="1"/>
    </xf>
    <xf numFmtId="0" fontId="2" fillId="5" borderId="57" xfId="77" applyFont="1" applyFill="1" applyBorder="1" applyAlignment="1">
      <alignment horizontal="center" vertical="center"/>
    </xf>
    <xf numFmtId="4" fontId="18" fillId="5" borderId="46" xfId="77" applyNumberFormat="1" applyFont="1" applyFill="1" applyBorder="1" applyAlignment="1">
      <alignment horizontal="right" vertical="center" wrapText="1"/>
    </xf>
    <xf numFmtId="4" fontId="18" fillId="5" borderId="46" xfId="77" applyNumberFormat="1" applyFont="1" applyFill="1" applyBorder="1" applyAlignment="1">
      <alignment horizontal="center" vertical="center" wrapText="1"/>
    </xf>
    <xf numFmtId="4" fontId="18" fillId="5" borderId="57" xfId="77" applyNumberFormat="1" applyFont="1" applyFill="1" applyBorder="1" applyAlignment="1">
      <alignment horizontal="center" vertical="center" wrapText="1"/>
    </xf>
    <xf numFmtId="4" fontId="18" fillId="5" borderId="57" xfId="77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4" fontId="18" fillId="5" borderId="46" xfId="77" applyNumberFormat="1" applyFont="1" applyFill="1" applyBorder="1" applyAlignment="1">
      <alignment horizontal="left" vertical="center" wrapText="1"/>
    </xf>
    <xf numFmtId="0" fontId="0" fillId="2" borderId="51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18" fillId="5" borderId="0" xfId="0" applyFont="1" applyFill="1"/>
    <xf numFmtId="4" fontId="18" fillId="5" borderId="0" xfId="0" applyNumberFormat="1" applyFont="1" applyFill="1"/>
    <xf numFmtId="0" fontId="0" fillId="5" borderId="57" xfId="0" applyFill="1" applyBorder="1" applyAlignment="1">
      <alignment vertical="center" wrapText="1"/>
    </xf>
    <xf numFmtId="0" fontId="0" fillId="5" borderId="57" xfId="0" applyFill="1" applyBorder="1" applyAlignment="1">
      <alignment horizontal="center" vertical="center" wrapText="1"/>
    </xf>
    <xf numFmtId="176" fontId="0" fillId="5" borderId="57" xfId="0" applyNumberFormat="1" applyFill="1" applyBorder="1" applyAlignment="1">
      <alignment vertical="center" wrapText="1"/>
    </xf>
    <xf numFmtId="169" fontId="0" fillId="5" borderId="57" xfId="0" applyNumberFormat="1" applyFill="1" applyBorder="1" applyAlignment="1">
      <alignment horizontal="center" vertical="center" wrapText="1"/>
    </xf>
    <xf numFmtId="4" fontId="20" fillId="5" borderId="57" xfId="0" applyNumberFormat="1" applyFont="1" applyFill="1" applyBorder="1" applyAlignment="1">
      <alignment horizontal="right" vertical="center" wrapText="1"/>
    </xf>
    <xf numFmtId="4" fontId="20" fillId="5" borderId="57" xfId="55" applyNumberFormat="1" applyFont="1" applyFill="1" applyBorder="1" applyAlignment="1" applyProtection="1">
      <alignment horizontal="right" vertical="center" wrapText="1"/>
    </xf>
    <xf numFmtId="0" fontId="37" fillId="5" borderId="57" xfId="0" applyFont="1" applyFill="1" applyBorder="1" applyAlignment="1">
      <alignment vertical="center"/>
    </xf>
    <xf numFmtId="6" fontId="0" fillId="5" borderId="57" xfId="0" applyNumberFormat="1" applyFill="1" applyBorder="1"/>
    <xf numFmtId="169" fontId="21" fillId="5" borderId="57" xfId="0" applyNumberFormat="1" applyFont="1" applyFill="1" applyBorder="1" applyAlignment="1">
      <alignment vertical="center" wrapText="1"/>
    </xf>
    <xf numFmtId="0" fontId="18" fillId="5" borderId="57" xfId="0" applyFont="1" applyFill="1" applyBorder="1" applyAlignment="1">
      <alignment vertical="center" wrapText="1"/>
    </xf>
    <xf numFmtId="0" fontId="0" fillId="5" borderId="57" xfId="0" applyFill="1" applyBorder="1" applyAlignment="1">
      <alignment horizontal="left" vertical="center" wrapText="1"/>
    </xf>
    <xf numFmtId="169" fontId="18" fillId="5" borderId="57" xfId="0" applyNumberFormat="1" applyFont="1" applyFill="1" applyBorder="1" applyAlignment="1">
      <alignment vertical="center" wrapText="1"/>
    </xf>
    <xf numFmtId="2" fontId="0" fillId="5" borderId="57" xfId="0" applyNumberFormat="1" applyFill="1" applyBorder="1" applyAlignment="1">
      <alignment horizontal="right" vertical="center" wrapText="1"/>
    </xf>
    <xf numFmtId="2" fontId="18" fillId="5" borderId="57" xfId="0" applyNumberFormat="1" applyFont="1" applyFill="1" applyBorder="1" applyAlignment="1">
      <alignment horizontal="right" vertical="center" wrapText="1"/>
    </xf>
    <xf numFmtId="0" fontId="0" fillId="2" borderId="57" xfId="0" applyFill="1" applyBorder="1" applyAlignment="1">
      <alignment wrapText="1"/>
    </xf>
    <xf numFmtId="0" fontId="0" fillId="5" borderId="57" xfId="0" applyFill="1" applyBorder="1" applyAlignment="1">
      <alignment horizontal="left" wrapText="1"/>
    </xf>
    <xf numFmtId="0" fontId="0" fillId="5" borderId="57" xfId="0" applyFill="1" applyBorder="1" applyAlignment="1">
      <alignment horizontal="center" wrapText="1"/>
    </xf>
    <xf numFmtId="169" fontId="0" fillId="5" borderId="57" xfId="0" applyNumberFormat="1" applyFill="1" applyBorder="1" applyAlignment="1">
      <alignment horizontal="right" wrapText="1"/>
    </xf>
    <xf numFmtId="0" fontId="11" fillId="5" borderId="57" xfId="0" applyFont="1" applyFill="1" applyBorder="1" applyAlignment="1">
      <alignment horizontal="center" wrapText="1"/>
    </xf>
    <xf numFmtId="4" fontId="0" fillId="5" borderId="57" xfId="0" applyNumberFormat="1" applyFill="1" applyBorder="1" applyAlignment="1">
      <alignment horizontal="right" vertical="center" wrapText="1"/>
    </xf>
    <xf numFmtId="0" fontId="0" fillId="5" borderId="57" xfId="0" applyFill="1" applyBorder="1" applyAlignment="1">
      <alignment wrapText="1"/>
    </xf>
    <xf numFmtId="0" fontId="38" fillId="10" borderId="0" xfId="0" applyFont="1" applyFill="1"/>
    <xf numFmtId="0" fontId="33" fillId="11" borderId="44" xfId="0" applyFont="1" applyFill="1" applyBorder="1" applyAlignment="1">
      <alignment horizontal="center" vertical="center" wrapText="1"/>
    </xf>
    <xf numFmtId="0" fontId="33" fillId="11" borderId="44" xfId="0" applyFont="1" applyFill="1" applyBorder="1" applyAlignment="1">
      <alignment horizontal="left" vertical="center" wrapText="1"/>
    </xf>
    <xf numFmtId="4" fontId="33" fillId="11" borderId="44" xfId="0" applyNumberFormat="1" applyFont="1" applyFill="1" applyBorder="1" applyAlignment="1">
      <alignment horizontal="center" vertical="center" wrapText="1"/>
    </xf>
    <xf numFmtId="4" fontId="33" fillId="11" borderId="44" xfId="0" applyNumberFormat="1" applyFont="1" applyFill="1" applyBorder="1" applyAlignment="1">
      <alignment horizontal="right" vertical="center" wrapText="1"/>
    </xf>
    <xf numFmtId="0" fontId="33" fillId="11" borderId="43" xfId="0" applyFont="1" applyFill="1" applyBorder="1" applyAlignment="1">
      <alignment horizontal="center" vertical="center" wrapText="1"/>
    </xf>
    <xf numFmtId="0" fontId="33" fillId="11" borderId="0" xfId="0" applyFont="1" applyFill="1"/>
    <xf numFmtId="4" fontId="33" fillId="11" borderId="0" xfId="0" applyNumberFormat="1" applyFont="1" applyFill="1"/>
    <xf numFmtId="0" fontId="33" fillId="11" borderId="0" xfId="0" applyFont="1" applyFill="1" applyAlignment="1">
      <alignment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left" vertical="center" wrapText="1"/>
    </xf>
    <xf numFmtId="4" fontId="18" fillId="2" borderId="57" xfId="0" applyNumberFormat="1" applyFont="1" applyFill="1" applyBorder="1" applyAlignment="1">
      <alignment horizontal="center" vertical="center" wrapText="1"/>
    </xf>
    <xf numFmtId="4" fontId="18" fillId="2" borderId="57" xfId="0" applyNumberFormat="1" applyFont="1" applyFill="1" applyBorder="1" applyAlignment="1">
      <alignment horizontal="right" vertical="center" wrapText="1"/>
    </xf>
    <xf numFmtId="4" fontId="21" fillId="2" borderId="57" xfId="0" applyNumberFormat="1" applyFont="1" applyFill="1" applyBorder="1" applyAlignment="1">
      <alignment horizontal="right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left" vertical="center" wrapText="1"/>
    </xf>
    <xf numFmtId="4" fontId="18" fillId="2" borderId="51" xfId="0" applyNumberFormat="1" applyFont="1" applyFill="1" applyBorder="1" applyAlignment="1">
      <alignment horizontal="center" vertical="center" wrapText="1"/>
    </xf>
    <xf numFmtId="4" fontId="18" fillId="2" borderId="51" xfId="0" applyNumberFormat="1" applyFont="1" applyFill="1" applyBorder="1" applyAlignment="1">
      <alignment horizontal="right" vertical="center" wrapText="1"/>
    </xf>
    <xf numFmtId="4" fontId="21" fillId="2" borderId="51" xfId="0" applyNumberFormat="1" applyFont="1" applyFill="1" applyBorder="1" applyAlignment="1">
      <alignment horizontal="right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vertical="center" wrapText="1"/>
    </xf>
    <xf numFmtId="0" fontId="18" fillId="2" borderId="50" xfId="0" applyFont="1" applyFill="1" applyBorder="1" applyAlignment="1">
      <alignment horizontal="center" vertical="center" wrapText="1"/>
    </xf>
    <xf numFmtId="4" fontId="18" fillId="2" borderId="50" xfId="0" applyNumberFormat="1" applyFont="1" applyFill="1" applyBorder="1" applyAlignment="1">
      <alignment horizontal="center" vertical="center" wrapText="1"/>
    </xf>
    <xf numFmtId="4" fontId="18" fillId="2" borderId="50" xfId="0" applyNumberFormat="1" applyFont="1" applyFill="1" applyBorder="1" applyAlignment="1">
      <alignment vertical="center" wrapText="1"/>
    </xf>
    <xf numFmtId="169" fontId="18" fillId="2" borderId="53" xfId="0" applyNumberFormat="1" applyFont="1" applyFill="1" applyBorder="1" applyAlignment="1">
      <alignment horizontal="center" vertical="center" wrapText="1"/>
    </xf>
    <xf numFmtId="4" fontId="21" fillId="2" borderId="50" xfId="0" applyNumberFormat="1" applyFont="1" applyFill="1" applyBorder="1" applyAlignment="1">
      <alignment vertical="center" wrapText="1"/>
    </xf>
    <xf numFmtId="0" fontId="18" fillId="2" borderId="50" xfId="0" applyFont="1" applyFill="1" applyBorder="1" applyAlignment="1">
      <alignment horizontal="left" vertical="center" wrapText="1"/>
    </xf>
    <xf numFmtId="0" fontId="0" fillId="5" borderId="57" xfId="0" applyFill="1" applyBorder="1" applyAlignment="1">
      <alignment vertical="center"/>
    </xf>
    <xf numFmtId="0" fontId="0" fillId="5" borderId="57" xfId="0" applyFill="1" applyBorder="1" applyAlignment="1">
      <alignment horizontal="right" vertical="center" wrapText="1"/>
    </xf>
    <xf numFmtId="169" fontId="20" fillId="5" borderId="57" xfId="0" applyNumberFormat="1" applyFont="1" applyFill="1" applyBorder="1" applyAlignment="1">
      <alignment vertical="center" wrapText="1"/>
    </xf>
    <xf numFmtId="0" fontId="0" fillId="5" borderId="57" xfId="0" applyFill="1" applyBorder="1" applyAlignment="1">
      <alignment horizont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wrapText="1"/>
    </xf>
    <xf numFmtId="0" fontId="17" fillId="2" borderId="57" xfId="0" applyFont="1" applyFill="1" applyBorder="1" applyAlignment="1">
      <alignment horizontal="left" vertical="center" wrapText="1"/>
    </xf>
    <xf numFmtId="4" fontId="0" fillId="5" borderId="57" xfId="0" applyNumberFormat="1" applyFill="1" applyBorder="1" applyAlignment="1">
      <alignment horizontal="left" vertical="center" wrapText="1"/>
    </xf>
    <xf numFmtId="0" fontId="18" fillId="9" borderId="34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>
      <alignment vertical="center" wrapText="1"/>
    </xf>
    <xf numFmtId="176" fontId="18" fillId="9" borderId="34" xfId="0" applyNumberFormat="1" applyFont="1" applyFill="1" applyBorder="1" applyAlignment="1">
      <alignment vertical="center" wrapText="1"/>
    </xf>
    <xf numFmtId="169" fontId="18" fillId="9" borderId="34" xfId="0" applyNumberFormat="1" applyFont="1" applyFill="1" applyBorder="1" applyAlignment="1">
      <alignment vertical="center" wrapText="1"/>
    </xf>
    <xf numFmtId="4" fontId="21" fillId="9" borderId="34" xfId="0" applyNumberFormat="1" applyFont="1" applyFill="1" applyBorder="1" applyAlignment="1">
      <alignment vertical="center" wrapText="1"/>
    </xf>
    <xf numFmtId="4" fontId="18" fillId="5" borderId="34" xfId="0" applyNumberFormat="1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left" vertical="center" wrapText="1"/>
    </xf>
    <xf numFmtId="169" fontId="18" fillId="5" borderId="34" xfId="0" applyNumberFormat="1" applyFont="1" applyFill="1" applyBorder="1" applyAlignment="1">
      <alignment horizontal="center" vertical="center" wrapText="1"/>
    </xf>
    <xf numFmtId="172" fontId="18" fillId="5" borderId="34" xfId="0" applyNumberFormat="1" applyFont="1" applyFill="1" applyBorder="1" applyAlignment="1">
      <alignment horizontal="center" vertical="center" wrapText="1"/>
    </xf>
    <xf numFmtId="4" fontId="18" fillId="5" borderId="34" xfId="0" applyNumberFormat="1" applyFont="1" applyFill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0" fontId="0" fillId="2" borderId="34" xfId="0" applyFill="1" applyBorder="1" applyAlignment="1">
      <alignment horizontal="left" wrapText="1"/>
    </xf>
    <xf numFmtId="4" fontId="0" fillId="2" borderId="34" xfId="0" applyNumberFormat="1" applyFill="1" applyBorder="1"/>
    <xf numFmtId="0" fontId="18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vertical="center" wrapText="1"/>
    </xf>
    <xf numFmtId="169" fontId="18" fillId="3" borderId="4" xfId="0" applyNumberFormat="1" applyFont="1" applyFill="1" applyBorder="1" applyAlignment="1">
      <alignment horizontal="right" vertical="center" wrapText="1"/>
    </xf>
    <xf numFmtId="169" fontId="26" fillId="3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vertical="center" wrapText="1"/>
    </xf>
    <xf numFmtId="169" fontId="18" fillId="3" borderId="34" xfId="0" applyNumberFormat="1" applyFont="1" applyFill="1" applyBorder="1" applyAlignment="1">
      <alignment horizontal="right" vertical="center" wrapText="1"/>
    </xf>
    <xf numFmtId="169" fontId="26" fillId="3" borderId="34" xfId="0" applyNumberFormat="1" applyFont="1" applyFill="1" applyBorder="1" applyAlignment="1">
      <alignment horizontal="center" vertical="center" wrapText="1"/>
    </xf>
    <xf numFmtId="4" fontId="21" fillId="3" borderId="34" xfId="0" applyNumberFormat="1" applyFont="1" applyFill="1" applyBorder="1" applyAlignment="1">
      <alignment vertical="center" wrapText="1"/>
    </xf>
    <xf numFmtId="169" fontId="18" fillId="3" borderId="34" xfId="0" applyNumberFormat="1" applyFont="1" applyFill="1" applyBorder="1" applyAlignment="1">
      <alignment horizontal="center" vertical="center" wrapText="1"/>
    </xf>
    <xf numFmtId="0" fontId="0" fillId="3" borderId="34" xfId="0" applyFill="1" applyBorder="1"/>
    <xf numFmtId="0" fontId="18" fillId="3" borderId="34" xfId="0" applyFont="1" applyFill="1" applyBorder="1" applyAlignment="1">
      <alignment horizontal="right" vertical="center" wrapText="1"/>
    </xf>
    <xf numFmtId="174" fontId="21" fillId="3" borderId="34" xfId="0" applyNumberFormat="1" applyFont="1" applyFill="1" applyBorder="1" applyAlignment="1">
      <alignment vertical="center" wrapText="1"/>
    </xf>
    <xf numFmtId="4" fontId="18" fillId="3" borderId="34" xfId="0" quotePrefix="1" applyNumberFormat="1" applyFont="1" applyFill="1" applyBorder="1" applyAlignment="1">
      <alignment horizontal="center" vertical="center" wrapText="1"/>
    </xf>
    <xf numFmtId="0" fontId="39" fillId="3" borderId="34" xfId="0" applyFont="1" applyFill="1" applyBorder="1"/>
    <xf numFmtId="4" fontId="18" fillId="3" borderId="34" xfId="0" applyNumberFormat="1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49" fontId="18" fillId="0" borderId="45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4" fillId="0" borderId="4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8" fillId="0" borderId="45" xfId="0" applyFont="1" applyBorder="1" applyAlignment="1">
      <alignment vertical="center" wrapText="1"/>
    </xf>
    <xf numFmtId="0" fontId="24" fillId="0" borderId="46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49" fontId="18" fillId="0" borderId="46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49" fontId="0" fillId="0" borderId="57" xfId="0" applyNumberFormat="1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24" fillId="0" borderId="45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49" fontId="18" fillId="0" borderId="45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169" fontId="17" fillId="2" borderId="3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0" xfId="0" applyFont="1" applyFill="1"/>
    <xf numFmtId="4" fontId="17" fillId="2" borderId="0" xfId="0" applyNumberFormat="1" applyFont="1" applyFill="1"/>
    <xf numFmtId="0" fontId="17" fillId="2" borderId="0" xfId="0" applyFont="1" applyFill="1" applyAlignment="1">
      <alignment wrapText="1"/>
    </xf>
    <xf numFmtId="0" fontId="17" fillId="2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right" vertical="center" wrapText="1"/>
    </xf>
    <xf numFmtId="169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42" fillId="0" borderId="2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center" wrapText="1"/>
    </xf>
    <xf numFmtId="4" fontId="17" fillId="0" borderId="57" xfId="0" applyNumberFormat="1" applyFont="1" applyBorder="1" applyAlignment="1">
      <alignment horizontal="center" vertical="center" wrapText="1"/>
    </xf>
    <xf numFmtId="169" fontId="17" fillId="0" borderId="57" xfId="0" applyNumberFormat="1" applyFont="1" applyBorder="1" applyAlignment="1">
      <alignment horizontal="right" wrapText="1"/>
    </xf>
    <xf numFmtId="0" fontId="41" fillId="0" borderId="57" xfId="0" applyFont="1" applyBorder="1" applyAlignment="1">
      <alignment horizontal="right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169" fontId="17" fillId="0" borderId="41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vertical="center" wrapText="1"/>
    </xf>
    <xf numFmtId="4" fontId="18" fillId="12" borderId="3" xfId="0" applyNumberFormat="1" applyFont="1" applyFill="1" applyBorder="1" applyAlignment="1">
      <alignment horizontal="center" vertical="center" wrapText="1"/>
    </xf>
    <xf numFmtId="169" fontId="18" fillId="12" borderId="3" xfId="0" applyNumberFormat="1" applyFont="1" applyFill="1" applyBorder="1" applyAlignment="1">
      <alignment horizontal="center" vertical="center" wrapText="1"/>
    </xf>
    <xf numFmtId="4" fontId="21" fillId="12" borderId="3" xfId="0" applyNumberFormat="1" applyFont="1" applyFill="1" applyBorder="1" applyAlignment="1">
      <alignment horizontal="right" vertical="center" wrapText="1"/>
    </xf>
    <xf numFmtId="0" fontId="18" fillId="12" borderId="3" xfId="0" applyFont="1" applyFill="1" applyBorder="1" applyAlignment="1">
      <alignment horizontal="left" vertical="center" wrapText="1"/>
    </xf>
    <xf numFmtId="0" fontId="18" fillId="12" borderId="34" xfId="0" applyFont="1" applyFill="1" applyBorder="1" applyAlignment="1">
      <alignment horizontal="center" vertical="center" wrapText="1"/>
    </xf>
    <xf numFmtId="0" fontId="18" fillId="12" borderId="0" xfId="0" applyFont="1" applyFill="1" applyAlignment="1">
      <alignment vertical="center" wrapText="1"/>
    </xf>
    <xf numFmtId="0" fontId="18" fillId="12" borderId="0" xfId="0" applyFont="1" applyFill="1" applyAlignment="1">
      <alignment horizontal="center" vertical="center" wrapText="1"/>
    </xf>
    <xf numFmtId="169" fontId="18" fillId="12" borderId="3" xfId="0" applyNumberFormat="1" applyFont="1" applyFill="1" applyBorder="1" applyAlignment="1">
      <alignment horizontal="right" vertical="center" wrapText="1"/>
    </xf>
    <xf numFmtId="169" fontId="26" fillId="12" borderId="3" xfId="0" applyNumberFormat="1" applyFont="1" applyFill="1" applyBorder="1" applyAlignment="1">
      <alignment horizontal="center" vertical="center" wrapText="1"/>
    </xf>
    <xf numFmtId="169" fontId="21" fillId="12" borderId="3" xfId="0" applyNumberFormat="1" applyFont="1" applyFill="1" applyBorder="1" applyAlignment="1">
      <alignment horizontal="right" vertical="center" wrapText="1"/>
    </xf>
    <xf numFmtId="0" fontId="18" fillId="12" borderId="35" xfId="0" applyFont="1" applyFill="1" applyBorder="1" applyAlignment="1">
      <alignment vertical="center" wrapText="1"/>
    </xf>
    <xf numFmtId="0" fontId="18" fillId="12" borderId="35" xfId="0" applyFont="1" applyFill="1" applyBorder="1" applyAlignment="1">
      <alignment horizontal="center" vertical="center" wrapText="1"/>
    </xf>
    <xf numFmtId="169" fontId="18" fillId="12" borderId="35" xfId="0" applyNumberFormat="1" applyFont="1" applyFill="1" applyBorder="1" applyAlignment="1">
      <alignment horizontal="right" vertical="center" wrapText="1"/>
    </xf>
    <xf numFmtId="169" fontId="26" fillId="12" borderId="35" xfId="0" applyNumberFormat="1" applyFont="1" applyFill="1" applyBorder="1" applyAlignment="1">
      <alignment horizontal="center" vertical="center" wrapText="1"/>
    </xf>
    <xf numFmtId="4" fontId="21" fillId="12" borderId="35" xfId="0" applyNumberFormat="1" applyFont="1" applyFill="1" applyBorder="1" applyAlignment="1">
      <alignment vertical="center" wrapText="1"/>
    </xf>
    <xf numFmtId="169" fontId="18" fillId="12" borderId="3" xfId="0" applyNumberFormat="1" applyFont="1" applyFill="1" applyBorder="1" applyAlignment="1">
      <alignment horizontal="left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0" borderId="46" xfId="0" applyBorder="1"/>
    <xf numFmtId="169" fontId="18" fillId="0" borderId="46" xfId="0" applyNumberFormat="1" applyFont="1" applyBorder="1" applyAlignment="1">
      <alignment horizontal="right" vertical="center" wrapText="1"/>
    </xf>
    <xf numFmtId="169" fontId="26" fillId="0" borderId="46" xfId="0" applyNumberFormat="1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74" fontId="20" fillId="0" borderId="46" xfId="0" applyNumberFormat="1" applyFont="1" applyBorder="1"/>
    <xf numFmtId="0" fontId="18" fillId="0" borderId="48" xfId="0" applyFont="1" applyBorder="1" applyAlignment="1">
      <alignment vertical="center" wrapText="1"/>
    </xf>
    <xf numFmtId="0" fontId="18" fillId="13" borderId="41" xfId="0" applyFont="1" applyFill="1" applyBorder="1" applyAlignment="1">
      <alignment vertical="center" wrapText="1"/>
    </xf>
    <xf numFmtId="0" fontId="18" fillId="13" borderId="41" xfId="0" applyFont="1" applyFill="1" applyBorder="1" applyAlignment="1">
      <alignment horizontal="left" vertical="center" wrapText="1"/>
    </xf>
    <xf numFmtId="0" fontId="18" fillId="13" borderId="36" xfId="0" applyFont="1" applyFill="1" applyBorder="1" applyAlignment="1">
      <alignment horizontal="left" wrapText="1"/>
    </xf>
    <xf numFmtId="169" fontId="0" fillId="5" borderId="57" xfId="0" applyNumberFormat="1" applyFill="1" applyBorder="1" applyAlignment="1">
      <alignment horizontal="left" wrapText="1"/>
    </xf>
    <xf numFmtId="14" fontId="0" fillId="3" borderId="34" xfId="0" applyNumberFormat="1" applyFill="1" applyBorder="1"/>
    <xf numFmtId="4" fontId="0" fillId="3" borderId="34" xfId="0" applyNumberFormat="1" applyFill="1" applyBorder="1"/>
    <xf numFmtId="0" fontId="0" fillId="14" borderId="34" xfId="0" applyFill="1" applyBorder="1"/>
    <xf numFmtId="0" fontId="0" fillId="14" borderId="34" xfId="0" applyFill="1" applyBorder="1" applyAlignment="1">
      <alignment horizontal="center" wrapText="1"/>
    </xf>
    <xf numFmtId="14" fontId="0" fillId="14" borderId="34" xfId="0" applyNumberFormat="1" applyFill="1" applyBorder="1"/>
    <xf numFmtId="4" fontId="0" fillId="14" borderId="34" xfId="0" applyNumberFormat="1" applyFill="1" applyBorder="1"/>
    <xf numFmtId="0" fontId="18" fillId="14" borderId="0" xfId="0" applyFont="1" applyFill="1" applyAlignment="1">
      <alignment vertical="center" wrapText="1"/>
    </xf>
    <xf numFmtId="14" fontId="0" fillId="3" borderId="34" xfId="0" applyNumberFormat="1" applyFill="1" applyBorder="1" applyAlignment="1">
      <alignment horizontal="center"/>
    </xf>
    <xf numFmtId="0" fontId="0" fillId="2" borderId="34" xfId="0" applyFill="1" applyBorder="1" applyAlignment="1">
      <alignment horizontal="center" wrapText="1"/>
    </xf>
    <xf numFmtId="169" fontId="0" fillId="2" borderId="34" xfId="0" applyNumberFormat="1" applyFill="1" applyBorder="1" applyAlignment="1">
      <alignment horizontal="right" wrapText="1"/>
    </xf>
    <xf numFmtId="0" fontId="11" fillId="2" borderId="34" xfId="0" applyFont="1" applyFill="1" applyBorder="1" applyAlignment="1">
      <alignment horizontal="center" wrapText="1"/>
    </xf>
    <xf numFmtId="4" fontId="0" fillId="2" borderId="34" xfId="0" applyNumberFormat="1" applyFill="1" applyBorder="1" applyAlignment="1">
      <alignment horizontal="right" vertical="center" wrapText="1"/>
    </xf>
    <xf numFmtId="0" fontId="0" fillId="2" borderId="34" xfId="0" applyFill="1" applyBorder="1" applyAlignment="1">
      <alignment horizontal="center" vertical="center" wrapText="1"/>
    </xf>
    <xf numFmtId="2" fontId="0" fillId="3" borderId="34" xfId="0" applyNumberFormat="1" applyFill="1" applyBorder="1"/>
    <xf numFmtId="2" fontId="0" fillId="14" borderId="34" xfId="0" applyNumberFormat="1" applyFill="1" applyBorder="1"/>
    <xf numFmtId="0" fontId="0" fillId="13" borderId="0" xfId="0" applyFill="1"/>
    <xf numFmtId="0" fontId="11" fillId="13" borderId="0" xfId="0" applyFont="1" applyFill="1"/>
    <xf numFmtId="0" fontId="42" fillId="0" borderId="51" xfId="0" applyFont="1" applyBorder="1" applyAlignment="1">
      <alignment wrapText="1"/>
    </xf>
    <xf numFmtId="0" fontId="42" fillId="0" borderId="51" xfId="0" applyFont="1" applyBorder="1" applyAlignment="1">
      <alignment horizontal="center" wrapText="1"/>
    </xf>
    <xf numFmtId="169" fontId="42" fillId="0" borderId="51" xfId="0" applyNumberFormat="1" applyFont="1" applyBorder="1" applyAlignment="1">
      <alignment horizontal="right" wrapText="1"/>
    </xf>
    <xf numFmtId="169" fontId="43" fillId="0" borderId="51" xfId="0" applyNumberFormat="1" applyFont="1" applyBorder="1" applyAlignment="1">
      <alignment horizontal="right" wrapText="1"/>
    </xf>
    <xf numFmtId="0" fontId="42" fillId="0" borderId="51" xfId="0" applyFont="1" applyBorder="1" applyAlignment="1">
      <alignment horizontal="left" wrapText="1"/>
    </xf>
    <xf numFmtId="0" fontId="42" fillId="0" borderId="51" xfId="0" applyFont="1" applyBorder="1"/>
    <xf numFmtId="4" fontId="42" fillId="0" borderId="51" xfId="0" applyNumberFormat="1" applyFont="1" applyBorder="1" applyAlignment="1">
      <alignment horizontal="center" wrapText="1"/>
    </xf>
    <xf numFmtId="0" fontId="24" fillId="6" borderId="58" xfId="0" applyFont="1" applyFill="1" applyBorder="1" applyAlignment="1">
      <alignment horizontal="center" vertical="center" wrapText="1"/>
    </xf>
    <xf numFmtId="0" fontId="24" fillId="6" borderId="3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wrapText="1"/>
    </xf>
    <xf numFmtId="0" fontId="17" fillId="2" borderId="34" xfId="0" applyFont="1" applyFill="1" applyBorder="1" applyAlignment="1">
      <alignment wrapText="1"/>
    </xf>
    <xf numFmtId="14" fontId="0" fillId="0" borderId="34" xfId="0" applyNumberFormat="1" applyBorder="1"/>
    <xf numFmtId="4" fontId="0" fillId="0" borderId="34" xfId="0" applyNumberFormat="1" applyBorder="1"/>
    <xf numFmtId="0" fontId="18" fillId="0" borderId="58" xfId="0" applyFont="1" applyBorder="1" applyAlignment="1">
      <alignment horizontal="left" vertical="center" wrapText="1"/>
    </xf>
    <xf numFmtId="0" fontId="18" fillId="12" borderId="58" xfId="0" applyFont="1" applyFill="1" applyBorder="1" applyAlignment="1">
      <alignment vertical="center" wrapText="1"/>
    </xf>
    <xf numFmtId="0" fontId="18" fillId="0" borderId="58" xfId="0" applyFont="1" applyBorder="1"/>
    <xf numFmtId="0" fontId="0" fillId="0" borderId="58" xfId="0" applyBorder="1" applyAlignment="1">
      <alignment horizontal="left" vertical="center" wrapText="1"/>
    </xf>
    <xf numFmtId="0" fontId="18" fillId="0" borderId="65" xfId="0" applyFont="1" applyBorder="1" applyAlignment="1">
      <alignment vertical="center" wrapText="1"/>
    </xf>
    <xf numFmtId="0" fontId="18" fillId="3" borderId="18" xfId="0" applyFont="1" applyFill="1" applyBorder="1" applyAlignment="1">
      <alignment vertical="center" wrapText="1"/>
    </xf>
    <xf numFmtId="0" fontId="18" fillId="0" borderId="47" xfId="0" applyFont="1" applyBorder="1"/>
    <xf numFmtId="0" fontId="0" fillId="0" borderId="47" xfId="0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12" borderId="34" xfId="0" applyFont="1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169" fontId="0" fillId="2" borderId="3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9" fontId="0" fillId="0" borderId="34" xfId="0" applyNumberFormat="1" applyBorder="1" applyAlignment="1">
      <alignment horizontal="right" vertical="center" wrapText="1"/>
    </xf>
    <xf numFmtId="169" fontId="44" fillId="0" borderId="34" xfId="0" applyNumberFormat="1" applyFont="1" applyBorder="1" applyAlignment="1">
      <alignment horizontal="center" vertical="center" wrapText="1"/>
    </xf>
    <xf numFmtId="0" fontId="0" fillId="14" borderId="0" xfId="0" applyFill="1" applyAlignment="1">
      <alignment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34" xfId="0" applyFill="1" applyBorder="1"/>
    <xf numFmtId="14" fontId="0" fillId="12" borderId="34" xfId="0" applyNumberFormat="1" applyFill="1" applyBorder="1"/>
    <xf numFmtId="0" fontId="0" fillId="12" borderId="34" xfId="0" applyFill="1" applyBorder="1" applyAlignment="1">
      <alignment horizontal="center" vertical="center" wrapText="1"/>
    </xf>
    <xf numFmtId="169" fontId="0" fillId="12" borderId="34" xfId="0" applyNumberFormat="1" applyFill="1" applyBorder="1" applyAlignment="1">
      <alignment horizontal="right" vertical="center" wrapText="1"/>
    </xf>
    <xf numFmtId="169" fontId="44" fillId="12" borderId="34" xfId="0" applyNumberFormat="1" applyFont="1" applyFill="1" applyBorder="1" applyAlignment="1">
      <alignment horizontal="center" vertical="center" wrapText="1"/>
    </xf>
    <xf numFmtId="0" fontId="0" fillId="12" borderId="34" xfId="0" applyFill="1" applyBorder="1" applyAlignment="1">
      <alignment vertical="center" wrapText="1"/>
    </xf>
    <xf numFmtId="4" fontId="0" fillId="12" borderId="34" xfId="0" applyNumberFormat="1" applyFill="1" applyBorder="1"/>
    <xf numFmtId="0" fontId="0" fillId="12" borderId="0" xfId="0" applyFill="1" applyAlignment="1">
      <alignment vertical="center" wrapText="1"/>
    </xf>
    <xf numFmtId="0" fontId="17" fillId="14" borderId="34" xfId="0" applyFont="1" applyFill="1" applyBorder="1"/>
    <xf numFmtId="0" fontId="17" fillId="0" borderId="34" xfId="0" applyFont="1" applyBorder="1" applyAlignment="1">
      <alignment horizontal="center" wrapText="1"/>
    </xf>
    <xf numFmtId="169" fontId="17" fillId="2" borderId="34" xfId="0" applyNumberFormat="1" applyFont="1" applyFill="1" applyBorder="1" applyAlignment="1">
      <alignment horizontal="right" wrapText="1"/>
    </xf>
    <xf numFmtId="0" fontId="40" fillId="2" borderId="34" xfId="0" applyFont="1" applyFill="1" applyBorder="1" applyAlignment="1">
      <alignment horizontal="center" wrapText="1"/>
    </xf>
    <xf numFmtId="14" fontId="17" fillId="14" borderId="34" xfId="0" applyNumberFormat="1" applyFont="1" applyFill="1" applyBorder="1"/>
    <xf numFmtId="0" fontId="17" fillId="2" borderId="34" xfId="0" applyFont="1" applyFill="1" applyBorder="1" applyAlignment="1">
      <alignment horizontal="left" wrapText="1"/>
    </xf>
    <xf numFmtId="4" fontId="17" fillId="14" borderId="34" xfId="0" applyNumberFormat="1" applyFont="1" applyFill="1" applyBorder="1"/>
    <xf numFmtId="4" fontId="17" fillId="2" borderId="34" xfId="0" applyNumberFormat="1" applyFont="1" applyFill="1" applyBorder="1" applyAlignment="1">
      <alignment horizontal="right" vertical="center" wrapText="1"/>
    </xf>
    <xf numFmtId="0" fontId="17" fillId="2" borderId="34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 wrapText="1"/>
    </xf>
    <xf numFmtId="0" fontId="17" fillId="13" borderId="41" xfId="0" applyFont="1" applyFill="1" applyBorder="1" applyAlignment="1">
      <alignment horizontal="left" vertical="center" wrapText="1"/>
    </xf>
    <xf numFmtId="172" fontId="17" fillId="0" borderId="41" xfId="0" applyNumberFormat="1" applyFont="1" applyBorder="1" applyAlignment="1">
      <alignment horizontal="center" vertical="center" wrapText="1"/>
    </xf>
    <xf numFmtId="4" fontId="17" fillId="0" borderId="41" xfId="0" applyNumberFormat="1" applyFont="1" applyBorder="1" applyAlignment="1">
      <alignment horizontal="right" vertical="center" wrapText="1"/>
    </xf>
    <xf numFmtId="4" fontId="17" fillId="5" borderId="34" xfId="0" applyNumberFormat="1" applyFont="1" applyFill="1" applyBorder="1" applyAlignment="1">
      <alignment horizontal="center" vertical="center" wrapText="1"/>
    </xf>
    <xf numFmtId="0" fontId="0" fillId="2" borderId="47" xfId="0" applyFill="1" applyBorder="1" applyAlignment="1">
      <alignment wrapText="1"/>
    </xf>
    <xf numFmtId="0" fontId="0" fillId="5" borderId="34" xfId="0" applyFill="1" applyBorder="1" applyAlignment="1">
      <alignment wrapText="1"/>
    </xf>
    <xf numFmtId="174" fontId="21" fillId="0" borderId="0" xfId="0" applyNumberFormat="1" applyFont="1" applyAlignment="1">
      <alignment vertical="center" wrapText="1"/>
    </xf>
    <xf numFmtId="4" fontId="30" fillId="13" borderId="51" xfId="0" applyNumberFormat="1" applyFont="1" applyFill="1" applyBorder="1" applyAlignment="1">
      <alignment horizontal="center" wrapText="1"/>
    </xf>
    <xf numFmtId="4" fontId="35" fillId="13" borderId="51" xfId="0" applyNumberFormat="1" applyFont="1" applyFill="1" applyBorder="1" applyAlignment="1">
      <alignment horizontal="center" wrapText="1"/>
    </xf>
    <xf numFmtId="0" fontId="18" fillId="13" borderId="32" xfId="0" applyFont="1" applyFill="1" applyBorder="1" applyAlignment="1">
      <alignment horizontal="center" wrapText="1"/>
    </xf>
    <xf numFmtId="0" fontId="18" fillId="13" borderId="51" xfId="0" applyFont="1" applyFill="1" applyBorder="1" applyAlignment="1">
      <alignment horizontal="center" wrapText="1"/>
    </xf>
    <xf numFmtId="4" fontId="21" fillId="13" borderId="51" xfId="0" applyNumberFormat="1" applyFont="1" applyFill="1" applyBorder="1" applyAlignment="1">
      <alignment horizontal="right" vertical="center" wrapText="1"/>
    </xf>
    <xf numFmtId="0" fontId="18" fillId="13" borderId="0" xfId="0" applyFont="1" applyFill="1" applyAlignment="1">
      <alignment vertical="center" wrapText="1"/>
    </xf>
    <xf numFmtId="174" fontId="21" fillId="13" borderId="0" xfId="0" applyNumberFormat="1" applyFont="1" applyFill="1" applyAlignment="1">
      <alignment vertical="center" wrapText="1"/>
    </xf>
    <xf numFmtId="169" fontId="20" fillId="13" borderId="0" xfId="0" applyNumberFormat="1" applyFont="1" applyFill="1" applyAlignment="1">
      <alignment vertical="center" wrapText="1"/>
    </xf>
    <xf numFmtId="0" fontId="0" fillId="13" borderId="0" xfId="0" applyFill="1" applyAlignment="1">
      <alignment horizontal="right" wrapText="1"/>
    </xf>
    <xf numFmtId="4" fontId="0" fillId="13" borderId="0" xfId="0" applyNumberFormat="1" applyFill="1" applyAlignment="1">
      <alignment horizontal="right" vertical="center" wrapText="1"/>
    </xf>
    <xf numFmtId="174" fontId="21" fillId="2" borderId="32" xfId="0" applyNumberFormat="1" applyFont="1" applyFill="1" applyBorder="1" applyAlignment="1">
      <alignment horizontal="right" vertical="center" wrapText="1"/>
    </xf>
    <xf numFmtId="174" fontId="21" fillId="13" borderId="32" xfId="0" applyNumberFormat="1" applyFont="1" applyFill="1" applyBorder="1" applyAlignment="1">
      <alignment horizontal="right" vertical="center" wrapText="1"/>
    </xf>
    <xf numFmtId="169" fontId="18" fillId="2" borderId="34" xfId="0" applyNumberFormat="1" applyFont="1" applyFill="1" applyBorder="1" applyAlignment="1">
      <alignment wrapText="1"/>
    </xf>
    <xf numFmtId="169" fontId="18" fillId="2" borderId="34" xfId="0" applyNumberFormat="1" applyFont="1" applyFill="1" applyBorder="1" applyAlignment="1">
      <alignment horizontal="right" wrapText="1"/>
    </xf>
    <xf numFmtId="169" fontId="26" fillId="2" borderId="34" xfId="0" applyNumberFormat="1" applyFont="1" applyFill="1" applyBorder="1" applyAlignment="1">
      <alignment horizontal="right" wrapText="1"/>
    </xf>
    <xf numFmtId="0" fontId="18" fillId="2" borderId="34" xfId="0" applyFont="1" applyFill="1" applyBorder="1" applyAlignment="1">
      <alignment horizontal="center" wrapText="1"/>
    </xf>
    <xf numFmtId="0" fontId="0" fillId="0" borderId="57" xfId="0" applyBorder="1"/>
    <xf numFmtId="174" fontId="0" fillId="0" borderId="57" xfId="0" applyNumberFormat="1" applyBorder="1"/>
    <xf numFmtId="174" fontId="18" fillId="2" borderId="57" xfId="0" applyNumberFormat="1" applyFont="1" applyFill="1" applyBorder="1" applyAlignment="1">
      <alignment horizontal="right" vertical="center" wrapText="1"/>
    </xf>
    <xf numFmtId="174" fontId="18" fillId="0" borderId="57" xfId="0" applyNumberFormat="1" applyFont="1" applyBorder="1" applyAlignment="1">
      <alignment vertical="center" wrapText="1"/>
    </xf>
    <xf numFmtId="174" fontId="18" fillId="2" borderId="57" xfId="0" applyNumberFormat="1" applyFont="1" applyFill="1" applyBorder="1" applyAlignment="1">
      <alignment horizontal="left" vertical="center" wrapText="1"/>
    </xf>
    <xf numFmtId="174" fontId="0" fillId="0" borderId="57" xfId="0" applyNumberFormat="1" applyBorder="1" applyAlignment="1">
      <alignment horizontal="left" vertical="center"/>
    </xf>
    <xf numFmtId="174" fontId="18" fillId="2" borderId="57" xfId="0" applyNumberFormat="1" applyFont="1" applyFill="1" applyBorder="1" applyAlignment="1">
      <alignment vertical="center" wrapText="1"/>
    </xf>
    <xf numFmtId="174" fontId="18" fillId="0" borderId="57" xfId="0" applyNumberFormat="1" applyFont="1" applyBorder="1" applyAlignment="1">
      <alignment horizontal="left" vertical="center" wrapText="1"/>
    </xf>
    <xf numFmtId="174" fontId="0" fillId="0" borderId="57" xfId="0" applyNumberFormat="1" applyBorder="1" applyAlignment="1">
      <alignment horizontal="left" vertical="center" wrapText="1"/>
    </xf>
    <xf numFmtId="4" fontId="0" fillId="2" borderId="57" xfId="0" applyNumberFormat="1" applyFill="1" applyBorder="1" applyAlignment="1">
      <alignment horizontal="right" vertical="center" wrapText="1"/>
    </xf>
    <xf numFmtId="4" fontId="0" fillId="0" borderId="57" xfId="0" applyNumberFormat="1" applyBorder="1" applyAlignment="1">
      <alignment horizontal="right" vertical="center" wrapText="1"/>
    </xf>
    <xf numFmtId="4" fontId="0" fillId="13" borderId="0" xfId="0" applyNumberFormat="1" applyFill="1"/>
    <xf numFmtId="0" fontId="0" fillId="13" borderId="57" xfId="0" applyFill="1" applyBorder="1"/>
    <xf numFmtId="4" fontId="0" fillId="13" borderId="57" xfId="0" applyNumberFormat="1" applyFill="1" applyBorder="1"/>
    <xf numFmtId="4" fontId="21" fillId="0" borderId="57" xfId="0" applyNumberFormat="1" applyFont="1" applyBorder="1" applyAlignment="1">
      <alignment horizontal="right" vertical="center" wrapText="1"/>
    </xf>
    <xf numFmtId="4" fontId="21" fillId="0" borderId="57" xfId="0" applyNumberFormat="1" applyFont="1" applyBorder="1" applyAlignment="1">
      <alignment vertical="center" wrapText="1"/>
    </xf>
    <xf numFmtId="0" fontId="17" fillId="11" borderId="44" xfId="0" applyFont="1" applyFill="1" applyBorder="1" applyAlignment="1">
      <alignment horizontal="left" vertical="center" wrapText="1"/>
    </xf>
    <xf numFmtId="0" fontId="17" fillId="11" borderId="44" xfId="0" applyFont="1" applyFill="1" applyBorder="1" applyAlignment="1">
      <alignment horizontal="center" vertical="center" wrapText="1"/>
    </xf>
    <xf numFmtId="4" fontId="17" fillId="11" borderId="44" xfId="0" applyNumberFormat="1" applyFont="1" applyFill="1" applyBorder="1" applyAlignment="1">
      <alignment horizontal="center" vertical="center" wrapText="1"/>
    </xf>
    <xf numFmtId="4" fontId="41" fillId="11" borderId="44" xfId="0" applyNumberFormat="1" applyFont="1" applyFill="1" applyBorder="1" applyAlignment="1">
      <alignment horizontal="right" vertical="center" wrapText="1"/>
    </xf>
    <xf numFmtId="0" fontId="17" fillId="11" borderId="43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wrapText="1"/>
    </xf>
    <xf numFmtId="4" fontId="17" fillId="11" borderId="44" xfId="0" applyNumberFormat="1" applyFont="1" applyFill="1" applyBorder="1" applyAlignment="1">
      <alignment horizontal="right" vertical="center" wrapText="1"/>
    </xf>
    <xf numFmtId="169" fontId="18" fillId="15" borderId="0" xfId="0" applyNumberFormat="1" applyFont="1" applyFill="1" applyAlignment="1">
      <alignment horizontal="right" vertical="center" wrapText="1"/>
    </xf>
    <xf numFmtId="0" fontId="18" fillId="15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42" fillId="0" borderId="66" xfId="0" applyNumberFormat="1" applyFont="1" applyBorder="1" applyAlignment="1">
      <alignment horizontal="right" vertical="center" wrapText="1"/>
    </xf>
    <xf numFmtId="0" fontId="18" fillId="2" borderId="66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/>
    </xf>
    <xf numFmtId="0" fontId="18" fillId="2" borderId="66" xfId="0" applyFont="1" applyFill="1" applyBorder="1" applyAlignment="1">
      <alignment vertical="center" wrapText="1"/>
    </xf>
    <xf numFmtId="0" fontId="18" fillId="0" borderId="66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4" fontId="0" fillId="2" borderId="66" xfId="0" applyNumberFormat="1" applyFill="1" applyBorder="1" applyAlignment="1">
      <alignment horizontal="right" vertical="center" wrapText="1"/>
    </xf>
    <xf numFmtId="174" fontId="18" fillId="14" borderId="57" xfId="0" applyNumberFormat="1" applyFont="1" applyFill="1" applyBorder="1" applyAlignment="1">
      <alignment horizontal="right" vertical="center" wrapText="1"/>
    </xf>
    <xf numFmtId="174" fontId="18" fillId="14" borderId="57" xfId="0" applyNumberFormat="1" applyFont="1" applyFill="1" applyBorder="1" applyAlignment="1">
      <alignment vertical="center" wrapText="1"/>
    </xf>
    <xf numFmtId="174" fontId="0" fillId="14" borderId="57" xfId="0" applyNumberFormat="1" applyFill="1" applyBorder="1"/>
    <xf numFmtId="174" fontId="18" fillId="5" borderId="57" xfId="0" applyNumberFormat="1" applyFont="1" applyFill="1" applyBorder="1" applyAlignment="1">
      <alignment horizontal="right" vertical="center" wrapText="1"/>
    </xf>
    <xf numFmtId="174" fontId="18" fillId="5" borderId="57" xfId="0" applyNumberFormat="1" applyFont="1" applyFill="1" applyBorder="1" applyAlignment="1">
      <alignment vertical="center" wrapText="1"/>
    </xf>
    <xf numFmtId="174" fontId="0" fillId="5" borderId="57" xfId="0" applyNumberFormat="1" applyFill="1" applyBorder="1"/>
    <xf numFmtId="174" fontId="0" fillId="14" borderId="57" xfId="55" applyNumberFormat="1" applyFont="1" applyFill="1" applyBorder="1"/>
    <xf numFmtId="174" fontId="0" fillId="5" borderId="57" xfId="55" applyNumberFormat="1" applyFont="1" applyFill="1" applyBorder="1"/>
    <xf numFmtId="0" fontId="0" fillId="5" borderId="0" xfId="0" applyFill="1"/>
    <xf numFmtId="0" fontId="0" fillId="14" borderId="0" xfId="0" applyFill="1"/>
    <xf numFmtId="0" fontId="24" fillId="2" borderId="0" xfId="0" applyFont="1" applyFill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24" fillId="2" borderId="34" xfId="0" applyFont="1" applyFill="1" applyBorder="1" applyAlignment="1">
      <alignment horizontal="left" vertical="center" wrapText="1"/>
    </xf>
    <xf numFmtId="0" fontId="24" fillId="2" borderId="34" xfId="0" applyFont="1" applyFill="1" applyBorder="1" applyAlignment="1">
      <alignment vertical="center" wrapText="1"/>
    </xf>
    <xf numFmtId="0" fontId="11" fillId="0" borderId="34" xfId="0" applyFont="1" applyBorder="1" applyAlignment="1">
      <alignment horizontal="left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9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174" fontId="21" fillId="3" borderId="34" xfId="0" applyNumberFormat="1" applyFont="1" applyFill="1" applyBorder="1" applyAlignment="1">
      <alignment horizontal="center" vertical="center" wrapText="1"/>
    </xf>
    <xf numFmtId="4" fontId="5" fillId="0" borderId="34" xfId="77" applyNumberFormat="1" applyFont="1" applyFill="1" applyBorder="1" applyAlignment="1">
      <alignment horizontal="right" vertical="center" wrapText="1"/>
    </xf>
  </cellXfs>
  <cellStyles count="158">
    <cellStyle name="Dziesiętny [0] 2" xfId="1" xr:uid="{00000000-0005-0000-0000-000000000000}"/>
    <cellStyle name="Dziesiętny [0] 2 2" xfId="2" xr:uid="{00000000-0005-0000-0000-000001000000}"/>
    <cellStyle name="Dziesiętny [0] 2 2 2" xfId="3" xr:uid="{00000000-0005-0000-0000-000002000000}"/>
    <cellStyle name="Dziesiętny [0] 2 2 3" xfId="4" xr:uid="{00000000-0005-0000-0000-000003000000}"/>
    <cellStyle name="Dziesiętny [0] 2 2 3 2" xfId="58" xr:uid="{00000000-0005-0000-0000-000004000000}"/>
    <cellStyle name="Dziesiętny [0] 2 2 3 2 2" xfId="97" xr:uid="{00000000-0005-0000-0000-000005000000}"/>
    <cellStyle name="Dziesiętny [0] 2 2 3 2 3" xfId="135" xr:uid="{00000000-0005-0000-0000-000006000000}"/>
    <cellStyle name="Dziesiętny [0] 2 2 3 3" xfId="78" xr:uid="{00000000-0005-0000-0000-000007000000}"/>
    <cellStyle name="Dziesiętny [0] 2 2 3 4" xfId="116" xr:uid="{00000000-0005-0000-0000-000008000000}"/>
    <cellStyle name="Dziesiętny [0] 2 3" xfId="5" xr:uid="{00000000-0005-0000-0000-000009000000}"/>
    <cellStyle name="Dziesiętny [0] 2 4" xfId="6" xr:uid="{00000000-0005-0000-0000-00000A000000}"/>
    <cellStyle name="Dziesiętny [0] 2 4 2" xfId="59" xr:uid="{00000000-0005-0000-0000-00000B000000}"/>
    <cellStyle name="Dziesiętny [0] 2 4 2 2" xfId="98" xr:uid="{00000000-0005-0000-0000-00000C000000}"/>
    <cellStyle name="Dziesiętny [0] 2 4 2 3" xfId="136" xr:uid="{00000000-0005-0000-0000-00000D000000}"/>
    <cellStyle name="Dziesiętny [0] 2 4 3" xfId="79" xr:uid="{00000000-0005-0000-0000-00000E000000}"/>
    <cellStyle name="Dziesiętny [0] 2 4 4" xfId="117" xr:uid="{00000000-0005-0000-0000-00000F000000}"/>
    <cellStyle name="Dziesiętny [0] 3" xfId="7" xr:uid="{00000000-0005-0000-0000-000010000000}"/>
    <cellStyle name="Dziesiętny [0] 3 2" xfId="8" xr:uid="{00000000-0005-0000-0000-000011000000}"/>
    <cellStyle name="Dziesiętny [0] 3 3" xfId="9" xr:uid="{00000000-0005-0000-0000-000012000000}"/>
    <cellStyle name="Dziesiętny [0] 3 3 2" xfId="60" xr:uid="{00000000-0005-0000-0000-000013000000}"/>
    <cellStyle name="Dziesiętny [0] 3 3 2 2" xfId="99" xr:uid="{00000000-0005-0000-0000-000014000000}"/>
    <cellStyle name="Dziesiętny [0] 3 3 2 3" xfId="137" xr:uid="{00000000-0005-0000-0000-000015000000}"/>
    <cellStyle name="Dziesiętny [0] 3 3 3" xfId="80" xr:uid="{00000000-0005-0000-0000-000016000000}"/>
    <cellStyle name="Dziesiętny [0] 3 3 4" xfId="118" xr:uid="{00000000-0005-0000-0000-000017000000}"/>
    <cellStyle name="Dziesiętny 10" xfId="10" xr:uid="{00000000-0005-0000-0000-000018000000}"/>
    <cellStyle name="Dziesiętny 10 2" xfId="61" xr:uid="{00000000-0005-0000-0000-000019000000}"/>
    <cellStyle name="Dziesiętny 10 2 2" xfId="100" xr:uid="{00000000-0005-0000-0000-00001A000000}"/>
    <cellStyle name="Dziesiętny 10 2 3" xfId="138" xr:uid="{00000000-0005-0000-0000-00001B000000}"/>
    <cellStyle name="Dziesiętny 10 3" xfId="81" xr:uid="{00000000-0005-0000-0000-00001C000000}"/>
    <cellStyle name="Dziesiętny 10 4" xfId="119" xr:uid="{00000000-0005-0000-0000-00001D000000}"/>
    <cellStyle name="Dziesiętny 11" xfId="11" xr:uid="{00000000-0005-0000-0000-00001E000000}"/>
    <cellStyle name="Dziesiętny 11 2" xfId="62" xr:uid="{00000000-0005-0000-0000-00001F000000}"/>
    <cellStyle name="Dziesiętny 11 2 2" xfId="101" xr:uid="{00000000-0005-0000-0000-000020000000}"/>
    <cellStyle name="Dziesiętny 11 2 3" xfId="139" xr:uid="{00000000-0005-0000-0000-000021000000}"/>
    <cellStyle name="Dziesiętny 11 3" xfId="82" xr:uid="{00000000-0005-0000-0000-000022000000}"/>
    <cellStyle name="Dziesiętny 11 4" xfId="120" xr:uid="{00000000-0005-0000-0000-000023000000}"/>
    <cellStyle name="Dziesiętny 12" xfId="12" xr:uid="{00000000-0005-0000-0000-000024000000}"/>
    <cellStyle name="Dziesiętny 12 2" xfId="63" xr:uid="{00000000-0005-0000-0000-000025000000}"/>
    <cellStyle name="Dziesiętny 12 2 2" xfId="102" xr:uid="{00000000-0005-0000-0000-000026000000}"/>
    <cellStyle name="Dziesiętny 12 2 3" xfId="140" xr:uid="{00000000-0005-0000-0000-000027000000}"/>
    <cellStyle name="Dziesiętny 12 3" xfId="83" xr:uid="{00000000-0005-0000-0000-000028000000}"/>
    <cellStyle name="Dziesiętny 12 4" xfId="121" xr:uid="{00000000-0005-0000-0000-000029000000}"/>
    <cellStyle name="Dziesiętny 13" xfId="13" xr:uid="{00000000-0005-0000-0000-00002A000000}"/>
    <cellStyle name="Dziesiętny 13 2" xfId="64" xr:uid="{00000000-0005-0000-0000-00002B000000}"/>
    <cellStyle name="Dziesiętny 13 2 2" xfId="103" xr:uid="{00000000-0005-0000-0000-00002C000000}"/>
    <cellStyle name="Dziesiętny 13 2 3" xfId="141" xr:uid="{00000000-0005-0000-0000-00002D000000}"/>
    <cellStyle name="Dziesiętny 13 3" xfId="84" xr:uid="{00000000-0005-0000-0000-00002E000000}"/>
    <cellStyle name="Dziesiętny 13 4" xfId="122" xr:uid="{00000000-0005-0000-0000-00002F000000}"/>
    <cellStyle name="Dziesiętny 14" xfId="14" xr:uid="{00000000-0005-0000-0000-000030000000}"/>
    <cellStyle name="Dziesiętny 14 2" xfId="65" xr:uid="{00000000-0005-0000-0000-000031000000}"/>
    <cellStyle name="Dziesiętny 14 2 2" xfId="104" xr:uid="{00000000-0005-0000-0000-000032000000}"/>
    <cellStyle name="Dziesiętny 14 2 3" xfId="142" xr:uid="{00000000-0005-0000-0000-000033000000}"/>
    <cellStyle name="Dziesiętny 14 3" xfId="85" xr:uid="{00000000-0005-0000-0000-000034000000}"/>
    <cellStyle name="Dziesiętny 14 4" xfId="123" xr:uid="{00000000-0005-0000-0000-000035000000}"/>
    <cellStyle name="Dziesiętny 15" xfId="15" xr:uid="{00000000-0005-0000-0000-000036000000}"/>
    <cellStyle name="Dziesiętny 15 2" xfId="66" xr:uid="{00000000-0005-0000-0000-000037000000}"/>
    <cellStyle name="Dziesiętny 15 2 2" xfId="105" xr:uid="{00000000-0005-0000-0000-000038000000}"/>
    <cellStyle name="Dziesiętny 15 2 3" xfId="143" xr:uid="{00000000-0005-0000-0000-000039000000}"/>
    <cellStyle name="Dziesiętny 15 3" xfId="86" xr:uid="{00000000-0005-0000-0000-00003A000000}"/>
    <cellStyle name="Dziesiętny 15 4" xfId="124" xr:uid="{00000000-0005-0000-0000-00003B000000}"/>
    <cellStyle name="Dziesiętny 16" xfId="16" xr:uid="{00000000-0005-0000-0000-00003C000000}"/>
    <cellStyle name="Dziesiętny 16 2" xfId="67" xr:uid="{00000000-0005-0000-0000-00003D000000}"/>
    <cellStyle name="Dziesiętny 16 2 2" xfId="106" xr:uid="{00000000-0005-0000-0000-00003E000000}"/>
    <cellStyle name="Dziesiętny 16 2 3" xfId="144" xr:uid="{00000000-0005-0000-0000-00003F000000}"/>
    <cellStyle name="Dziesiętny 16 3" xfId="87" xr:uid="{00000000-0005-0000-0000-000040000000}"/>
    <cellStyle name="Dziesiętny 16 4" xfId="125" xr:uid="{00000000-0005-0000-0000-000041000000}"/>
    <cellStyle name="Dziesiętny 17" xfId="17" xr:uid="{00000000-0005-0000-0000-000042000000}"/>
    <cellStyle name="Dziesiętny 17 2" xfId="68" xr:uid="{00000000-0005-0000-0000-000043000000}"/>
    <cellStyle name="Dziesiętny 17 2 2" xfId="107" xr:uid="{00000000-0005-0000-0000-000044000000}"/>
    <cellStyle name="Dziesiętny 17 2 3" xfId="145" xr:uid="{00000000-0005-0000-0000-000045000000}"/>
    <cellStyle name="Dziesiętny 17 3" xfId="88" xr:uid="{00000000-0005-0000-0000-000046000000}"/>
    <cellStyle name="Dziesiętny 17 4" xfId="126" xr:uid="{00000000-0005-0000-0000-000047000000}"/>
    <cellStyle name="Dziesiętny 18" xfId="57" xr:uid="{00000000-0005-0000-0000-000048000000}"/>
    <cellStyle name="Dziesiętny 2" xfId="18" xr:uid="{00000000-0005-0000-0000-000049000000}"/>
    <cellStyle name="Dziesiętny 2 2" xfId="69" xr:uid="{00000000-0005-0000-0000-00004A000000}"/>
    <cellStyle name="Dziesiętny 2 2 2" xfId="108" xr:uid="{00000000-0005-0000-0000-00004B000000}"/>
    <cellStyle name="Dziesiętny 2 2 3" xfId="146" xr:uid="{00000000-0005-0000-0000-00004C000000}"/>
    <cellStyle name="Dziesiętny 2 3" xfId="89" xr:uid="{00000000-0005-0000-0000-00004D000000}"/>
    <cellStyle name="Dziesiętny 2 4" xfId="127" xr:uid="{00000000-0005-0000-0000-00004E000000}"/>
    <cellStyle name="Dziesiętny 3" xfId="19" xr:uid="{00000000-0005-0000-0000-00004F000000}"/>
    <cellStyle name="Dziesiętny 3 2" xfId="70" xr:uid="{00000000-0005-0000-0000-000050000000}"/>
    <cellStyle name="Dziesiętny 3 2 2" xfId="109" xr:uid="{00000000-0005-0000-0000-000051000000}"/>
    <cellStyle name="Dziesiętny 3 2 3" xfId="147" xr:uid="{00000000-0005-0000-0000-000052000000}"/>
    <cellStyle name="Dziesiętny 3 3" xfId="90" xr:uid="{00000000-0005-0000-0000-000053000000}"/>
    <cellStyle name="Dziesiętny 3 4" xfId="128" xr:uid="{00000000-0005-0000-0000-000054000000}"/>
    <cellStyle name="Dziesiętny 4" xfId="20" xr:uid="{00000000-0005-0000-0000-000055000000}"/>
    <cellStyle name="Dziesiętny 4 2" xfId="71" xr:uid="{00000000-0005-0000-0000-000056000000}"/>
    <cellStyle name="Dziesiętny 4 2 2" xfId="110" xr:uid="{00000000-0005-0000-0000-000057000000}"/>
    <cellStyle name="Dziesiętny 4 2 3" xfId="148" xr:uid="{00000000-0005-0000-0000-000058000000}"/>
    <cellStyle name="Dziesiętny 4 3" xfId="91" xr:uid="{00000000-0005-0000-0000-000059000000}"/>
    <cellStyle name="Dziesiętny 4 4" xfId="129" xr:uid="{00000000-0005-0000-0000-00005A000000}"/>
    <cellStyle name="Dziesiętny 5" xfId="21" xr:uid="{00000000-0005-0000-0000-00005B000000}"/>
    <cellStyle name="Dziesiętny 5 2" xfId="72" xr:uid="{00000000-0005-0000-0000-00005C000000}"/>
    <cellStyle name="Dziesiętny 5 2 2" xfId="111" xr:uid="{00000000-0005-0000-0000-00005D000000}"/>
    <cellStyle name="Dziesiętny 5 2 3" xfId="149" xr:uid="{00000000-0005-0000-0000-00005E000000}"/>
    <cellStyle name="Dziesiętny 5 3" xfId="92" xr:uid="{00000000-0005-0000-0000-00005F000000}"/>
    <cellStyle name="Dziesiętny 5 4" xfId="130" xr:uid="{00000000-0005-0000-0000-000060000000}"/>
    <cellStyle name="Dziesiętny 6" xfId="22" xr:uid="{00000000-0005-0000-0000-000061000000}"/>
    <cellStyle name="Dziesiętny 6 2" xfId="73" xr:uid="{00000000-0005-0000-0000-000062000000}"/>
    <cellStyle name="Dziesiętny 6 2 2" xfId="112" xr:uid="{00000000-0005-0000-0000-000063000000}"/>
    <cellStyle name="Dziesiętny 6 2 3" xfId="150" xr:uid="{00000000-0005-0000-0000-000064000000}"/>
    <cellStyle name="Dziesiętny 6 3" xfId="93" xr:uid="{00000000-0005-0000-0000-000065000000}"/>
    <cellStyle name="Dziesiętny 6 4" xfId="131" xr:uid="{00000000-0005-0000-0000-000066000000}"/>
    <cellStyle name="Dziesiętny 7" xfId="23" xr:uid="{00000000-0005-0000-0000-000067000000}"/>
    <cellStyle name="Dziesiętny 7 2" xfId="74" xr:uid="{00000000-0005-0000-0000-000068000000}"/>
    <cellStyle name="Dziesiętny 7 2 2" xfId="113" xr:uid="{00000000-0005-0000-0000-000069000000}"/>
    <cellStyle name="Dziesiętny 7 2 3" xfId="151" xr:uid="{00000000-0005-0000-0000-00006A000000}"/>
    <cellStyle name="Dziesiętny 7 3" xfId="94" xr:uid="{00000000-0005-0000-0000-00006B000000}"/>
    <cellStyle name="Dziesiętny 7 4" xfId="132" xr:uid="{00000000-0005-0000-0000-00006C000000}"/>
    <cellStyle name="Dziesiętny 8" xfId="24" xr:uid="{00000000-0005-0000-0000-00006D000000}"/>
    <cellStyle name="Dziesiętny 8 2" xfId="75" xr:uid="{00000000-0005-0000-0000-00006E000000}"/>
    <cellStyle name="Dziesiętny 8 2 2" xfId="114" xr:uid="{00000000-0005-0000-0000-00006F000000}"/>
    <cellStyle name="Dziesiętny 8 2 3" xfId="152" xr:uid="{00000000-0005-0000-0000-000070000000}"/>
    <cellStyle name="Dziesiętny 8 3" xfId="95" xr:uid="{00000000-0005-0000-0000-000071000000}"/>
    <cellStyle name="Dziesiętny 8 4" xfId="133" xr:uid="{00000000-0005-0000-0000-000072000000}"/>
    <cellStyle name="Dziesiętny 9" xfId="25" xr:uid="{00000000-0005-0000-0000-000073000000}"/>
    <cellStyle name="Dziesiętny 9 2" xfId="76" xr:uid="{00000000-0005-0000-0000-000074000000}"/>
    <cellStyle name="Dziesiętny 9 2 2" xfId="115" xr:uid="{00000000-0005-0000-0000-000075000000}"/>
    <cellStyle name="Dziesiętny 9 2 3" xfId="153" xr:uid="{00000000-0005-0000-0000-000076000000}"/>
    <cellStyle name="Dziesiętny 9 3" xfId="96" xr:uid="{00000000-0005-0000-0000-000077000000}"/>
    <cellStyle name="Dziesiętny 9 4" xfId="134" xr:uid="{00000000-0005-0000-0000-000078000000}"/>
    <cellStyle name="Heading" xfId="26" xr:uid="{00000000-0005-0000-0000-000079000000}"/>
    <cellStyle name="Heading 2" xfId="27" xr:uid="{00000000-0005-0000-0000-00007A000000}"/>
    <cellStyle name="Heading 2 1" xfId="28" xr:uid="{00000000-0005-0000-0000-00007B000000}"/>
    <cellStyle name="Heading 3" xfId="29" xr:uid="{00000000-0005-0000-0000-00007C000000}"/>
    <cellStyle name="Heading1" xfId="30" xr:uid="{00000000-0005-0000-0000-00007D000000}"/>
    <cellStyle name="Heading1 2" xfId="31" xr:uid="{00000000-0005-0000-0000-00007E000000}"/>
    <cellStyle name="Heading1 3" xfId="32" xr:uid="{00000000-0005-0000-0000-00007F000000}"/>
    <cellStyle name="Normalny" xfId="0" builtinId="0"/>
    <cellStyle name="Normalny 2" xfId="33" xr:uid="{00000000-0005-0000-0000-000081000000}"/>
    <cellStyle name="Normalny 3" xfId="34" xr:uid="{00000000-0005-0000-0000-000082000000}"/>
    <cellStyle name="Normalny 4" xfId="35" xr:uid="{00000000-0005-0000-0000-000083000000}"/>
    <cellStyle name="Normalny 4 2" xfId="36" xr:uid="{00000000-0005-0000-0000-000084000000}"/>
    <cellStyle name="Normalny 4 2 2" xfId="37" xr:uid="{00000000-0005-0000-0000-000085000000}"/>
    <cellStyle name="Normalny 4 2 2 2" xfId="38" xr:uid="{00000000-0005-0000-0000-000086000000}"/>
    <cellStyle name="Normalny 4 2 2 3" xfId="39" xr:uid="{00000000-0005-0000-0000-000087000000}"/>
    <cellStyle name="Normalny 4 2 3" xfId="40" xr:uid="{00000000-0005-0000-0000-000088000000}"/>
    <cellStyle name="Normalny 4 2 4" xfId="41" xr:uid="{00000000-0005-0000-0000-000089000000}"/>
    <cellStyle name="Normalny 4 2 5" xfId="42" xr:uid="{00000000-0005-0000-0000-00008A000000}"/>
    <cellStyle name="Normalny 4 3" xfId="43" xr:uid="{00000000-0005-0000-0000-00008B000000}"/>
    <cellStyle name="Normalny 4 4" xfId="44" xr:uid="{00000000-0005-0000-0000-00008C000000}"/>
    <cellStyle name="Normalny 5" xfId="45" xr:uid="{00000000-0005-0000-0000-00008D000000}"/>
    <cellStyle name="Normalny 5 2" xfId="46" xr:uid="{00000000-0005-0000-0000-00008E000000}"/>
    <cellStyle name="Normalny 5 3" xfId="47" xr:uid="{00000000-0005-0000-0000-00008F000000}"/>
    <cellStyle name="Normalny 6" xfId="154" xr:uid="{00000000-0005-0000-0000-000090000000}"/>
    <cellStyle name="Normalny 6 2" xfId="156" xr:uid="{55AA0226-2807-4EC1-BE0B-46DF97DD5728}"/>
    <cellStyle name="Normalny 7" xfId="155" xr:uid="{00000000-0005-0000-0000-000091000000}"/>
    <cellStyle name="Normalny 7 2" xfId="157" xr:uid="{0E5B3AF3-EDB7-4AEE-BB8F-E48F455CBDDC}"/>
    <cellStyle name="Procentowy 2" xfId="48" xr:uid="{00000000-0005-0000-0000-000092000000}"/>
    <cellStyle name="Result" xfId="49" xr:uid="{00000000-0005-0000-0000-000093000000}"/>
    <cellStyle name="Result 2" xfId="50" xr:uid="{00000000-0005-0000-0000-000094000000}"/>
    <cellStyle name="Result 3" xfId="51" xr:uid="{00000000-0005-0000-0000-000095000000}"/>
    <cellStyle name="Result2" xfId="52" xr:uid="{00000000-0005-0000-0000-000096000000}"/>
    <cellStyle name="Result2 2" xfId="53" xr:uid="{00000000-0005-0000-0000-000097000000}"/>
    <cellStyle name="Result2 3" xfId="54" xr:uid="{00000000-0005-0000-0000-000098000000}"/>
    <cellStyle name="Walutowy" xfId="55" builtinId="4"/>
    <cellStyle name="Walutowy 2" xfId="56" xr:uid="{00000000-0005-0000-0000-00009A000000}"/>
    <cellStyle name="Zły" xfId="77" builtin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B94D"/>
      <rgbColor rgb="003366FF"/>
      <rgbColor rgb="0059C5C7"/>
      <rgbColor rgb="0089C765"/>
      <rgbColor rgb="00FFCC00"/>
      <rgbColor rgb="00FF9900"/>
      <rgbColor rgb="00F3715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38EC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ysiu" refreshedDate="44314.00657002315" createdVersion="6" refreshedVersion="5" minRefreshableVersion="3" recordCount="1265" xr:uid="{00000000-000A-0000-FFFF-FFFF00000000}">
  <cacheSource type="worksheet">
    <worksheetSource name="tblDane"/>
  </cacheSource>
  <cacheFields count="6">
    <cacheField name="Id" numFmtId="0">
      <sharedItems/>
    </cacheField>
    <cacheField name="Typ przedmiotu" numFmtId="0">
      <sharedItems count="4">
        <s v="Budynek"/>
        <s v="Budowla"/>
        <s v="Środek trwały"/>
        <s v="Elektronika"/>
      </sharedItems>
    </cacheField>
    <cacheField name="Nazwa przedmiotu" numFmtId="0">
      <sharedItems/>
    </cacheField>
    <cacheField name="Nazwa jednostki" numFmtId="0">
      <sharedItems count="25">
        <s v="Gmina Ścinawa"/>
        <s v="Szkolne Schronisko Młodzieżowe &quot;Pałacyk&quot;"/>
        <s v="Centrum Turystyki i Kultury w Ścinawie"/>
        <s v="Zespół Szkolno - Przedszkolny w Ścinawie Szkoła Podstawowa nr 3 im. Bronisława Malinowskiego w Ścinawie"/>
        <s v="Miejsko-Gminny Zespół Zakładów Opieki Podstawowej w Ścinawie"/>
        <s v="Zakład Gospodarki Komunalnej w Ścinawie Sp. z o.o."/>
        <s v="Szkoła Podstawowa w Tymowej"/>
        <s v="Zespół Szkolno - Przedszkolny Przedszkole Publiczne w Ścinawie "/>
        <s v="Miejsko-Gminna Biblioteka Publiczna w Ścinawie"/>
        <s v="Miejsko-Gminny Ośrodek Pomocy Społecznej w Ścinawie"/>
        <s v="Wiejski Ośrodek Zdrowia w Tymowej" u="1"/>
        <s v="ZGK" u="1"/>
        <s v="ZPO w Ścinawie Gimnazjum Publiczne im.Mikołaja Kopernika w Ścinawie" u="1"/>
        <s v="Szkoła Podstawowa im. Orląd Lwowskich" u="1"/>
        <s v="ZPO w Ścinawie Gimnazjum Publiczne im.Mikołaja Kopernika" u="1"/>
        <s v="M-G Biblioteka Publiczna w Ścinawie" u="1"/>
        <s v="ZSP w Ścinawie SP 3 im. B. Malinowskiego" u="1"/>
        <s v="Szkoła Podstawowa w Tymowej  im. Orląt Lwowskich " u="1"/>
        <s v="Przedszkole Publiczne w Ścinawie Oddz. Zamiejscowy w Zaborowie" u="1"/>
        <s v="ZPO Przedszkole Publiczne w Ścinawie" u="1"/>
        <s v="M-G ZZOP w Ścinawie" u="1"/>
        <s v="ZPO w Ścinawie Przedszkole Publiczne w Ścinawie" u="1"/>
        <s v="CTiK" u="1"/>
        <s v="MOPS" u="1"/>
        <s v="Zespół Placówek Oświatowych w Ścinawie Gimnazjum Publiczne im.Mikołaja Kopernika w Ścinawie" u="1"/>
      </sharedItems>
    </cacheField>
    <cacheField name="S /P*" numFmtId="0">
      <sharedItems containsBlank="1" count="6">
        <s v=""/>
        <s v="P"/>
        <s v="S"/>
        <s v="O"/>
        <m u="1"/>
        <s v="S " u="1"/>
      </sharedItems>
    </cacheField>
    <cacheField name="Suma Ubezpieczenia" numFmtId="0">
      <sharedItems containsMixedTypes="1" containsNumber="1" minValue="0" maxValue="17620857.71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5">
  <r>
    <s v="BK0001"/>
    <x v="0"/>
    <s v="BUDYNEK RATUSZA (administracyjno - biurowy) z wieżą gotycką z XIX w."/>
    <x v="0"/>
    <x v="0"/>
    <n v="8023581.2999999998"/>
  </r>
  <r>
    <s v="BK0002"/>
    <x v="0"/>
    <s v="Budynek na Stadionie (klubowy)"/>
    <x v="0"/>
    <x v="0"/>
    <n v="2004870.9760000003"/>
  </r>
  <r>
    <s v="BK0003"/>
    <x v="0"/>
    <s v="REMIZA OSP-mieszkalny"/>
    <x v="0"/>
    <x v="0"/>
    <n v="990697.55440000014"/>
  </r>
  <r>
    <s v="BK0004"/>
    <x v="0"/>
    <s v="REMIZA OSP"/>
    <x v="0"/>
    <x v="0"/>
    <n v="448364.65"/>
  </r>
  <r>
    <s v="BK0005"/>
    <x v="0"/>
    <s v="REMIZA OSP"/>
    <x v="0"/>
    <x v="0"/>
    <n v="453734.8"/>
  </r>
  <r>
    <s v="BK0006"/>
    <x v="0"/>
    <s v="Budynek biurowo-handlowy"/>
    <x v="0"/>
    <x v="0"/>
    <n v="3295522.8"/>
  </r>
  <r>
    <s v="BK0007"/>
    <x v="0"/>
    <s v="Budynek po byłym Przedszkolu Oddz. Zamiejscowy w Zaborowie wraz z budynkiem gospodarczym i WC"/>
    <x v="0"/>
    <x v="0"/>
    <n v="777400"/>
  </r>
  <r>
    <s v="BK0008"/>
    <x v="0"/>
    <s v="Stodoła przy wysypisku śmieci"/>
    <x v="0"/>
    <x v="0"/>
    <n v="557168.13"/>
  </r>
  <r>
    <s v="BK0009"/>
    <x v="0"/>
    <s v="REMIZA OSP"/>
    <x v="0"/>
    <x v="0"/>
    <n v="83229.42"/>
  </r>
  <r>
    <s v="BK0010"/>
    <x v="0"/>
    <s v="Budynek użytkowo-gospodarczy"/>
    <x v="0"/>
    <x v="0"/>
    <n v="968997.47"/>
  </r>
  <r>
    <s v="BK0011"/>
    <x v="0"/>
    <s v="Budynek mieszkalny"/>
    <x v="0"/>
    <x v="0"/>
    <n v="771966.48089999997"/>
  </r>
  <r>
    <s v="BK0012"/>
    <x v="0"/>
    <s v="Budynek gospodarczy"/>
    <x v="0"/>
    <x v="0"/>
    <n v="53964"/>
  </r>
  <r>
    <s v="BK0013"/>
    <x v="0"/>
    <s v="Budynek stolarni-kotłownia OT42/2017"/>
    <x v="0"/>
    <x v="0"/>
    <n v="267000"/>
  </r>
  <r>
    <s v="BK0014"/>
    <x v="0"/>
    <s v="Budynek portierni OT 27/2017"/>
    <x v="0"/>
    <x v="0"/>
    <n v="19553.287499999999"/>
  </r>
  <r>
    <s v="BK0015"/>
    <x v="0"/>
    <s v="Budynek stolarni OT 26/2017"/>
    <x v="0"/>
    <x v="0"/>
    <n v="149865"/>
  </r>
  <r>
    <s v="BK0016"/>
    <x v="0"/>
    <s v="Budynek warsztatu OT 24/2017"/>
    <x v="0"/>
    <x v="0"/>
    <n v="73675.520000000004"/>
  </r>
  <r>
    <s v="BK0017"/>
    <x v="0"/>
    <s v="Budynek warsztatu-magazyn OT 25/2017"/>
    <x v="0"/>
    <x v="0"/>
    <n v="466181.85279999999"/>
  </r>
  <r>
    <s v="BK0018"/>
    <x v="0"/>
    <s v="Stróżówka - portiernia"/>
    <x v="0"/>
    <x v="0"/>
    <n v="12850.855"/>
  </r>
  <r>
    <s v="BK0019"/>
    <x v="0"/>
    <s v="Magazyn"/>
    <x v="0"/>
    <x v="0"/>
    <n v="124351.2"/>
  </r>
  <r>
    <s v="BK0020"/>
    <x v="0"/>
    <s v="Budynek administracyjno-socjalny"/>
    <x v="0"/>
    <x v="0"/>
    <n v="128169"/>
  </r>
  <r>
    <s v="BK0021"/>
    <x v="0"/>
    <s v="Magazyn"/>
    <x v="0"/>
    <x v="0"/>
    <n v="539442"/>
  </r>
  <r>
    <s v="BK0022"/>
    <x v="0"/>
    <s v="Budynek komunikacyjno-magazynowy"/>
    <x v="0"/>
    <x v="0"/>
    <n v="199359"/>
  </r>
  <r>
    <s v="BK0023"/>
    <x v="0"/>
    <s v="Kotłownia"/>
    <x v="0"/>
    <x v="0"/>
    <n v="66377.744999999995"/>
  </r>
  <r>
    <s v="BK0024"/>
    <x v="0"/>
    <s v="Magazyn"/>
    <x v="0"/>
    <x v="0"/>
    <n v="318354.12"/>
  </r>
  <r>
    <s v="BK0025"/>
    <x v="0"/>
    <s v="Budynek produkcyjny"/>
    <x v="0"/>
    <x v="0"/>
    <n v="290775.59999999998"/>
  </r>
  <r>
    <s v="BK0026"/>
    <x v="0"/>
    <s v="Budynek produkcyjno-biurowy"/>
    <x v="0"/>
    <x v="0"/>
    <n v="297066"/>
  </r>
  <r>
    <s v="BK0027"/>
    <x v="0"/>
    <s v="Budynek warsztatowy"/>
    <x v="0"/>
    <x v="0"/>
    <n v="304094.77600000001"/>
  </r>
  <r>
    <s v="BK0028"/>
    <x v="0"/>
    <s v="Budynek produkcyjny"/>
    <x v="0"/>
    <x v="0"/>
    <n v="426776.5"/>
  </r>
  <r>
    <s v="BK0029"/>
    <x v="0"/>
    <s v="Magazyn"/>
    <x v="0"/>
    <x v="0"/>
    <n v="495483.48"/>
  </r>
  <r>
    <s v="BK0030"/>
    <x v="0"/>
    <s v="Budynek produkcyjny"/>
    <x v="0"/>
    <x v="0"/>
    <n v="526344"/>
  </r>
  <r>
    <s v="BK0031"/>
    <x v="0"/>
    <s v="lokal mieszkalny"/>
    <x v="0"/>
    <x v="0"/>
    <n v="18700"/>
  </r>
  <r>
    <s v="BK0032"/>
    <x v="0"/>
    <s v="lokal mieszkalny wraz z pomieszczeniem gospodarczym"/>
    <x v="0"/>
    <x v="0"/>
    <n v="94571"/>
  </r>
  <r>
    <s v="BK0033"/>
    <x v="0"/>
    <s v="lokal mieszkalny wraz z pomieszczeniem gospodarczym"/>
    <x v="0"/>
    <x v="0"/>
    <n v="86139"/>
  </r>
  <r>
    <s v="BK0034"/>
    <x v="0"/>
    <s v="lokal mieszkalny wraz z pomieszczeniem gospodarczym"/>
    <x v="0"/>
    <x v="0"/>
    <n v="58650"/>
  </r>
  <r>
    <s v="BK0035"/>
    <x v="0"/>
    <s v="lokal mieszkalny wraz z pomieszczeniem gospodarczym"/>
    <x v="0"/>
    <x v="0"/>
    <n v="56627.000000000007"/>
  </r>
  <r>
    <s v="BK0036"/>
    <x v="0"/>
    <s v="lokal mieszkalny wraz z pomieszczeniem gospodarczym"/>
    <x v="0"/>
    <x v="0"/>
    <n v="69700"/>
  </r>
  <r>
    <s v="BK0037"/>
    <x v="0"/>
    <s v="lokal mieszkalny wraz z pomieszczeniem gospodarczym"/>
    <x v="0"/>
    <x v="0"/>
    <n v="73967"/>
  </r>
  <r>
    <s v="BK0038"/>
    <x v="0"/>
    <s v="lokal mieszkalny"/>
    <x v="0"/>
    <x v="0"/>
    <n v="95795"/>
  </r>
  <r>
    <s v="BK0039"/>
    <x v="0"/>
    <s v=" pomieszczenie gospodarcze (lokal mieszkalny sprzedany)"/>
    <x v="0"/>
    <x v="0"/>
    <n v="8442"/>
  </r>
  <r>
    <s v="BK0040"/>
    <x v="0"/>
    <s v="lokal mieszkalny"/>
    <x v="0"/>
    <x v="0"/>
    <n v="54451"/>
  </r>
  <r>
    <s v="BK0041"/>
    <x v="0"/>
    <s v="lokal mieszkalny wraz z pomieszczeniem gospodarczym"/>
    <x v="0"/>
    <x v="0"/>
    <n v="99025"/>
  </r>
  <r>
    <s v="BK0042"/>
    <x v="0"/>
    <s v="lokal mieszkalny wraz z pomieszczeniem gospodarczym"/>
    <x v="0"/>
    <x v="0"/>
    <n v="138023"/>
  </r>
  <r>
    <s v="BK0043"/>
    <x v="0"/>
    <s v="lokal mieszkalny"/>
    <x v="0"/>
    <x v="0"/>
    <n v="252654"/>
  </r>
  <r>
    <s v="BK0044"/>
    <x v="0"/>
    <s v="lokal mieszkalny wraz z pomieszczeniem gospodarczym"/>
    <x v="0"/>
    <x v="0"/>
    <n v="92548"/>
  </r>
  <r>
    <s v="BK0045"/>
    <x v="0"/>
    <s v="lokal mieszkalny wraz z pomieszczeniem gospodarczym"/>
    <x v="0"/>
    <x v="0"/>
    <n v="124355.00000000001"/>
  </r>
  <r>
    <s v="BK0046"/>
    <x v="0"/>
    <s v="lokal mieszkalny wraz z pomieszczeniem gospodarczym"/>
    <x v="0"/>
    <x v="0"/>
    <n v="79645"/>
  </r>
  <r>
    <s v="BK0047"/>
    <x v="0"/>
    <s v="lokal mieszkalny wraz z pomieszczeniem gospodarczym"/>
    <x v="0"/>
    <x v="0"/>
    <n v="121584"/>
  </r>
  <r>
    <s v="BK0048"/>
    <x v="0"/>
    <s v="lokal mieszkalny wraz z pomieszczeniem gospodarczym"/>
    <x v="0"/>
    <x v="0"/>
    <n v="57290.000000000007"/>
  </r>
  <r>
    <s v="BK0049"/>
    <x v="0"/>
    <s v="lokal mieszkalny wraz z pomieszczeniem gospodarczym"/>
    <x v="0"/>
    <x v="0"/>
    <n v="174964"/>
  </r>
  <r>
    <s v="BK0050"/>
    <x v="0"/>
    <s v="lokal mieszkalny wraz z pomieszczeniem gospodarczym"/>
    <x v="0"/>
    <x v="0"/>
    <n v="165563"/>
  </r>
  <r>
    <s v="BK0051"/>
    <x v="0"/>
    <s v="lokal mieszkalny"/>
    <x v="0"/>
    <x v="0"/>
    <n v="221000"/>
  </r>
  <r>
    <s v="BK0052"/>
    <x v="0"/>
    <s v="lokal mieszkalny wraz z pomieszczeniem gospodarczym"/>
    <x v="0"/>
    <x v="0"/>
    <n v="68153"/>
  </r>
  <r>
    <s v="BK0053"/>
    <x v="0"/>
    <s v="lokal mieszkalny"/>
    <x v="0"/>
    <x v="0"/>
    <n v="57171.000000000007"/>
  </r>
  <r>
    <s v="BK0054"/>
    <x v="0"/>
    <s v="lokal mieszkalny wraz z pomieszczeniem gospodarczym"/>
    <x v="0"/>
    <x v="0"/>
    <n v="81634"/>
  </r>
  <r>
    <s v="BK0055"/>
    <x v="0"/>
    <s v="lokal mieszkalny wraz z pomieszczeniem gospodarczym"/>
    <x v="0"/>
    <x v="0"/>
    <n v="35292"/>
  </r>
  <r>
    <s v="BK0056"/>
    <x v="0"/>
    <s v="lokal mieszkalny wraz z pomieszczeniem gospodarczym"/>
    <x v="0"/>
    <x v="0"/>
    <n v="115769.99999999999"/>
  </r>
  <r>
    <s v="BK0057"/>
    <x v="0"/>
    <s v="lokal mieszkalny wraz z pomieszczeniem gospodarczym"/>
    <x v="0"/>
    <x v="0"/>
    <n v="108460"/>
  </r>
  <r>
    <s v="BK0058"/>
    <x v="0"/>
    <s v="lokal mieszkalny wraz z pomieszczeniem gospodarczym"/>
    <x v="0"/>
    <x v="0"/>
    <n v="83334"/>
  </r>
  <r>
    <s v="BK0059"/>
    <x v="0"/>
    <s v="lokal mieszkalny wraz z pomieszczeniem gospodarczym"/>
    <x v="0"/>
    <x v="0"/>
    <n v="64413"/>
  </r>
  <r>
    <s v="BK0060"/>
    <x v="0"/>
    <s v="lokal mieszkalny wraz z pomieszczeniem gospodarczym"/>
    <x v="0"/>
    <x v="0"/>
    <n v="79101"/>
  </r>
  <r>
    <s v="BK0061"/>
    <x v="0"/>
    <s v="lokal mieszkalny"/>
    <x v="0"/>
    <x v="0"/>
    <n v="54603.999999999993"/>
  </r>
  <r>
    <s v="BK0062"/>
    <x v="0"/>
    <s v="lokal mieszkalny wraz z pomieszczeniem gospodarczym"/>
    <x v="0"/>
    <x v="0"/>
    <n v="87448"/>
  </r>
  <r>
    <s v="BK0063"/>
    <x v="0"/>
    <s v="lokal mieszkalny wraz z pomieszczeniem gospodarczym"/>
    <x v="0"/>
    <x v="0"/>
    <n v="110585"/>
  </r>
  <r>
    <s v="BK0064"/>
    <x v="0"/>
    <s v="lokal mieszkalny wraz z pomieszczeniem gospodarczym"/>
    <x v="0"/>
    <x v="0"/>
    <n v="108239"/>
  </r>
  <r>
    <s v="BK0065"/>
    <x v="0"/>
    <s v="lokal mieszkalny wraz z pomieszczeniem gospodarczym"/>
    <x v="0"/>
    <x v="0"/>
    <n v="103853"/>
  </r>
  <r>
    <s v="BK0066"/>
    <x v="0"/>
    <s v="lokal mieszkalny"/>
    <x v="0"/>
    <x v="0"/>
    <n v="40001"/>
  </r>
  <r>
    <s v="BK0067"/>
    <x v="0"/>
    <s v="lokal mieszkalny wraz z pomieszczeniem gospodarczym"/>
    <x v="0"/>
    <x v="0"/>
    <n v="77758"/>
  </r>
  <r>
    <s v="BK0068"/>
    <x v="0"/>
    <s v="lokal mieszkalny"/>
    <x v="0"/>
    <x v="0"/>
    <n v="66062"/>
  </r>
  <r>
    <s v="BK0069"/>
    <x v="0"/>
    <s v="lokal mieszkalny"/>
    <x v="0"/>
    <x v="0"/>
    <n v="100470"/>
  </r>
  <r>
    <s v="BK0070"/>
    <x v="0"/>
    <s v="lokal mieszkalny wraz z pomieszczeniem gospodarczym"/>
    <x v="0"/>
    <x v="0"/>
    <n v="90032"/>
  </r>
  <r>
    <s v="BK0071"/>
    <x v="0"/>
    <s v="lokal mieszkalny"/>
    <x v="0"/>
    <x v="0"/>
    <n v="73780"/>
  </r>
  <r>
    <s v="BK0072"/>
    <x v="0"/>
    <s v="lokal mieszkalny"/>
    <x v="0"/>
    <x v="0"/>
    <n v="73780"/>
  </r>
  <r>
    <s v="BK0073"/>
    <x v="0"/>
    <s v="lokal mieszkalny"/>
    <x v="0"/>
    <x v="0"/>
    <n v="70465"/>
  </r>
  <r>
    <s v="BK0074"/>
    <x v="0"/>
    <s v="lokal mieszkalny wraz z pomieszczeniem gospodarczym"/>
    <x v="0"/>
    <x v="0"/>
    <n v="50201"/>
  </r>
  <r>
    <s v="BK0075"/>
    <x v="0"/>
    <s v="lokal mieszkalny wraz z pomieszczeniem gospodarczym"/>
    <x v="0"/>
    <x v="0"/>
    <n v="44047"/>
  </r>
  <r>
    <s v="BK0076"/>
    <x v="0"/>
    <s v="lokal mieszkalny"/>
    <x v="0"/>
    <x v="0"/>
    <n v="51595"/>
  </r>
  <r>
    <s v="BK0077"/>
    <x v="0"/>
    <s v="lokal mieszkalny (pomieszczenie gospodarcze rozebrano)"/>
    <x v="0"/>
    <x v="0"/>
    <n v="64446.999999999993"/>
  </r>
  <r>
    <s v="BK0078"/>
    <x v="0"/>
    <s v="lokal mieszkalny wraz z pomieszczeniem gospodarczym"/>
    <x v="0"/>
    <x v="0"/>
    <n v="76364"/>
  </r>
  <r>
    <s v="BK0079"/>
    <x v="0"/>
    <s v="lokal mieszkalny wraz z pomieszczeniem gospodarczym"/>
    <x v="0"/>
    <x v="0"/>
    <n v="75837"/>
  </r>
  <r>
    <s v="BK0080"/>
    <x v="0"/>
    <s v="lokal mieszkalny wraz z pomieszczeniem gospodarczym"/>
    <x v="0"/>
    <x v="0"/>
    <n v="78132"/>
  </r>
  <r>
    <s v="BK0081"/>
    <x v="0"/>
    <s v="lokal mieszkalny wraz z pomieszczeniem gospodarczym"/>
    <x v="0"/>
    <x v="0"/>
    <n v="76177"/>
  </r>
  <r>
    <s v="BK0082"/>
    <x v="0"/>
    <s v="lokal mieszkalny wraz z pomieszczeniem gospodarczym"/>
    <x v="0"/>
    <x v="0"/>
    <n v="76279"/>
  </r>
  <r>
    <s v="BK0083"/>
    <x v="0"/>
    <s v="lokal mieszkalny wraz z pomieszczeniem gospodarczym"/>
    <x v="0"/>
    <x v="0"/>
    <n v="84643"/>
  </r>
  <r>
    <s v="BK0084"/>
    <x v="0"/>
    <s v="lokal mieszkalny wraz z pomieszczeniem gospodarczym"/>
    <x v="0"/>
    <x v="0"/>
    <n v="72250"/>
  </r>
  <r>
    <s v="BK0085"/>
    <x v="0"/>
    <s v="lokal mieszkalny wraz z pomieszczeniem gospodarczym"/>
    <x v="0"/>
    <x v="0"/>
    <n v="117843.99999999999"/>
  </r>
  <r>
    <s v="BK0086"/>
    <x v="0"/>
    <s v="lokal mieszkalny wraz z pomieszczeniem gospodarczym"/>
    <x v="0"/>
    <x v="0"/>
    <n v="118337"/>
  </r>
  <r>
    <s v="BK0087"/>
    <x v="0"/>
    <s v="lokal mieszkalny wraz z pomieszczeniem gospodarczym"/>
    <x v="0"/>
    <x v="0"/>
    <n v="57902.000000000007"/>
  </r>
  <r>
    <s v="BK0088"/>
    <x v="0"/>
    <s v="lokal mieszkalny wraz z pomieszczeniem gospodarczym"/>
    <x v="0"/>
    <x v="0"/>
    <n v="46240"/>
  </r>
  <r>
    <s v="BK0089"/>
    <x v="0"/>
    <s v="lokal mieszkalny "/>
    <x v="0"/>
    <x v="0"/>
    <n v="55539"/>
  </r>
  <r>
    <s v="BK0090"/>
    <x v="0"/>
    <s v="lokal mieszkalny"/>
    <x v="0"/>
    <x v="0"/>
    <n v="54944"/>
  </r>
  <r>
    <s v="BK0091"/>
    <x v="0"/>
    <s v="lokal mieszkalny"/>
    <x v="0"/>
    <x v="0"/>
    <n v="54944"/>
  </r>
  <r>
    <s v="BK0092"/>
    <x v="0"/>
    <s v="lokal mieszkalny wraz z pomieszczeniem gospodarczym"/>
    <x v="0"/>
    <x v="0"/>
    <n v="65824"/>
  </r>
  <r>
    <s v="BK0093"/>
    <x v="0"/>
    <s v="lokal mieszkalny"/>
    <x v="0"/>
    <x v="0"/>
    <n v="56100"/>
  </r>
  <r>
    <s v="BK0094"/>
    <x v="0"/>
    <s v="lokal mieszkalny"/>
    <x v="0"/>
    <x v="0"/>
    <n v="22576"/>
  </r>
  <r>
    <s v="BK0095"/>
    <x v="0"/>
    <s v="lokal mieszkalny"/>
    <x v="0"/>
    <x v="0"/>
    <n v="74307"/>
  </r>
  <r>
    <s v="BK0096"/>
    <x v="0"/>
    <s v="lokal mieszkalny"/>
    <x v="0"/>
    <x v="0"/>
    <n v="60537"/>
  </r>
  <r>
    <s v="BK0097"/>
    <x v="0"/>
    <s v="Budynek mieszkalny wraz z pomieszczeniem gospodarczym"/>
    <x v="0"/>
    <x v="0"/>
    <n v="215186"/>
  </r>
  <r>
    <s v="BK0098"/>
    <x v="0"/>
    <s v="lokal mieszkalny"/>
    <x v="0"/>
    <x v="0"/>
    <n v="61608"/>
  </r>
  <r>
    <s v="BK0099"/>
    <x v="0"/>
    <s v="lokal mieszkalny wraz z pomieszczeniami gospodarczymi"/>
    <x v="0"/>
    <x v="0"/>
    <n v="297500"/>
  </r>
  <r>
    <s v="BK0100"/>
    <x v="0"/>
    <s v="Budynek mieszkalny wraz z pomieszczeniem gospodarczym"/>
    <x v="0"/>
    <x v="0"/>
    <n v="73525"/>
  </r>
  <r>
    <s v="BK0101"/>
    <x v="0"/>
    <s v="lokal mieszkalny wraz z pomieszczeniem gospodarczym"/>
    <x v="0"/>
    <x v="0"/>
    <n v="100640"/>
  </r>
  <r>
    <s v="BK0102"/>
    <x v="0"/>
    <s v="lokal mieszkalny wraz z pomieszczeniem gospodarczym"/>
    <x v="0"/>
    <x v="0"/>
    <n v="101320"/>
  </r>
  <r>
    <s v="BK0103"/>
    <x v="0"/>
    <s v="lokal mieszkalny wraz z pomieszczeniem gospodarczym"/>
    <x v="0"/>
    <x v="0"/>
    <n v="40800"/>
  </r>
  <r>
    <s v="BK0104"/>
    <x v="0"/>
    <s v="lokal mieszkalny wraz z pomieszczeniem gospodarczym"/>
    <x v="0"/>
    <x v="0"/>
    <n v="68221"/>
  </r>
  <r>
    <s v="BK0105"/>
    <x v="0"/>
    <s v="lokal socjalny"/>
    <x v="0"/>
    <x v="0"/>
    <n v="35071"/>
  </r>
  <r>
    <s v="BK0106"/>
    <x v="0"/>
    <s v="lokal socjalny wraz z pomieszczeniem gospodarczym"/>
    <x v="0"/>
    <x v="0"/>
    <n v="40800"/>
  </r>
  <r>
    <s v="BK0107"/>
    <x v="0"/>
    <s v="lokal socjalny wraz z pomieszczeniem gospodarczym"/>
    <x v="0"/>
    <x v="0"/>
    <n v="67320"/>
  </r>
  <r>
    <s v="BK0108"/>
    <x v="0"/>
    <s v="lokal socjalny wraz z pomieszczeniem gospodarczym"/>
    <x v="0"/>
    <x v="0"/>
    <n v="122179.00000000001"/>
  </r>
  <r>
    <s v="BK0109"/>
    <x v="0"/>
    <s v="lokal socjalny"/>
    <x v="0"/>
    <x v="0"/>
    <n v="127347"/>
  </r>
  <r>
    <s v="BK0110"/>
    <x v="0"/>
    <s v="lokal socjalny wraz z garażem"/>
    <x v="0"/>
    <x v="0"/>
    <n v="36380"/>
  </r>
  <r>
    <s v="BK0111"/>
    <x v="0"/>
    <s v="lokal socjalny wraz z pomieszczeniem gospodarczym"/>
    <x v="0"/>
    <x v="0"/>
    <n v="42160"/>
  </r>
  <r>
    <s v="BK0112"/>
    <x v="0"/>
    <s v="lokal socjalny"/>
    <x v="0"/>
    <x v="0"/>
    <n v="19584"/>
  </r>
  <r>
    <s v="BK0113"/>
    <x v="0"/>
    <s v="lokal socjalny wraz z pomieszczeniem gospodarczym"/>
    <x v="0"/>
    <x v="0"/>
    <n v="44200"/>
  </r>
  <r>
    <s v="BK0114"/>
    <x v="0"/>
    <s v="lokal socjalny"/>
    <x v="0"/>
    <x v="0"/>
    <n v="53618"/>
  </r>
  <r>
    <s v="BK0115"/>
    <x v="0"/>
    <s v="lokal socjalny wraz z pomieszczeniem gospodarczym"/>
    <x v="0"/>
    <x v="0"/>
    <n v="57409.000000000007"/>
  </r>
  <r>
    <s v="BK0116"/>
    <x v="0"/>
    <s v="lokal socjalny wraz z pomieszczeniem gospodarczym"/>
    <x v="0"/>
    <x v="0"/>
    <n v="31620.000000000004"/>
  </r>
  <r>
    <s v="BK0117"/>
    <x v="0"/>
    <s v="lokal socjalny"/>
    <x v="0"/>
    <x v="0"/>
    <n v="33031"/>
  </r>
  <r>
    <s v="BK0118"/>
    <x v="0"/>
    <s v="lokal socjalny wraz z pomieszczeniem gospodarczym"/>
    <x v="0"/>
    <x v="0"/>
    <n v="30701.999999999996"/>
  </r>
  <r>
    <s v="BK0119"/>
    <x v="0"/>
    <s v="lokal socjalny"/>
    <x v="0"/>
    <x v="0"/>
    <n v="25942"/>
  </r>
  <r>
    <s v="BK0120"/>
    <x v="0"/>
    <s v="lokal socjalny"/>
    <x v="0"/>
    <x v="0"/>
    <n v="31823.999999999996"/>
  </r>
  <r>
    <s v="BK0121"/>
    <x v="0"/>
    <s v="lokal socjalny wraz z pomieszczeniem gospodarczym"/>
    <x v="0"/>
    <x v="0"/>
    <n v="61403.999999999993"/>
  </r>
  <r>
    <s v="BK0122"/>
    <x v="0"/>
    <s v="lokal socjalny wraz z pomieszczeniem gospodarczym"/>
    <x v="0"/>
    <x v="0"/>
    <n v="74868"/>
  </r>
  <r>
    <s v="BK0123"/>
    <x v="0"/>
    <s v="lokal socjalny wraz z pomieszczeniem gospodarczym"/>
    <x v="0"/>
    <x v="0"/>
    <n v="62526"/>
  </r>
  <r>
    <s v="BK0124"/>
    <x v="0"/>
    <s v="lokal socjalny wraz z pomieszczeniem gospodarczym"/>
    <x v="0"/>
    <x v="0"/>
    <n v="63189"/>
  </r>
  <r>
    <s v="BK0125"/>
    <x v="0"/>
    <s v="lokal socjalny wraz z pomieszczeniem gospodarczym"/>
    <x v="0"/>
    <x v="0"/>
    <n v="63971.000000000007"/>
  </r>
  <r>
    <s v="BK0126"/>
    <x v="0"/>
    <s v="lokal socjalny wraz z pomieszczeniem gospodarczym"/>
    <x v="0"/>
    <x v="0"/>
    <n v="47838"/>
  </r>
  <r>
    <s v="BK0127"/>
    <x v="0"/>
    <s v="lokal socjalny wraz z pomieszczeniem gospodarczym"/>
    <x v="0"/>
    <x v="0"/>
    <n v="75990"/>
  </r>
  <r>
    <s v="BK0128"/>
    <x v="0"/>
    <s v="lokal socjalny wraz z pomieszczeniem gospodarczym"/>
    <x v="0"/>
    <x v="0"/>
    <n v="63444"/>
  </r>
  <r>
    <s v="BK0129"/>
    <x v="0"/>
    <s v="lokal socjalny wraz z pomieszczeniem gospodarczym"/>
    <x v="0"/>
    <x v="0"/>
    <n v="35547"/>
  </r>
  <r>
    <s v="BK0130"/>
    <x v="0"/>
    <s v="lokal socjalny wraz z pomieszczeniem gospodarczym"/>
    <x v="0"/>
    <x v="0"/>
    <n v="47141"/>
  </r>
  <r>
    <s v="BK0131"/>
    <x v="0"/>
    <s v="lokal socjalny wraz z pomieszczeniem gospodarczym"/>
    <x v="0"/>
    <x v="0"/>
    <n v="59942"/>
  </r>
  <r>
    <s v="BK0132"/>
    <x v="0"/>
    <s v="lokal socjalny wraz z pomieszczeniem gospodarczym"/>
    <x v="0"/>
    <x v="0"/>
    <n v="67150"/>
  </r>
  <r>
    <s v="BK0133"/>
    <x v="0"/>
    <s v="lokal socjalny wraz z pomieszczeniem gospodarczym"/>
    <x v="0"/>
    <x v="0"/>
    <n v="34068"/>
  </r>
  <r>
    <s v="BK0134"/>
    <x v="0"/>
    <s v="Budynek (pół bliźniaka)"/>
    <x v="0"/>
    <x v="0"/>
    <n v="154632"/>
  </r>
  <r>
    <s v="BK0135"/>
    <x v="0"/>
    <s v="lokal socjalny"/>
    <x v="0"/>
    <x v="0"/>
    <n v="85340"/>
  </r>
  <r>
    <s v="BK0136"/>
    <x v="0"/>
    <s v="lokal socjalny wraz z pomieszczeniem gospodarczym"/>
    <x v="0"/>
    <x v="0"/>
    <n v="42143"/>
  </r>
  <r>
    <s v="BK0137"/>
    <x v="0"/>
    <s v="lokal socjalny wraz z pomieszczeniem gospodarczym"/>
    <x v="0"/>
    <x v="0"/>
    <n v="82909"/>
  </r>
  <r>
    <s v="BK0138"/>
    <x v="0"/>
    <s v="garaż"/>
    <x v="0"/>
    <x v="0"/>
    <n v="16184"/>
  </r>
  <r>
    <s v="BK0139"/>
    <x v="0"/>
    <s v="garaż"/>
    <x v="0"/>
    <x v="0"/>
    <n v="25284"/>
  </r>
  <r>
    <s v="BK0140"/>
    <x v="0"/>
    <s v="garaż"/>
    <x v="0"/>
    <x v="0"/>
    <n v="26459.999999999996"/>
  </r>
  <r>
    <s v="BK0141"/>
    <x v="0"/>
    <s v="garaż"/>
    <x v="0"/>
    <x v="0"/>
    <n v="13440"/>
  </r>
  <r>
    <s v="BK0142"/>
    <x v="0"/>
    <s v="garaż"/>
    <x v="0"/>
    <x v="0"/>
    <n v="21560"/>
  </r>
  <r>
    <s v="BK0143"/>
    <x v="0"/>
    <s v="garaż"/>
    <x v="0"/>
    <x v="0"/>
    <n v="26459.999999999996"/>
  </r>
  <r>
    <s v="BK0144"/>
    <x v="0"/>
    <s v="garaż"/>
    <x v="0"/>
    <x v="0"/>
    <n v="26740.000000000004"/>
  </r>
  <r>
    <s v="BK0145"/>
    <x v="0"/>
    <s v="garaż"/>
    <x v="0"/>
    <x v="0"/>
    <n v="29400"/>
  </r>
  <r>
    <s v="BK0146"/>
    <x v="0"/>
    <s v="garaż"/>
    <x v="0"/>
    <x v="0"/>
    <n v="17444"/>
  </r>
  <r>
    <s v="BK0147"/>
    <x v="0"/>
    <s v="garaż"/>
    <x v="0"/>
    <x v="0"/>
    <n v="20468"/>
  </r>
  <r>
    <s v="BK0148"/>
    <x v="0"/>
    <s v="garaż"/>
    <x v="0"/>
    <x v="0"/>
    <n v="20230"/>
  </r>
  <r>
    <s v="BK0149"/>
    <x v="0"/>
    <s v="garaż"/>
    <x v="0"/>
    <x v="0"/>
    <n v="23520"/>
  </r>
  <r>
    <s v="BK0150"/>
    <x v="0"/>
    <s v="garaż"/>
    <x v="0"/>
    <x v="0"/>
    <n v="21840"/>
  </r>
  <r>
    <s v="BK0151"/>
    <x v="0"/>
    <s v="garaż"/>
    <x v="0"/>
    <x v="0"/>
    <n v="18900"/>
  </r>
  <r>
    <s v="BK0152"/>
    <x v="0"/>
    <s v="garaż"/>
    <x v="0"/>
    <x v="0"/>
    <n v="15526"/>
  </r>
  <r>
    <s v="BK0153"/>
    <x v="0"/>
    <s v="garaż"/>
    <x v="0"/>
    <x v="0"/>
    <n v="21000"/>
  </r>
  <r>
    <s v="BK0154"/>
    <x v="0"/>
    <s v="garaż"/>
    <x v="0"/>
    <x v="0"/>
    <n v="23100"/>
  </r>
  <r>
    <s v="BK0155"/>
    <x v="0"/>
    <s v="garaż"/>
    <x v="0"/>
    <x v="0"/>
    <n v="16100"/>
  </r>
  <r>
    <s v="BK0156"/>
    <x v="0"/>
    <s v="garaż"/>
    <x v="0"/>
    <x v="0"/>
    <n v="20790"/>
  </r>
  <r>
    <s v="BK0157"/>
    <x v="0"/>
    <s v="garaż"/>
    <x v="0"/>
    <x v="0"/>
    <n v="25704"/>
  </r>
  <r>
    <s v="BK0158"/>
    <x v="0"/>
    <s v="garaż"/>
    <x v="0"/>
    <x v="0"/>
    <n v="24024"/>
  </r>
  <r>
    <s v="BK0159"/>
    <x v="0"/>
    <s v="garaż"/>
    <x v="0"/>
    <x v="0"/>
    <n v="30870"/>
  </r>
  <r>
    <s v="BK0160"/>
    <x v="0"/>
    <s v="garaż"/>
    <x v="0"/>
    <x v="0"/>
    <n v="25200"/>
  </r>
  <r>
    <s v="BK0161"/>
    <x v="0"/>
    <s v="garaż"/>
    <x v="0"/>
    <x v="0"/>
    <n v="25480"/>
  </r>
  <r>
    <s v="BK0162"/>
    <x v="0"/>
    <s v="garaż"/>
    <x v="0"/>
    <x v="0"/>
    <n v="23800"/>
  </r>
  <r>
    <s v="BK0163"/>
    <x v="0"/>
    <s v="garaż"/>
    <x v="0"/>
    <x v="0"/>
    <n v="17878"/>
  </r>
  <r>
    <s v="BK0164"/>
    <x v="0"/>
    <s v="garaż"/>
    <x v="0"/>
    <x v="0"/>
    <n v="19656"/>
  </r>
  <r>
    <s v="BK0165"/>
    <x v="0"/>
    <s v="garaż"/>
    <x v="0"/>
    <x v="0"/>
    <n v="19992"/>
  </r>
  <r>
    <s v="BK0166"/>
    <x v="0"/>
    <s v="garaż"/>
    <x v="0"/>
    <x v="0"/>
    <n v="22735.999999999996"/>
  </r>
  <r>
    <s v="BK0167"/>
    <x v="0"/>
    <s v="pomieszczenie gospodarcze"/>
    <x v="0"/>
    <x v="0"/>
    <n v="18480"/>
  </r>
  <r>
    <s v="BK0168"/>
    <x v="0"/>
    <s v="pomieszczenie gospodarcze"/>
    <x v="0"/>
    <x v="0"/>
    <n v="12067.999999999998"/>
  </r>
  <r>
    <s v="BK0169"/>
    <x v="0"/>
    <s v="pomieszczenie gospodarcze"/>
    <x v="0"/>
    <x v="0"/>
    <n v="13860"/>
  </r>
  <r>
    <s v="BK0170"/>
    <x v="0"/>
    <s v="pomieszczenie gospodarcze"/>
    <x v="0"/>
    <x v="0"/>
    <n v="15834"/>
  </r>
  <r>
    <s v="BK0171"/>
    <x v="0"/>
    <s v="pomieszczenie gospodarcze"/>
    <x v="0"/>
    <x v="0"/>
    <n v="1498"/>
  </r>
  <r>
    <s v="BK0172"/>
    <x v="0"/>
    <s v="pomieszczenie gospodarcze"/>
    <x v="0"/>
    <x v="0"/>
    <n v="29988.000000000004"/>
  </r>
  <r>
    <s v="BK0173"/>
    <x v="0"/>
    <s v="lokal tymczasowy"/>
    <x v="0"/>
    <x v="0"/>
    <n v="15350.999999999998"/>
  </r>
  <r>
    <s v="BK0174"/>
    <x v="0"/>
    <s v="pomieszczenie gospodarcze"/>
    <x v="0"/>
    <x v="0"/>
    <n v="16632"/>
  </r>
  <r>
    <s v="BK0175"/>
    <x v="0"/>
    <s v="pomieszczenie gospodarcze"/>
    <x v="0"/>
    <x v="0"/>
    <n v="9660"/>
  </r>
  <r>
    <s v="BK0176"/>
    <x v="0"/>
    <s v="pomieszczenie gospodarcze"/>
    <x v="0"/>
    <x v="0"/>
    <n v="64371.999999999993"/>
  </r>
  <r>
    <s v="BK0177"/>
    <x v="0"/>
    <s v="pomieszczenie gospodarcze"/>
    <x v="0"/>
    <x v="0"/>
    <n v="39200"/>
  </r>
  <r>
    <s v="BK0178"/>
    <x v="0"/>
    <s v="pomieszczenie gospodarcze"/>
    <x v="0"/>
    <x v="0"/>
    <n v="58744"/>
  </r>
  <r>
    <s v="BK0179"/>
    <x v="0"/>
    <s v="pomieszczenie gospodarcze"/>
    <x v="0"/>
    <x v="0"/>
    <n v="19516"/>
  </r>
  <r>
    <s v="BK0180"/>
    <x v="0"/>
    <s v="pomieszczenie gospodarcze"/>
    <x v="0"/>
    <x v="0"/>
    <n v="19516"/>
  </r>
  <r>
    <s v="BK0181"/>
    <x v="0"/>
    <s v="pomieszczenie gospodarcze"/>
    <x v="0"/>
    <x v="0"/>
    <n v="33502"/>
  </r>
  <r>
    <s v="BK0182"/>
    <x v="0"/>
    <s v="pomieszczenie gospodarcze"/>
    <x v="0"/>
    <x v="0"/>
    <n v="22386"/>
  </r>
  <r>
    <s v="BK0183"/>
    <x v="0"/>
    <s v="pomieszczenie gospodarcze"/>
    <x v="0"/>
    <x v="0"/>
    <n v="9226"/>
  </r>
  <r>
    <s v="BK0184"/>
    <x v="0"/>
    <s v="pomieszczenie gospodarcze"/>
    <x v="0"/>
    <x v="0"/>
    <n v="19992"/>
  </r>
  <r>
    <s v="BK0185"/>
    <x v="0"/>
    <s v="pomieszczenie gospodarcze"/>
    <x v="0"/>
    <x v="0"/>
    <n v="99120"/>
  </r>
  <r>
    <s v="BK0186"/>
    <x v="0"/>
    <s v="pomieszczenie gospodarcze"/>
    <x v="0"/>
    <x v="0"/>
    <n v="18200"/>
  </r>
  <r>
    <s v="BK0187"/>
    <x v="0"/>
    <s v="pomieszczenie gospodarcze"/>
    <x v="0"/>
    <x v="0"/>
    <n v="28938.000000000004"/>
  </r>
  <r>
    <s v="BK0188"/>
    <x v="0"/>
    <s v="pomieszczenie gospodarcze"/>
    <x v="0"/>
    <x v="0"/>
    <n v="14167.999999999998"/>
  </r>
  <r>
    <s v="BK0189"/>
    <x v="0"/>
    <s v="pomieszczenie gospodarcze"/>
    <x v="0"/>
    <x v="0"/>
    <n v="19026"/>
  </r>
  <r>
    <s v="BK0190"/>
    <x v="0"/>
    <s v="pomieszczenie gospodarcze"/>
    <x v="0"/>
    <x v="0"/>
    <n v="19026"/>
  </r>
  <r>
    <s v="BK0191"/>
    <x v="0"/>
    <s v="pomieszczenie gospodarcze"/>
    <x v="0"/>
    <x v="0"/>
    <n v="26250"/>
  </r>
  <r>
    <s v="BK0192"/>
    <x v="0"/>
    <s v="pomieszczenie gospodarcze"/>
    <x v="0"/>
    <x v="0"/>
    <n v="98784"/>
  </r>
  <r>
    <s v="BK0193"/>
    <x v="0"/>
    <s v="budynek Pałacyku (obecnie Schronisko Młodzieżowe)"/>
    <x v="1"/>
    <x v="0"/>
    <n v="5776141.4060000004"/>
  </r>
  <r>
    <s v="BK0194"/>
    <x v="0"/>
    <s v="lokale użytkowe wraz z pomieszczeniami gospodarczymi"/>
    <x v="0"/>
    <x v="0"/>
    <n v="302960"/>
  </r>
  <r>
    <s v="BK0195"/>
    <x v="0"/>
    <s v="Pomieszczenia gospodarcze x  6"/>
    <x v="0"/>
    <x v="0"/>
    <n v="81536"/>
  </r>
  <r>
    <s v="BK0196"/>
    <x v="0"/>
    <s v="Pomieszczenia gospodarcze x  2"/>
    <x v="0"/>
    <x v="0"/>
    <n v="16800"/>
  </r>
  <r>
    <s v="BK0197"/>
    <x v="0"/>
    <s v="garaż x 2"/>
    <x v="0"/>
    <x v="0"/>
    <n v="69440"/>
  </r>
  <r>
    <s v="BK0198"/>
    <x v="0"/>
    <s v="Hala skupu"/>
    <x v="0"/>
    <x v="0"/>
    <n v="426729.6"/>
  </r>
  <r>
    <s v="BK0199"/>
    <x v="0"/>
    <s v="Świetlica"/>
    <x v="0"/>
    <x v="0"/>
    <n v="472375"/>
  </r>
  <r>
    <s v="BK0200"/>
    <x v="0"/>
    <s v="Kompleks budynku dworca kolejowego w Wielowsi"/>
    <x v="0"/>
    <x v="0"/>
    <n v="411600"/>
  </r>
  <r>
    <s v="BK0201"/>
    <x v="0"/>
    <s v="budynek sklepu"/>
    <x v="0"/>
    <x v="0"/>
    <n v="389504.00599999999"/>
  </r>
  <r>
    <s v="BK0202"/>
    <x v="0"/>
    <s v="budynek magazynu"/>
    <x v="0"/>
    <x v="0"/>
    <n v="92899.907099999997"/>
  </r>
  <r>
    <s v="BK0203"/>
    <x v="0"/>
    <s v="budynek garażowy"/>
    <x v="0"/>
    <x v="0"/>
    <n v="141750.84"/>
  </r>
  <r>
    <s v="BK0204"/>
    <x v="0"/>
    <s v="Świetlica Wiejska Parszowice z budowlami i infrastruktruą otaczającą"/>
    <x v="0"/>
    <x v="0"/>
    <n v="2000001.2999999998"/>
  </r>
  <r>
    <s v="BK0205"/>
    <x v="0"/>
    <s v="BUDYNEK Centrum Turystyki i Kultury w Ścinawie"/>
    <x v="2"/>
    <x v="0"/>
    <n v="5408620.0999999996"/>
  </r>
  <r>
    <s v="BK0206"/>
    <x v="0"/>
    <s v="Świetlica"/>
    <x v="2"/>
    <x v="0"/>
    <n v="77083.13"/>
  </r>
  <r>
    <s v="BK0207"/>
    <x v="0"/>
    <s v="Świetlica"/>
    <x v="2"/>
    <x v="0"/>
    <n v="164834.07"/>
  </r>
  <r>
    <s v="BK0208"/>
    <x v="0"/>
    <s v="Świetlica"/>
    <x v="2"/>
    <x v="0"/>
    <n v="200000"/>
  </r>
  <r>
    <s v="BK0209"/>
    <x v="0"/>
    <s v="Świetlica"/>
    <x v="2"/>
    <x v="0"/>
    <n v="101231"/>
  </r>
  <r>
    <s v="BK0210"/>
    <x v="0"/>
    <s v="Świetlica"/>
    <x v="2"/>
    <x v="0"/>
    <n v="150000"/>
  </r>
  <r>
    <s v="BK0211"/>
    <x v="0"/>
    <s v="Świetlica"/>
    <x v="2"/>
    <x v="0"/>
    <n v="210000"/>
  </r>
  <r>
    <s v="BK0212"/>
    <x v="0"/>
    <s v="Świetlica"/>
    <x v="2"/>
    <x v="0"/>
    <n v="190000"/>
  </r>
  <r>
    <s v="BK0213"/>
    <x v="0"/>
    <s v="Świetlica"/>
    <x v="2"/>
    <x v="0"/>
    <n v="338753.73"/>
  </r>
  <r>
    <s v="BK0214"/>
    <x v="0"/>
    <s v="TAWERNA"/>
    <x v="2"/>
    <x v="0"/>
    <n v="49894.09"/>
  </r>
  <r>
    <s v="BK0215"/>
    <x v="0"/>
    <s v="Świetlica"/>
    <x v="2"/>
    <x v="0"/>
    <n v="171000"/>
  </r>
  <r>
    <s v="BK0216"/>
    <x v="0"/>
    <s v="Świetlica"/>
    <x v="2"/>
    <x v="0"/>
    <n v="327500"/>
  </r>
  <r>
    <s v="BK0217"/>
    <x v="0"/>
    <s v="Świetlica"/>
    <x v="2"/>
    <x v="0"/>
    <n v="825000"/>
  </r>
  <r>
    <s v="BK0218"/>
    <x v="0"/>
    <s v="Świetlica"/>
    <x v="2"/>
    <x v="0"/>
    <n v="500000"/>
  </r>
  <r>
    <s v="BK0219"/>
    <x v="0"/>
    <s v="Świetlica"/>
    <x v="2"/>
    <x v="0"/>
    <n v="500000"/>
  </r>
  <r>
    <s v="BK0220"/>
    <x v="0"/>
    <s v="Świetlica Dziewin"/>
    <x v="2"/>
    <x v="0"/>
    <n v="823843.54800000007"/>
  </r>
  <r>
    <s v="BK0221"/>
    <x v="0"/>
    <s v="Świetlica Wielowieś"/>
    <x v="2"/>
    <x v="0"/>
    <n v="1471856"/>
  </r>
  <r>
    <s v="BK0222"/>
    <x v="0"/>
    <s v="Budynek- dobudówka przy świetlicy"/>
    <x v="2"/>
    <x v="0"/>
    <n v="484467.5"/>
  </r>
  <r>
    <s v="BK0223"/>
    <x v="0"/>
    <s v="Świetlica Turów"/>
    <x v="2"/>
    <x v="0"/>
    <n v="401780.6"/>
  </r>
  <r>
    <s v="BK0224"/>
    <x v="0"/>
    <s v="Świetlica wraz z pomieszczeniami gospodarczym"/>
    <x v="2"/>
    <x v="0"/>
    <n v="938484.03999999992"/>
  </r>
  <r>
    <s v="BK0225"/>
    <x v="0"/>
    <s v="Świetlica Przychowa"/>
    <x v="2"/>
    <x v="0"/>
    <n v="1200000"/>
  </r>
  <r>
    <s v="BK0226"/>
    <x v="0"/>
    <s v="Szkoła Podstawowa nr 3 w Ścinawie i Przedszkole"/>
    <x v="3"/>
    <x v="0"/>
    <n v="17620857.719999999"/>
  </r>
  <r>
    <s v="BK0227"/>
    <x v="0"/>
    <s v="Budynek szkolny "/>
    <x v="3"/>
    <x v="0"/>
    <n v="7112634.8000000007"/>
  </r>
  <r>
    <s v="BK0228"/>
    <x v="0"/>
    <s v="Sala gimnastyczna "/>
    <x v="3"/>
    <x v="0"/>
    <n v="1260203.5"/>
  </r>
  <r>
    <s v="BK0229"/>
    <x v="0"/>
    <s v="Budynek gospodarczy "/>
    <x v="3"/>
    <x v="0"/>
    <n v="36576.9"/>
  </r>
  <r>
    <s v="BK0230"/>
    <x v="0"/>
    <s v="Przychodnia Ścinawa"/>
    <x v="4"/>
    <x v="0"/>
    <n v="5000000"/>
  </r>
  <r>
    <s v="BK0231"/>
    <x v="0"/>
    <s v="Wiejski Ośrodek zdrowia Tymowa"/>
    <x v="4"/>
    <x v="0"/>
    <n v="800000.45"/>
  </r>
  <r>
    <s v="BK0232"/>
    <x v="0"/>
    <s v="Budynek gospodarczy na wysypisku śmieci PSZOK"/>
    <x v="5"/>
    <x v="0"/>
    <n v="5615.62"/>
  </r>
  <r>
    <s v="BK0233"/>
    <x v="0"/>
    <s v="Bufet-pergola"/>
    <x v="5"/>
    <x v="0"/>
    <n v="60000"/>
  </r>
  <r>
    <s v="BK0234"/>
    <x v="0"/>
    <s v="Budynek socjalno-techniczno-biurowy"/>
    <x v="5"/>
    <x v="0"/>
    <n v="582214.86"/>
  </r>
  <r>
    <s v="BK0235"/>
    <x v="0"/>
    <s v="Budynek koagulantów"/>
    <x v="5"/>
    <x v="0"/>
    <n v="18724.5"/>
  </r>
  <r>
    <s v="BK0236"/>
    <x v="0"/>
    <s v="budynek krat"/>
    <x v="5"/>
    <x v="0"/>
    <n v="347884.2"/>
  </r>
  <r>
    <s v="BK0237"/>
    <x v="0"/>
    <s v="pompownia"/>
    <x v="5"/>
    <x v="0"/>
    <n v="1940789.2000000002"/>
  </r>
  <r>
    <s v="BK0238"/>
    <x v="0"/>
    <s v="Budynek trafostacji"/>
    <x v="5"/>
    <x v="0"/>
    <n v="128808.48"/>
  </r>
  <r>
    <s v="BK0239"/>
    <x v="0"/>
    <s v="Budynek dmuchaw"/>
    <x v="5"/>
    <x v="0"/>
    <n v="205382.64"/>
  </r>
  <r>
    <s v="BK0240"/>
    <x v="0"/>
    <s v="Budynek biurowo-produkcyjny z częścią mieszkalną na II piętrze"/>
    <x v="5"/>
    <x v="0"/>
    <n v="2169677.1"/>
  </r>
  <r>
    <s v="BK0241"/>
    <x v="0"/>
    <s v="SZKOŁA PODSTAWOWA im. Orląt Lwowskich w Tymowej"/>
    <x v="6"/>
    <x v="0"/>
    <n v="5558709.2400000002"/>
  </r>
  <r>
    <s v="BK0242"/>
    <x v="0"/>
    <s v="budynek"/>
    <x v="0"/>
    <x v="0"/>
    <n v="196573"/>
  </r>
  <r>
    <s v="BK0243"/>
    <x v="0"/>
    <s v="magazyn"/>
    <x v="0"/>
    <x v="0"/>
    <n v="3021"/>
  </r>
  <r>
    <s v="BA0001"/>
    <x v="1"/>
    <s v="Wiata przystankowa"/>
    <x v="0"/>
    <x v="0"/>
    <n v="4821.25"/>
  </r>
  <r>
    <s v="BA0002"/>
    <x v="1"/>
    <s v="Wiata przystankowa"/>
    <x v="0"/>
    <x v="0"/>
    <n v="660.08"/>
  </r>
  <r>
    <s v="BA0003"/>
    <x v="1"/>
    <s v="Wiata przystankowa"/>
    <x v="0"/>
    <x v="0"/>
    <n v="660.08"/>
  </r>
  <r>
    <s v="BA0004"/>
    <x v="1"/>
    <s v="Wiata przystankowa"/>
    <x v="0"/>
    <x v="0"/>
    <n v="660.03"/>
  </r>
  <r>
    <s v="BA0005"/>
    <x v="1"/>
    <s v="Wiata przystankowa"/>
    <x v="0"/>
    <x v="0"/>
    <n v="7965.43"/>
  </r>
  <r>
    <s v="BA0006"/>
    <x v="1"/>
    <s v="Wiata przystankowa"/>
    <x v="0"/>
    <x v="0"/>
    <n v="8212.86"/>
  </r>
  <r>
    <s v="BA0007"/>
    <x v="1"/>
    <s v="Wiata przystankowa"/>
    <x v="0"/>
    <x v="0"/>
    <n v="7257"/>
  </r>
  <r>
    <s v="BA0008"/>
    <x v="1"/>
    <s v="Wiata przystankowa"/>
    <x v="0"/>
    <x v="0"/>
    <n v="4821.25"/>
  </r>
  <r>
    <s v="BA0009"/>
    <x v="1"/>
    <s v="Wiata przystankowa"/>
    <x v="0"/>
    <x v="0"/>
    <n v="4821.25"/>
  </r>
  <r>
    <s v="BA0010"/>
    <x v="1"/>
    <s v="Wiata przystankowa"/>
    <x v="0"/>
    <x v="0"/>
    <n v="5612.47"/>
  </r>
  <r>
    <s v="BA0011"/>
    <x v="1"/>
    <s v="Wiata przystankowa"/>
    <x v="0"/>
    <x v="0"/>
    <n v="6000"/>
  </r>
  <r>
    <s v="BA0012"/>
    <x v="1"/>
    <s v="Wiata przystankowa"/>
    <x v="0"/>
    <x v="0"/>
    <n v="5271.25"/>
  </r>
  <r>
    <s v="BA0013"/>
    <x v="1"/>
    <s v="Wiata przystankowa"/>
    <x v="0"/>
    <x v="0"/>
    <n v="4499.99"/>
  </r>
  <r>
    <s v="BA0014"/>
    <x v="1"/>
    <s v="Wiata przystankowa"/>
    <x v="0"/>
    <x v="0"/>
    <n v="4821.25"/>
  </r>
  <r>
    <s v="BA0015"/>
    <x v="1"/>
    <s v="Wiata przystankowa"/>
    <x v="0"/>
    <x v="0"/>
    <n v="4821.25"/>
  </r>
  <r>
    <s v="BA0016"/>
    <x v="1"/>
    <s v="Wiata przystankowa z drewnianą tablicą informacyjną"/>
    <x v="0"/>
    <x v="0"/>
    <n v="6500"/>
  </r>
  <r>
    <s v="BA0017"/>
    <x v="1"/>
    <s v="Wiata przystankowa"/>
    <x v="0"/>
    <x v="0"/>
    <n v="8592.33"/>
  </r>
  <r>
    <s v="BA0018"/>
    <x v="1"/>
    <s v="Wiata przystankowa"/>
    <x v="0"/>
    <x v="0"/>
    <n v="5816.73"/>
  </r>
  <r>
    <s v="BA0019"/>
    <x v="1"/>
    <s v="Wiata przystankowa"/>
    <x v="0"/>
    <x v="0"/>
    <n v="7515.48"/>
  </r>
  <r>
    <s v="BA0020"/>
    <x v="1"/>
    <s v="Wiata przystankowa"/>
    <x v="0"/>
    <x v="0"/>
    <n v="4616.99"/>
  </r>
  <r>
    <s v="BA0021"/>
    <x v="1"/>
    <s v="Wiata przystankowa"/>
    <x v="0"/>
    <x v="0"/>
    <n v="8217.74"/>
  </r>
  <r>
    <s v="BA0022"/>
    <x v="1"/>
    <s v="Wiata przystankowa"/>
    <x v="0"/>
    <x v="0"/>
    <n v="4821.25"/>
  </r>
  <r>
    <s v="BA0023"/>
    <x v="1"/>
    <s v="Wiata przystankowa"/>
    <x v="0"/>
    <x v="0"/>
    <n v="4821.25"/>
  </r>
  <r>
    <s v="BA0024"/>
    <x v="1"/>
    <s v="Wiata przystankowa"/>
    <x v="0"/>
    <x v="0"/>
    <n v="7348.68"/>
  </r>
  <r>
    <s v="BA0025"/>
    <x v="1"/>
    <s v="Wiata przystankowa"/>
    <x v="0"/>
    <x v="0"/>
    <n v="13305.77"/>
  </r>
  <r>
    <s v="BA0026"/>
    <x v="1"/>
    <s v="Wiata turystyczna nad przystanią w porcie ( wraz z sceną)"/>
    <x v="0"/>
    <x v="0"/>
    <n v="318597"/>
  </r>
  <r>
    <s v="BA0027"/>
    <x v="1"/>
    <s v="Wiata drewniana rekreacyjna"/>
    <x v="0"/>
    <x v="0"/>
    <n v="7626"/>
  </r>
  <r>
    <s v="BA0028"/>
    <x v="1"/>
    <s v="Wiata drewniana rekreacyjna"/>
    <x v="0"/>
    <x v="0"/>
    <n v="7999.92"/>
  </r>
  <r>
    <s v="BA0029"/>
    <x v="1"/>
    <s v="Wiata drewniana  rekreacyjna"/>
    <x v="0"/>
    <x v="0"/>
    <n v="6249.63"/>
  </r>
  <r>
    <s v="BA0030"/>
    <x v="1"/>
    <s v="Wiata rekreacyjna"/>
    <x v="0"/>
    <x v="0"/>
    <n v="13857.11"/>
  </r>
  <r>
    <s v="BA0031"/>
    <x v="1"/>
    <s v="Wiata drewniana w Dziewinie"/>
    <x v="0"/>
    <x v="0"/>
    <n v="7999.92"/>
  </r>
  <r>
    <s v="BA0032"/>
    <x v="1"/>
    <s v="Wiata przystankowa w Dębcu"/>
    <x v="0"/>
    <x v="0"/>
    <n v="4800"/>
  </r>
  <r>
    <s v="BA0033"/>
    <x v="1"/>
    <s v="Wiata drewniana w Wielowsi"/>
    <x v="0"/>
    <x v="0"/>
    <n v="4800"/>
  </r>
  <r>
    <s v="BA0034"/>
    <x v="1"/>
    <s v="Wiata przystankowa w Ścinawie działka 509/65"/>
    <x v="0"/>
    <x v="0"/>
    <n v="4275"/>
  </r>
  <r>
    <s v="BA0035"/>
    <x v="1"/>
    <s v="Boks stadionowy na stadionie MKS ODRA w Ścinawie"/>
    <x v="0"/>
    <x v="0"/>
    <n v="7260"/>
  </r>
  <r>
    <s v="BA0036"/>
    <x v="1"/>
    <s v="Boks stadionowy na stadionie MKS ODRA w Ścinawie"/>
    <x v="0"/>
    <x v="0"/>
    <n v="7260"/>
  </r>
  <r>
    <s v="BA0037"/>
    <x v="1"/>
    <s v="Oświetlenie uliczne- lampy"/>
    <x v="0"/>
    <x v="0"/>
    <n v="26180.42"/>
  </r>
  <r>
    <s v="BA0038"/>
    <x v="1"/>
    <s v="Oświetlenie uliczne- lampy"/>
    <x v="0"/>
    <x v="0"/>
    <n v="102568.81"/>
  </r>
  <r>
    <s v="BA0039"/>
    <x v="1"/>
    <s v="Oświetlenie uliczne- lampy"/>
    <x v="0"/>
    <x v="0"/>
    <n v="29745.84"/>
  </r>
  <r>
    <s v="BA0040"/>
    <x v="1"/>
    <s v="Oświetlenie uliczne- lampy"/>
    <x v="0"/>
    <x v="0"/>
    <n v="31952.09"/>
  </r>
  <r>
    <s v="BA0041"/>
    <x v="1"/>
    <s v="Oświetlenie uliczne- lampy"/>
    <x v="0"/>
    <x v="0"/>
    <n v="30291.16"/>
  </r>
  <r>
    <s v="BA0042"/>
    <x v="1"/>
    <s v="Oświetlenie uliczne- lampa solarna"/>
    <x v="0"/>
    <x v="0"/>
    <n v="12919.17"/>
  </r>
  <r>
    <s v="BA0043"/>
    <x v="1"/>
    <s v="Oświetlenie na Placu Zjednoczenia"/>
    <x v="0"/>
    <x v="0"/>
    <n v="16314.01"/>
  </r>
  <r>
    <s v="BA0044"/>
    <x v="1"/>
    <s v="Oświetlenie uliczne- lampy"/>
    <x v="0"/>
    <x v="0"/>
    <n v="20000"/>
  </r>
  <r>
    <s v="BA0045"/>
    <x v="1"/>
    <s v="Oświetlenie uliczne- lampy"/>
    <x v="0"/>
    <x v="0"/>
    <n v="442031.86"/>
  </r>
  <r>
    <s v="BA0046"/>
    <x v="1"/>
    <s v="Oświetlenie PARK- lampy"/>
    <x v="0"/>
    <x v="0"/>
    <n v="215384.89"/>
  </r>
  <r>
    <s v="BA0047"/>
    <x v="1"/>
    <s v="Oświetlenie uliczne - lampy - linia zasilająca"/>
    <x v="0"/>
    <x v="0"/>
    <n v="273571.37"/>
  </r>
  <r>
    <s v="BA0048"/>
    <x v="1"/>
    <s v="Oświetlenie uliczne- lampy"/>
    <x v="0"/>
    <x v="0"/>
    <n v="20000"/>
  </r>
  <r>
    <s v="BA0049"/>
    <x v="1"/>
    <s v="Oświetlenie uliczne- lampy"/>
    <x v="0"/>
    <x v="0"/>
    <n v="42661.03"/>
  </r>
  <r>
    <s v="BA0050"/>
    <x v="1"/>
    <s v="Oświetlenie na Targowisku"/>
    <x v="0"/>
    <x v="0"/>
    <n v="14109.69"/>
  </r>
  <r>
    <s v="BA0051"/>
    <x v="1"/>
    <s v="Linia zasilająca energetyczna"/>
    <x v="0"/>
    <x v="0"/>
    <n v="273571.37"/>
  </r>
  <r>
    <s v="BA0052"/>
    <x v="1"/>
    <s v="Zasilanie energetyczne budynku Jagiełły-Kościuszki"/>
    <x v="0"/>
    <x v="0"/>
    <n v="15964.3"/>
  </r>
  <r>
    <s v="BA0053"/>
    <x v="1"/>
    <s v="Słupy ogłoszeniowy"/>
    <x v="0"/>
    <x v="0"/>
    <n v="2644.5"/>
  </r>
  <r>
    <s v="BA0054"/>
    <x v="1"/>
    <s v="Słupy ogłoszeniowy"/>
    <x v="0"/>
    <x v="0"/>
    <n v="2644.5"/>
  </r>
  <r>
    <s v="BA0055"/>
    <x v="1"/>
    <s v="Słupy ogłoszeniowy"/>
    <x v="0"/>
    <x v="0"/>
    <n v="2644.5"/>
  </r>
  <r>
    <s v="BA0056"/>
    <x v="1"/>
    <s v="Słupy ogłoszeniowy"/>
    <x v="0"/>
    <x v="0"/>
    <n v="2644.5"/>
  </r>
  <r>
    <s v="BA0057"/>
    <x v="1"/>
    <s v="Słupy ogłoszeniowy"/>
    <x v="0"/>
    <x v="0"/>
    <n v="2644.5"/>
  </r>
  <r>
    <s v="BA0058"/>
    <x v="1"/>
    <s v="Słupy ogłoszeniowy"/>
    <x v="0"/>
    <x v="0"/>
    <n v="2644.5"/>
  </r>
  <r>
    <s v="BA0059"/>
    <x v="1"/>
    <s v="Słupy ogłoszeniowy"/>
    <x v="0"/>
    <x v="0"/>
    <n v="2644.5"/>
  </r>
  <r>
    <s v="BA0060"/>
    <x v="1"/>
    <s v="Słupy ogłoszeniowy"/>
    <x v="0"/>
    <x v="0"/>
    <n v="2644.5"/>
  </r>
  <r>
    <s v="BA0061"/>
    <x v="1"/>
    <s v="Słupy ogłoszeniowy"/>
    <x v="0"/>
    <x v="0"/>
    <n v="2644.5"/>
  </r>
  <r>
    <s v="BA0062"/>
    <x v="1"/>
    <s v="Słupy ogłoszeniowy"/>
    <x v="0"/>
    <x v="0"/>
    <n v="2644.5"/>
  </r>
  <r>
    <s v="BA0063"/>
    <x v="1"/>
    <s v="Słupy ogłoszeniowy"/>
    <x v="0"/>
    <x v="0"/>
    <n v="2644.5"/>
  </r>
  <r>
    <s v="BA0064"/>
    <x v="1"/>
    <s v="Słupy ogłoszeniowy"/>
    <x v="0"/>
    <x v="0"/>
    <n v="3040"/>
  </r>
  <r>
    <s v="BA0065"/>
    <x v="1"/>
    <s v="Słupy ogłoszeniowy"/>
    <x v="0"/>
    <x v="0"/>
    <n v="3040"/>
  </r>
  <r>
    <s v="BA0066"/>
    <x v="1"/>
    <s v="Słupy ogłoszeniowy"/>
    <x v="0"/>
    <x v="0"/>
    <n v="3013.5"/>
  </r>
  <r>
    <s v="BA0067"/>
    <x v="1"/>
    <s v="Słupy ogłoszeniowy"/>
    <x v="0"/>
    <x v="0"/>
    <n v="3013.5"/>
  </r>
  <r>
    <s v="BA0068"/>
    <x v="1"/>
    <s v="Słupy ogłoszeniowy"/>
    <x v="0"/>
    <x v="0"/>
    <n v="3013.5"/>
  </r>
  <r>
    <s v="BA0069"/>
    <x v="1"/>
    <s v="Słupy ogłoszeniowy"/>
    <x v="0"/>
    <x v="0"/>
    <n v="2767.5"/>
  </r>
  <r>
    <s v="BA0070"/>
    <x v="1"/>
    <s v="Słupy ogłoszeniowy"/>
    <x v="0"/>
    <x v="0"/>
    <n v="2767.5"/>
  </r>
  <r>
    <s v="BA0071"/>
    <x v="1"/>
    <s v="Słupy ogłoszeniowy"/>
    <x v="0"/>
    <x v="0"/>
    <n v="2767.5"/>
  </r>
  <r>
    <s v="BA0072"/>
    <x v="1"/>
    <s v="Wiatrak Koźlak wraz z urządzeniami, dokumentacja projektowa do remontu"/>
    <x v="0"/>
    <x v="0"/>
    <n v="69122.570000000007"/>
  </r>
  <r>
    <s v="BA0073"/>
    <x v="1"/>
    <s v="Stadion (boisko i infrastruktura) + nakłady inwestycyjne + trybuny?"/>
    <x v="0"/>
    <x v="0"/>
    <n v="4022332.71"/>
  </r>
  <r>
    <s v="BA0074"/>
    <x v="1"/>
    <s v="Lustro drogowe"/>
    <x v="0"/>
    <x v="0"/>
    <n v="1295.51"/>
  </r>
  <r>
    <s v="BA0075"/>
    <x v="1"/>
    <s v="Parking dla osoby niepełnosprawej"/>
    <x v="0"/>
    <x v="0"/>
    <n v="7153.38"/>
  </r>
  <r>
    <s v="BA0076"/>
    <x v="1"/>
    <s v="Zatoka parkingowa"/>
    <x v="0"/>
    <x v="0"/>
    <n v="42782"/>
  </r>
  <r>
    <s v="BA0077"/>
    <x v="1"/>
    <s v="Targowisko miejskie w ścinawie"/>
    <x v="0"/>
    <x v="0"/>
    <n v="219427.34"/>
  </r>
  <r>
    <s v="BA0078"/>
    <x v="1"/>
    <s v="Ogrodzenie"/>
    <x v="0"/>
    <x v="0"/>
    <n v="1851.2"/>
  </r>
  <r>
    <s v="BA0079"/>
    <x v="1"/>
    <s v="Ogrodzenie"/>
    <x v="0"/>
    <x v="0"/>
    <n v="18505.669999999998"/>
  </r>
  <r>
    <s v="BA0080"/>
    <x v="1"/>
    <s v="Ogrodzenie na stadionie"/>
    <x v="0"/>
    <x v="0"/>
    <n v="30706.720000000001"/>
  </r>
  <r>
    <s v="BA0081"/>
    <x v="1"/>
    <s v="Kładka w parku miejskim i przepust"/>
    <x v="0"/>
    <x v="0"/>
    <n v="57950"/>
  </r>
  <r>
    <s v="BA0082"/>
    <x v="1"/>
    <s v="Most i przepust drogowy "/>
    <x v="0"/>
    <x v="0"/>
    <n v="118950"/>
  </r>
  <r>
    <s v="BA0083"/>
    <x v="1"/>
    <s v="Most rolniczy na rzece Dębniak"/>
    <x v="0"/>
    <x v="0"/>
    <n v="27237.5"/>
  </r>
  <r>
    <s v="BA0084"/>
    <x v="1"/>
    <s v="Pomosty pływające"/>
    <x v="0"/>
    <x v="0"/>
    <n v="42539.05"/>
  </r>
  <r>
    <s v="BA0085"/>
    <x v="1"/>
    <s v="Piłkochwyt w Sitnie"/>
    <x v="0"/>
    <x v="0"/>
    <n v="5700"/>
  </r>
  <r>
    <s v="BA0086"/>
    <x v="1"/>
    <s v="Plac zabaw"/>
    <x v="0"/>
    <x v="0"/>
    <n v="42498.96"/>
  </r>
  <r>
    <s v="BA0087"/>
    <x v="1"/>
    <s v="Plac zabaw"/>
    <x v="0"/>
    <x v="0"/>
    <n v="10000"/>
  </r>
  <r>
    <s v="BA0088"/>
    <x v="1"/>
    <s v="Plac zabaw"/>
    <x v="0"/>
    <x v="0"/>
    <n v="0"/>
  </r>
  <r>
    <s v="BA0089"/>
    <x v="1"/>
    <s v="Plac zabaw"/>
    <x v="0"/>
    <x v="0"/>
    <n v="14369.78"/>
  </r>
  <r>
    <s v="BA0090"/>
    <x v="1"/>
    <s v="Plac zabaw"/>
    <x v="0"/>
    <x v="0"/>
    <n v="0"/>
  </r>
  <r>
    <s v="BA0091"/>
    <x v="1"/>
    <s v="Plac zabaw"/>
    <x v="0"/>
    <x v="0"/>
    <n v="20137.099999999999"/>
  </r>
  <r>
    <s v="BA0092"/>
    <x v="1"/>
    <s v="Plac zabaw"/>
    <x v="0"/>
    <x v="0"/>
    <n v="20137.099999999999"/>
  </r>
  <r>
    <s v="BA0093"/>
    <x v="1"/>
    <s v="Plac zabaw"/>
    <x v="0"/>
    <x v="0"/>
    <n v="12494.89"/>
  </r>
  <r>
    <s v="BA0094"/>
    <x v="1"/>
    <s v="Plac zabaw"/>
    <x v="0"/>
    <x v="0"/>
    <n v="9573.02"/>
  </r>
  <r>
    <s v="BA0095"/>
    <x v="1"/>
    <s v="Plac zabaw"/>
    <x v="0"/>
    <x v="0"/>
    <n v="19967.060000000001"/>
  </r>
  <r>
    <s v="BA0096"/>
    <x v="1"/>
    <s v="Plac zabaw"/>
    <x v="0"/>
    <x v="0"/>
    <n v="9572.99"/>
  </r>
  <r>
    <s v="BA0097"/>
    <x v="1"/>
    <s v="Place zabaw"/>
    <x v="0"/>
    <x v="0"/>
    <n v="1033040"/>
  </r>
  <r>
    <s v="BA0098"/>
    <x v="1"/>
    <s v="Przepust "/>
    <x v="0"/>
    <x v="0"/>
    <n v="24600"/>
  </r>
  <r>
    <s v="BA0099"/>
    <x v="1"/>
    <s v="Przepust drogowy w Parszowicach"/>
    <x v="0"/>
    <x v="0"/>
    <n v="14030"/>
  </r>
  <r>
    <s v="BA0100"/>
    <x v="1"/>
    <s v="Kontenerowa stacja uzdatniania wody ASW"/>
    <x v="0"/>
    <x v="0"/>
    <n v="262000"/>
  </r>
  <r>
    <s v="BA0101"/>
    <x v="1"/>
    <s v="System napowietrzania na oczyszczalni ścieków"/>
    <x v="0"/>
    <x v="0"/>
    <n v="5490"/>
  </r>
  <r>
    <s v="BA0102"/>
    <x v="1"/>
    <s v="System napowietrzania na oczyszczalni ścieków"/>
    <x v="0"/>
    <x v="0"/>
    <n v="243820"/>
  </r>
  <r>
    <s v="BA0103"/>
    <x v="1"/>
    <s v="Kontener biurowo-socjalny"/>
    <x v="0"/>
    <x v="0"/>
    <n v="11562"/>
  </r>
  <r>
    <s v="BA0104"/>
    <x v="1"/>
    <s v="Kontener biurowy Pb"/>
    <x v="0"/>
    <x v="0"/>
    <n v="11562"/>
  </r>
  <r>
    <s v="BA0105"/>
    <x v="1"/>
    <s v="Kontener biurowy Pb1"/>
    <x v="0"/>
    <x v="0"/>
    <n v="11562"/>
  </r>
  <r>
    <s v="BA0106"/>
    <x v="1"/>
    <s v="Kontener sanitarny PSP"/>
    <x v="0"/>
    <x v="0"/>
    <n v="20752"/>
  </r>
  <r>
    <s v="BA0107"/>
    <x v="1"/>
    <s v="Kontenerowe zaplecze sanitarne"/>
    <x v="0"/>
    <x v="0"/>
    <n v="236675.17"/>
  </r>
  <r>
    <s v="BA0108"/>
    <x v="1"/>
    <s v="Kontenerowe zaplecze sanitarne"/>
    <x v="0"/>
    <x v="0"/>
    <n v="217956.1"/>
  </r>
  <r>
    <s v="BA0109"/>
    <x v="1"/>
    <s v="Kontenerowe zaplecze sanitarne"/>
    <x v="0"/>
    <x v="0"/>
    <n v="264528.57"/>
  </r>
  <r>
    <s v="BA0110"/>
    <x v="1"/>
    <s v="Kontenerowe zaplecze sanitarne"/>
    <x v="0"/>
    <x v="0"/>
    <n v="245341.42"/>
  </r>
  <r>
    <s v="BA0111"/>
    <x v="1"/>
    <s v="Kontener biurowy Pb1"/>
    <x v="0"/>
    <x v="0"/>
    <n v="10947"/>
  </r>
  <r>
    <s v="BA0112"/>
    <x v="1"/>
    <s v="Gablota w ramach systemu inf. Turystycznej"/>
    <x v="0"/>
    <x v="0"/>
    <n v="3936"/>
  </r>
  <r>
    <s v="BA0113"/>
    <x v="1"/>
    <s v="Gablota w ramach systemu inf. Turystycznej"/>
    <x v="0"/>
    <x v="0"/>
    <n v="3936"/>
  </r>
  <r>
    <s v="BA0114"/>
    <x v="1"/>
    <s v="Gablota w ramach systemu inf. Turystycznej"/>
    <x v="0"/>
    <x v="0"/>
    <n v="3936"/>
  </r>
  <r>
    <s v="BA0115"/>
    <x v="1"/>
    <s v="tablice informacyjne"/>
    <x v="0"/>
    <x v="0"/>
    <n v="1500"/>
  </r>
  <r>
    <s v="BA0116"/>
    <x v="1"/>
    <s v="wyposażenie portu w małą architekturę"/>
    <x v="0"/>
    <x v="0"/>
    <n v="40839.58"/>
  </r>
  <r>
    <s v="BA0117"/>
    <x v="1"/>
    <s v="Chodnik przy ul. Kościuszki od strony CtiK "/>
    <x v="0"/>
    <x v="0"/>
    <n v="69999.990000000005"/>
  </r>
  <r>
    <s v="BA0118"/>
    <x v="1"/>
    <s v="Ogrodzenia, drogi wewnętrzne, chodniki przy świetlicy w Dziewinie"/>
    <x v="0"/>
    <x v="0"/>
    <n v="306326.58"/>
  </r>
  <r>
    <s v="BA0119"/>
    <x v="1"/>
    <s v="Chodnik w Parku Miejskim "/>
    <x v="0"/>
    <x v="0"/>
    <n v="279834"/>
  </r>
  <r>
    <s v="BA0120"/>
    <x v="1"/>
    <s v="Droga Chełmek Wołowski-Tymowa "/>
    <x v="0"/>
    <x v="0"/>
    <n v="90000"/>
  </r>
  <r>
    <s v="BA0121"/>
    <x v="1"/>
    <s v="Ogrodzenie wokół boiska w Dziewinie"/>
    <x v="0"/>
    <x v="0"/>
    <n v="17906"/>
  </r>
  <r>
    <s v="BA0122"/>
    <x v="1"/>
    <s v="Ogrodzenie wokół boiska w Parszowicach"/>
    <x v="0"/>
    <x v="0"/>
    <n v="26584"/>
  </r>
  <r>
    <s v="BA0123"/>
    <x v="1"/>
    <s v="Szambo - Studnia - Ogrodzenie"/>
    <x v="0"/>
    <x v="0"/>
    <n v="41871.9"/>
  </r>
  <r>
    <s v="BA0124"/>
    <x v="1"/>
    <s v="Studnia"/>
    <x v="0"/>
    <x v="0"/>
    <n v="0"/>
  </r>
  <r>
    <s v="BA0125"/>
    <x v="1"/>
    <s v="Ogrodzenie"/>
    <x v="0"/>
    <x v="0"/>
    <n v="0"/>
  </r>
  <r>
    <s v="BA0126"/>
    <x v="1"/>
    <s v="Siłownia zewnętrzna na boisku w Buszkowicach"/>
    <x v="0"/>
    <x v="0"/>
    <n v="6705.22"/>
  </r>
  <r>
    <s v="BA0127"/>
    <x v="1"/>
    <s v="Siłownia zewnętrzna na boisku w Ręszowie"/>
    <x v="0"/>
    <x v="0"/>
    <n v="7922.18"/>
  </r>
  <r>
    <s v="BA0128"/>
    <x v="1"/>
    <s v="Bramki do piłki nożnej na boisku w Dębcu"/>
    <x v="0"/>
    <x v="0"/>
    <n v="5289"/>
  </r>
  <r>
    <s v="BA0129"/>
    <x v="1"/>
    <s v="Ogrodzenie boiska sportowego w Dziewinie"/>
    <x v="0"/>
    <x v="0"/>
    <n v="1666.31"/>
  </r>
  <r>
    <s v="BA0130"/>
    <x v="1"/>
    <s v="Nawierzchnia ulicy Plac Zjednoczenia"/>
    <x v="0"/>
    <x v="0"/>
    <n v="52031.16"/>
  </r>
  <r>
    <s v="BA0131"/>
    <x v="1"/>
    <s v="Oświetlenie drogowe na ul.Salezjańskiej "/>
    <x v="0"/>
    <x v="0"/>
    <n v="42661.03"/>
  </r>
  <r>
    <s v="BA0132"/>
    <x v="1"/>
    <s v="Szambo przy SP Zaborów 75"/>
    <x v="0"/>
    <x v="0"/>
    <n v="2927.23"/>
  </r>
  <r>
    <s v="BA0133"/>
    <x v="1"/>
    <s v="Studnia przsy SP Zaborów 75"/>
    <x v="0"/>
    <x v="0"/>
    <n v="1434.58"/>
  </r>
  <r>
    <s v="BA0134"/>
    <x v="1"/>
    <s v="Ogrodzenie budynku ZP Zaborów 75"/>
    <x v="0"/>
    <x v="0"/>
    <n v="37510.089999999997"/>
  </r>
  <r>
    <s v="BA0135"/>
    <x v="1"/>
    <s v="Turbiny wiatrowe przy budynku świetlicy w Dziewinie"/>
    <x v="0"/>
    <x v="0"/>
    <n v="27639"/>
  </r>
  <r>
    <s v="BA0136"/>
    <x v="1"/>
    <s v="Kolektor słoneczny do świetlicy w Dziewinie"/>
    <x v="0"/>
    <x v="0"/>
    <n v="46639"/>
  </r>
  <r>
    <s v="BA0137"/>
    <x v="1"/>
    <s v="Parking wraz z chodnikami oraz droga wewnwtrzna przy świetlicy w Dziewinie"/>
    <x v="0"/>
    <x v="0"/>
    <n v="312673.96999999997"/>
  </r>
  <r>
    <s v="BA0138"/>
    <x v="1"/>
    <s v="Oświetlenie przy drodze gminnej w Chełmku Wołowskim"/>
    <x v="0"/>
    <x v="0"/>
    <n v="181155.61"/>
  </r>
  <r>
    <s v="BA0139"/>
    <x v="1"/>
    <s v="Droga gminna Chełmek Wołowski -Tymowa"/>
    <x v="0"/>
    <x v="0"/>
    <n v="1937352.66"/>
  </r>
  <r>
    <s v="BA0140"/>
    <x v="1"/>
    <s v="Trybuna Stadionowa na 50 miejsc w Wielowski"/>
    <x v="0"/>
    <x v="0"/>
    <n v="18975"/>
  </r>
  <r>
    <s v="BA0141"/>
    <x v="1"/>
    <s v="Trybuna Stadionowa na 50 miejsc w Wielowski"/>
    <x v="0"/>
    <x v="0"/>
    <n v="18975"/>
  </r>
  <r>
    <s v="BA0142"/>
    <x v="1"/>
    <s v="Trybuna Stadionowa na 100 miejsc w Wielowski"/>
    <x v="0"/>
    <x v="0"/>
    <n v="37950"/>
  </r>
  <r>
    <s v="BA0143"/>
    <x v="1"/>
    <s v="Trybuna Stadionowa w Dziewinie"/>
    <x v="0"/>
    <x v="0"/>
    <n v="36540"/>
  </r>
  <r>
    <s v="BA0144"/>
    <x v="1"/>
    <s v="Basen Miejski"/>
    <x v="0"/>
    <x v="0"/>
    <n v="545581.47"/>
  </r>
  <r>
    <s v="BA0145"/>
    <x v="1"/>
    <s v="Ogrodzenie bazy przy ZGK przy ul. Jana Pawła II 4"/>
    <x v="0"/>
    <x v="0"/>
    <n v="12797.23"/>
  </r>
  <r>
    <s v="BA0146"/>
    <x v="1"/>
    <s v="Ogrodzenie Targowiska miejskiego"/>
    <x v="0"/>
    <x v="0"/>
    <n v="3202.23"/>
  </r>
  <r>
    <s v="BA0147"/>
    <x v="1"/>
    <s v="Ogrodzenie basenu miejskiego"/>
    <x v="0"/>
    <x v="0"/>
    <n v="895.19"/>
  </r>
  <r>
    <s v="BA0148"/>
    <x v="1"/>
    <s v="Most stalowy na działce nr 34 Sitno"/>
    <x v="0"/>
    <x v="0"/>
    <n v="49000"/>
  </r>
  <r>
    <s v="BA0149"/>
    <x v="1"/>
    <s v="Budowle  - Pałacyk/Schronisko Młodzieżowe"/>
    <x v="1"/>
    <x v="0"/>
    <n v="412174.51"/>
  </r>
  <r>
    <s v="BA0150"/>
    <x v="1"/>
    <s v="Palac zabaw Grzybów"/>
    <x v="0"/>
    <x v="0"/>
    <n v="152286.92000000001"/>
  </r>
  <r>
    <s v="BA0151"/>
    <x v="1"/>
    <s v="plac zabaw - Zaborów"/>
    <x v="0"/>
    <x v="0"/>
    <n v="211162.22"/>
  </r>
  <r>
    <s v="BA0152"/>
    <x v="1"/>
    <s v="plac zabaw - Wielowieś"/>
    <x v="0"/>
    <x v="0"/>
    <n v="169569.03"/>
  </r>
  <r>
    <s v="BA0153"/>
    <x v="1"/>
    <s v="plac zabaw - Parszowice"/>
    <x v="0"/>
    <x v="0"/>
    <n v="186499.98"/>
  </r>
  <r>
    <s v="BA0154"/>
    <x v="1"/>
    <s v="plac zabaw - Dąbrowa Środkowa"/>
    <x v="0"/>
    <x v="0"/>
    <n v="77335.02"/>
  </r>
  <r>
    <s v="BA0155"/>
    <x v="1"/>
    <s v="Park&amp;Ride"/>
    <x v="0"/>
    <x v="0"/>
    <n v="9724043.5999999996"/>
  </r>
  <r>
    <s v="BA0156"/>
    <x v="1"/>
    <s v="Strefa Aktywności Gospodarczej"/>
    <x v="0"/>
    <x v="0"/>
    <n v="10192432"/>
  </r>
  <r>
    <s v="BA0157"/>
    <x v="1"/>
    <s v="Most stalowy na działce 56 obr Sitno"/>
    <x v="0"/>
    <x v="0"/>
    <n v="22000"/>
  </r>
  <r>
    <s v="BA0158"/>
    <x v="1"/>
    <s v="przepust ceglano-betonowy na działce nr 15 obr Sitno"/>
    <x v="0"/>
    <x v="0"/>
    <n v="20900"/>
  </r>
  <r>
    <s v="BA0159"/>
    <x v="1"/>
    <s v="przepust murowany z cegły pełnej na działce 6 w Wielowski"/>
    <x v="0"/>
    <x v="0"/>
    <n v="27000"/>
  </r>
  <r>
    <s v="BA0160"/>
    <x v="1"/>
    <s v="przepust kamionkowy na działce 732 obr Wielowies"/>
    <x v="0"/>
    <x v="0"/>
    <n v="1800"/>
  </r>
  <r>
    <s v="BA0161"/>
    <x v="1"/>
    <s v="peron na działce 661 obr Wielowieś"/>
    <x v="0"/>
    <x v="0"/>
    <n v="40500"/>
  </r>
  <r>
    <s v="BA0162"/>
    <x v="1"/>
    <s v="nawierzchnia betonowa i bitumiczna w pasie drogi 1222 na działce 172 obr Krzyzowa"/>
    <x v="0"/>
    <x v="0"/>
    <n v="5000"/>
  </r>
  <r>
    <s v="BA0163"/>
    <x v="1"/>
    <s v="nawierzchnia utwardzonej drogi ul.Kosciuszki na działce 629 obr Lisowice Gmina Prochowice"/>
    <x v="0"/>
    <x v="0"/>
    <n v="7000"/>
  </r>
  <r>
    <s v="BA0164"/>
    <x v="1"/>
    <s v="nawierzchnia betonowa i bitumiczna w pasie drogi 1223 oraz nawierzchnia betonowa i bitumiczna wraz z chodnikiem w pasie drogi 1237 na działce 524 obr Parszowice"/>
    <x v="0"/>
    <x v="0"/>
    <n v="19000"/>
  </r>
  <r>
    <s v="BA0165"/>
    <x v="1"/>
    <s v="nawierzchnia asfaltowa z chodnikiem ul. Sienkiewicza oraz nawierzchnia bitumiczna drogi wewnetrznej na działce 23 obr 1 m.Prochowice"/>
    <x v="0"/>
    <x v="0"/>
    <n v="49800"/>
  </r>
  <r>
    <s v="BA0166"/>
    <x v="1"/>
    <s v="nawierzchnia betonowa i bitumiczna w pasie drogi nr 1237 na dziaqłce 176 obr Ręszów"/>
    <x v="0"/>
    <x v="0"/>
    <n v="18100"/>
  </r>
  <r>
    <s v="BA0167"/>
    <x v="1"/>
    <s v="układ komunikacyjny przy ZPO"/>
    <x v="0"/>
    <x v="0"/>
    <n v="1678290.88"/>
  </r>
  <r>
    <s v="BA0168"/>
    <x v="1"/>
    <s v="Wiata przystankowa w Parszowicach"/>
    <x v="0"/>
    <x v="0"/>
    <n v="14145"/>
  </r>
  <r>
    <s v="BA0169"/>
    <x v="1"/>
    <s v="Sieć elektryczna"/>
    <x v="4"/>
    <x v="0"/>
    <n v="60000"/>
  </r>
  <r>
    <s v="BA0170"/>
    <x v="1"/>
    <s v="Sieć centralnego ogrzewania"/>
    <x v="4"/>
    <x v="0"/>
    <n v="130000"/>
  </r>
  <r>
    <s v="BA0171"/>
    <x v="1"/>
    <s v="Przyłącze kanalizacyjne"/>
    <x v="4"/>
    <x v="0"/>
    <n v="80000"/>
  </r>
  <r>
    <s v="BA0172"/>
    <x v="1"/>
    <s v="Ogrodzenie"/>
    <x v="4"/>
    <x v="0"/>
    <n v="75000"/>
  </r>
  <r>
    <s v="BA0173"/>
    <x v="1"/>
    <s v="Osłona śmietnika"/>
    <x v="4"/>
    <x v="0"/>
    <n v="439"/>
  </r>
  <r>
    <s v="BA0174"/>
    <x v="1"/>
    <s v="Osadnik na nieczystości"/>
    <x v="4"/>
    <x v="0"/>
    <n v="1985"/>
  </r>
  <r>
    <s v="BA0175"/>
    <x v="1"/>
    <s v="Ogrodzenie Tymowa"/>
    <x v="4"/>
    <x v="0"/>
    <n v="3076"/>
  </r>
  <r>
    <s v="BA0176"/>
    <x v="1"/>
    <s v="Osłona śmietnika"/>
    <x v="4"/>
    <x v="0"/>
    <n v="6891.1"/>
  </r>
  <r>
    <s v="BA0177"/>
    <x v="1"/>
    <s v="Parking wraz z chodnikami, napęd do bram, domofony"/>
    <x v="4"/>
    <x v="0"/>
    <n v="428760"/>
  </r>
  <r>
    <s v="BA0178"/>
    <x v="1"/>
    <s v="Plac zabaw"/>
    <x v="7"/>
    <x v="0"/>
    <n v="100000"/>
  </r>
  <r>
    <s v="BA0179"/>
    <x v="1"/>
    <s v="studnia Nr II R "/>
    <x v="5"/>
    <x v="0"/>
    <n v="49394.65"/>
  </r>
  <r>
    <s v="BA0180"/>
    <x v="1"/>
    <s v="studnia Nr I R"/>
    <x v="5"/>
    <x v="0"/>
    <n v="49394.65"/>
  </r>
  <r>
    <s v="BA0181"/>
    <x v="1"/>
    <s v="studnia zastępcza Nr III R"/>
    <x v="5"/>
    <x v="0"/>
    <n v="262210"/>
  </r>
  <r>
    <s v="BA0182"/>
    <x v="1"/>
    <s v="studnia Wielowieś"/>
    <x v="5"/>
    <x v="0"/>
    <n v="80000"/>
  </r>
  <r>
    <s v="BA0183"/>
    <x v="1"/>
    <s v="studnia Dziesław"/>
    <x v="5"/>
    <x v="0"/>
    <n v="80000"/>
  </r>
  <r>
    <s v="BA0184"/>
    <x v="1"/>
    <s v="studnia Przychowa"/>
    <x v="5"/>
    <x v="0"/>
    <n v="80000"/>
  </r>
  <r>
    <s v="BA0185"/>
    <x v="1"/>
    <s v="Ogrodzenie"/>
    <x v="3"/>
    <x v="0"/>
    <n v="17095.36"/>
  </r>
  <r>
    <s v="BA0186"/>
    <x v="1"/>
    <s v="Boisko szkolne"/>
    <x v="3"/>
    <x v="0"/>
    <n v="1209897.3"/>
  </r>
  <r>
    <s v="BA0187"/>
    <x v="1"/>
    <s v="Piłkochwyty"/>
    <x v="3"/>
    <x v="0"/>
    <n v="6398.35"/>
  </r>
  <r>
    <s v="BA0188"/>
    <x v="1"/>
    <s v="Szambo"/>
    <x v="3"/>
    <x v="0"/>
    <n v="18256.240000000002"/>
  </r>
  <r>
    <s v="BA0189"/>
    <x v="1"/>
    <s v="Nawierzchnia sportowa "/>
    <x v="3"/>
    <x v="0"/>
    <n v="52865.63"/>
  </r>
  <r>
    <s v="BA0190"/>
    <x v="1"/>
    <s v="Przyłącze kanalizacji sanitarnej"/>
    <x v="3"/>
    <x v="0"/>
    <n v="2617.38"/>
  </r>
  <r>
    <s v="BA0191"/>
    <x v="1"/>
    <s v="Kompleks boisk sportowych"/>
    <x v="3"/>
    <x v="0"/>
    <n v="1503499.24"/>
  </r>
  <r>
    <s v="BA0192"/>
    <x v="1"/>
    <s v="Studnia"/>
    <x v="6"/>
    <x v="0"/>
    <n v="4468.78"/>
  </r>
  <r>
    <s v="BA0193"/>
    <x v="1"/>
    <s v="Nawierzchnia sportowa "/>
    <x v="6"/>
    <x v="0"/>
    <n v="21739.35"/>
  </r>
  <r>
    <s v="BA0194"/>
    <x v="1"/>
    <s v="Ogrodzenie"/>
    <x v="6"/>
    <x v="0"/>
    <n v="13738.34"/>
  </r>
  <r>
    <s v="BA0195"/>
    <x v="1"/>
    <s v="Oświetlenie elektryczne boiska"/>
    <x v="6"/>
    <x v="0"/>
    <n v="93480"/>
  </r>
  <r>
    <s v="BA0196"/>
    <x v="1"/>
    <s v="Boisko szkolne Orlik"/>
    <x v="6"/>
    <x v="0"/>
    <n v="821203.05"/>
  </r>
  <r>
    <s v="BA0197"/>
    <x v="1"/>
    <s v="Ogrodzenie Krzyżowa"/>
    <x v="2"/>
    <x v="0"/>
    <n v="1231.1300000000001"/>
  </r>
  <r>
    <s v="BA0198"/>
    <x v="1"/>
    <s v="Studnia przy SP 2"/>
    <x v="2"/>
    <x v="0"/>
    <n v="800.29"/>
  </r>
  <r>
    <s v="BA0199"/>
    <x v="1"/>
    <s v="Ogrodzenie szkoły"/>
    <x v="2"/>
    <x v="0"/>
    <n v="0"/>
  </r>
  <r>
    <s v="BA0200"/>
    <x v="1"/>
    <s v="Szambo"/>
    <x v="2"/>
    <x v="0"/>
    <n v="9464.6200000000008"/>
  </r>
  <r>
    <s v="BA0201"/>
    <x v="1"/>
    <s v="Nawierzchnia sportowa "/>
    <x v="2"/>
    <x v="0"/>
    <n v="5064.09"/>
  </r>
  <r>
    <s v="BA0202"/>
    <x v="1"/>
    <s v="Okna SP 2"/>
    <x v="2"/>
    <x v="0"/>
    <n v="11821.8"/>
  </r>
  <r>
    <s v="BA0203"/>
    <x v="1"/>
    <s v="Sieć elekro-ener."/>
    <x v="2"/>
    <x v="0"/>
    <n v="27363.97"/>
  </r>
  <r>
    <s v="BA0204"/>
    <x v="1"/>
    <s v="studnia Dębiec"/>
    <x v="2"/>
    <x v="0"/>
    <n v="0"/>
  </r>
  <r>
    <s v="BA0205"/>
    <x v="1"/>
    <s v="ekolog. Oczyszczalnia ścieków Ręszków"/>
    <x v="2"/>
    <x v="0"/>
    <n v="9500"/>
  </r>
  <r>
    <s v="BA0206"/>
    <x v="1"/>
    <s v="Scena plenerowa"/>
    <x v="2"/>
    <x v="0"/>
    <n v="17690"/>
  </r>
  <r>
    <s v="BA0207"/>
    <x v="1"/>
    <s v="Plac zabaw"/>
    <x v="0"/>
    <x v="0"/>
    <n v="200000"/>
  </r>
  <r>
    <s v="ST0001"/>
    <x v="2"/>
    <s v="Uniwersalny rozdrabniacz do słomy"/>
    <x v="0"/>
    <x v="0"/>
    <n v="6200"/>
  </r>
  <r>
    <s v="ST0002"/>
    <x v="2"/>
    <s v="kosiarka Traktorek"/>
    <x v="0"/>
    <x v="0"/>
    <n v="5987"/>
  </r>
  <r>
    <s v="ST0003"/>
    <x v="2"/>
    <s v="kosiarka Traktorek"/>
    <x v="0"/>
    <x v="0"/>
    <n v="5799"/>
  </r>
  <r>
    <s v="ST0004"/>
    <x v="2"/>
    <s v="kosiarka Traktorek"/>
    <x v="0"/>
    <x v="0"/>
    <n v="5987"/>
  </r>
  <r>
    <s v="ST0005"/>
    <x v="2"/>
    <s v="kosiarka traktor ogrodowy"/>
    <x v="0"/>
    <x v="0"/>
    <n v="3949"/>
  </r>
  <r>
    <s v="ST0006"/>
    <x v="2"/>
    <s v="kosiarka Traktorek"/>
    <x v="0"/>
    <x v="0"/>
    <n v="5532.32"/>
  </r>
  <r>
    <s v="ST0007"/>
    <x v="2"/>
    <s v="kosiarka Traktorek"/>
    <x v="0"/>
    <x v="0"/>
    <n v="5532.32"/>
  </r>
  <r>
    <s v="ST0008"/>
    <x v="2"/>
    <s v="kosiarka Traktorek"/>
    <x v="0"/>
    <x v="0"/>
    <n v="5532.32"/>
  </r>
  <r>
    <s v="ST0009"/>
    <x v="2"/>
    <s v="kosiarka Traktorek"/>
    <x v="0"/>
    <x v="0"/>
    <n v="5998"/>
  </r>
  <r>
    <s v="ST0010"/>
    <x v="2"/>
    <s v="radiotelefon stacjonarny"/>
    <x v="0"/>
    <x v="0"/>
    <n v="3548"/>
  </r>
  <r>
    <s v="ST0011"/>
    <x v="2"/>
    <s v="radiotelefoniczny system łączności radiowej"/>
    <x v="0"/>
    <x v="0"/>
    <n v="2101.36"/>
  </r>
  <r>
    <s v="ST0012"/>
    <x v="2"/>
    <s v="radiotelefon, zasilacz buforowy"/>
    <x v="0"/>
    <x v="0"/>
    <n v="2500.0100000000002"/>
  </r>
  <r>
    <s v="ST0013"/>
    <x v="2"/>
    <s v="radiotelefon motorola"/>
    <x v="0"/>
    <x v="0"/>
    <n v="2238"/>
  </r>
  <r>
    <s v="ST0014"/>
    <x v="2"/>
    <s v="monitoring w (Rynku?) UMiG"/>
    <x v="0"/>
    <x v="0"/>
    <n v="22371.31"/>
  </r>
  <r>
    <s v="ST0015"/>
    <x v="2"/>
    <s v="system alarmowy UMiG"/>
    <x v="0"/>
    <x v="0"/>
    <n v="5517.08"/>
  </r>
  <r>
    <s v="ST0016"/>
    <x v="2"/>
    <s v="wyposażenie UMIG"/>
    <x v="0"/>
    <x v="0"/>
    <n v="200000"/>
  </r>
  <r>
    <s v="ST0017"/>
    <x v="2"/>
    <s v="aparat powietrzny Airgo fix"/>
    <x v="0"/>
    <x v="0"/>
    <n v="4795.2"/>
  </r>
  <r>
    <s v="ST0018"/>
    <x v="2"/>
    <s v="system selektywnego ostrzegania i alarmowania ludności"/>
    <x v="0"/>
    <x v="0"/>
    <n v="4863.1499999999996"/>
  </r>
  <r>
    <s v="ST0019"/>
    <x v="2"/>
    <s v="system selektywnego ostrzegania i alarmowania ludności"/>
    <x v="0"/>
    <x v="0"/>
    <n v="4829.99"/>
  </r>
  <r>
    <s v="ST0020"/>
    <x v="2"/>
    <s v="Motopompa pływająca Niagara"/>
    <x v="0"/>
    <x v="0"/>
    <n v="4000"/>
  </r>
  <r>
    <s v="ST0021"/>
    <x v="2"/>
    <s v="Motopompa pływająca Niagara"/>
    <x v="0"/>
    <x v="0"/>
    <n v="4000"/>
  </r>
  <r>
    <s v="ST0022"/>
    <x v="2"/>
    <s v="Motopompa pływająca Niagara"/>
    <x v="0"/>
    <x v="0"/>
    <n v="4000"/>
  </r>
  <r>
    <s v="ST0023"/>
    <x v="2"/>
    <s v="Motopompa pływająca Niagara"/>
    <x v="0"/>
    <x v="0"/>
    <n v="5550"/>
  </r>
  <r>
    <s v="ST0024"/>
    <x v="2"/>
    <s v="Kocioł CO na węgiel kamienny-groszek"/>
    <x v="0"/>
    <x v="0"/>
    <n v="7442"/>
  </r>
  <r>
    <s v="ST0025"/>
    <x v="2"/>
    <s v="Kocioł wodny Green"/>
    <x v="0"/>
    <x v="0"/>
    <n v="11746"/>
  </r>
  <r>
    <s v="ST0026"/>
    <x v="2"/>
    <s v="Sanie do ratownictwa lodowego wraz z wyposazeniem"/>
    <x v="0"/>
    <x v="0"/>
    <n v="7614"/>
  </r>
  <r>
    <s v="ST0027"/>
    <x v="2"/>
    <s v="radiotelefon"/>
    <x v="0"/>
    <x v="0"/>
    <n v="1366"/>
  </r>
  <r>
    <s v="ST0028"/>
    <x v="2"/>
    <s v="radiotelefon"/>
    <x v="0"/>
    <x v="0"/>
    <n v="3416"/>
  </r>
  <r>
    <s v="ST0029"/>
    <x v="2"/>
    <s v="radiotelefon motorola GM360"/>
    <x v="0"/>
    <x v="0"/>
    <n v="1660"/>
  </r>
  <r>
    <s v="ST0030"/>
    <x v="2"/>
    <s v="sprężarka"/>
    <x v="0"/>
    <x v="0"/>
    <n v="2518.04"/>
  </r>
  <r>
    <s v="ST0031"/>
    <x v="2"/>
    <s v="stacja systemu selektywnego alarmowania DSP-52BM"/>
    <x v="0"/>
    <x v="0"/>
    <n v="6220"/>
  </r>
  <r>
    <s v="ST0032"/>
    <x v="2"/>
    <s v="wyciągarka Gragon Winch"/>
    <x v="0"/>
    <x v="0"/>
    <n v="2970"/>
  </r>
  <r>
    <s v="ST0033"/>
    <x v="2"/>
    <s v="Pilarka"/>
    <x v="0"/>
    <x v="0"/>
    <n v="1498"/>
  </r>
  <r>
    <s v="ST0034"/>
    <x v="2"/>
    <s v="piła do betonu"/>
    <x v="0"/>
    <x v="0"/>
    <n v="3326.4"/>
  </r>
  <r>
    <s v="ST0035"/>
    <x v="2"/>
    <s v="radiotelefon"/>
    <x v="0"/>
    <x v="0"/>
    <n v="1480"/>
  </r>
  <r>
    <s v="ST0036"/>
    <x v="2"/>
    <s v="motorola"/>
    <x v="0"/>
    <x v="0"/>
    <n v="1708"/>
  </r>
  <r>
    <s v="ST0037"/>
    <x v="2"/>
    <s v="radiotelefon motorola GM 360"/>
    <x v="0"/>
    <x v="0"/>
    <n v="1660"/>
  </r>
  <r>
    <s v="ST0038"/>
    <x v="2"/>
    <s v="radiotelefon motorola GM 361"/>
    <x v="0"/>
    <x v="0"/>
    <n v="1958.1"/>
  </r>
  <r>
    <s v="ST0039"/>
    <x v="2"/>
    <s v="zestaw ratowniczy R1"/>
    <x v="0"/>
    <x v="0"/>
    <n v="5413.83"/>
  </r>
  <r>
    <s v="ST0040"/>
    <x v="2"/>
    <s v="piec akumulacyjny AURA DGW40"/>
    <x v="0"/>
    <x v="0"/>
    <n v="1847"/>
  </r>
  <r>
    <s v="ST0041"/>
    <x v="2"/>
    <s v="prądownica"/>
    <x v="0"/>
    <x v="0"/>
    <n v="1134"/>
  </r>
  <r>
    <s v="ST0042"/>
    <x v="2"/>
    <s v="deska ratownicza"/>
    <x v="0"/>
    <x v="0"/>
    <n v="1485"/>
  </r>
  <r>
    <s v="ST0043"/>
    <x v="2"/>
    <s v="radiotelefon GP-300"/>
    <x v="0"/>
    <x v="0"/>
    <n v="1366"/>
  </r>
  <r>
    <s v="ST0044"/>
    <x v="2"/>
    <s v="Pilarka"/>
    <x v="0"/>
    <x v="0"/>
    <n v="1498"/>
  </r>
  <r>
    <s v="ST0045"/>
    <x v="2"/>
    <s v="pozostałe  mienie, wyposażeie, urządzenia OSP Ścinawa"/>
    <x v="0"/>
    <x v="0"/>
    <n v="280704.2"/>
  </r>
  <r>
    <s v="ST0046"/>
    <x v="2"/>
    <s v="pozostałe mienie, wyposażeie, urządzenia OSP Tymowa"/>
    <x v="0"/>
    <x v="0"/>
    <n v="82790.149999999994"/>
  </r>
  <r>
    <s v="ST0047"/>
    <x v="2"/>
    <s v="pozostałe  mienie, wyposażeie, urządzenia OSP Zaborów"/>
    <x v="0"/>
    <x v="0"/>
    <n v="22340.5"/>
  </r>
  <r>
    <s v="ST0048"/>
    <x v="2"/>
    <s v="pozostałe  mienie, wyposażeie, urządzenia OSP Parszowice"/>
    <x v="0"/>
    <x v="0"/>
    <n v="18681.099999999999"/>
  </r>
  <r>
    <s v="ST0049"/>
    <x v="2"/>
    <s v="pozostałe wyposażenie OSP"/>
    <x v="0"/>
    <x v="0"/>
    <n v="133694.18"/>
  </r>
  <r>
    <s v="ST0050"/>
    <x v="2"/>
    <s v="Wiata drewniana w Dziewinie"/>
    <x v="0"/>
    <x v="0"/>
    <n v="7999.92"/>
  </r>
  <r>
    <s v="ST0051"/>
    <x v="2"/>
    <s v="Wiata przystankowa w Dębcu"/>
    <x v="0"/>
    <x v="0"/>
    <n v="4800"/>
  </r>
  <r>
    <s v="ST0052"/>
    <x v="2"/>
    <s v="Piłkochwyt na boisku w Dziewinie"/>
    <x v="0"/>
    <x v="0"/>
    <n v="10152.58"/>
  </r>
  <r>
    <s v="ST0053"/>
    <x v="2"/>
    <s v="Piłkochwyt na boisku w Dziewinie"/>
    <x v="0"/>
    <x v="0"/>
    <n v="10152.58"/>
  </r>
  <r>
    <s v="ST0054"/>
    <x v="2"/>
    <s v="Wiata drewniana w Dziewinie"/>
    <x v="0"/>
    <x v="0"/>
    <n v="4800"/>
  </r>
  <r>
    <s v="ST0055"/>
    <x v="2"/>
    <s v="Wiata przystankowa w Parszowicach przy świetlicy"/>
    <x v="0"/>
    <x v="0"/>
    <n v="1800"/>
  </r>
  <r>
    <s v="ST0056"/>
    <x v="2"/>
    <s v="Boks stadionowy na stadionie MKS ODRA w Ścinawie"/>
    <x v="0"/>
    <x v="0"/>
    <n v="7260"/>
  </r>
  <r>
    <s v="ST0057"/>
    <x v="2"/>
    <s v="Boks stadionowy na stadionie MKS ODRA w Ścinawie"/>
    <x v="0"/>
    <x v="0"/>
    <n v="7260"/>
  </r>
  <r>
    <s v="ST0058"/>
    <x v="2"/>
    <s v="Drabina 3-przęsłowa aluminiowa"/>
    <x v="0"/>
    <x v="0"/>
    <n v="4710"/>
  </r>
  <r>
    <s v="ST0059"/>
    <x v="2"/>
    <s v="Drabina 3-przęsłowa aluminiowa"/>
    <x v="0"/>
    <x v="0"/>
    <n v="4266"/>
  </r>
  <r>
    <s v="ST0060"/>
    <x v="2"/>
    <s v=" meble i  pozostałege wyposażenie"/>
    <x v="0"/>
    <x v="0"/>
    <n v="42301.93"/>
  </r>
  <r>
    <s v="ST0061"/>
    <x v="2"/>
    <s v="Piec CO"/>
    <x v="7"/>
    <x v="0"/>
    <n v="4499.53"/>
  </r>
  <r>
    <s v="ST0062"/>
    <x v="2"/>
    <s v="Maszyny, urządzenia, wyposażenie"/>
    <x v="7"/>
    <x v="0"/>
    <n v="20000"/>
  </r>
  <r>
    <s v="ST0063"/>
    <x v="2"/>
    <s v="Elementy ciągnika rolniczego"/>
    <x v="0"/>
    <x v="0"/>
    <n v="437880"/>
  </r>
  <r>
    <s v="ST0064"/>
    <x v="2"/>
    <s v="Elementy wozu ascenizacyjnego"/>
    <x v="0"/>
    <x v="0"/>
    <n v="1210000"/>
  </r>
  <r>
    <s v="ST0065"/>
    <x v="2"/>
    <s v="Chłodziarka "/>
    <x v="0"/>
    <x v="0"/>
    <n v="1899"/>
  </r>
  <r>
    <s v="ST0066"/>
    <x v="2"/>
    <s v="Zmywarka Candy"/>
    <x v="0"/>
    <x v="0"/>
    <n v="1399"/>
  </r>
  <r>
    <s v="ST0067"/>
    <x v="2"/>
    <s v="Płyta Indukcyjna Amica"/>
    <x v="0"/>
    <x v="0"/>
    <n v="1099"/>
  </r>
  <r>
    <s v="ST0068"/>
    <x v="2"/>
    <s v="Piekarnik BOSCH"/>
    <x v="0"/>
    <x v="0"/>
    <n v="1399"/>
  </r>
  <r>
    <s v="ST0069"/>
    <x v="2"/>
    <s v="Kuchenka mikrofalowa Beco"/>
    <x v="0"/>
    <x v="0"/>
    <n v="599"/>
  </r>
  <r>
    <s v="ST0070"/>
    <x v="2"/>
    <s v="Chłodziarka "/>
    <x v="0"/>
    <x v="0"/>
    <n v="3985.54"/>
  </r>
  <r>
    <s v="ST0071"/>
    <x v="2"/>
    <s v="Czajnik Zelmer"/>
    <x v="0"/>
    <x v="0"/>
    <n v="118.6"/>
  </r>
  <r>
    <s v="ST0072"/>
    <x v="2"/>
    <s v="Czajnik Zelmer"/>
    <x v="0"/>
    <x v="0"/>
    <n v="88.7"/>
  </r>
  <r>
    <s v="ST0073"/>
    <x v="2"/>
    <s v="Czajnik Zelmer"/>
    <x v="0"/>
    <x v="0"/>
    <n v="79"/>
  </r>
  <r>
    <s v="ST0074"/>
    <x v="2"/>
    <s v="Etui Samsung Galaxy Note 4"/>
    <x v="0"/>
    <x v="0"/>
    <n v="154.47999999999999"/>
  </r>
  <r>
    <s v="ST0075"/>
    <x v="2"/>
    <s v="Etui Samsung Galaxy Note 7"/>
    <x v="0"/>
    <x v="0"/>
    <n v="154.49"/>
  </r>
  <r>
    <s v="ST0076"/>
    <x v="2"/>
    <s v="Drabina 5 stopni"/>
    <x v="0"/>
    <x v="0"/>
    <n v="89.9"/>
  </r>
  <r>
    <s v="ST0077"/>
    <x v="2"/>
    <s v="Drabina 4 stopnie"/>
    <x v="0"/>
    <x v="0"/>
    <n v="109.9"/>
  </r>
  <r>
    <s v="ST0078"/>
    <x v="2"/>
    <s v="Wózek 2 wiaderkowy z prasa o koszykiem"/>
    <x v="0"/>
    <x v="0"/>
    <n v="954.94"/>
  </r>
  <r>
    <s v="ST0079"/>
    <x v="2"/>
    <s v="Zestaw do mycia okien"/>
    <x v="0"/>
    <x v="0"/>
    <n v="193.32"/>
  </r>
  <r>
    <s v="ST0080"/>
    <x v="2"/>
    <s v="Wózek ręczny do mycia"/>
    <x v="0"/>
    <x v="0"/>
    <n v="695.65"/>
  </r>
  <r>
    <s v="ST0081"/>
    <x v="2"/>
    <s v="Czajnik Boti"/>
    <x v="0"/>
    <x v="0"/>
    <n v="68.77"/>
  </r>
  <r>
    <s v="ST0082"/>
    <x v="2"/>
    <s v="CzajnikZelmer"/>
    <x v="0"/>
    <x v="0"/>
    <n v="108.63"/>
  </r>
  <r>
    <s v="ST0083"/>
    <x v="2"/>
    <s v="Wentylator Botti"/>
    <x v="0"/>
    <x v="0"/>
    <n v="89"/>
  </r>
  <r>
    <s v="ST0084"/>
    <x v="2"/>
    <s v="Wentylator Botti"/>
    <x v="0"/>
    <x v="0"/>
    <n v="89"/>
  </r>
  <r>
    <s v="ST0085"/>
    <x v="2"/>
    <s v="Suszarki do rak 8 sztuk"/>
    <x v="0"/>
    <x v="0"/>
    <n v="5923.36"/>
  </r>
  <r>
    <s v="ST0086"/>
    <x v="2"/>
    <s v="Czajnik Philips"/>
    <x v="0"/>
    <x v="0"/>
    <n v="178.4"/>
  </r>
  <r>
    <s v="ST0087"/>
    <x v="2"/>
    <s v="Czajnik Russel"/>
    <x v="0"/>
    <x v="0"/>
    <n v="149"/>
  </r>
  <r>
    <s v="ST0088"/>
    <x v="2"/>
    <s v="Pokrowiec do Samsunga Note 8S"/>
    <x v="0"/>
    <x v="0"/>
    <n v="256.20999999999998"/>
  </r>
  <r>
    <s v="ST0089"/>
    <x v="2"/>
    <s v="Meble kuchenne ( pom po zgk)"/>
    <x v="0"/>
    <x v="0"/>
    <n v="2160"/>
  </r>
  <r>
    <s v="ST0090"/>
    <x v="2"/>
    <s v="Regał ( pom po zgk)"/>
    <x v="0"/>
    <x v="0"/>
    <n v="490"/>
  </r>
  <r>
    <s v="ST0091"/>
    <x v="2"/>
    <s v="Stół ( pom po zgk)"/>
    <x v="0"/>
    <x v="0"/>
    <n v="290"/>
  </r>
  <r>
    <s v="ST0092"/>
    <x v="2"/>
    <s v="Stół ( pom po zgk)"/>
    <x v="0"/>
    <x v="0"/>
    <n v="290"/>
  </r>
  <r>
    <s v="ST0093"/>
    <x v="2"/>
    <s v="Krzesło ( pom po zgk)"/>
    <x v="0"/>
    <x v="0"/>
    <n v="180"/>
  </r>
  <r>
    <s v="ST0094"/>
    <x v="2"/>
    <s v="Krzesło ( pom po zgk)"/>
    <x v="0"/>
    <x v="0"/>
    <n v="180"/>
  </r>
  <r>
    <s v="ST0095"/>
    <x v="2"/>
    <s v="Meble ( krzesła, biurka, szafy, nadstawki, fotele, stoły)"/>
    <x v="0"/>
    <x v="0"/>
    <n v="64204.91"/>
  </r>
  <r>
    <s v="ST0096"/>
    <x v="2"/>
    <s v="Szafa"/>
    <x v="0"/>
    <x v="0"/>
    <n v="1195.96"/>
  </r>
  <r>
    <s v="ST0097"/>
    <x v="2"/>
    <s v="lustro"/>
    <x v="0"/>
    <x v="0"/>
    <n v="378.72"/>
  </r>
  <r>
    <s v="ST0098"/>
    <x v="2"/>
    <s v="Szafki kuchenne"/>
    <x v="0"/>
    <x v="0"/>
    <n v="1046.47"/>
  </r>
  <r>
    <s v="ST0099"/>
    <x v="2"/>
    <s v="Krzesło konferencyjne"/>
    <x v="0"/>
    <x v="0"/>
    <n v="1961.37"/>
  </r>
  <r>
    <s v="ST0100"/>
    <x v="2"/>
    <s v="Krzesł konferencyjne"/>
    <x v="0"/>
    <x v="0"/>
    <n v="1961.38"/>
  </r>
  <r>
    <s v="ST0101"/>
    <x v="2"/>
    <s v="Meble ( krzesła, biurka, szafy, nadstawki, fotele, stoły)"/>
    <x v="0"/>
    <x v="0"/>
    <n v="183008.63"/>
  </r>
  <r>
    <s v="ST0102"/>
    <x v="2"/>
    <s v="Odkurzacz Zelmer"/>
    <x v="0"/>
    <x v="0"/>
    <n v="378.15"/>
  </r>
  <r>
    <s v="ST0103"/>
    <x v="2"/>
    <s v="Odkurzacz Zelmer"/>
    <x v="0"/>
    <x v="0"/>
    <n v="378.15"/>
  </r>
  <r>
    <s v="ST0104"/>
    <x v="2"/>
    <s v="Plecak na Laptopa"/>
    <x v="0"/>
    <x v="0"/>
    <n v="499.9"/>
  </r>
  <r>
    <s v="ST0105"/>
    <x v="2"/>
    <s v="Myjka do okien Karcher"/>
    <x v="0"/>
    <x v="0"/>
    <n v="288.02999999999997"/>
  </r>
  <r>
    <s v="ST0106"/>
    <x v="2"/>
    <s v="Oczyszczacz parowy Karcher"/>
    <x v="0"/>
    <x v="0"/>
    <n v="596.98"/>
  </r>
  <r>
    <s v="ST0107"/>
    <x v="2"/>
    <s v="Torba na laptopa"/>
    <x v="0"/>
    <x v="0"/>
    <n v="94.64"/>
  </r>
  <r>
    <s v="ST0108"/>
    <x v="2"/>
    <s v="Regały do archiwum"/>
    <x v="0"/>
    <x v="0"/>
    <n v="1374.94"/>
  </r>
  <r>
    <s v="ST0109"/>
    <x v="2"/>
    <s v="Torba na notebooka"/>
    <x v="0"/>
    <x v="0"/>
    <n v="165.45"/>
  </r>
  <r>
    <s v="ST0110"/>
    <x v="2"/>
    <s v="MOTOPOMOPA POSEJDON"/>
    <x v="0"/>
    <x v="0"/>
    <n v="4674"/>
  </r>
  <r>
    <s v="ST0111"/>
    <x v="2"/>
    <s v="Zmywarka Amica"/>
    <x v="0"/>
    <x v="0"/>
    <n v="1394.3"/>
  </r>
  <r>
    <s v="ST0112"/>
    <x v="2"/>
    <s v="Kuchenka Mikrofalowa "/>
    <x v="0"/>
    <x v="0"/>
    <n v="427.55"/>
  </r>
  <r>
    <s v="ST0113"/>
    <x v="2"/>
    <s v="Warnik do wody"/>
    <x v="0"/>
    <x v="0"/>
    <n v="397.65"/>
  </r>
  <r>
    <s v="ST0114"/>
    <x v="2"/>
    <s v="Kuchnia gazowa do świetlicy w Dziewinie"/>
    <x v="0"/>
    <x v="0"/>
    <n v="3956.11"/>
  </r>
  <r>
    <s v="ST0115"/>
    <x v="2"/>
    <s v="Maszyny, urządzenia i wyposażenie - Schronisko Młodzieżowe (Pałacyk)"/>
    <x v="1"/>
    <x v="0"/>
    <n v="132186"/>
  </r>
  <r>
    <s v="ST0116"/>
    <x v="2"/>
    <s v="Dźwig osobowy z napędem hydraulicznym w UMiG"/>
    <x v="0"/>
    <x v="0"/>
    <n v="162167.47"/>
  </r>
  <r>
    <s v="ST0117"/>
    <x v="2"/>
    <s v="regał stabil 200 kg"/>
    <x v="0"/>
    <x v="0"/>
    <n v="1374.94"/>
  </r>
  <r>
    <s v="ST0118"/>
    <x v="2"/>
    <s v="torba do laptopa"/>
    <x v="0"/>
    <x v="0"/>
    <s v="94,64 zl"/>
  </r>
  <r>
    <s v="ST0119"/>
    <x v="2"/>
    <s v="torba na noteboka"/>
    <x v="0"/>
    <x v="0"/>
    <n v="165.45"/>
  </r>
  <r>
    <s v="ST0120"/>
    <x v="2"/>
    <s v="gablota "/>
    <x v="0"/>
    <x v="0"/>
    <n v="783.08"/>
  </r>
  <r>
    <s v="ST0121"/>
    <x v="2"/>
    <s v="kosiarka spalinowa"/>
    <x v="0"/>
    <x v="0"/>
    <n v="398"/>
  </r>
  <r>
    <s v="ST0122"/>
    <x v="2"/>
    <s v="czajnik elektryczny Philips"/>
    <x v="0"/>
    <x v="0"/>
    <n v="129"/>
  </r>
  <r>
    <s v="ST0123"/>
    <x v="2"/>
    <s v="Wentylator Boti"/>
    <x v="0"/>
    <x v="0"/>
    <n v="98.64"/>
  </r>
  <r>
    <s v="ST0124"/>
    <x v="2"/>
    <s v="Wentylator Boti"/>
    <x v="0"/>
    <x v="0"/>
    <n v="98.64"/>
  </r>
  <r>
    <s v="ST0125"/>
    <x v="2"/>
    <s v="wentylator Boti"/>
    <x v="0"/>
    <x v="0"/>
    <n v="98.65"/>
  </r>
  <r>
    <s v="ST0126"/>
    <x v="2"/>
    <s v="Wentylator Boti"/>
    <x v="0"/>
    <x v="0"/>
    <n v="99"/>
  </r>
  <r>
    <s v="ST0127"/>
    <x v="2"/>
    <s v="Kocioł kondensacyjny "/>
    <x v="4"/>
    <x v="0"/>
    <n v="17436"/>
  </r>
  <r>
    <s v="ST0128"/>
    <x v="2"/>
    <s v="Platforma schodowa "/>
    <x v="4"/>
    <x v="0"/>
    <n v="30289"/>
  </r>
  <r>
    <s v="ST0129"/>
    <x v="2"/>
    <s v="Mikroinstalacja składajaca się z paneli fotowoltaicznych"/>
    <x v="4"/>
    <x v="0"/>
    <n v="69000"/>
  </r>
  <r>
    <s v="ST0130"/>
    <x v="2"/>
    <s v="Maszyny, urządzenia, wyposażenie ( pozostałe, które nie są wymienione w wykazie sprzętu elektronicznego)"/>
    <x v="4"/>
    <x v="0"/>
    <n v="731217.74"/>
  </r>
  <r>
    <s v="ST0131"/>
    <x v="2"/>
    <s v="Pozostałe środki trawłe ( o wartości poczatkowej poniżek 3500,00 zł)"/>
    <x v="4"/>
    <x v="0"/>
    <n v="389479.18"/>
  </r>
  <r>
    <s v="ST0132"/>
    <x v="2"/>
    <s v="Maszyny, urządzenia, wyposażenie"/>
    <x v="7"/>
    <x v="0"/>
    <n v="14088.16"/>
  </r>
  <r>
    <s v="ST0133"/>
    <x v="2"/>
    <s v="Maszyny, urządzenia, wyposażenie"/>
    <x v="7"/>
    <x v="0"/>
    <n v="1938239.7000000002"/>
  </r>
  <r>
    <s v="ST0134"/>
    <x v="2"/>
    <s v="Księgozbiór"/>
    <x v="8"/>
    <x v="0"/>
    <n v="432300"/>
  </r>
  <r>
    <s v="ST0135"/>
    <x v="2"/>
    <s v="Księgozbiór"/>
    <x v="8"/>
    <x v="0"/>
    <n v="170250"/>
  </r>
  <r>
    <s v="ST0136"/>
    <x v="2"/>
    <s v="Księgozbiór"/>
    <x v="8"/>
    <x v="0"/>
    <n v="198650"/>
  </r>
  <r>
    <s v="ST0137"/>
    <x v="2"/>
    <s v="Agregaty prądotwórcze"/>
    <x v="5"/>
    <x v="0"/>
    <n v="131808.44"/>
  </r>
  <r>
    <s v="ST0138"/>
    <x v="2"/>
    <s v="Maszyna czyszcząca"/>
    <x v="5"/>
    <x v="0"/>
    <n v="20000"/>
  </r>
  <r>
    <s v="ST0139"/>
    <x v="2"/>
    <s v="Agregat hydrauliczny"/>
    <x v="5"/>
    <x v="0"/>
    <n v="10000"/>
  </r>
  <r>
    <s v="ST0140"/>
    <x v="2"/>
    <s v="Odkurzacz na basen "/>
    <x v="5"/>
    <x v="0"/>
    <n v="16500"/>
  </r>
  <r>
    <s v="ST0141"/>
    <x v="2"/>
    <s v="Pompownie i tłocznie"/>
    <x v="5"/>
    <x v="0"/>
    <n v="450000"/>
  </r>
  <r>
    <s v="ST0142"/>
    <x v="2"/>
    <s v="Wyposażenie (meble, tablice, krzesła…)"/>
    <x v="3"/>
    <x v="0"/>
    <n v="530258.93000000005"/>
  </r>
  <r>
    <s v="ST0143"/>
    <x v="2"/>
    <s v="Zbiory Biblioteczne"/>
    <x v="3"/>
    <x v="0"/>
    <n v="70953.48"/>
  </r>
  <r>
    <s v="ST0144"/>
    <x v="2"/>
    <s v="Szafa - Regał - Nadstawka - Przystawka - Kontener - Biurko - Stolik - Krzesło - Przegroda do biurka - Wózek pod komputer"/>
    <x v="9"/>
    <x v="0"/>
    <n v="59882.43"/>
  </r>
  <r>
    <s v="ST0145"/>
    <x v="2"/>
    <s v="Regał"/>
    <x v="9"/>
    <x v="0"/>
    <n v="0"/>
  </r>
  <r>
    <s v="ST0146"/>
    <x v="2"/>
    <s v="Nadstawka"/>
    <x v="9"/>
    <x v="0"/>
    <n v="0"/>
  </r>
  <r>
    <s v="ST0147"/>
    <x v="2"/>
    <s v="Przystawka"/>
    <x v="9"/>
    <x v="0"/>
    <n v="0"/>
  </r>
  <r>
    <s v="ST0148"/>
    <x v="2"/>
    <s v="Kontener"/>
    <x v="9"/>
    <x v="0"/>
    <n v="0"/>
  </r>
  <r>
    <s v="ST0149"/>
    <x v="2"/>
    <s v="Biurko"/>
    <x v="9"/>
    <x v="0"/>
    <n v="0"/>
  </r>
  <r>
    <s v="ST0150"/>
    <x v="2"/>
    <s v="Stolik"/>
    <x v="9"/>
    <x v="0"/>
    <n v="0"/>
  </r>
  <r>
    <s v="ST0151"/>
    <x v="2"/>
    <s v="Krzesło"/>
    <x v="9"/>
    <x v="0"/>
    <n v="0"/>
  </r>
  <r>
    <s v="ST0152"/>
    <x v="2"/>
    <s v="Przegroda do biurka"/>
    <x v="9"/>
    <x v="0"/>
    <n v="0"/>
  </r>
  <r>
    <s v="ST0153"/>
    <x v="2"/>
    <s v="Wózek pod komputer"/>
    <x v="9"/>
    <x v="0"/>
    <n v="0"/>
  </r>
  <r>
    <s v="ST0154"/>
    <x v="2"/>
    <s v="Tablica"/>
    <x v="9"/>
    <x v="0"/>
    <n v="245"/>
  </r>
  <r>
    <s v="ST0155"/>
    <x v="2"/>
    <s v="Wyposażenie w klasach pozostałych"/>
    <x v="3"/>
    <x v="0"/>
    <n v="2608632"/>
  </r>
  <r>
    <s v="ST0156"/>
    <x v="2"/>
    <s v="Księgozbiór"/>
    <x v="3"/>
    <x v="0"/>
    <n v="38000"/>
  </r>
  <r>
    <s v="ST0157"/>
    <x v="2"/>
    <s v="Maszyny i urządzenia techniczne w kotłowni szkolnej (na ekogroszek)"/>
    <x v="3"/>
    <x v="0"/>
    <n v="598581.17000000004"/>
  </r>
  <r>
    <s v="ST0158"/>
    <x v="2"/>
    <s v="Wyposażenie w kuchni"/>
    <x v="3"/>
    <x v="0"/>
    <n v="129292.39"/>
  </r>
  <r>
    <s v="ST0159"/>
    <x v="2"/>
    <s v="Maszyny, urządzenia i wyposażenie"/>
    <x v="6"/>
    <x v="0"/>
    <n v="140844.92000000001"/>
  </r>
  <r>
    <s v="ST0160"/>
    <x v="2"/>
    <s v="Kocioł CO"/>
    <x v="6"/>
    <x v="0"/>
    <n v="2396.86"/>
  </r>
  <r>
    <s v="ST0161"/>
    <x v="2"/>
    <s v="Kocioł CO"/>
    <x v="6"/>
    <x v="0"/>
    <n v="25000"/>
  </r>
  <r>
    <s v="ST0162"/>
    <x v="2"/>
    <s v="Kocioł CO"/>
    <x v="2"/>
    <x v="0"/>
    <n v="4815"/>
  </r>
  <r>
    <s v="ST0163"/>
    <x v="2"/>
    <s v="Kocioł Tymowa"/>
    <x v="2"/>
    <x v="0"/>
    <n v="8450"/>
  </r>
  <r>
    <s v="ST0164"/>
    <x v="2"/>
    <s v="Piec CO Przychowa"/>
    <x v="2"/>
    <x v="0"/>
    <n v="4000"/>
  </r>
  <r>
    <s v="ST0165"/>
    <x v="2"/>
    <s v="Kajaki"/>
    <x v="2"/>
    <x v="0"/>
    <n v="4711.49"/>
  </r>
  <r>
    <s v="ST0166"/>
    <x v="2"/>
    <s v="Ergometry wioślarskie"/>
    <x v="2"/>
    <x v="0"/>
    <n v="9900"/>
  </r>
  <r>
    <s v="ST0167"/>
    <x v="2"/>
    <s v="Szafa przelot."/>
    <x v="2"/>
    <x v="0"/>
    <n v="3881.22"/>
  </r>
  <r>
    <s v="ST0168"/>
    <x v="2"/>
    <s v="Szafa przelot."/>
    <x v="2"/>
    <x v="0"/>
    <n v="3673.8"/>
  </r>
  <r>
    <s v="ST0169"/>
    <x v="2"/>
    <s v="Plandeka na scene"/>
    <x v="2"/>
    <x v="0"/>
    <n v="5258.25"/>
  </r>
  <r>
    <s v="ST0170"/>
    <x v="2"/>
    <s v="kuchnia elektryczna "/>
    <x v="2"/>
    <x v="0"/>
    <n v="11501.56"/>
  </r>
  <r>
    <s v="ST0171"/>
    <x v="2"/>
    <s v="zmywarko zaparzarka"/>
    <x v="2"/>
    <x v="0"/>
    <n v="6121.97"/>
  </r>
  <r>
    <s v="ST0172"/>
    <x v="2"/>
    <s v="zmywarka FAGOR"/>
    <x v="2"/>
    <x v="0"/>
    <n v="5370.8"/>
  </r>
  <r>
    <s v="ST0173"/>
    <x v="2"/>
    <s v="scena plenerowa"/>
    <x v="2"/>
    <x v="0"/>
    <n v="17690"/>
  </r>
  <r>
    <s v="ST0174"/>
    <x v="2"/>
    <s v="Szatnia ( umeblowanie)"/>
    <x v="2"/>
    <x v="0"/>
    <n v="22970"/>
  </r>
  <r>
    <s v="ST0175"/>
    <x v="2"/>
    <s v="patelnia gazowa"/>
    <x v="2"/>
    <x v="0"/>
    <n v="6396"/>
  </r>
  <r>
    <s v="ST0176"/>
    <x v="2"/>
    <s v="patelnia elektryczna"/>
    <x v="2"/>
    <x v="0"/>
    <n v="3848.67"/>
  </r>
  <r>
    <s v="ST0177"/>
    <x v="2"/>
    <s v="patelnia elektryczna"/>
    <x v="2"/>
    <x v="0"/>
    <n v="3848.67"/>
  </r>
  <r>
    <s v="ST0178"/>
    <x v="2"/>
    <s v="Mienie w świetlicy wiejskiej "/>
    <x v="2"/>
    <x v="0"/>
    <n v="29125.16"/>
  </r>
  <r>
    <s v="ST0179"/>
    <x v="2"/>
    <s v="Mienie w świetlicy wiejskiej "/>
    <x v="2"/>
    <x v="0"/>
    <n v="7454.67"/>
  </r>
  <r>
    <s v="ST0180"/>
    <x v="2"/>
    <s v="Mienie w świetlicy wiejskiej "/>
    <x v="2"/>
    <x v="0"/>
    <n v="11096.24"/>
  </r>
  <r>
    <s v="ST0181"/>
    <x v="2"/>
    <s v="Mienie w świetlicy wiejskiej "/>
    <x v="2"/>
    <x v="0"/>
    <n v="6039"/>
  </r>
  <r>
    <s v="ST0182"/>
    <x v="2"/>
    <s v="Mienie w świetlicy wiejskiej "/>
    <x v="2"/>
    <x v="0"/>
    <n v="4241"/>
  </r>
  <r>
    <s v="ST0183"/>
    <x v="2"/>
    <s v="Mienie w świetlicy wiejskiej"/>
    <x v="2"/>
    <x v="0"/>
    <n v="20505"/>
  </r>
  <r>
    <s v="ST0184"/>
    <x v="2"/>
    <s v="Mienie w świetlicy wiejskiej"/>
    <x v="2"/>
    <x v="0"/>
    <n v="1719"/>
  </r>
  <r>
    <s v="ST0185"/>
    <x v="2"/>
    <s v="Mienie w świetlicy wiejskiej "/>
    <x v="2"/>
    <x v="0"/>
    <n v="1798"/>
  </r>
  <r>
    <s v="ST0186"/>
    <x v="2"/>
    <s v="Mienie w świetlicy wiejskiej "/>
    <x v="2"/>
    <x v="0"/>
    <n v="21185.279999999999"/>
  </r>
  <r>
    <s v="ST0187"/>
    <x v="2"/>
    <s v="Mienie w świetlicy wiejskiej"/>
    <x v="2"/>
    <x v="0"/>
    <n v="20842"/>
  </r>
  <r>
    <s v="ST0188"/>
    <x v="2"/>
    <s v="Mienie w świetlicy wiejskiej"/>
    <x v="2"/>
    <x v="0"/>
    <n v="13599.9"/>
  </r>
  <r>
    <s v="ST0189"/>
    <x v="2"/>
    <s v="Mienie w świetlicy wiejskiej"/>
    <x v="2"/>
    <x v="0"/>
    <n v="62947.57"/>
  </r>
  <r>
    <s v="ST0190"/>
    <x v="2"/>
    <s v="Mienie w świetlicy wiejskiej "/>
    <x v="2"/>
    <x v="0"/>
    <n v="2196"/>
  </r>
  <r>
    <s v="ST0191"/>
    <x v="2"/>
    <s v="Mienie w świetlicy wiejskiej "/>
    <x v="2"/>
    <x v="0"/>
    <n v="2966.51"/>
  </r>
  <r>
    <s v="ST0192"/>
    <x v="2"/>
    <s v="Mienie w świetlicy wiejskiej "/>
    <x v="2"/>
    <x v="0"/>
    <n v="14884"/>
  </r>
  <r>
    <s v="ST0193"/>
    <x v="2"/>
    <s v="Mienie w świetlicy wiejskiej "/>
    <x v="2"/>
    <x v="0"/>
    <n v="17792.12"/>
  </r>
  <r>
    <s v="ST0194"/>
    <x v="2"/>
    <s v="Mienie w świetlicy wiejskiej "/>
    <x v="2"/>
    <x v="0"/>
    <n v="1487"/>
  </r>
  <r>
    <s v="ST0195"/>
    <x v="2"/>
    <s v="Mienie w świetlicy wiejskiej"/>
    <x v="2"/>
    <x v="0"/>
    <n v="21034.74"/>
  </r>
  <r>
    <s v="ST0196"/>
    <x v="2"/>
    <s v="Mienie w świetlicy "/>
    <x v="2"/>
    <x v="0"/>
    <n v="3098.01"/>
  </r>
  <r>
    <s v="ST0197"/>
    <x v="2"/>
    <s v="Zaparzacz do kawy"/>
    <x v="2"/>
    <x v="0"/>
    <n v="466.47"/>
  </r>
  <r>
    <s v="ST0198"/>
    <x v="2"/>
    <s v="Warnik"/>
    <x v="2"/>
    <x v="0"/>
    <n v="466.47"/>
  </r>
  <r>
    <s v="ST0199"/>
    <x v="2"/>
    <s v="Kosiarka do trawy ALKO"/>
    <x v="2"/>
    <x v="0"/>
    <n v="1899"/>
  </r>
  <r>
    <s v="ST0200"/>
    <x v="2"/>
    <s v="Lodówka Samsung"/>
    <x v="2"/>
    <x v="0"/>
    <n v="1599"/>
  </r>
  <r>
    <s v="ST0201"/>
    <x v="2"/>
    <s v="kuchnia AMICA"/>
    <x v="2"/>
    <x v="0"/>
    <n v="1649"/>
  </r>
  <r>
    <s v="ST0202"/>
    <x v="2"/>
    <s v="zmywarka AMICA"/>
    <x v="2"/>
    <x v="0"/>
    <n v="1019"/>
  </r>
  <r>
    <s v="ST0203"/>
    <x v="2"/>
    <s v="kuchenka mikrofalowa Samsung"/>
    <x v="2"/>
    <x v="0"/>
    <n v="348"/>
  </r>
  <r>
    <s v="ST0204"/>
    <x v="2"/>
    <s v="witryna chłodnicza BEKO"/>
    <x v="2"/>
    <x v="0"/>
    <n v="1399"/>
  </r>
  <r>
    <s v="ST0205"/>
    <x v="2"/>
    <s v="taboret gazowy"/>
    <x v="2"/>
    <x v="0"/>
    <n v="189"/>
  </r>
  <r>
    <s v="ST0206"/>
    <x v="2"/>
    <s v="zlew dwukomorowy STALGAST"/>
    <x v="2"/>
    <x v="0"/>
    <n v="1507.66"/>
  </r>
  <r>
    <s v="ST0207"/>
    <x v="2"/>
    <s v="chłodziarka-zamrażarka Samsung"/>
    <x v="2"/>
    <x v="0"/>
    <n v="2300"/>
  </r>
  <r>
    <s v="ST0208"/>
    <x v="2"/>
    <s v="kuchenka mikrofalowa CANDY"/>
    <x v="2"/>
    <x v="0"/>
    <n v="400"/>
  </r>
  <r>
    <s v="ST0209"/>
    <x v="2"/>
    <s v="krzesła ALICANTE 50 szt."/>
    <x v="2"/>
    <x v="0"/>
    <n v="4809.3"/>
  </r>
  <r>
    <s v="ST0210"/>
    <x v="2"/>
    <s v="stół składany GERDA"/>
    <x v="2"/>
    <x v="0"/>
    <n v="1667.88"/>
  </r>
  <r>
    <s v="ST0211"/>
    <x v="2"/>
    <s v="grzejniki konwektorowe 5 szt."/>
    <x v="2"/>
    <x v="0"/>
    <n v="659"/>
  </r>
  <r>
    <s v="ST0212"/>
    <x v="2"/>
    <s v="szafa chłodniczo-gastronomiczna"/>
    <x v="2"/>
    <x v="0"/>
    <n v="4899"/>
  </r>
  <r>
    <s v="ST0213"/>
    <x v="2"/>
    <s v="kuchnia gazowa KITCHEN LINE"/>
    <x v="2"/>
    <x v="0"/>
    <n v="4951.75"/>
  </r>
  <r>
    <s v="ST0214"/>
    <x v="2"/>
    <s v="namiot imprezowy "/>
    <x v="2"/>
    <x v="0"/>
    <n v="2390"/>
  </r>
  <r>
    <s v="ST0215"/>
    <x v="2"/>
    <s v="stół świetlicowy WEWA 5 szt."/>
    <x v="2"/>
    <x v="0"/>
    <n v="999.5"/>
  </r>
  <r>
    <s v="ST0216"/>
    <x v="2"/>
    <s v="krzesła Gawel 10 szt"/>
    <x v="2"/>
    <x v="0"/>
    <n v="664.2"/>
  </r>
  <r>
    <s v="ST0217"/>
    <x v="2"/>
    <s v="zestaw mebli"/>
    <x v="2"/>
    <x v="0"/>
    <n v="278"/>
  </r>
  <r>
    <s v="ST0218"/>
    <x v="2"/>
    <s v="ogrzewacz do wody"/>
    <x v="2"/>
    <x v="0"/>
    <n v="249"/>
  </r>
  <r>
    <s v="ST0219"/>
    <x v="2"/>
    <s v="szafa dąb amerykański"/>
    <x v="2"/>
    <x v="0"/>
    <n v="4500"/>
  </r>
  <r>
    <s v="ST0220"/>
    <x v="2"/>
    <s v="szafa chłodnicz z blachy nierdzewnej"/>
    <x v="2"/>
    <x v="0"/>
    <n v="4860.22"/>
  </r>
  <r>
    <s v="ST0221"/>
    <x v="2"/>
    <s v="kosiarka spalinowa SOLO"/>
    <x v="2"/>
    <x v="0"/>
    <n v="1600"/>
  </r>
  <r>
    <s v="ST0222"/>
    <x v="2"/>
    <s v="kosa spalinowa STIHL"/>
    <x v="2"/>
    <x v="0"/>
    <n v="1850"/>
  </r>
  <r>
    <s v="ST0223"/>
    <x v="2"/>
    <s v="stół cateringowy"/>
    <x v="2"/>
    <x v="0"/>
    <n v="985"/>
  </r>
  <r>
    <s v="ST0224"/>
    <x v="2"/>
    <s v="ławka cateringowa 10 szt."/>
    <x v="2"/>
    <x v="0"/>
    <n v="1390"/>
  </r>
  <r>
    <s v="ST0225"/>
    <x v="2"/>
    <s v="namiot plenerowy"/>
    <x v="2"/>
    <x v="0"/>
    <n v="2390"/>
  </r>
  <r>
    <s v="ST0226"/>
    <x v="2"/>
    <s v="frytkownika BLU LINA"/>
    <x v="2"/>
    <x v="0"/>
    <n v="400"/>
  </r>
  <r>
    <s v="ST0227"/>
    <x v="2"/>
    <s v="grill betonowy"/>
    <x v="2"/>
    <x v="0"/>
    <n v="1200"/>
  </r>
  <r>
    <s v="ST0228"/>
    <x v="2"/>
    <s v="Drabina 3-przęsłowa aluminiowa"/>
    <x v="2"/>
    <x v="0"/>
    <n v="898"/>
  </r>
  <r>
    <s v="ST0229"/>
    <x v="2"/>
    <s v="agregat "/>
    <x v="2"/>
    <x v="0"/>
    <n v="679"/>
  </r>
  <r>
    <s v="ST0230"/>
    <x v="2"/>
    <s v="zmywarka INDESIT"/>
    <x v="2"/>
    <x v="0"/>
    <n v="999.99"/>
  </r>
  <r>
    <s v="ST0231"/>
    <x v="2"/>
    <s v="okap AMICA"/>
    <x v="2"/>
    <x v="0"/>
    <n v="219.99"/>
  </r>
  <r>
    <s v="ST0232"/>
    <x v="2"/>
    <s v="kocioł do ogrzewania"/>
    <x v="2"/>
    <x v="0"/>
    <n v="6500"/>
  </r>
  <r>
    <s v="ST0233"/>
    <x v="2"/>
    <s v="namiot plenerowy"/>
    <x v="2"/>
    <x v="0"/>
    <n v="1999"/>
  </r>
  <r>
    <s v="ST0234"/>
    <x v="2"/>
    <s v="piłkarzyki"/>
    <x v="2"/>
    <x v="0"/>
    <n v="448"/>
  </r>
  <r>
    <s v="ST0235"/>
    <x v="2"/>
    <s v="stół cateringowy 4 szt"/>
    <x v="2"/>
    <x v="0"/>
    <n v="762.6"/>
  </r>
  <r>
    <s v="ST0236"/>
    <x v="2"/>
    <s v="ławka cateringowa 8 szt."/>
    <x v="2"/>
    <x v="0"/>
    <n v="1082.4000000000001"/>
  </r>
  <r>
    <s v="ST0237"/>
    <x v="2"/>
    <s v="warnik REVOLUTION"/>
    <x v="2"/>
    <x v="0"/>
    <n v="249.69"/>
  </r>
  <r>
    <s v="ST0238"/>
    <x v="2"/>
    <s v="szafa chłodnicza"/>
    <x v="2"/>
    <x v="0"/>
    <n v="4221.3599999999997"/>
  </r>
  <r>
    <s v="ST0239"/>
    <x v="2"/>
    <s v="kuchnia gazowa KITCHEN LINE"/>
    <x v="2"/>
    <x v="0"/>
    <n v="4866.0200000000004"/>
  </r>
  <r>
    <s v="ST0240"/>
    <x v="2"/>
    <s v="kosiarka traktorek z koszem"/>
    <x v="2"/>
    <x v="0"/>
    <n v="5532.32"/>
  </r>
  <r>
    <s v="ST0241"/>
    <x v="2"/>
    <s v="kosiarka traktorek TORO TOX"/>
    <x v="2"/>
    <x v="0"/>
    <n v="32000"/>
  </r>
  <r>
    <s v="ST0242"/>
    <x v="2"/>
    <s v="szafa chłodnicza Ręszów"/>
    <x v="2"/>
    <x v="0"/>
    <n v="3800"/>
  </r>
  <r>
    <s v="ST0243"/>
    <x v="2"/>
    <s v="cymbergaj Hop Sport Phoenix"/>
    <x v="2"/>
    <x v="0"/>
    <n v="1547.01"/>
  </r>
  <r>
    <s v="ST0244"/>
    <x v="2"/>
    <s v="komoda"/>
    <x v="2"/>
    <x v="0"/>
    <n v="449"/>
  </r>
  <r>
    <s v="ST0245"/>
    <x v="2"/>
    <s v="Zestaw 3 w 1 GRILL, kociołek węgierski"/>
    <x v="2"/>
    <x v="0"/>
    <n v="504"/>
  </r>
  <r>
    <s v="ST0246"/>
    <x v="2"/>
    <s v="Parasol ogrodowy"/>
    <x v="2"/>
    <x v="0"/>
    <n v="1797"/>
  </r>
  <r>
    <s v="ST0247"/>
    <x v="2"/>
    <s v="serwis obiadowy"/>
    <x v="2"/>
    <x v="0"/>
    <n v="793.35"/>
  </r>
  <r>
    <s v="ST0248"/>
    <x v="2"/>
    <s v="Garnitur do kawy"/>
    <x v="2"/>
    <x v="0"/>
    <n v="549.80999999999995"/>
  </r>
  <r>
    <s v="ST0249"/>
    <x v="2"/>
    <s v="komplet biesiadny stół 2 ławki"/>
    <x v="2"/>
    <x v="0"/>
    <n v="2520"/>
  </r>
  <r>
    <s v="ST0250"/>
    <x v="2"/>
    <s v="Taboret gazowy"/>
    <x v="2"/>
    <x v="0"/>
    <n v="799"/>
  </r>
  <r>
    <s v="ST0251"/>
    <x v="2"/>
    <s v="kuchnia gazowo-elektryczna"/>
    <x v="2"/>
    <x v="0"/>
    <n v="1200"/>
  </r>
  <r>
    <s v="ST0252"/>
    <x v="2"/>
    <s v="Biegacz"/>
    <x v="2"/>
    <x v="0"/>
    <n v="3168.48"/>
  </r>
  <r>
    <s v="ST0253"/>
    <x v="2"/>
    <s v="Wyciąg górny PYTON"/>
    <x v="2"/>
    <x v="0"/>
    <n v="3680.16"/>
  </r>
  <r>
    <s v="ST0254"/>
    <x v="2"/>
    <s v="Regulamin Fitness"/>
    <x v="2"/>
    <x v="0"/>
    <n v="1151.05"/>
  </r>
  <r>
    <s v="ST0255"/>
    <x v="2"/>
    <s v="Warnik"/>
    <x v="2"/>
    <x v="0"/>
    <n v="798"/>
  </r>
  <r>
    <s v="ST0256"/>
    <x v="2"/>
    <s v="Kuchnia gazowo elektryczna"/>
    <x v="2"/>
    <x v="0"/>
    <n v="1699"/>
  </r>
  <r>
    <s v="ST0257"/>
    <x v="2"/>
    <s v="podgrzewacz wody"/>
    <x v="2"/>
    <x v="0"/>
    <n v="289"/>
  </r>
  <r>
    <s v="ST0258"/>
    <x v="2"/>
    <s v="taboret gazowy"/>
    <x v="2"/>
    <x v="0"/>
    <n v="799"/>
  </r>
  <r>
    <s v="ST0259"/>
    <x v="2"/>
    <s v="okap  "/>
    <x v="2"/>
    <x v="0"/>
    <n v="1960"/>
  </r>
  <r>
    <s v="ST0260"/>
    <x v="2"/>
    <s v="termos stalowy"/>
    <x v="2"/>
    <x v="0"/>
    <n v="469.86"/>
  </r>
  <r>
    <s v="ST0261"/>
    <x v="2"/>
    <s v="taboret gazowy"/>
    <x v="2"/>
    <x v="0"/>
    <n v="1275.01"/>
  </r>
  <r>
    <s v="ST0262"/>
    <x v="2"/>
    <s v="smok ssawny"/>
    <x v="2"/>
    <x v="0"/>
    <n v="479.7"/>
  </r>
  <r>
    <s v="ST0263"/>
    <x v="2"/>
    <s v="wąż ssawny"/>
    <x v="2"/>
    <x v="0"/>
    <n v="270.60000000000002"/>
  </r>
  <r>
    <s v="ST0264"/>
    <x v="2"/>
    <s v="Chełm Calisia"/>
    <x v="2"/>
    <x v="0"/>
    <n v="749.7"/>
  </r>
  <r>
    <s v="ST0265"/>
    <x v="2"/>
    <s v="Basen 1 komorowy do kuchni"/>
    <x v="2"/>
    <x v="0"/>
    <n v="1428.03"/>
  </r>
  <r>
    <s v="ST0266"/>
    <x v="2"/>
    <s v="stół mobilny DOMINO"/>
    <x v="2"/>
    <x v="0"/>
    <n v="2564.5500000000002"/>
  </r>
  <r>
    <s v="ST0267"/>
    <x v="2"/>
    <s v="warnik"/>
    <x v="2"/>
    <x v="0"/>
    <n v="798"/>
  </r>
  <r>
    <s v="ST0268"/>
    <x v="2"/>
    <s v="Basen 1 komorowy do kuchni"/>
    <x v="2"/>
    <x v="0"/>
    <n v="1200"/>
  </r>
  <r>
    <s v="ST0269"/>
    <x v="2"/>
    <s v="kuchnia meble "/>
    <x v="2"/>
    <x v="0"/>
    <n v="1150"/>
  </r>
  <r>
    <s v="ST0270"/>
    <x v="2"/>
    <s v="stół świetlicowy    "/>
    <x v="2"/>
    <x v="0"/>
    <n v="467.4"/>
  </r>
  <r>
    <s v="ST0271"/>
    <x v="2"/>
    <s v="patelnia elektryczna"/>
    <x v="2"/>
    <x v="0"/>
    <n v="500"/>
  </r>
  <r>
    <s v="ST0272"/>
    <x v="2"/>
    <s v="warnik"/>
    <x v="2"/>
    <x v="0"/>
    <n v="400"/>
  </r>
  <r>
    <s v="ST0273"/>
    <x v="2"/>
    <s v="kuchnia gazowo elektryczna"/>
    <x v="2"/>
    <x v="0"/>
    <n v="999"/>
  </r>
  <r>
    <s v="ST0274"/>
    <x v="2"/>
    <s v="cymbergaj Hop Sport Phoenix"/>
    <x v="2"/>
    <x v="0"/>
    <n v="1398"/>
  </r>
  <r>
    <s v="ST0275"/>
    <x v="2"/>
    <s v="stół do tenisa"/>
    <x v="2"/>
    <x v="0"/>
    <n v="849"/>
  </r>
  <r>
    <s v="ST0276"/>
    <x v="2"/>
    <s v="Odkurzacz KARCHER"/>
    <x v="2"/>
    <x v="0"/>
    <n v="1299"/>
  </r>
  <r>
    <s v="ST0277"/>
    <x v="2"/>
    <s v="szafa chłodnicza"/>
    <x v="2"/>
    <x v="0"/>
    <n v="4150"/>
  </r>
  <r>
    <s v="ST0278"/>
    <x v="2"/>
    <s v="stół cateringowy"/>
    <x v="2"/>
    <x v="0"/>
    <n v="1184.49"/>
  </r>
  <r>
    <s v="ST0279"/>
    <x v="2"/>
    <s v="wózek kelnerski"/>
    <x v="2"/>
    <x v="0"/>
    <n v="360.69"/>
  </r>
  <r>
    <s v="ST0280"/>
    <x v="2"/>
    <s v="krzesło"/>
    <x v="2"/>
    <x v="0"/>
    <n v="1179.2"/>
  </r>
  <r>
    <s v="ST0281"/>
    <x v="2"/>
    <s v="piec konwekcyjny"/>
    <x v="2"/>
    <x v="0"/>
    <n v="2180"/>
  </r>
  <r>
    <s v="ST0282"/>
    <x v="2"/>
    <s v="krzesło ZEUS szt 30"/>
    <x v="2"/>
    <x v="0"/>
    <n v="4740"/>
  </r>
  <r>
    <s v="ST0283"/>
    <x v="2"/>
    <s v="Gablota z przesuwanymi drzwiami"/>
    <x v="0"/>
    <x v="0"/>
    <n v="1010.95"/>
  </r>
  <r>
    <s v="ST0284"/>
    <x v="2"/>
    <s v="Gablota z przesuwanymi drzwiami"/>
    <x v="0"/>
    <x v="0"/>
    <n v="1010.94"/>
  </r>
  <r>
    <s v="ST0285"/>
    <x v="2"/>
    <s v="Szafa szara"/>
    <x v="0"/>
    <x v="0"/>
    <n v="867"/>
  </r>
  <r>
    <s v="ST0286"/>
    <x v="2"/>
    <s v="Szafa szara"/>
    <x v="0"/>
    <x v="0"/>
    <n v="717"/>
  </r>
  <r>
    <s v="ST0287"/>
    <x v="2"/>
    <s v="Szafa szara"/>
    <x v="0"/>
    <x v="0"/>
    <n v="717"/>
  </r>
  <r>
    <s v="ST0288"/>
    <x v="2"/>
    <s v="Stół "/>
    <x v="0"/>
    <x v="0"/>
    <n v="665.38"/>
  </r>
  <r>
    <s v="ST0289"/>
    <x v="2"/>
    <s v="Krzesło INTRATA"/>
    <x v="0"/>
    <x v="0"/>
    <n v="2257.5500000000002"/>
  </r>
  <r>
    <s v="ST0290"/>
    <x v="2"/>
    <s v="Szafa ubraniowa"/>
    <x v="0"/>
    <x v="0"/>
    <n v="651.79999999999995"/>
  </r>
  <r>
    <s v="ST0291"/>
    <x v="2"/>
    <s v="Kosa "/>
    <x v="0"/>
    <x v="0"/>
    <n v="1449"/>
  </r>
  <r>
    <s v="ST0292"/>
    <x v="2"/>
    <s v="Rowery miejskie"/>
    <x v="0"/>
    <x v="0"/>
    <n v="176332.79999999999"/>
  </r>
  <r>
    <s v="ST0293"/>
    <x v="2"/>
    <s v="Komplet mebli Przychowa"/>
    <x v="2"/>
    <x v="0"/>
    <n v="25707"/>
  </r>
  <r>
    <s v="ST0294"/>
    <x v="2"/>
    <s v="Wyciąg gastronomiczny Przychowa"/>
    <x v="2"/>
    <x v="0"/>
    <n v="14440.2"/>
  </r>
  <r>
    <s v="ST0295"/>
    <x v="2"/>
    <s v="Komplet mebli Zaborów"/>
    <x v="2"/>
    <x v="0"/>
    <n v="22017"/>
  </r>
  <r>
    <s v="ST0296"/>
    <x v="2"/>
    <s v="Pralko-Suszarka"/>
    <x v="2"/>
    <x v="0"/>
    <n v="2288.1999999999998"/>
  </r>
  <r>
    <s v="ST0297"/>
    <x v="2"/>
    <s v="Dygestorium chemiczne"/>
    <x v="6"/>
    <x v="0"/>
    <n v="4735.5"/>
  </r>
  <r>
    <s v="ST0298"/>
    <x v="2"/>
    <s v="Kotłownia z przyłączem gazowym"/>
    <x v="4"/>
    <x v="0"/>
    <n v="100000"/>
  </r>
  <r>
    <s v="EL0001"/>
    <x v="3"/>
    <s v="Aparat Fotograficzny z kartą pamięci i pokrowcem"/>
    <x v="0"/>
    <x v="1"/>
    <n v="799.5"/>
  </r>
  <r>
    <s v="EL0002"/>
    <x v="3"/>
    <s v="Drukarka"/>
    <x v="0"/>
    <x v="2"/>
    <n v="799.5"/>
  </r>
  <r>
    <s v="EL0003"/>
    <x v="3"/>
    <s v="Drukarka"/>
    <x v="0"/>
    <x v="2"/>
    <n v="830.25"/>
  </r>
  <r>
    <s v="EL0004"/>
    <x v="3"/>
    <s v="drukarka"/>
    <x v="0"/>
    <x v="2"/>
    <n v="513.65"/>
  </r>
  <r>
    <s v="EL0005"/>
    <x v="3"/>
    <s v="Drukarka"/>
    <x v="0"/>
    <x v="2"/>
    <n v="1050"/>
  </r>
  <r>
    <s v="EL0006"/>
    <x v="3"/>
    <s v="Drukarka z podajnikiem"/>
    <x v="0"/>
    <x v="2"/>
    <n v="1555"/>
  </r>
  <r>
    <s v="EL0007"/>
    <x v="3"/>
    <s v="Drukarka"/>
    <x v="0"/>
    <x v="2"/>
    <n v="442.8"/>
  </r>
  <r>
    <s v="EL0008"/>
    <x v="3"/>
    <s v="Drukarka"/>
    <x v="0"/>
    <x v="2"/>
    <n v="372.01"/>
  </r>
  <r>
    <s v="EL0009"/>
    <x v="3"/>
    <s v="Drukarka"/>
    <x v="0"/>
    <x v="2"/>
    <n v="372"/>
  </r>
  <r>
    <s v="EL0010"/>
    <x v="3"/>
    <s v="Drukarka"/>
    <x v="0"/>
    <x v="2"/>
    <n v="372"/>
  </r>
  <r>
    <s v="EL0011"/>
    <x v="3"/>
    <s v="Drukarka"/>
    <x v="0"/>
    <x v="2"/>
    <n v="396.99"/>
  </r>
  <r>
    <s v="EL0012"/>
    <x v="3"/>
    <s v="Drukarka"/>
    <x v="0"/>
    <x v="2"/>
    <n v="397"/>
  </r>
  <r>
    <s v="EL0013"/>
    <x v="3"/>
    <s v="Drukarka"/>
    <x v="0"/>
    <x v="2"/>
    <n v="943.4"/>
  </r>
  <r>
    <s v="EL0014"/>
    <x v="3"/>
    <s v="Drukarka"/>
    <x v="0"/>
    <x v="2"/>
    <n v="579.48"/>
  </r>
  <r>
    <s v="EL0015"/>
    <x v="3"/>
    <s v="Drukarka"/>
    <x v="0"/>
    <x v="2"/>
    <n v="932"/>
  </r>
  <r>
    <s v="EL0016"/>
    <x v="3"/>
    <s v="Drukarka"/>
    <x v="0"/>
    <x v="2"/>
    <n v="823.49"/>
  </r>
  <r>
    <s v="EL0017"/>
    <x v="3"/>
    <s v="Drukarka"/>
    <x v="0"/>
    <x v="2"/>
    <n v="1200"/>
  </r>
  <r>
    <s v="EL0018"/>
    <x v="3"/>
    <s v="Dyktafon cyfrowy"/>
    <x v="0"/>
    <x v="1"/>
    <n v="532.33000000000004"/>
  </r>
  <r>
    <s v="EL0019"/>
    <x v="3"/>
    <s v="Dysk przenośny 1 TB"/>
    <x v="0"/>
    <x v="1"/>
    <n v="335"/>
  </r>
  <r>
    <s v="EL0020"/>
    <x v="3"/>
    <s v="Pendrive 16 GB"/>
    <x v="0"/>
    <x v="1"/>
    <n v="34.97"/>
  </r>
  <r>
    <s v="EL0021"/>
    <x v="3"/>
    <s v="Dysk przenośny"/>
    <x v="0"/>
    <x v="1"/>
    <n v="603.95000000000005"/>
  </r>
  <r>
    <s v="EL0022"/>
    <x v="3"/>
    <s v="Dysk Przenośny "/>
    <x v="0"/>
    <x v="1"/>
    <n v="751.17"/>
  </r>
  <r>
    <s v="EL0023"/>
    <x v="3"/>
    <s v="Microserwer"/>
    <x v="0"/>
    <x v="2"/>
    <n v="3349.99"/>
  </r>
  <r>
    <s v="EL0024"/>
    <x v="3"/>
    <s v="Kamera"/>
    <x v="0"/>
    <x v="1"/>
    <n v="2199"/>
  </r>
  <r>
    <s v="EL0025"/>
    <x v="3"/>
    <s v="Komputer stacjonarny"/>
    <x v="0"/>
    <x v="1"/>
    <n v="2851.26"/>
  </r>
  <r>
    <s v="EL0026"/>
    <x v="3"/>
    <s v="Komputer stacjonarny"/>
    <x v="0"/>
    <x v="2"/>
    <n v="1817.08"/>
  </r>
  <r>
    <s v="EL0027"/>
    <x v="3"/>
    <s v="Komputer stacjonarny"/>
    <x v="0"/>
    <x v="2"/>
    <n v="2809.9"/>
  </r>
  <r>
    <s v="EL0028"/>
    <x v="3"/>
    <s v="Komputer stacjonarny"/>
    <x v="0"/>
    <x v="2"/>
    <n v="3407.1"/>
  </r>
  <r>
    <s v="EL0029"/>
    <x v="3"/>
    <s v="Komputer stacjonarny"/>
    <x v="0"/>
    <x v="2"/>
    <n v="2851.26"/>
  </r>
  <r>
    <s v="EL0030"/>
    <x v="3"/>
    <s v="Komputer stacjonarny"/>
    <x v="0"/>
    <x v="2"/>
    <n v="2136"/>
  </r>
  <r>
    <s v="EL0031"/>
    <x v="3"/>
    <s v="Komputer stacjonarny"/>
    <x v="0"/>
    <x v="2"/>
    <n v="3145.03"/>
  </r>
  <r>
    <s v="EL0032"/>
    <x v="3"/>
    <s v="Komputer stacjonarny"/>
    <x v="0"/>
    <x v="2"/>
    <n v="2948.3"/>
  </r>
  <r>
    <s v="EL0033"/>
    <x v="3"/>
    <s v="Komputer stacjonarny"/>
    <x v="0"/>
    <x v="2"/>
    <n v="3082.74"/>
  </r>
  <r>
    <s v="EL0034"/>
    <x v="3"/>
    <s v="Komputer stacjonarny"/>
    <x v="0"/>
    <x v="2"/>
    <n v="3082.74"/>
  </r>
  <r>
    <s v="EL0035"/>
    <x v="3"/>
    <s v="Komputer stacjonarny"/>
    <x v="0"/>
    <x v="2"/>
    <n v="3082.73"/>
  </r>
  <r>
    <s v="EL0036"/>
    <x v="3"/>
    <s v="Komputer stacjonarny"/>
    <x v="0"/>
    <x v="2"/>
    <n v="2431"/>
  </r>
  <r>
    <s v="EL0037"/>
    <x v="3"/>
    <s v="Komputer stacjonarny"/>
    <x v="0"/>
    <x v="2"/>
    <n v="2431"/>
  </r>
  <r>
    <s v="EL0038"/>
    <x v="3"/>
    <s v="Komputer stacjonarny"/>
    <x v="0"/>
    <x v="2"/>
    <n v="2431"/>
  </r>
  <r>
    <s v="EL0039"/>
    <x v="3"/>
    <s v="Komputer stacjonarny"/>
    <x v="0"/>
    <x v="2"/>
    <n v="2431.38"/>
  </r>
  <r>
    <s v="EL0040"/>
    <x v="3"/>
    <s v="Komputer stacjonarny"/>
    <x v="0"/>
    <x v="2"/>
    <n v="3399.99"/>
  </r>
  <r>
    <s v="EL0041"/>
    <x v="3"/>
    <s v="Komputer stacjonarny"/>
    <x v="0"/>
    <x v="2"/>
    <n v="2986.85"/>
  </r>
  <r>
    <s v="EL0042"/>
    <x v="3"/>
    <s v="Komputer stacjonarny"/>
    <x v="0"/>
    <x v="2"/>
    <n v="2102.67"/>
  </r>
  <r>
    <s v="EL0043"/>
    <x v="3"/>
    <s v="Komputer stacjonarny"/>
    <x v="0"/>
    <x v="2"/>
    <n v="4629.92"/>
  </r>
  <r>
    <s v="EL0044"/>
    <x v="3"/>
    <s v="Komputer stacjonarny"/>
    <x v="0"/>
    <x v="2"/>
    <n v="4245.96"/>
  </r>
  <r>
    <s v="EL0045"/>
    <x v="3"/>
    <s v="Laptop"/>
    <x v="0"/>
    <x v="1"/>
    <n v="2490"/>
  </r>
  <r>
    <s v="EL0046"/>
    <x v="3"/>
    <s v="Laptop"/>
    <x v="0"/>
    <x v="1"/>
    <n v="2490"/>
  </r>
  <r>
    <s v="EL0047"/>
    <x v="3"/>
    <s v="Laptop"/>
    <x v="0"/>
    <x v="1"/>
    <n v="2815.1"/>
  </r>
  <r>
    <s v="EL0048"/>
    <x v="3"/>
    <s v="Laptop"/>
    <x v="0"/>
    <x v="1"/>
    <n v="3136.5"/>
  </r>
  <r>
    <s v="EL0049"/>
    <x v="3"/>
    <s v="Laptop"/>
    <x v="0"/>
    <x v="1"/>
    <n v="1899.99"/>
  </r>
  <r>
    <s v="EL0050"/>
    <x v="3"/>
    <s v="Laptop"/>
    <x v="0"/>
    <x v="1"/>
    <n v="1899.99"/>
  </r>
  <r>
    <s v="EL0051"/>
    <x v="3"/>
    <s v="Laptop"/>
    <x v="0"/>
    <x v="1"/>
    <n v="3259.46"/>
  </r>
  <r>
    <s v="EL0052"/>
    <x v="3"/>
    <s v="Laptop"/>
    <x v="0"/>
    <x v="1"/>
    <n v="2332.9899999999998"/>
  </r>
  <r>
    <s v="EL0053"/>
    <x v="3"/>
    <s v="Laptop"/>
    <x v="0"/>
    <x v="1"/>
    <n v="1599"/>
  </r>
  <r>
    <s v="EL0054"/>
    <x v="3"/>
    <s v="Skaner"/>
    <x v="0"/>
    <x v="1"/>
    <n v="1474.84"/>
  </r>
  <r>
    <s v="EL0055"/>
    <x v="3"/>
    <s v="Telefon komórkowy"/>
    <x v="0"/>
    <x v="1"/>
    <n v="443.8"/>
  </r>
  <r>
    <s v="EL0056"/>
    <x v="3"/>
    <s v="Telefon komórkowy"/>
    <x v="0"/>
    <x v="1"/>
    <n v="443.8"/>
  </r>
  <r>
    <s v="EL0057"/>
    <x v="3"/>
    <s v="Telefon komórkowy"/>
    <x v="0"/>
    <x v="1"/>
    <n v="443.8"/>
  </r>
  <r>
    <s v="EL0058"/>
    <x v="3"/>
    <s v="Telefon komórkowy"/>
    <x v="0"/>
    <x v="1"/>
    <n v="1.23"/>
  </r>
  <r>
    <s v="EL0059"/>
    <x v="3"/>
    <s v="Telefon komórkowy"/>
    <x v="0"/>
    <x v="1"/>
    <n v="159.9"/>
  </r>
  <r>
    <s v="EL0060"/>
    <x v="3"/>
    <s v="Telefon komórkowy"/>
    <x v="0"/>
    <x v="1"/>
    <n v="59.04"/>
  </r>
  <r>
    <s v="EL0061"/>
    <x v="3"/>
    <s v="Telefon komórkowy"/>
    <x v="0"/>
    <x v="1"/>
    <n v="1400"/>
  </r>
  <r>
    <s v="EL0062"/>
    <x v="3"/>
    <s v="Telefon komórkowy"/>
    <x v="0"/>
    <x v="1"/>
    <n v="2641.6"/>
  </r>
  <r>
    <s v="EL0063"/>
    <x v="3"/>
    <s v="Serwer"/>
    <x v="0"/>
    <x v="2"/>
    <n v="17351.66"/>
  </r>
  <r>
    <s v="EL0064"/>
    <x v="3"/>
    <s v="Micro Serwer"/>
    <x v="0"/>
    <x v="2"/>
    <n v="3984.21"/>
  </r>
  <r>
    <s v="EL0065"/>
    <x v="3"/>
    <s v="Micro Serwer"/>
    <x v="0"/>
    <x v="2"/>
    <n v="3984.21"/>
  </r>
  <r>
    <s v="EL0066"/>
    <x v="3"/>
    <s v="Laptop"/>
    <x v="0"/>
    <x v="1"/>
    <n v="5385.25"/>
  </r>
  <r>
    <s v="EL0067"/>
    <x v="3"/>
    <s v="Laptop"/>
    <x v="0"/>
    <x v="1"/>
    <n v="4606.3500000000004"/>
  </r>
  <r>
    <s v="EL0068"/>
    <x v="3"/>
    <s v="Laptop"/>
    <x v="0"/>
    <x v="1"/>
    <n v="4606.3500000000004"/>
  </r>
  <r>
    <s v="EL0069"/>
    <x v="3"/>
    <s v="Laptop"/>
    <x v="0"/>
    <x v="1"/>
    <n v="4138.95"/>
  </r>
  <r>
    <s v="EL0070"/>
    <x v="3"/>
    <s v="Laptop"/>
    <x v="0"/>
    <x v="1"/>
    <n v="4138.95"/>
  </r>
  <r>
    <s v="EL0071"/>
    <x v="3"/>
    <s v="Laptop"/>
    <x v="0"/>
    <x v="1"/>
    <n v="2275.5"/>
  </r>
  <r>
    <s v="EL0072"/>
    <x v="3"/>
    <s v="Tablet wraz z klawiaturą"/>
    <x v="0"/>
    <x v="1"/>
    <n v="2375"/>
  </r>
  <r>
    <s v="EL0073"/>
    <x v="3"/>
    <s v="Tablet wraz z klawiaturą"/>
    <x v="0"/>
    <x v="1"/>
    <n v="2376"/>
  </r>
  <r>
    <s v="EL0074"/>
    <x v="3"/>
    <s v="Tablet wraz z klawiaturą"/>
    <x v="0"/>
    <x v="1"/>
    <n v="2377"/>
  </r>
  <r>
    <s v="EL0075"/>
    <x v="3"/>
    <s v="Tablet wraz z klawiaturą"/>
    <x v="0"/>
    <x v="1"/>
    <n v="2378"/>
  </r>
  <r>
    <s v="EL0076"/>
    <x v="3"/>
    <s v="Smartfon"/>
    <x v="0"/>
    <x v="1"/>
    <n v="2300"/>
  </r>
  <r>
    <s v="EL0077"/>
    <x v="3"/>
    <s v="Monitor 24”"/>
    <x v="0"/>
    <x v="2"/>
    <n v="725.7"/>
  </r>
  <r>
    <s v="EL0078"/>
    <x v="3"/>
    <s v="Stacja dokująca Euro2"/>
    <x v="0"/>
    <x v="2"/>
    <n v="412.05"/>
  </r>
  <r>
    <s v="EL0079"/>
    <x v="3"/>
    <s v="Zestaw komputerowy "/>
    <x v="0"/>
    <x v="2"/>
    <n v="3450.15"/>
  </r>
  <r>
    <s v="EL0080"/>
    <x v="3"/>
    <s v="Zestaw komputerowy "/>
    <x v="0"/>
    <x v="2"/>
    <n v="3407.1"/>
  </r>
  <r>
    <s v="EL0081"/>
    <x v="3"/>
    <s v="Aparat fotograficzny"/>
    <x v="0"/>
    <x v="2"/>
    <n v="548.99"/>
  </r>
  <r>
    <s v="EL0082"/>
    <x v="3"/>
    <s v="Aparat telefoniczny "/>
    <x v="0"/>
    <x v="1"/>
    <n v="280"/>
  </r>
  <r>
    <s v="EL0083"/>
    <x v="3"/>
    <s v="Czytnik kart Lenovo"/>
    <x v="0"/>
    <x v="1"/>
    <n v="253.45"/>
  </r>
  <r>
    <s v="EL0084"/>
    <x v="3"/>
    <s v="Drukarka BROTHER MPO-J532DW"/>
    <x v="0"/>
    <x v="2"/>
    <n v="628.76"/>
  </r>
  <r>
    <s v="EL0085"/>
    <x v="3"/>
    <s v="Drukarka"/>
    <x v="0"/>
    <x v="2"/>
    <n v="638.69000000000005"/>
  </r>
  <r>
    <s v="EL0086"/>
    <x v="3"/>
    <s v="Drukarka"/>
    <x v="0"/>
    <x v="2"/>
    <n v="990"/>
  </r>
  <r>
    <s v="EL0087"/>
    <x v="3"/>
    <s v="Drukarka"/>
    <x v="0"/>
    <x v="2"/>
    <n v="990"/>
  </r>
  <r>
    <s v="EL0088"/>
    <x v="3"/>
    <s v="Drukarka"/>
    <x v="0"/>
    <x v="2"/>
    <n v="498"/>
  </r>
  <r>
    <s v="EL0089"/>
    <x v="3"/>
    <s v="Drukarka"/>
    <x v="0"/>
    <x v="2"/>
    <n v="498"/>
  </r>
  <r>
    <s v="EL0090"/>
    <x v="3"/>
    <s v="Kamera poklatkowa BRINNO na stadionie"/>
    <x v="0"/>
    <x v="1"/>
    <n v="706.5"/>
  </r>
  <r>
    <s v="EL0091"/>
    <x v="3"/>
    <s v="Kamera poklatkowa BRINNO na wieży"/>
    <x v="0"/>
    <x v="1"/>
    <n v="716.27"/>
  </r>
  <r>
    <s v="EL0092"/>
    <x v="3"/>
    <s v="Klimatyzator"/>
    <x v="0"/>
    <x v="2"/>
    <n v="2552.25"/>
  </r>
  <r>
    <s v="EL0093"/>
    <x v="3"/>
    <s v="Komputer "/>
    <x v="0"/>
    <x v="2"/>
    <n v="3490"/>
  </r>
  <r>
    <s v="EL0094"/>
    <x v="3"/>
    <s v="Konwerter sygnału"/>
    <x v="0"/>
    <x v="2"/>
    <n v="147"/>
  </r>
  <r>
    <s v="EL0095"/>
    <x v="3"/>
    <s v="Laptop "/>
    <x v="0"/>
    <x v="1"/>
    <n v="2275.5"/>
  </r>
  <r>
    <s v="EL0096"/>
    <x v="3"/>
    <s v="Laptop"/>
    <x v="0"/>
    <x v="1"/>
    <n v="2787.95"/>
  </r>
  <r>
    <s v="EL0097"/>
    <x v="3"/>
    <s v="Monitor 24”"/>
    <x v="0"/>
    <x v="2"/>
    <n v="471.42"/>
  </r>
  <r>
    <s v="EL0098"/>
    <x v="3"/>
    <s v="Monitor 24”"/>
    <x v="0"/>
    <x v="2"/>
    <n v="473.95"/>
  </r>
  <r>
    <s v="EL0099"/>
    <x v="3"/>
    <s v="Pamięć do serwera przenośna"/>
    <x v="0"/>
    <x v="1"/>
    <n v="658.97"/>
  </r>
  <r>
    <s v="EL0100"/>
    <x v="3"/>
    <s v="Telefon z etui"/>
    <x v="0"/>
    <x v="1"/>
    <n v="266.86"/>
  </r>
  <r>
    <s v="EL0101"/>
    <x v="3"/>
    <s v="Telefon Yeanik"/>
    <x v="0"/>
    <x v="1"/>
    <n v="90.67"/>
  </r>
  <r>
    <s v="EL0102"/>
    <x v="3"/>
    <s v="Tester wielofunkcyjny"/>
    <x v="0"/>
    <x v="1"/>
    <n v="325.95"/>
  </r>
  <r>
    <s v="EL0103"/>
    <x v="3"/>
    <s v="Aparat fotograficzny"/>
    <x v="0"/>
    <x v="1"/>
    <n v="2000"/>
  </r>
  <r>
    <s v="EL0104"/>
    <x v="3"/>
    <s v="Drukarka"/>
    <x v="0"/>
    <x v="2"/>
    <n v="1168"/>
  </r>
  <r>
    <s v="EL0105"/>
    <x v="3"/>
    <s v="Drukarka"/>
    <x v="0"/>
    <x v="2"/>
    <n v="327.63"/>
  </r>
  <r>
    <s v="EL0106"/>
    <x v="3"/>
    <s v="Drukarka"/>
    <x v="0"/>
    <x v="2"/>
    <n v="582.71"/>
  </r>
  <r>
    <s v="EL0107"/>
    <x v="3"/>
    <s v="Komputer "/>
    <x v="0"/>
    <x v="2"/>
    <n v="2656.15"/>
  </r>
  <r>
    <s v="EL0108"/>
    <x v="3"/>
    <s v="Komputer "/>
    <x v="0"/>
    <x v="2"/>
    <n v="3198"/>
  </r>
  <r>
    <s v="EL0109"/>
    <x v="3"/>
    <s v="Komputer "/>
    <x v="0"/>
    <x v="2"/>
    <n v="2775.5"/>
  </r>
  <r>
    <s v="EL0110"/>
    <x v="3"/>
    <s v="Komputer "/>
    <x v="0"/>
    <x v="2"/>
    <n v="2775.5"/>
  </r>
  <r>
    <s v="EL0111"/>
    <x v="3"/>
    <s v="Monitor 24”"/>
    <x v="0"/>
    <x v="2"/>
    <n v="725.47"/>
  </r>
  <r>
    <s v="EL0112"/>
    <x v="3"/>
    <s v="Monitor 24”"/>
    <x v="0"/>
    <x v="2"/>
    <n v="762.6"/>
  </r>
  <r>
    <s v="EL0113"/>
    <x v="3"/>
    <s v="Monitor 24”"/>
    <x v="0"/>
    <x v="2"/>
    <n v="871.72"/>
  </r>
  <r>
    <s v="EL0114"/>
    <x v="3"/>
    <s v="klimatyzator ścienny"/>
    <x v="0"/>
    <x v="2"/>
    <n v="6100"/>
  </r>
  <r>
    <s v="EL0115"/>
    <x v="3"/>
    <s v="klimatyzator"/>
    <x v="0"/>
    <x v="2"/>
    <n v="3736.1"/>
  </r>
  <r>
    <s v="EL0116"/>
    <x v="3"/>
    <s v="klimatyzator"/>
    <x v="0"/>
    <x v="2"/>
    <n v="3736.1"/>
  </r>
  <r>
    <s v="EL0117"/>
    <x v="3"/>
    <s v="klimatyzator"/>
    <x v="0"/>
    <x v="2"/>
    <n v="3736.1"/>
  </r>
  <r>
    <s v="EL0118"/>
    <x v="3"/>
    <s v="klimatyzator"/>
    <x v="0"/>
    <x v="2"/>
    <n v="3736.2"/>
  </r>
  <r>
    <s v="EL0119"/>
    <x v="3"/>
    <s v="klimatyzator"/>
    <x v="0"/>
    <x v="2"/>
    <n v="5694.9"/>
  </r>
  <r>
    <s v="EL0120"/>
    <x v="3"/>
    <s v="klimatyzator"/>
    <x v="0"/>
    <x v="2"/>
    <n v="5694.9"/>
  </r>
  <r>
    <s v="EL0121"/>
    <x v="3"/>
    <s v="klimatyzator"/>
    <x v="0"/>
    <x v="2"/>
    <n v="5645.71"/>
  </r>
  <r>
    <s v="EL0122"/>
    <x v="3"/>
    <s v="klimatyzator"/>
    <x v="0"/>
    <x v="2"/>
    <n v="3665.4"/>
  </r>
  <r>
    <s v="EL0123"/>
    <x v="3"/>
    <s v="klimatyzator"/>
    <x v="0"/>
    <x v="2"/>
    <n v="3665.4"/>
  </r>
  <r>
    <s v="EL0124"/>
    <x v="3"/>
    <s v="sieć klimatyzacyjna"/>
    <x v="0"/>
    <x v="2"/>
    <n v="20073.599999999999"/>
  </r>
  <r>
    <s v="EL0125"/>
    <x v="3"/>
    <s v="monitoring wizyjny"/>
    <x v="0"/>
    <x v="2"/>
    <n v="11999.99"/>
  </r>
  <r>
    <s v="EL0126"/>
    <x v="3"/>
    <s v="zestaw monitoringowy"/>
    <x v="0"/>
    <x v="2"/>
    <n v="8340"/>
  </r>
  <r>
    <s v="EL0127"/>
    <x v="3"/>
    <s v="syrena elektroniczna DSE600"/>
    <x v="0"/>
    <x v="2"/>
    <n v="10098"/>
  </r>
  <r>
    <s v="EL0128"/>
    <x v="3"/>
    <s v="stacja obiektowa do selektywnego alarmowania ludności"/>
    <x v="0"/>
    <x v="2"/>
    <n v="5616"/>
  </r>
  <r>
    <s v="EL0129"/>
    <x v="3"/>
    <s v="radiotelefon GP-340"/>
    <x v="0"/>
    <x v="1"/>
    <n v="2745"/>
  </r>
  <r>
    <s v="EL0130"/>
    <x v="3"/>
    <s v="radiotelefon GP-340"/>
    <x v="0"/>
    <x v="1"/>
    <n v="1620"/>
  </r>
  <r>
    <s v="EL0131"/>
    <x v="3"/>
    <s v="radiotelefon GP-340"/>
    <x v="0"/>
    <x v="1"/>
    <n v="2745"/>
  </r>
  <r>
    <s v="EL0132"/>
    <x v="3"/>
    <s v="radiotelefon GP-340"/>
    <x v="0"/>
    <x v="1"/>
    <n v="1620"/>
  </r>
  <r>
    <s v="EL0133"/>
    <x v="3"/>
    <s v="radiotelefon GP-340"/>
    <x v="0"/>
    <x v="1"/>
    <n v="2745"/>
  </r>
  <r>
    <s v="EL0134"/>
    <x v="3"/>
    <s v="Drukarka atramentowa"/>
    <x v="0"/>
    <x v="2"/>
    <n v="1098.98"/>
  </r>
  <r>
    <s v="EL0135"/>
    <x v="3"/>
    <s v="UPS "/>
    <x v="0"/>
    <x v="2"/>
    <n v="485.59"/>
  </r>
  <r>
    <s v="EL0136"/>
    <x v="3"/>
    <s v="UPS "/>
    <x v="0"/>
    <x v="2"/>
    <n v="274.97000000000003"/>
  </r>
  <r>
    <s v="EL0137"/>
    <x v="3"/>
    <s v="UPS "/>
    <x v="0"/>
    <x v="2"/>
    <n v="274.97000000000003"/>
  </r>
  <r>
    <s v="EL0138"/>
    <x v="3"/>
    <s v="UPS "/>
    <x v="0"/>
    <x v="2"/>
    <n v="274.97000000000003"/>
  </r>
  <r>
    <s v="EL0139"/>
    <x v="3"/>
    <s v="Monitor 24”"/>
    <x v="0"/>
    <x v="2"/>
    <n v="877.58"/>
  </r>
  <r>
    <s v="EL0140"/>
    <x v="3"/>
    <s v="Replikator portów"/>
    <x v="0"/>
    <x v="2"/>
    <n v="491.45"/>
  </r>
  <r>
    <s v="EL0141"/>
    <x v="3"/>
    <s v="Telefon Aple iPhone 6 Plus 6GB"/>
    <x v="0"/>
    <x v="1"/>
    <n v="1900"/>
  </r>
  <r>
    <s v="EL0142"/>
    <x v="3"/>
    <s v="UPS "/>
    <x v="0"/>
    <x v="2"/>
    <n v="289.05"/>
  </r>
  <r>
    <s v="EL0143"/>
    <x v="3"/>
    <s v="UPS "/>
    <x v="0"/>
    <x v="2"/>
    <n v="289.05"/>
  </r>
  <r>
    <s v="EL0144"/>
    <x v="3"/>
    <s v="Dysk zewnętrzny "/>
    <x v="0"/>
    <x v="2"/>
    <n v="280.83"/>
  </r>
  <r>
    <s v="EL0145"/>
    <x v="3"/>
    <s v="Niszczarka"/>
    <x v="0"/>
    <x v="2"/>
    <n v="683.46"/>
  </r>
  <r>
    <s v="EL0146"/>
    <x v="3"/>
    <s v="Spliter HDMI"/>
    <x v="0"/>
    <x v="2"/>
    <n v="170"/>
  </r>
  <r>
    <s v="EL0147"/>
    <x v="3"/>
    <s v="UPS"/>
    <x v="0"/>
    <x v="2"/>
    <n v="289.05"/>
  </r>
  <r>
    <s v="EL0148"/>
    <x v="3"/>
    <s v="UPS"/>
    <x v="0"/>
    <x v="2"/>
    <n v="287.11"/>
  </r>
  <r>
    <s v="EL0149"/>
    <x v="3"/>
    <s v="Drukarka"/>
    <x v="0"/>
    <x v="2"/>
    <n v="890"/>
  </r>
  <r>
    <s v="EL0150"/>
    <x v="3"/>
    <s v="Smartfon "/>
    <x v="0"/>
    <x v="1"/>
    <n v="2500"/>
  </r>
  <r>
    <s v="EL0151"/>
    <x v="3"/>
    <s v="Telefon Aple iPhone 6 Plus 6GB"/>
    <x v="0"/>
    <x v="1"/>
    <n v="232.47"/>
  </r>
  <r>
    <s v="EL0152"/>
    <x v="3"/>
    <s v="Telefon Aple iPhone 6 Plus 6GB"/>
    <x v="0"/>
    <x v="1"/>
    <n v="231.69"/>
  </r>
  <r>
    <s v="EL0153"/>
    <x v="3"/>
    <s v="Telefon Aple iPhone 6 Plus 6GB"/>
    <x v="0"/>
    <x v="1"/>
    <n v="232.47"/>
  </r>
  <r>
    <s v="EL0154"/>
    <x v="3"/>
    <s v="Telefon "/>
    <x v="0"/>
    <x v="1"/>
    <n v="231.68"/>
  </r>
  <r>
    <s v="EL0155"/>
    <x v="3"/>
    <s v="Tablet"/>
    <x v="0"/>
    <x v="1"/>
    <n v="243.95"/>
  </r>
  <r>
    <s v="EL0156"/>
    <x v="3"/>
    <s v="Tablet"/>
    <x v="0"/>
    <x v="1"/>
    <n v="243.95"/>
  </r>
  <r>
    <s v="EL0157"/>
    <x v="3"/>
    <s v="Etui Samsung z klawiaturą"/>
    <x v="0"/>
    <x v="1"/>
    <n v="243.95"/>
  </r>
  <r>
    <s v="EL0158"/>
    <x v="3"/>
    <s v="Etui Samsung z klawiaturą"/>
    <x v="0"/>
    <x v="1"/>
    <n v="243.95"/>
  </r>
  <r>
    <s v="EL0159"/>
    <x v="3"/>
    <s v="Telefon "/>
    <x v="0"/>
    <x v="1"/>
    <n v="170.29"/>
  </r>
  <r>
    <s v="EL0160"/>
    <x v="3"/>
    <s v="Telefon "/>
    <x v="0"/>
    <x v="1"/>
    <n v="366.53"/>
  </r>
  <r>
    <s v="EL0161"/>
    <x v="3"/>
    <s v="Komputer "/>
    <x v="0"/>
    <x v="1"/>
    <n v="3493"/>
  </r>
  <r>
    <s v="EL0162"/>
    <x v="3"/>
    <s v="Telefon "/>
    <x v="0"/>
    <x v="1"/>
    <n v="2977.61"/>
  </r>
  <r>
    <s v="EL0163"/>
    <x v="3"/>
    <s v="Projektor VIVITEK DH559ST"/>
    <x v="0"/>
    <x v="1"/>
    <n v="2954.6"/>
  </r>
  <r>
    <s v="EL0164"/>
    <x v="3"/>
    <s v="Monitor LG 22MP58VQ"/>
    <x v="0"/>
    <x v="2"/>
    <n v="867.53"/>
  </r>
  <r>
    <s v="EL0165"/>
    <x v="3"/>
    <s v="Monitor LG 22MP58VQ"/>
    <x v="0"/>
    <x v="2"/>
    <n v="867.53"/>
  </r>
  <r>
    <s v="EL0166"/>
    <x v="3"/>
    <s v="Monitor LG 24MP58VQ"/>
    <x v="0"/>
    <x v="2"/>
    <n v="928.83"/>
  </r>
  <r>
    <s v="EL0167"/>
    <x v="3"/>
    <s v="Monitor LG 24MP58VQ"/>
    <x v="0"/>
    <x v="2"/>
    <n v="928.83"/>
  </r>
  <r>
    <s v="EL0168"/>
    <x v="3"/>
    <s v="Stacja dokujaca SAMSUNG"/>
    <x v="0"/>
    <x v="2"/>
    <n v="497.32"/>
  </r>
  <r>
    <s v="EL0169"/>
    <x v="3"/>
    <s v="Drukarka HP Laser Jet Pro400"/>
    <x v="0"/>
    <x v="2"/>
    <n v="799.5"/>
  </r>
  <r>
    <s v="EL0170"/>
    <x v="3"/>
    <s v="Nagrywarka DVD"/>
    <x v="0"/>
    <x v="2"/>
    <n v="118.6"/>
  </r>
  <r>
    <s v="EL0171"/>
    <x v="3"/>
    <s v="Dyktafon OLYMPUS"/>
    <x v="0"/>
    <x v="1"/>
    <n v="328.85"/>
  </r>
  <r>
    <s v="EL0172"/>
    <x v="3"/>
    <s v="Telefony Gigaset A510"/>
    <x v="0"/>
    <x v="1"/>
    <n v="7415.5"/>
  </r>
  <r>
    <s v="EL0173"/>
    <x v="3"/>
    <s v="Fax Panasonic KX-MB2030"/>
    <x v="0"/>
    <x v="2"/>
    <n v="820"/>
  </r>
  <r>
    <s v="EL0174"/>
    <x v="3"/>
    <s v="Laptop Dell Latiude E5550"/>
    <x v="0"/>
    <x v="1"/>
    <n v="5201.13"/>
  </r>
  <r>
    <s v="EL0175"/>
    <x v="3"/>
    <s v="Drukarka Bixilon SLP-TX400"/>
    <x v="0"/>
    <x v="2"/>
    <n v="3296.91"/>
  </r>
  <r>
    <s v="EL0176"/>
    <x v="3"/>
    <s v="Serwer Dell PowerEgde T110"/>
    <x v="0"/>
    <x v="2"/>
    <n v="4683.76"/>
  </r>
  <r>
    <s v="EL0177"/>
    <x v="3"/>
    <s v="Projektor VIVITEK DH559ST"/>
    <x v="0"/>
    <x v="2"/>
    <n v="3564.42"/>
  </r>
  <r>
    <s v="EL0178"/>
    <x v="3"/>
    <s v="Tablet MS SURFAGE PRO 4256 GB15 z obudową"/>
    <x v="0"/>
    <x v="1"/>
    <n v="7628.15"/>
  </r>
  <r>
    <s v="EL0179"/>
    <x v="3"/>
    <s v="Tablet MS SURFAGE PRO 4256 GB15 z obudową"/>
    <x v="0"/>
    <x v="1"/>
    <n v="7628.15"/>
  </r>
  <r>
    <s v="EL0180"/>
    <x v="3"/>
    <s v="Tablet MS SURFAGE PRO 4256 GB15 z obudową"/>
    <x v="0"/>
    <x v="1"/>
    <n v="7628.15"/>
  </r>
  <r>
    <s v="EL0181"/>
    <x v="3"/>
    <s v="Tablet MS SURFAGE PRO 4256 GB15 z obudową"/>
    <x v="0"/>
    <x v="1"/>
    <n v="7628.15"/>
  </r>
  <r>
    <s v="EL0182"/>
    <x v="3"/>
    <s v="Telewizor LG 65UH668V 65”"/>
    <x v="0"/>
    <x v="2"/>
    <n v="6457.46"/>
  </r>
  <r>
    <s v="EL0183"/>
    <x v="3"/>
    <s v="Telewizor LG 65UH668V 65”"/>
    <x v="0"/>
    <x v="2"/>
    <n v="6457.46"/>
  </r>
  <r>
    <s v="EL0184"/>
    <x v="3"/>
    <s v="Telewizor LG 65UH668V 65”"/>
    <x v="0"/>
    <x v="2"/>
    <n v="6457.47"/>
  </r>
  <r>
    <s v="EL0185"/>
    <x v="3"/>
    <s v="Tablet MS SURFAGE SP5 z mysza bezprzewodową"/>
    <x v="0"/>
    <x v="1"/>
    <n v="6372.37"/>
  </r>
  <r>
    <s v="EL0186"/>
    <x v="3"/>
    <s v="Drukarka Hewlet"/>
    <x v="0"/>
    <x v="2"/>
    <n v="440.71"/>
  </r>
  <r>
    <s v="EL0187"/>
    <x v="3"/>
    <s v="Laptop Dell Latiude 14”"/>
    <x v="0"/>
    <x v="1"/>
    <n v="4730.6000000000004"/>
  </r>
  <r>
    <s v="EL0188"/>
    <x v="3"/>
    <s v="Monitor Dell 24”"/>
    <x v="0"/>
    <x v="2"/>
    <n v="791.09"/>
  </r>
  <r>
    <s v="EL0189"/>
    <x v="3"/>
    <s v="Stacja dokujaca Dell Dock"/>
    <x v="0"/>
    <x v="2"/>
    <n v="894.71"/>
  </r>
  <r>
    <s v="EL0190"/>
    <x v="3"/>
    <s v="Ekran CINEMA ELEKRTIC"/>
    <x v="0"/>
    <x v="2"/>
    <n v="2451.7199999999998"/>
  </r>
  <r>
    <s v="EL0191"/>
    <x v="3"/>
    <s v="Niszczarka Fellowes 73 CI"/>
    <x v="0"/>
    <x v="2"/>
    <n v="1026.96"/>
  </r>
  <r>
    <s v="EL0192"/>
    <x v="3"/>
    <s v="Niszczarka DAHLE PAPESAFE"/>
    <x v="0"/>
    <x v="2"/>
    <n v="427.43"/>
  </r>
  <r>
    <s v="EL0193"/>
    <x v="3"/>
    <s v="Serwer Dell T130"/>
    <x v="0"/>
    <x v="2"/>
    <n v="4474.88"/>
  </r>
  <r>
    <s v="EL0194"/>
    <x v="3"/>
    <s v="Laptop Microsoft Surface SP z myszką i przejściówką"/>
    <x v="0"/>
    <x v="1"/>
    <n v="10799"/>
  </r>
  <r>
    <s v="EL0195"/>
    <x v="3"/>
    <s v="drukarka Hewlet Pacard Office Pro 8210"/>
    <x v="0"/>
    <x v="2"/>
    <n v="440.71"/>
  </r>
  <r>
    <s v="EL0196"/>
    <x v="3"/>
    <s v="laptopDell Latiude Dock WD15"/>
    <x v="0"/>
    <x v="1"/>
    <n v="4730.6000000000004"/>
  </r>
  <r>
    <s v="EL0197"/>
    <x v="3"/>
    <s v="monitor Dell 24&quot;"/>
    <x v="0"/>
    <x v="2"/>
    <n v="791.09"/>
  </r>
  <r>
    <s v="EL0198"/>
    <x v="3"/>
    <s v="stacja dokujaca dell Dock WD15"/>
    <x v="0"/>
    <x v="2"/>
    <n v="874.71"/>
  </r>
  <r>
    <s v="EL0199"/>
    <x v="3"/>
    <s v="niszczarka Fellowes 73 Ci"/>
    <x v="0"/>
    <x v="2"/>
    <n v="1026.6600000000001"/>
  </r>
  <r>
    <s v="EL0200"/>
    <x v="3"/>
    <s v="niszczarka DAHLE PAPERSAFE"/>
    <x v="0"/>
    <x v="2"/>
    <n v="427.43"/>
  </r>
  <r>
    <s v="EL0201"/>
    <x v="3"/>
    <s v="klimatyzator monoblokowy"/>
    <x v="0"/>
    <x v="2"/>
    <n v="7720.6"/>
  </r>
  <r>
    <s v="EL0202"/>
    <x v="3"/>
    <s v="kasa fiskalna"/>
    <x v="0"/>
    <x v="2"/>
    <n v="1580"/>
  </r>
  <r>
    <s v="EL0203"/>
    <x v="3"/>
    <s v="telefon samsung N950F Note Play"/>
    <x v="0"/>
    <x v="1"/>
    <n v="550.27"/>
  </r>
  <r>
    <s v="EL0204"/>
    <x v="3"/>
    <s v="kamera z karta pamięci i statywem"/>
    <x v="0"/>
    <x v="1"/>
    <n v="1150"/>
  </r>
  <r>
    <s v="EL0205"/>
    <x v="3"/>
    <s v="komputer Dell Optliplex 3240 AiO"/>
    <x v="0"/>
    <x v="2"/>
    <n v="2699"/>
  </r>
  <r>
    <s v="EL0206"/>
    <x v="3"/>
    <s v="drukarka HP laserJet Pro 400"/>
    <x v="0"/>
    <x v="2"/>
    <n v="1230"/>
  </r>
  <r>
    <s v="EL0207"/>
    <x v="3"/>
    <s v="urzadzenie wilofunkcyjne Laserowe Monochromatyczne"/>
    <x v="0"/>
    <x v="2"/>
    <n v="3636.1"/>
  </r>
  <r>
    <s v="EL0208"/>
    <x v="3"/>
    <s v="1. Tablica interaktywna Returnstar IQ Board Ps 80v.7"/>
    <x v="3"/>
    <x v="2"/>
    <n v="3649.65"/>
  </r>
  <r>
    <s v="EL0209"/>
    <x v="3"/>
    <s v="2. Projektor krótkiej projekcji "/>
    <x v="3"/>
    <x v="2"/>
    <n v="3865.35"/>
  </r>
  <r>
    <s v="EL0210"/>
    <x v="3"/>
    <s v="3. Komputer przenośny "/>
    <x v="3"/>
    <x v="1"/>
    <n v="18756.12"/>
  </r>
  <r>
    <s v="EL0211"/>
    <x v="3"/>
    <s v="4. Tablica interaktywna bezprzewodowa"/>
    <x v="3"/>
    <x v="2"/>
    <n v="628.26"/>
  </r>
  <r>
    <s v="EL0212"/>
    <x v="3"/>
    <s v="5. Wizualizer"/>
    <x v="3"/>
    <x v="2"/>
    <n v="2280.7399999999998"/>
  </r>
  <r>
    <s v="EL0213"/>
    <x v="3"/>
    <s v="6. Komputer przenośny B Netbook"/>
    <x v="3"/>
    <x v="1"/>
    <n v="31016.79"/>
  </r>
  <r>
    <s v="EL0214"/>
    <x v="3"/>
    <s v="7. Router "/>
    <x v="3"/>
    <x v="2"/>
    <n v="299.13"/>
  </r>
  <r>
    <s v="EL0215"/>
    <x v="3"/>
    <s v="8. Zestaw komputerowy "/>
    <x v="3"/>
    <x v="2"/>
    <n v="9000"/>
  </r>
  <r>
    <s v="EL0216"/>
    <x v="3"/>
    <s v="9. Komputer z ekrsnem dotykowym "/>
    <x v="3"/>
    <x v="2"/>
    <n v="2656.8"/>
  </r>
  <r>
    <s v="EL0217"/>
    <x v="3"/>
    <s v="10. Komputer"/>
    <x v="3"/>
    <x v="2"/>
    <n v="1536.7"/>
  </r>
  <r>
    <s v="EL0218"/>
    <x v="3"/>
    <s v="11. Projektory multimedialne"/>
    <x v="3"/>
    <x v="2"/>
    <n v="2942"/>
  </r>
  <r>
    <s v="EL0219"/>
    <x v="3"/>
    <s v="12. Laptop"/>
    <x v="3"/>
    <x v="1"/>
    <n v="2049"/>
  </r>
  <r>
    <s v="EL0220"/>
    <x v="3"/>
    <s v="13. Projektory multimedialne"/>
    <x v="3"/>
    <x v="2"/>
    <n v="2907"/>
  </r>
  <r>
    <s v="EL0221"/>
    <x v="3"/>
    <s v="14. Tablica interaktywna"/>
    <x v="3"/>
    <x v="2"/>
    <n v="3498"/>
  </r>
  <r>
    <s v="EL0222"/>
    <x v="3"/>
    <s v="15. Głośniki "/>
    <x v="3"/>
    <x v="2"/>
    <n v="412"/>
  </r>
  <r>
    <s v="EL0223"/>
    <x v="3"/>
    <s v="16. Laptop"/>
    <x v="3"/>
    <x v="1"/>
    <n v="2299"/>
  </r>
  <r>
    <s v="EL0224"/>
    <x v="3"/>
    <s v="17. Projektor "/>
    <x v="3"/>
    <x v="2"/>
    <n v="1895"/>
  </r>
  <r>
    <s v="EL0225"/>
    <x v="3"/>
    <s v="18. Komputer stacjonarny "/>
    <x v="3"/>
    <x v="2"/>
    <n v="1300"/>
  </r>
  <r>
    <s v="EL0226"/>
    <x v="3"/>
    <s v="19. Komputery"/>
    <x v="3"/>
    <x v="1"/>
    <n v="11994"/>
  </r>
  <r>
    <s v="EL0227"/>
    <x v="3"/>
    <s v="20. Tablica interaktywna"/>
    <x v="3"/>
    <x v="2"/>
    <n v="3658.78"/>
  </r>
  <r>
    <s v="EL0228"/>
    <x v="3"/>
    <s v="21. Tablica interaktywna"/>
    <x v="3"/>
    <x v="2"/>
    <n v="10701"/>
  </r>
  <r>
    <s v="EL0229"/>
    <x v="3"/>
    <s v="22. Projektor "/>
    <x v="3"/>
    <x v="2"/>
    <n v="5679.96"/>
  </r>
  <r>
    <s v="EL0230"/>
    <x v="3"/>
    <s v="23. Głośniki do tablicy "/>
    <x v="3"/>
    <x v="2"/>
    <n v="1291.5"/>
  </r>
  <r>
    <s v="EL0231"/>
    <x v="3"/>
    <s v="24. Notebook "/>
    <x v="3"/>
    <x v="1"/>
    <n v="7380"/>
  </r>
  <r>
    <s v="EL0232"/>
    <x v="3"/>
    <s v="25. Tablica interaktywna"/>
    <x v="3"/>
    <x v="2"/>
    <n v="3567"/>
  </r>
  <r>
    <s v="EL0233"/>
    <x v="3"/>
    <s v="26. Głośniki do tablicy "/>
    <x v="3"/>
    <x v="2"/>
    <n v="430.5"/>
  </r>
  <r>
    <s v="EL0234"/>
    <x v="3"/>
    <s v="27. Monitoring i kamery wizyjne"/>
    <x v="3"/>
    <x v="2"/>
    <n v="45467.77"/>
  </r>
  <r>
    <s v="EL0235"/>
    <x v="3"/>
    <s v="28. Tablica interaktywna"/>
    <x v="3"/>
    <x v="2"/>
    <n v="3321"/>
  </r>
  <r>
    <s v="EL0236"/>
    <x v="3"/>
    <s v="29. Projektory multimedialne"/>
    <x v="3"/>
    <x v="2"/>
    <n v="3499"/>
  </r>
  <r>
    <s v="EL0237"/>
    <x v="3"/>
    <s v="30. Projektory multimedialne"/>
    <x v="3"/>
    <x v="2"/>
    <n v="1399"/>
  </r>
  <r>
    <s v="EL0238"/>
    <x v="3"/>
    <s v="31. Tablica interaktywna"/>
    <x v="3"/>
    <x v="2"/>
    <n v="3209"/>
  </r>
  <r>
    <s v="EL0239"/>
    <x v="3"/>
    <s v="32. Komputer"/>
    <x v="3"/>
    <x v="1"/>
    <n v="1399"/>
  </r>
  <r>
    <s v="EL0240"/>
    <x v="3"/>
    <s v="33. Projektory multimedialne"/>
    <x v="3"/>
    <x v="2"/>
    <n v="2628"/>
  </r>
  <r>
    <s v="EL0241"/>
    <x v="3"/>
    <s v="34. Komputer"/>
    <x v="3"/>
    <x v="1"/>
    <n v="1799"/>
  </r>
  <r>
    <s v="EL0242"/>
    <x v="3"/>
    <s v="35. Projektory multimedialne"/>
    <x v="3"/>
    <x v="2"/>
    <n v="1328.99"/>
  </r>
  <r>
    <s v="EL0243"/>
    <x v="3"/>
    <s v="36. Drukarka"/>
    <x v="3"/>
    <x v="2"/>
    <n v="1522.74"/>
  </r>
  <r>
    <s v="EL0244"/>
    <x v="3"/>
    <s v="37. Komputer stacjonarny   "/>
    <x v="3"/>
    <x v="2"/>
    <n v="389.91"/>
  </r>
  <r>
    <s v="EL0245"/>
    <x v="3"/>
    <s v="38. Projektory multimedialne"/>
    <x v="3"/>
    <x v="2"/>
    <n v="1500"/>
  </r>
  <r>
    <s v="EL0246"/>
    <x v="3"/>
    <s v="39. Komputer"/>
    <x v="3"/>
    <x v="1"/>
    <n v="2000"/>
  </r>
  <r>
    <s v="EL0247"/>
    <x v="3"/>
    <s v="40. Komputer"/>
    <x v="3"/>
    <x v="1"/>
    <n v="2150"/>
  </r>
  <r>
    <s v="EL0248"/>
    <x v="3"/>
    <s v="41. Projektory multimedialne"/>
    <x v="3"/>
    <x v="2"/>
    <n v="1450"/>
  </r>
  <r>
    <s v="EL0249"/>
    <x v="3"/>
    <s v="42. Projektory multimedialne"/>
    <x v="3"/>
    <x v="2"/>
    <n v="1189.99"/>
  </r>
  <r>
    <s v="EL0250"/>
    <x v="3"/>
    <s v="43. Komputer"/>
    <x v="3"/>
    <x v="2"/>
    <n v="624.42999999999995"/>
  </r>
  <r>
    <s v="EL0251"/>
    <x v="3"/>
    <s v="44. Tablica interaktywna"/>
    <x v="3"/>
    <x v="2"/>
    <n v="3444.98"/>
  </r>
  <r>
    <s v="EL0252"/>
    <x v="3"/>
    <s v="45. Projektory multimedialne"/>
    <x v="3"/>
    <x v="2"/>
    <n v="9840"/>
  </r>
  <r>
    <s v="EL0253"/>
    <x v="3"/>
    <s v="46. Komputer"/>
    <x v="3"/>
    <x v="1"/>
    <n v="1679.9"/>
  </r>
  <r>
    <s v="EL0254"/>
    <x v="3"/>
    <s v="47. Komputer"/>
    <x v="3"/>
    <x v="1"/>
    <n v="1588.9"/>
  </r>
  <r>
    <s v="EL0255"/>
    <x v="3"/>
    <s v="48. Komputer"/>
    <x v="3"/>
    <x v="2"/>
    <n v="1170"/>
  </r>
  <r>
    <s v="EL0256"/>
    <x v="3"/>
    <s v="49. Komputer"/>
    <x v="3"/>
    <x v="2"/>
    <n v="2521.5"/>
  </r>
  <r>
    <s v="EL0257"/>
    <x v="3"/>
    <s v="50. Komputer"/>
    <x v="3"/>
    <x v="2"/>
    <n v="5200"/>
  </r>
  <r>
    <s v="EL0258"/>
    <x v="3"/>
    <s v="Bezprzewodowa sieć komputerowa"/>
    <x v="3"/>
    <x v="2"/>
    <n v="17599.95"/>
  </r>
  <r>
    <s v="EL0259"/>
    <x v="3"/>
    <s v="Zmywarka"/>
    <x v="3"/>
    <x v="2"/>
    <n v="4796.04"/>
  </r>
  <r>
    <s v="EL0260"/>
    <x v="3"/>
    <s v="Urządzenia do wprowadzania danych dotyczących uczniów"/>
    <x v="3"/>
    <x v="2"/>
    <n v="11367.92"/>
  </r>
  <r>
    <s v="EL0261"/>
    <x v="3"/>
    <s v="Komputer"/>
    <x v="3"/>
    <x v="2"/>
    <n v="2745.06"/>
  </r>
  <r>
    <s v="EL0262"/>
    <x v="3"/>
    <s v="Komputer"/>
    <x v="3"/>
    <x v="2"/>
    <n v="1650"/>
  </r>
  <r>
    <s v="EL0263"/>
    <x v="3"/>
    <s v="Komputer"/>
    <x v="3"/>
    <x v="2"/>
    <n v="1350"/>
  </r>
  <r>
    <s v="EL0264"/>
    <x v="3"/>
    <s v="Monitor"/>
    <x v="3"/>
    <x v="2"/>
    <n v="519.05999999999995"/>
  </r>
  <r>
    <s v="EL0265"/>
    <x v="3"/>
    <s v="Komputer"/>
    <x v="3"/>
    <x v="2"/>
    <n v="2475.6999999999998"/>
  </r>
  <r>
    <s v="EL0266"/>
    <x v="3"/>
    <s v="Monitor"/>
    <x v="3"/>
    <x v="2"/>
    <n v="3000"/>
  </r>
  <r>
    <s v="EL0267"/>
    <x v="3"/>
    <s v="Laptop"/>
    <x v="3"/>
    <x v="1"/>
    <n v="2395"/>
  </r>
  <r>
    <s v="EL0268"/>
    <x v="3"/>
    <s v="Laptop"/>
    <x v="3"/>
    <x v="1"/>
    <n v="59186.02"/>
  </r>
  <r>
    <s v="EL0269"/>
    <x v="3"/>
    <s v="Laptop"/>
    <x v="3"/>
    <x v="1"/>
    <n v="16925.64"/>
  </r>
  <r>
    <s v="EL0270"/>
    <x v="3"/>
    <s v="Laptop"/>
    <x v="3"/>
    <x v="1"/>
    <n v="1968"/>
  </r>
  <r>
    <s v="EL0271"/>
    <x v="3"/>
    <s v="Laptop"/>
    <x v="3"/>
    <x v="1"/>
    <n v="1297.3499999999999"/>
  </r>
  <r>
    <s v="EL0272"/>
    <x v="3"/>
    <s v="Laptop"/>
    <x v="3"/>
    <x v="1"/>
    <n v="1721.39"/>
  </r>
  <r>
    <s v="EL0273"/>
    <x v="3"/>
    <s v="Radiomagnetofony"/>
    <x v="3"/>
    <x v="2"/>
    <n v="417"/>
  </r>
  <r>
    <s v="EL0274"/>
    <x v="3"/>
    <s v="Projektor "/>
    <x v="3"/>
    <x v="2"/>
    <n v="1599"/>
  </r>
  <r>
    <s v="EL0275"/>
    <x v="3"/>
    <s v="Projektor "/>
    <x v="3"/>
    <x v="2"/>
    <n v="3865.35"/>
  </r>
  <r>
    <s v="EL0276"/>
    <x v="3"/>
    <s v="Projektor "/>
    <x v="3"/>
    <x v="2"/>
    <n v="1418"/>
  </r>
  <r>
    <s v="EL0277"/>
    <x v="3"/>
    <s v="Projektor "/>
    <x v="3"/>
    <x v="2"/>
    <n v="1299"/>
  </r>
  <r>
    <s v="EL0278"/>
    <x v="3"/>
    <s v="Projektor "/>
    <x v="3"/>
    <x v="2"/>
    <n v="1500"/>
  </r>
  <r>
    <s v="EL0279"/>
    <x v="3"/>
    <s v="Drukarka"/>
    <x v="3"/>
    <x v="2"/>
    <n v="564"/>
  </r>
  <r>
    <s v="EL0280"/>
    <x v="3"/>
    <s v="Drukarka"/>
    <x v="3"/>
    <x v="2"/>
    <n v="462"/>
  </r>
  <r>
    <s v="EL0281"/>
    <x v="3"/>
    <s v="Drukarka"/>
    <x v="3"/>
    <x v="2"/>
    <n v="269"/>
  </r>
  <r>
    <s v="EL0282"/>
    <x v="3"/>
    <s v="Kserokopiarka"/>
    <x v="3"/>
    <x v="2"/>
    <n v="2616.1999999999998"/>
  </r>
  <r>
    <s v="EL0283"/>
    <x v="3"/>
    <s v="Niszczarka"/>
    <x v="3"/>
    <x v="2"/>
    <n v="159"/>
  </r>
  <r>
    <s v="EL0284"/>
    <x v="3"/>
    <s v="Telewizory"/>
    <x v="3"/>
    <x v="2"/>
    <n v="2398"/>
  </r>
  <r>
    <s v="EL0285"/>
    <x v="3"/>
    <s v="Tablica interaktywna"/>
    <x v="3"/>
    <x v="2"/>
    <n v="4999"/>
  </r>
  <r>
    <s v="EL0286"/>
    <x v="3"/>
    <s v="Tablica interaktywna"/>
    <x v="3"/>
    <x v="2"/>
    <n v="6320"/>
  </r>
  <r>
    <s v="EL0287"/>
    <x v="3"/>
    <s v="Odtwarzacze"/>
    <x v="3"/>
    <x v="2"/>
    <n v="937.94"/>
  </r>
  <r>
    <s v="EL0288"/>
    <x v="3"/>
    <s v="Projektor "/>
    <x v="3"/>
    <x v="1"/>
    <n v="1390"/>
  </r>
  <r>
    <s v="EL0289"/>
    <x v="3"/>
    <s v="Projektor "/>
    <x v="3"/>
    <x v="2"/>
    <n v="2657.98"/>
  </r>
  <r>
    <s v="EL0290"/>
    <x v="3"/>
    <s v="Rejestrator"/>
    <x v="3"/>
    <x v="2"/>
    <n v="1555.95"/>
  </r>
  <r>
    <s v="EL0291"/>
    <x v="3"/>
    <s v="Mikrofony-zestaw"/>
    <x v="3"/>
    <x v="1"/>
    <n v="860"/>
  </r>
  <r>
    <s v="EL0292"/>
    <x v="3"/>
    <s v="Wieża-radiomagnetofon"/>
    <x v="3"/>
    <x v="1"/>
    <n v="449"/>
  </r>
  <r>
    <s v="EL0293"/>
    <x v="3"/>
    <s v="Radiomagnetofony"/>
    <x v="3"/>
    <x v="1"/>
    <n v="429"/>
  </r>
  <r>
    <s v="EL0294"/>
    <x v="3"/>
    <s v="Projektor "/>
    <x v="3"/>
    <x v="2"/>
    <n v="1"/>
  </r>
  <r>
    <s v="EL0295"/>
    <x v="3"/>
    <s v="Tablica interaktywna + projektor"/>
    <x v="3"/>
    <x v="2"/>
    <n v="17700"/>
  </r>
  <r>
    <s v="EL0296"/>
    <x v="3"/>
    <s v="Projektor "/>
    <x v="3"/>
    <x v="2"/>
    <n v="2370.98"/>
  </r>
  <r>
    <s v="EL0297"/>
    <x v="3"/>
    <s v="Warnik "/>
    <x v="3"/>
    <x v="1"/>
    <n v="431"/>
  </r>
  <r>
    <s v="EL0298"/>
    <x v="3"/>
    <s v="Pralka"/>
    <x v="3"/>
    <x v="2"/>
    <n v="799"/>
  </r>
  <r>
    <s v="EL0299"/>
    <x v="3"/>
    <s v="Komputer"/>
    <x v="3"/>
    <x v="2"/>
    <n v="959.99"/>
  </r>
  <r>
    <s v="EL0300"/>
    <x v="3"/>
    <s v="Monitor"/>
    <x v="3"/>
    <x v="2"/>
    <n v="440"/>
  </r>
  <r>
    <s v="EL0301"/>
    <x v="3"/>
    <s v="Komputer"/>
    <x v="3"/>
    <x v="2"/>
    <n v="1120"/>
  </r>
  <r>
    <s v="EL0302"/>
    <x v="3"/>
    <s v="Monitor"/>
    <x v="3"/>
    <x v="2"/>
    <n v="300"/>
  </r>
  <r>
    <s v="EL0303"/>
    <x v="3"/>
    <s v="Laptop "/>
    <x v="3"/>
    <x v="1"/>
    <n v="7000.98"/>
  </r>
  <r>
    <s v="EL0304"/>
    <x v="3"/>
    <s v="Kserokopiarka"/>
    <x v="4"/>
    <x v="2"/>
    <n v="10000"/>
  </r>
  <r>
    <s v="EL0305"/>
    <x v="3"/>
    <s v="Aparat USG"/>
    <x v="4"/>
    <x v="2"/>
    <n v="112724"/>
  </r>
  <r>
    <s v="EL0306"/>
    <x v="3"/>
    <s v="Monitoring wizyjny"/>
    <x v="4"/>
    <x v="2"/>
    <n v="11600"/>
  </r>
  <r>
    <s v="EL0307"/>
    <x v="3"/>
    <s v="Komputer"/>
    <x v="4"/>
    <x v="2"/>
    <n v="1942.47"/>
  </r>
  <r>
    <s v="EL0308"/>
    <x v="3"/>
    <s v="Monitor"/>
    <x v="4"/>
    <x v="2"/>
    <n v="441.2"/>
  </r>
  <r>
    <s v="EL0309"/>
    <x v="3"/>
    <s v="Komputer"/>
    <x v="4"/>
    <x v="2"/>
    <n v="1942.46"/>
  </r>
  <r>
    <s v="EL0310"/>
    <x v="3"/>
    <s v="Monitor"/>
    <x v="4"/>
    <x v="2"/>
    <n v="441.2"/>
  </r>
  <r>
    <s v="EL0311"/>
    <x v="3"/>
    <s v="Komputer"/>
    <x v="4"/>
    <x v="2"/>
    <n v="2323.33"/>
  </r>
  <r>
    <s v="EL0312"/>
    <x v="3"/>
    <s v="Monitor"/>
    <x v="4"/>
    <x v="2"/>
    <n v="386.38"/>
  </r>
  <r>
    <s v="EL0313"/>
    <x v="3"/>
    <s v="Komputer"/>
    <x v="4"/>
    <x v="2"/>
    <n v="2091"/>
  </r>
  <r>
    <s v="EL0314"/>
    <x v="3"/>
    <s v="Serwer"/>
    <x v="4"/>
    <x v="2"/>
    <n v="4972.8900000000003"/>
  </r>
  <r>
    <s v="EL0315"/>
    <x v="3"/>
    <s v="Komputer"/>
    <x v="4"/>
    <x v="2"/>
    <n v="2081.16"/>
  </r>
  <r>
    <s v="EL0316"/>
    <x v="3"/>
    <s v="Monitor"/>
    <x v="4"/>
    <x v="2"/>
    <n v="357.93"/>
  </r>
  <r>
    <s v="EL0317"/>
    <x v="3"/>
    <s v="Komputer"/>
    <x v="4"/>
    <x v="2"/>
    <n v="2081.16"/>
  </r>
  <r>
    <s v="EL0318"/>
    <x v="3"/>
    <s v="Monitor"/>
    <x v="4"/>
    <x v="2"/>
    <n v="357.93"/>
  </r>
  <r>
    <s v="EL0319"/>
    <x v="3"/>
    <s v="Komputer"/>
    <x v="4"/>
    <x v="2"/>
    <n v="2081.16"/>
  </r>
  <r>
    <s v="EL0320"/>
    <x v="3"/>
    <s v="Monitor"/>
    <x v="4"/>
    <x v="2"/>
    <n v="357.93"/>
  </r>
  <r>
    <s v="EL0321"/>
    <x v="3"/>
    <s v="Komputer"/>
    <x v="4"/>
    <x v="2"/>
    <n v="2081.16"/>
  </r>
  <r>
    <s v="EL0322"/>
    <x v="3"/>
    <s v="Monitor"/>
    <x v="4"/>
    <x v="2"/>
    <n v="357.93"/>
  </r>
  <r>
    <s v="EL0323"/>
    <x v="3"/>
    <s v="Komputer"/>
    <x v="4"/>
    <x v="2"/>
    <n v="2081.16"/>
  </r>
  <r>
    <s v="EL0324"/>
    <x v="3"/>
    <s v="Monitor"/>
    <x v="4"/>
    <x v="2"/>
    <n v="357.93"/>
  </r>
  <r>
    <s v="EL0325"/>
    <x v="3"/>
    <s v="Aparat do krioterapii"/>
    <x v="4"/>
    <x v="2"/>
    <n v="13199.2"/>
  </r>
  <r>
    <s v="EL0326"/>
    <x v="3"/>
    <s v="Aparat EKG"/>
    <x v="4"/>
    <x v="2"/>
    <n v="4755"/>
  </r>
  <r>
    <s v="EL0327"/>
    <x v="3"/>
    <s v="EKG wysiłkowe"/>
    <x v="4"/>
    <x v="2"/>
    <n v="30000"/>
  </r>
  <r>
    <s v="EL0328"/>
    <x v="3"/>
    <s v="Laser biostymulacyjny"/>
    <x v="4"/>
    <x v="2"/>
    <n v="3600"/>
  </r>
  <r>
    <s v="EL0329"/>
    <x v="3"/>
    <s v="Tympanometr"/>
    <x v="4"/>
    <x v="2"/>
    <n v="9800"/>
  </r>
  <r>
    <s v="EL0330"/>
    <x v="3"/>
    <s v="Fala uderzeniowa"/>
    <x v="4"/>
    <x v="2"/>
    <n v="22630"/>
  </r>
  <r>
    <s v="EL0331"/>
    <x v="3"/>
    <s v="Aparat USG"/>
    <x v="4"/>
    <x v="2"/>
    <n v="117980"/>
  </r>
  <r>
    <s v="EL0332"/>
    <x v="3"/>
    <s v="Centrala telefoniczna"/>
    <x v="4"/>
    <x v="2"/>
    <n v="7700"/>
  </r>
  <r>
    <s v="EL0333"/>
    <x v="3"/>
    <s v="Autoklaw"/>
    <x v="4"/>
    <x v="2"/>
    <n v="15900"/>
  </r>
  <r>
    <s v="EL0334"/>
    <x v="3"/>
    <s v="Fotel masujący"/>
    <x v="4"/>
    <x v="2"/>
    <n v="8500"/>
  </r>
  <r>
    <s v="EL0335"/>
    <x v="3"/>
    <s v="Skaner radiologii posredniej Carestream Vita Flex, wraz z komputerm stacji technika, trzema kasetami z ekranem pamiętającym, oprogramowaniem medycznym stacji technika"/>
    <x v="4"/>
    <x v="2"/>
    <n v="69970.5"/>
  </r>
  <r>
    <s v="EL0336"/>
    <x v="3"/>
    <s v="System kolejkowy"/>
    <x v="4"/>
    <x v="2"/>
    <n v="16414.349999999999"/>
  </r>
  <r>
    <s v="EL0337"/>
    <x v="3"/>
    <s v="Holter ciśnieniowy HolCARD CR07 Alfa System v.002"/>
    <x v="4"/>
    <x v="1"/>
    <n v="4104"/>
  </r>
  <r>
    <s v="EL0338"/>
    <x v="3"/>
    <s v="Laser Polaris z aplikatorem skanującym R+IR 100/450mw oraz sonda punktowa 400mW/808mm"/>
    <x v="4"/>
    <x v="2"/>
    <n v="14557.32"/>
  </r>
  <r>
    <s v="EL0339"/>
    <x v="3"/>
    <s v="Aparat do elektroterapii"/>
    <x v="4"/>
    <x v="2"/>
    <n v="5446"/>
  </r>
  <r>
    <s v="EL0340"/>
    <x v="3"/>
    <s v="Klimatyzatory"/>
    <x v="4"/>
    <x v="2"/>
    <n v="10399.959999999999"/>
  </r>
  <r>
    <s v="EL0341"/>
    <x v="3"/>
    <s v="Aparat RTG "/>
    <x v="4"/>
    <x v="2"/>
    <n v="32865"/>
  </r>
  <r>
    <s v="EL0342"/>
    <x v="3"/>
    <s v="Komputer stacjonarny"/>
    <x v="4"/>
    <x v="2"/>
    <n v="1178"/>
  </r>
  <r>
    <s v="EL0343"/>
    <x v="3"/>
    <s v="Aparat do magnetoterapii MF 24 z trzema aplikatorami i wyposażenniem"/>
    <x v="4"/>
    <x v="2"/>
    <n v="15098.4"/>
  </r>
  <r>
    <s v="EL0344"/>
    <x v="3"/>
    <s v="Klimatyzatory"/>
    <x v="4"/>
    <x v="2"/>
    <n v="3505.5"/>
  </r>
  <r>
    <s v="EL0345"/>
    <x v="3"/>
    <s v="Klimatyzatory"/>
    <x v="4"/>
    <x v="2"/>
    <n v="7011"/>
  </r>
  <r>
    <s v="EL0346"/>
    <x v="3"/>
    <s v="Aparat do ultradźwięków BTL"/>
    <x v="4"/>
    <x v="2"/>
    <n v="11000"/>
  </r>
  <r>
    <s v="EL0347"/>
    <x v="3"/>
    <s v="Komputer stacjonarny HP AIO G4 Intel 8GB 512 GB M.2"/>
    <x v="6"/>
    <x v="2"/>
    <n v="34900"/>
  </r>
  <r>
    <s v="EL0348"/>
    <x v="3"/>
    <s v="Tablet Huawei MediaPad 5"/>
    <x v="6"/>
    <x v="1"/>
    <n v="24261.75"/>
  </r>
  <r>
    <s v="EL0349"/>
    <x v="3"/>
    <s v="Laptop Lenovo"/>
    <x v="6"/>
    <x v="1"/>
    <n v="10050"/>
  </r>
  <r>
    <s v="EL0347"/>
    <x v="3"/>
    <s v="Urządzenie wielofunkcyjne"/>
    <x v="2"/>
    <x v="1"/>
    <n v="1161.44"/>
  </r>
  <r>
    <s v="EL0348"/>
    <x v="3"/>
    <s v="Komputer DELL Vostro 230ST"/>
    <x v="2"/>
    <x v="1"/>
    <n v="10836.56"/>
  </r>
  <r>
    <s v="EL0349"/>
    <x v="3"/>
    <s v="Monitor ASUS"/>
    <x v="2"/>
    <x v="1"/>
    <n v="419"/>
  </r>
  <r>
    <s v="EL0350"/>
    <x v="3"/>
    <s v="Notebook HP PRESARIO"/>
    <x v="2"/>
    <x v="1"/>
    <n v="2462.77"/>
  </r>
  <r>
    <s v="EL0351"/>
    <x v="3"/>
    <s v="Telewizor SAMSUNG"/>
    <x v="2"/>
    <x v="1"/>
    <n v="2599"/>
  </r>
  <r>
    <s v="EL0352"/>
    <x v="3"/>
    <s v="Kasa Fiskalna"/>
    <x v="2"/>
    <x v="1"/>
    <n v="1298.78"/>
  </r>
  <r>
    <s v="EL0353"/>
    <x v="3"/>
    <s v="Dysk SEAGATE"/>
    <x v="2"/>
    <x v="1"/>
    <n v="352"/>
  </r>
  <r>
    <s v="EL0354"/>
    <x v="3"/>
    <s v="Konsola SONY PS3"/>
    <x v="2"/>
    <x v="1"/>
    <n v="656"/>
  </r>
  <r>
    <s v="EL0355"/>
    <x v="3"/>
    <s v="Sterownik DMX BOTEX DC 1216"/>
    <x v="2"/>
    <x v="1"/>
    <n v="440"/>
  </r>
  <r>
    <s v="EL0356"/>
    <x v="3"/>
    <s v="SHOWETEC Multidim MK3"/>
    <x v="2"/>
    <x v="1"/>
    <n v="379"/>
  </r>
  <r>
    <s v="EL0357"/>
    <x v="3"/>
    <s v="BUZZ AKC PS3"/>
    <x v="2"/>
    <x v="1"/>
    <n v="599"/>
  </r>
  <r>
    <s v="EL0358"/>
    <x v="3"/>
    <s v="Zestaw mikrofonów przewodowych  LD System D1007"/>
    <x v="2"/>
    <x v="1"/>
    <n v="549"/>
  </r>
  <r>
    <s v="EL0359"/>
    <x v="3"/>
    <s v="Aparat fotograf. NIKKON D7100"/>
    <x v="2"/>
    <x v="1"/>
    <n v="4399"/>
  </r>
  <r>
    <s v="EL0360"/>
    <x v="3"/>
    <s v="Radiomagnetofon PHILLIPS"/>
    <x v="2"/>
    <x v="1"/>
    <n v="369"/>
  </r>
  <r>
    <s v="EL0361"/>
    <x v="3"/>
    <s v="Klimatyzator BUSZKOWICE"/>
    <x v="2"/>
    <x v="2"/>
    <n v="6900"/>
  </r>
  <r>
    <s v="EL0362"/>
    <x v="3"/>
    <s v="Klimatyzator MIDEA CTIK"/>
    <x v="2"/>
    <x v="2"/>
    <n v="5535"/>
  </r>
  <r>
    <s v="EL0363"/>
    <x v="3"/>
    <s v="Wyposażenie sali audiowizualnej"/>
    <x v="2"/>
    <x v="2"/>
    <n v="66000"/>
  </r>
  <r>
    <s v="EL0364"/>
    <x v="3"/>
    <s v="Klimatyzator ZIBRO"/>
    <x v="2"/>
    <x v="2"/>
    <n v="9609.99"/>
  </r>
  <r>
    <s v="EL0365"/>
    <x v="3"/>
    <s v="Klimatyzator MUB Redlice"/>
    <x v="2"/>
    <x v="2"/>
    <n v="6365.25"/>
  </r>
  <r>
    <s v="EL0366"/>
    <x v="3"/>
    <s v="Klimatyzator MUB Wielowieś"/>
    <x v="2"/>
    <x v="2"/>
    <n v="9624.75"/>
  </r>
  <r>
    <s v="EL0367"/>
    <x v="3"/>
    <s v="Klimatyzator MUB Dłużyce"/>
    <x v="2"/>
    <x v="2"/>
    <n v="7798.2"/>
  </r>
  <r>
    <s v="EL0368"/>
    <x v="3"/>
    <s v="Klimatyzator MUB Lasowice"/>
    <x v="2"/>
    <x v="2"/>
    <n v="7798.2"/>
  </r>
  <r>
    <s v="EL0369"/>
    <x v="3"/>
    <s v="Klimatyzator FUJI Zaborów"/>
    <x v="2"/>
    <x v="2"/>
    <n v="8208.5300000000007"/>
  </r>
  <r>
    <s v="EL0370"/>
    <x v="3"/>
    <s v="Projektor HITACHI"/>
    <x v="2"/>
    <x v="2"/>
    <n v="4392"/>
  </r>
  <r>
    <s v="EL0371"/>
    <x v="3"/>
    <s v="Mixer BEHRINGER"/>
    <x v="2"/>
    <x v="1"/>
    <n v="11951.48"/>
  </r>
  <r>
    <s v="EL0372"/>
    <x v="3"/>
    <s v="Klimatyzator FUJI  "/>
    <x v="2"/>
    <x v="2"/>
    <n v="3543.51"/>
  </r>
  <r>
    <s v="EL0373"/>
    <x v="3"/>
    <s v="Klimatyzator AIRCOOL Jurcz ASH50HMVO"/>
    <x v="2"/>
    <x v="2"/>
    <n v="3859.68"/>
  </r>
  <r>
    <s v="EL0374"/>
    <x v="3"/>
    <s v="Klimatyzator AIRCOOL  Jurcz ASH50HMVI"/>
    <x v="2"/>
    <x v="2"/>
    <n v="3859.68"/>
  </r>
  <r>
    <s v="EL0375"/>
    <x v="3"/>
    <s v="mikrofony, przewody mikrofonowe"/>
    <x v="2"/>
    <x v="1"/>
    <n v="373"/>
  </r>
  <r>
    <s v="EL0376"/>
    <x v="3"/>
    <s v="uchwyt mikrofonowy MDP-1 perkusja"/>
    <x v="2"/>
    <x v="1"/>
    <n v="118.98"/>
  </r>
  <r>
    <s v="EL0377"/>
    <x v="3"/>
    <s v="sprzęt komputerowy"/>
    <x v="2"/>
    <x v="2"/>
    <n v="5000.01"/>
  </r>
  <r>
    <s v="EL0378"/>
    <x v="3"/>
    <s v="zestaw mikro Hi-FI"/>
    <x v="2"/>
    <x v="2"/>
    <n v="1449"/>
  </r>
  <r>
    <s v="EL0379"/>
    <x v="3"/>
    <s v="zestaw muzyczny ZEPHYR"/>
    <x v="2"/>
    <x v="2"/>
    <n v="999"/>
  </r>
  <r>
    <s v="EL0380"/>
    <x v="3"/>
    <s v="zestaw muzyczny MANTA"/>
    <x v="2"/>
    <x v="2"/>
    <n v="1300"/>
  </r>
  <r>
    <s v="EL0381"/>
    <x v="3"/>
    <s v="Sprzęt multimedialny"/>
    <x v="2"/>
    <x v="2"/>
    <n v="2448"/>
  </r>
  <r>
    <s v="EL0382"/>
    <x v="3"/>
    <s v="Monitoring"/>
    <x v="5"/>
    <x v="2"/>
    <n v="140960.97"/>
  </r>
  <r>
    <s v="EL0383"/>
    <x v="3"/>
    <s v="Urządzenie wielofunkcyjne KYOCERA M2040DN"/>
    <x v="5"/>
    <x v="2"/>
    <n v="2198.9899999999998"/>
  </r>
  <r>
    <s v="EL0384"/>
    <x v="3"/>
    <s v="Urządzenie wielofunkcyjne KYOCERA M 6530 CDN ECOSYS"/>
    <x v="5"/>
    <x v="2"/>
    <n v="4305"/>
  </r>
  <r>
    <s v="EL0385"/>
    <x v="3"/>
    <s v="Komputer DELL 3668 i3/8GB/1/TB/W10"/>
    <x v="5"/>
    <x v="2"/>
    <n v="2621.13"/>
  </r>
  <r>
    <s v="EL0386"/>
    <x v="3"/>
    <s v="Komputer Lenovo V520 i 5/4GB/500GB/W10P"/>
    <x v="5"/>
    <x v="2"/>
    <n v="2496.9"/>
  </r>
  <r>
    <s v="EL0387"/>
    <x v="3"/>
    <s v="NOTEBOOK Microsoft Surface Pro m3-7Y30/4GB/128SSD/Win10p"/>
    <x v="5"/>
    <x v="1"/>
    <n v="4061.46"/>
  </r>
  <r>
    <s v="EL0388"/>
    <x v="3"/>
    <s v="NOTEBOOK DELL 3568 i3/4GB/1TB/W1OP"/>
    <x v="5"/>
    <x v="1"/>
    <n v="2576.85"/>
  </r>
  <r>
    <s v="EL0389"/>
    <x v="3"/>
    <s v="NOTEBOOK DELL 3568 i5/8GB/256SSD/W 10P"/>
    <x v="5"/>
    <x v="1"/>
    <n v="3425.55"/>
  </r>
  <r>
    <s v="EL0390"/>
    <x v="3"/>
    <s v="NOTEBOOK DELL 3568 i/8GB/25SSD/W 10 P"/>
    <x v="5"/>
    <x v="1"/>
    <n v="3480.9"/>
  </r>
  <r>
    <s v="EL0391"/>
    <x v="3"/>
    <s v="Komputer DELL Vostro 3267 i3-6100/4GB/256/10Pro"/>
    <x v="5"/>
    <x v="2"/>
    <n v="2652.4"/>
  </r>
  <r>
    <s v="EL0392"/>
    <x v="3"/>
    <s v="Monitoring"/>
    <x v="6"/>
    <x v="2"/>
    <n v="9840"/>
  </r>
  <r>
    <s v="EL0393"/>
    <x v="3"/>
    <s v="Monitoring"/>
    <x v="6"/>
    <x v="2"/>
    <n v="9840"/>
  </r>
  <r>
    <s v="EL0394"/>
    <x v="3"/>
    <s v="Projektor multimedialny"/>
    <x v="6"/>
    <x v="2"/>
    <n v="1199"/>
  </r>
  <r>
    <s v="EL0395"/>
    <x v="3"/>
    <s v="Mikrofon bezprzewodowy "/>
    <x v="6"/>
    <x v="1"/>
    <n v="299"/>
  </r>
  <r>
    <s v="EL0396"/>
    <x v="3"/>
    <s v="Wzmacniacz"/>
    <x v="6"/>
    <x v="2"/>
    <n v="599.26"/>
  </r>
  <r>
    <s v="EL0397"/>
    <x v="3"/>
    <s v="Kolumna "/>
    <x v="6"/>
    <x v="2"/>
    <n v="974.65"/>
  </r>
  <r>
    <s v="EL0398"/>
    <x v="3"/>
    <s v="Mikrofon "/>
    <x v="6"/>
    <x v="1"/>
    <n v="86.1"/>
  </r>
  <r>
    <s v="EL0399"/>
    <x v="3"/>
    <s v="Radiootwarzacz CD"/>
    <x v="6"/>
    <x v="2"/>
    <n v="199"/>
  </r>
  <r>
    <s v="EL0400"/>
    <x v="3"/>
    <s v="Niszczarka"/>
    <x v="6"/>
    <x v="2"/>
    <n v="151.38"/>
  </r>
  <r>
    <s v="EL0401"/>
    <x v="3"/>
    <s v="Laptop"/>
    <x v="6"/>
    <x v="1"/>
    <n v="1350"/>
  </r>
  <r>
    <s v="EL0402"/>
    <x v="3"/>
    <s v="Projektor multimedialny"/>
    <x v="6"/>
    <x v="2"/>
    <n v="3100"/>
  </r>
  <r>
    <s v="EL0403"/>
    <x v="3"/>
    <s v="Tablica Interaktywna"/>
    <x v="6"/>
    <x v="2"/>
    <n v="3400"/>
  </r>
  <r>
    <s v="EL0404"/>
    <x v="3"/>
    <s v="Laptop Lenovo G50-30N2830"/>
    <x v="6"/>
    <x v="1"/>
    <n v="1998"/>
  </r>
  <r>
    <s v="EL0405"/>
    <x v="3"/>
    <s v="Mikroskop z podłączeniem do komputera"/>
    <x v="6"/>
    <x v="2"/>
    <n v="1702"/>
  </r>
  <r>
    <s v="EL0406"/>
    <x v="3"/>
    <s v="Mikroskop terenowy"/>
    <x v="6"/>
    <x v="1"/>
    <n v="828"/>
  </r>
  <r>
    <s v="EL0407"/>
    <x v="3"/>
    <s v="Komputer DELL OptiPlex 3020SFF i 5-4590 8 gb/500/gb/Win 7 Pro"/>
    <x v="8"/>
    <x v="2"/>
    <n v="3259.5"/>
  </r>
  <r>
    <s v="EL0408"/>
    <x v="3"/>
    <s v="Kopiarka Konika Minolta Bizhub 164 "/>
    <x v="8"/>
    <x v="2"/>
    <n v="2000.8"/>
  </r>
  <r>
    <s v="EL0409"/>
    <x v="3"/>
    <s v="Prog. Antywirus na 3 komp. Na 2 lata "/>
    <x v="8"/>
    <x v="3"/>
    <n v="303.05"/>
  </r>
  <r>
    <s v="EL0410"/>
    <x v="3"/>
    <s v="monitor LCD 24&quot;SAMSUNG S24F350FHUX"/>
    <x v="8"/>
    <x v="2"/>
    <n v="579"/>
  </r>
  <r>
    <s v="EL0411"/>
    <x v="3"/>
    <s v="Komputer DELL OptiPlex 3020SFF i 5-4590 8 gb/500/gb/Win 7 Pro"/>
    <x v="8"/>
    <x v="2"/>
    <n v="2690"/>
  </r>
  <r>
    <s v="EL0412"/>
    <x v="3"/>
    <s v="Komputer DELL VOSTRO  3268  I 5  /Win 10 Pro"/>
    <x v="8"/>
    <x v="2"/>
    <n v="2479"/>
  </r>
  <r>
    <s v="EL0413"/>
    <x v="3"/>
    <s v="Urządzenie wielofunkcyjne BROTHER MFC-L8690CDW"/>
    <x v="8"/>
    <x v="2"/>
    <n v="1954.99"/>
  </r>
  <r>
    <s v="EL0414"/>
    <x v="3"/>
    <s v="Zestaw komputerowy"/>
    <x v="9"/>
    <x v="2"/>
    <n v="2550"/>
  </r>
  <r>
    <s v="EL0415"/>
    <x v="3"/>
    <s v="Komputer"/>
    <x v="9"/>
    <x v="2"/>
    <n v="2349.3000000000002"/>
  </r>
  <r>
    <s v="EL0416"/>
    <x v="3"/>
    <s v="Komputer"/>
    <x v="9"/>
    <x v="2"/>
    <n v="2349.3000000000002"/>
  </r>
  <r>
    <s v="EL0417"/>
    <x v="3"/>
    <s v="Serwer"/>
    <x v="9"/>
    <x v="2"/>
    <n v="5645.7"/>
  </r>
  <r>
    <s v="EL0418"/>
    <x v="3"/>
    <s v="Kserokopiarka"/>
    <x v="9"/>
    <x v="2"/>
    <n v="2348.5"/>
  </r>
  <r>
    <s v="EL0419"/>
    <x v="3"/>
    <s v="Drukarka"/>
    <x v="9"/>
    <x v="2"/>
    <n v="738.1"/>
  </r>
  <r>
    <s v="EL0420"/>
    <x v="3"/>
    <s v="Drukarka"/>
    <x v="9"/>
    <x v="2"/>
    <n v="448.95"/>
  </r>
  <r>
    <s v="EL0421"/>
    <x v="3"/>
    <s v="Drukarka"/>
    <x v="9"/>
    <x v="2"/>
    <n v="1420.65"/>
  </r>
  <r>
    <s v="EL0422"/>
    <x v="3"/>
    <s v="Instalacja komputerowa"/>
    <x v="9"/>
    <x v="2"/>
    <n v="1992.6"/>
  </r>
  <r>
    <s v="EL0423"/>
    <x v="3"/>
    <s v="Klimatyzator"/>
    <x v="9"/>
    <x v="2"/>
    <n v="3333.3"/>
  </r>
  <r>
    <s v="EL0424"/>
    <x v="3"/>
    <s v="Klimatyzator"/>
    <x v="9"/>
    <x v="2"/>
    <n v="2787.18"/>
  </r>
  <r>
    <s v="EL0425"/>
    <x v="3"/>
    <s v="Klimatyzator"/>
    <x v="9"/>
    <x v="2"/>
    <n v="2787.18"/>
  </r>
  <r>
    <s v="EL0426"/>
    <x v="3"/>
    <s v="Klimatyzator"/>
    <x v="9"/>
    <x v="2"/>
    <n v="2787.18"/>
  </r>
  <r>
    <s v="EL0427"/>
    <x v="3"/>
    <s v="Niszczarka"/>
    <x v="9"/>
    <x v="2"/>
    <n v="250.98"/>
  </r>
  <r>
    <s v="EL0428"/>
    <x v="3"/>
    <s v="Niszczarka"/>
    <x v="9"/>
    <x v="2"/>
    <n v="250.98"/>
  </r>
  <r>
    <s v="EL0429"/>
    <x v="3"/>
    <s v="Switch sieciowy"/>
    <x v="9"/>
    <x v="2"/>
    <n v="405.9"/>
  </r>
  <r>
    <s v="EL0430"/>
    <x v="3"/>
    <s v="UPS Ever"/>
    <x v="9"/>
    <x v="2"/>
    <n v="268.39999999999998"/>
  </r>
  <r>
    <s v="EL0431"/>
    <x v="3"/>
    <s v="Aparat fotograficzny"/>
    <x v="9"/>
    <x v="1"/>
    <n v="300"/>
  </r>
  <r>
    <s v="EL0432"/>
    <x v="3"/>
    <s v="Terminal mobilny  użyczony"/>
    <x v="9"/>
    <x v="2"/>
    <n v="1469.28"/>
  </r>
  <r>
    <s v="EL0433"/>
    <x v="3"/>
    <s v="Komputer  użyczony "/>
    <x v="9"/>
    <x v="2"/>
    <n v="2988.9"/>
  </r>
  <r>
    <s v="EL0434"/>
    <x v="3"/>
    <s v="Urządzenie wielofunkcyjne  użyczone"/>
    <x v="9"/>
    <x v="2"/>
    <n v="923.73"/>
  </r>
  <r>
    <s v="EL0435"/>
    <x v="3"/>
    <s v="UPS  użyczony"/>
    <x v="9"/>
    <x v="2"/>
    <n v="322.26"/>
  </r>
  <r>
    <s v="EL0436"/>
    <x v="3"/>
    <s v="Zestaw Komputerowy"/>
    <x v="9"/>
    <x v="2"/>
    <n v="3100"/>
  </r>
  <r>
    <s v="EL0437"/>
    <x v="3"/>
    <s v="UPS"/>
    <x v="9"/>
    <x v="2"/>
    <n v="270"/>
  </r>
  <r>
    <s v="EL0438"/>
    <x v="3"/>
    <s v="telefon"/>
    <x v="9"/>
    <x v="1"/>
    <n v="420.12"/>
  </r>
  <r>
    <s v="EL0439"/>
    <x v="3"/>
    <s v="telefon"/>
    <x v="9"/>
    <x v="1"/>
    <n v="420.12"/>
  </r>
  <r>
    <s v="EL0440"/>
    <x v="3"/>
    <s v="telefon"/>
    <x v="9"/>
    <x v="1"/>
    <n v="420.12"/>
  </r>
  <r>
    <s v="EL0441"/>
    <x v="3"/>
    <s v="Zestaw Komputerowy"/>
    <x v="9"/>
    <x v="2"/>
    <n v="3062.7"/>
  </r>
  <r>
    <s v="EL0442"/>
    <x v="3"/>
    <s v="Zestaw Komputerowy"/>
    <x v="9"/>
    <x v="2"/>
    <n v="3062.7"/>
  </r>
  <r>
    <s v="EL0443"/>
    <x v="3"/>
    <s v="Zestaw Komputerowy"/>
    <x v="9"/>
    <x v="2"/>
    <n v="3062.7"/>
  </r>
  <r>
    <s v="EL0444"/>
    <x v="3"/>
    <s v="Switch CISCO"/>
    <x v="9"/>
    <x v="2"/>
    <n v="631.24"/>
  </r>
  <r>
    <s v="EL0445"/>
    <x v="3"/>
    <s v="Telefon komórkowy"/>
    <x v="9"/>
    <x v="1"/>
    <n v="1107.04"/>
  </r>
  <r>
    <s v="EL0446"/>
    <x v="3"/>
    <s v="Zestaw Komputerowy"/>
    <x v="9"/>
    <x v="2"/>
    <n v="3062.7"/>
  </r>
  <r>
    <s v="EL0447"/>
    <x v="3"/>
    <s v="Zestaw Komputerowy"/>
    <x v="9"/>
    <x v="2"/>
    <n v="3136.5"/>
  </r>
  <r>
    <s v="EL0448"/>
    <x v="3"/>
    <s v="Zestaw Komputerowy"/>
    <x v="9"/>
    <x v="2"/>
    <n v="3136.5"/>
  </r>
  <r>
    <s v="EL0449"/>
    <x v="3"/>
    <s v="Szafa krosowa 19” z osprzętem ( switch, panel krosowy )"/>
    <x v="9"/>
    <x v="2"/>
    <n v="2284.11"/>
  </r>
  <r>
    <s v="EL0450"/>
    <x v="3"/>
    <s v="Niszczarka"/>
    <x v="9"/>
    <x v="2"/>
    <n v="691.26"/>
  </r>
  <r>
    <s v="EL0451"/>
    <x v="3"/>
    <s v="Niszczarka"/>
    <x v="9"/>
    <x v="2"/>
    <n v="691.26"/>
  </r>
  <r>
    <s v="EL0452"/>
    <x v="3"/>
    <s v="Drukarka"/>
    <x v="9"/>
    <x v="2"/>
    <n v="1660.5"/>
  </r>
  <r>
    <s v="EL0453"/>
    <x v="3"/>
    <s v="Laminator"/>
    <x v="9"/>
    <x v="2"/>
    <n v="430.49"/>
  </r>
  <r>
    <s v="EL0454"/>
    <x v="3"/>
    <s v="Czajnik"/>
    <x v="9"/>
    <x v="1"/>
    <n v="129"/>
  </r>
  <r>
    <s v="EL0455"/>
    <x v="3"/>
    <s v="Dysk twardy"/>
    <x v="9"/>
    <x v="2"/>
    <n v="850"/>
  </r>
  <r>
    <s v="EL0456"/>
    <x v="3"/>
    <s v="Telefon komórkowy "/>
    <x v="9"/>
    <x v="1"/>
    <n v="1337.39"/>
  </r>
  <r>
    <s v="EL0457"/>
    <x v="3"/>
    <s v="Serwer Deli"/>
    <x v="9"/>
    <x v="2"/>
    <n v="11924.85"/>
  </r>
  <r>
    <s v="EL0458"/>
    <x v="3"/>
    <s v="Kserokopiarka  - użyczona"/>
    <x v="9"/>
    <x v="2"/>
    <n v="3700"/>
  </r>
  <r>
    <s v="EL0459"/>
    <x v="3"/>
    <s v="Kserokopiarka  -  użyczona"/>
    <x v="9"/>
    <x v="2"/>
    <n v="3700"/>
  </r>
  <r>
    <s v="EL0460"/>
    <x v="3"/>
    <s v="Komputer + monitor"/>
    <x v="9"/>
    <x v="2"/>
    <n v="2550"/>
  </r>
  <r>
    <s v="EL0461"/>
    <x v="3"/>
    <s v="Komputer + monitor"/>
    <x v="9"/>
    <x v="2"/>
    <n v="2550"/>
  </r>
  <r>
    <s v="EL0462"/>
    <x v="3"/>
    <s v="Komputer"/>
    <x v="7"/>
    <x v="2"/>
    <n v="2300"/>
  </r>
  <r>
    <s v="EL0463"/>
    <x v="3"/>
    <s v="Drukarka"/>
    <x v="7"/>
    <x v="2"/>
    <n v="260"/>
  </r>
  <r>
    <s v="EL0464"/>
    <x v="3"/>
    <s v="Komputer"/>
    <x v="7"/>
    <x v="2"/>
    <n v="2379"/>
  </r>
  <r>
    <s v="EL0465"/>
    <x v="3"/>
    <s v="Drukarka"/>
    <x v="7"/>
    <x v="2"/>
    <n v="240"/>
  </r>
  <r>
    <s v="EL0466"/>
    <x v="3"/>
    <s v="Komputer"/>
    <x v="7"/>
    <x v="1"/>
    <n v="2000"/>
  </r>
  <r>
    <s v="EL0467"/>
    <x v="3"/>
    <s v="Projektor multimedialny"/>
    <x v="7"/>
    <x v="2"/>
    <n v="2299.9899999999998"/>
  </r>
  <r>
    <s v="EL0468"/>
    <x v="3"/>
    <s v="Drukarka"/>
    <x v="0"/>
    <x v="2"/>
    <n v="949.58"/>
  </r>
  <r>
    <s v="EL0469"/>
    <x v="3"/>
    <s v="Komputer "/>
    <x v="0"/>
    <x v="1"/>
    <n v="3988.83"/>
  </r>
  <r>
    <s v="EL0470"/>
    <x v="3"/>
    <s v="Komputer "/>
    <x v="0"/>
    <x v="2"/>
    <n v="1555"/>
  </r>
  <r>
    <s v="EL0471"/>
    <x v="3"/>
    <s v="Komputer "/>
    <x v="0"/>
    <x v="2"/>
    <n v="1555"/>
  </r>
  <r>
    <s v="EL0472"/>
    <x v="3"/>
    <s v="Komputer "/>
    <x v="0"/>
    <x v="2"/>
    <n v="2499"/>
  </r>
  <r>
    <s v="EL0473"/>
    <x v="3"/>
    <s v="Radiotelefon"/>
    <x v="0"/>
    <x v="1"/>
    <n v="1879.55"/>
  </r>
  <r>
    <s v="EL0474"/>
    <x v="3"/>
    <s v="Zasilacz buforowy"/>
    <x v="0"/>
    <x v="2"/>
    <n v="1045.5"/>
  </r>
  <r>
    <s v="EL0475"/>
    <x v="3"/>
    <s v="Drukarka"/>
    <x v="0"/>
    <x v="2"/>
    <n v="928"/>
  </r>
  <r>
    <s v="EL0476"/>
    <x v="3"/>
    <s v="Latarka SURVIVOR z łoadowarką- OSP"/>
    <x v="0"/>
    <x v="2"/>
    <n v="2460"/>
  </r>
  <r>
    <s v="EL0477"/>
    <x v="3"/>
    <s v="Telefon "/>
    <x v="0"/>
    <x v="1"/>
    <n v="980.27"/>
  </r>
  <r>
    <s v="EL0478"/>
    <x v="3"/>
    <s v="Drukarka Laserowa monochromatyczna "/>
    <x v="0"/>
    <x v="2"/>
    <n v="1445.32"/>
  </r>
  <r>
    <s v="EL0479"/>
    <x v="3"/>
    <s v="system do głosowania transmisji wideo"/>
    <x v="0"/>
    <x v="2"/>
    <n v="2452.52"/>
  </r>
  <r>
    <s v="EL0480"/>
    <x v="3"/>
    <s v="Komputer DELL"/>
    <x v="9"/>
    <x v="2"/>
    <n v="2865.9"/>
  </r>
  <r>
    <s v="EL0481"/>
    <x v="3"/>
    <s v="Niszczarka"/>
    <x v="9"/>
    <x v="2"/>
    <n v="550"/>
  </r>
  <r>
    <s v="EL0482"/>
    <x v="3"/>
    <s v="Niszczarka"/>
    <x v="9"/>
    <x v="2"/>
    <n v="550"/>
  </r>
  <r>
    <s v="EL0483"/>
    <x v="3"/>
    <s v="Switch sieciowy"/>
    <x v="9"/>
    <x v="2"/>
    <n v="57.81"/>
  </r>
  <r>
    <s v="EL0484"/>
    <x v="3"/>
    <s v="Monitor LED"/>
    <x v="9"/>
    <x v="2"/>
    <n v="440.59"/>
  </r>
  <r>
    <s v="EL0485"/>
    <x v="3"/>
    <s v="Urządzenie wielofunkcyjne"/>
    <x v="9"/>
    <x v="2"/>
    <n v="750"/>
  </r>
  <r>
    <s v="EL0486"/>
    <x v="3"/>
    <s v="Tablica interaktywna,  Projektor, głośnik 2.0ch 40W zestaw gold  "/>
    <x v="7"/>
    <x v="2"/>
    <n v="5067.6000000000004"/>
  </r>
  <r>
    <s v="EL0487"/>
    <x v="3"/>
    <s v="Projektor EPSON"/>
    <x v="8"/>
    <x v="1"/>
    <n v="3390.99"/>
  </r>
  <r>
    <s v="EL0488"/>
    <x v="3"/>
    <s v="Laptop DELL"/>
    <x v="8"/>
    <x v="1"/>
    <n v="3499"/>
  </r>
  <r>
    <s v="EL0489"/>
    <x v="3"/>
    <s v="Czytnik bezprzewodowy DATALOGIC"/>
    <x v="8"/>
    <x v="1"/>
    <n v="769.81"/>
  </r>
  <r>
    <s v="EL0490"/>
    <x v="3"/>
    <s v="Router LINK"/>
    <x v="8"/>
    <x v="2"/>
    <n v="578"/>
  </r>
  <r>
    <s v="EL0491"/>
    <x v="3"/>
    <s v="Defibrylator AED Philips Heart frx z walizką"/>
    <x v="4"/>
    <x v="1"/>
    <n v="5594.4"/>
  </r>
  <r>
    <s v="EL0492"/>
    <x v="3"/>
    <s v="Laptop 15,6&quot; Dell Vostro"/>
    <x v="4"/>
    <x v="1"/>
    <n v="2529"/>
  </r>
  <r>
    <s v="EL0493"/>
    <x v="3"/>
    <s v="Komputer DELL VOSTRO 3670 i5-8400/4GB/120+1000/W10PRO"/>
    <x v="5"/>
    <x v="2"/>
    <n v="3083"/>
  </r>
  <r>
    <s v="EL0494"/>
    <x v="3"/>
    <s v="HP LaserJet Pro 400 MFP M426dw"/>
    <x v="1"/>
    <x v="2"/>
    <n v="1264.99"/>
  </r>
  <r>
    <s v="EL0495"/>
    <x v="3"/>
    <s v="Dell Optiplex 3240 AiP Windows 10Pro"/>
    <x v="1"/>
    <x v="2"/>
    <n v="2718"/>
  </r>
  <r>
    <s v="EL0496"/>
    <x v="3"/>
    <s v="Laptop ASUS ViwoBook R520UF-EJ635"/>
    <x v="1"/>
    <x v="1"/>
    <n v="2999"/>
  </r>
  <r>
    <s v="EL0497"/>
    <x v="3"/>
    <s v="Kasa ELZAB Minie E grafit"/>
    <x v="1"/>
    <x v="2"/>
    <n v="1525.2"/>
  </r>
  <r>
    <s v="EL0498"/>
    <x v="3"/>
    <s v="Laptop Lenovo ideapad 320-17AST"/>
    <x v="1"/>
    <x v="1"/>
    <n v="2500"/>
  </r>
  <r>
    <s v="EL0499"/>
    <x v="3"/>
    <s v="Laptop HP 17.3HD 17-by001nw, Windows 10Pro"/>
    <x v="1"/>
    <x v="1"/>
    <n v="2700"/>
  </r>
  <r>
    <s v="EL0500"/>
    <x v="3"/>
    <s v="Niszczarka Fellowes"/>
    <x v="1"/>
    <x v="2"/>
    <n v="399"/>
  </r>
  <r>
    <s v="EL0501"/>
    <x v="3"/>
    <s v="Laptop 15,6” Acer Aspire 3"/>
    <x v="1"/>
    <x v="1"/>
    <n v="4735.5"/>
  </r>
  <r>
    <s v="EL0502"/>
    <x v="3"/>
    <s v="Projektor DLP BenQ TW533"/>
    <x v="1"/>
    <x v="2"/>
    <n v="1387.65"/>
  </r>
  <r>
    <s v="EL0503"/>
    <x v="3"/>
    <s v="Rzutnik InfFocus IN119HDx"/>
    <x v="1"/>
    <x v="2"/>
    <n v="1968.01"/>
  </r>
  <r>
    <s v="EL0504"/>
    <x v="3"/>
    <s v="Zestaw nagłośnieniowy THUMP15"/>
    <x v="1"/>
    <x v="2"/>
    <n v="5342.46"/>
  </r>
  <r>
    <s v="EL0505"/>
    <x v="3"/>
    <s v="Mikser dźwięku L-PAD10"/>
    <x v="1"/>
    <x v="2"/>
    <n v="649.98"/>
  </r>
  <r>
    <s v="EL0506"/>
    <x v="3"/>
    <s v="Zestaw mikrofonowy bezprzewodowy WM202D"/>
    <x v="1"/>
    <x v="1"/>
    <n v="576.64"/>
  </r>
  <r>
    <s v="EL0507"/>
    <x v="3"/>
    <s v="Odtwarzacz blue ray Sony BDP-S6700"/>
    <x v="1"/>
    <x v="2"/>
    <n v="602.76"/>
  </r>
  <r>
    <s v="EL0508"/>
    <x v="3"/>
    <s v="Kamera video Legria HFR 806"/>
    <x v="1"/>
    <x v="1"/>
    <n v="1094.01"/>
  </r>
  <r>
    <s v="EL0509"/>
    <x v="3"/>
    <s v="Aparat Panasonic DMC-SZ10"/>
    <x v="1"/>
    <x v="1"/>
    <n v="491.25"/>
  </r>
  <r>
    <s v="EL0510"/>
    <x v="3"/>
    <s v="Monitor Phillips 223v5"/>
    <x v="1"/>
    <x v="2"/>
    <n v="1197"/>
  </r>
  <r>
    <s v="EL0511"/>
    <x v="3"/>
    <s v="Access point Asus RP-AC53"/>
    <x v="1"/>
    <x v="2"/>
    <n v="223.61"/>
  </r>
  <r>
    <s v="EL0512"/>
    <x v="3"/>
    <s v="Dysk twardy w obudowie WD 1TB"/>
    <x v="1"/>
    <x v="1"/>
    <n v="276.75"/>
  </r>
  <r>
    <s v="EL0513"/>
    <x v="3"/>
    <s v="UPS Ever 500"/>
    <x v="1"/>
    <x v="2"/>
    <n v="279"/>
  </r>
  <r>
    <s v="EL0514"/>
    <x v="3"/>
    <s v="Kasa ELZAB Minie E online"/>
    <x v="1"/>
    <x v="2"/>
    <n v="1783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2000000}" name="Tabela przestawna4" cacheId="0" applyNumberFormats="0" applyBorderFormats="0" applyFontFormats="0" applyPatternFormats="0" applyAlignmentFormats="0" applyWidthHeightFormats="1" dataCaption="Wartości" updatedVersion="5" minRefreshableVersion="3" itemPrintTitles="1" createdVersion="6" indent="0" compact="0" compactData="0" multipleFieldFilters="0">
  <location ref="A35:D92" firstHeaderRow="1" firstDataRow="1" firstDataCol="3"/>
  <pivotFields count="6">
    <pivotField compact="0" outline="0" subtotalTop="0" showAll="0" defaultSubtotal="0"/>
    <pivotField axis="axisRow" compact="0" outline="0" subtotalTop="0" showAll="0" defaultSubtotal="0">
      <items count="4">
        <item x="1"/>
        <item x="0"/>
        <item x="3"/>
        <item x="2"/>
      </items>
    </pivotField>
    <pivotField compact="0" outline="0" subtotalTop="0" showAll="0" defaultSubtotal="0"/>
    <pivotField axis="axisRow" compact="0" outline="0" subtotalTop="0" showAll="0">
      <items count="26">
        <item m="1" x="22"/>
        <item x="0"/>
        <item m="1" x="15"/>
        <item m="1" x="20"/>
        <item m="1" x="23"/>
        <item m="1" x="17"/>
        <item m="1" x="10"/>
        <item m="1" x="24"/>
        <item m="1" x="11"/>
        <item m="1" x="21"/>
        <item m="1" x="16"/>
        <item m="1" x="18"/>
        <item m="1" x="19"/>
        <item x="8"/>
        <item m="1" x="14"/>
        <item m="1" x="13"/>
        <item m="1" x="12"/>
        <item x="2"/>
        <item x="3"/>
        <item x="7"/>
        <item x="4"/>
        <item x="9"/>
        <item x="5"/>
        <item x="6"/>
        <item x="1"/>
        <item t="default"/>
      </items>
    </pivotField>
    <pivotField axis="axisRow" compact="0" outline="0" subtotalTop="0" showAll="0" defaultSubtotal="0">
      <items count="6">
        <item x="0"/>
        <item x="3"/>
        <item x="1"/>
        <item x="2"/>
        <item m="1" x="4"/>
        <item m="1" x="5"/>
      </items>
    </pivotField>
    <pivotField dataField="1" compact="0" numFmtId="4" outline="0" subtotalTop="0" showAll="0" defaultSubtotal="0"/>
  </pivotFields>
  <rowFields count="3">
    <field x="3"/>
    <field x="1"/>
    <field x="4"/>
  </rowFields>
  <rowItems count="57">
    <i>
      <x v="1"/>
      <x/>
      <x/>
    </i>
    <i r="1">
      <x v="1"/>
      <x/>
    </i>
    <i r="1">
      <x v="2"/>
      <x v="2"/>
    </i>
    <i r="2">
      <x v="3"/>
    </i>
    <i r="1">
      <x v="3"/>
      <x/>
    </i>
    <i t="default">
      <x v="1"/>
    </i>
    <i>
      <x v="13"/>
      <x v="2"/>
      <x v="1"/>
    </i>
    <i r="2">
      <x v="2"/>
    </i>
    <i r="2">
      <x v="3"/>
    </i>
    <i r="1">
      <x v="3"/>
      <x/>
    </i>
    <i t="default">
      <x v="13"/>
    </i>
    <i>
      <x v="17"/>
      <x/>
      <x/>
    </i>
    <i r="1">
      <x v="1"/>
      <x/>
    </i>
    <i r="1">
      <x v="2"/>
      <x v="2"/>
    </i>
    <i r="2">
      <x v="3"/>
    </i>
    <i r="1">
      <x v="3"/>
      <x/>
    </i>
    <i t="default">
      <x v="17"/>
    </i>
    <i>
      <x v="18"/>
      <x/>
      <x/>
    </i>
    <i r="1">
      <x v="1"/>
      <x/>
    </i>
    <i r="1">
      <x v="2"/>
      <x v="2"/>
    </i>
    <i r="2">
      <x v="3"/>
    </i>
    <i r="1">
      <x v="3"/>
      <x/>
    </i>
    <i t="default">
      <x v="18"/>
    </i>
    <i>
      <x v="19"/>
      <x/>
      <x/>
    </i>
    <i r="1">
      <x v="2"/>
      <x v="2"/>
    </i>
    <i r="2">
      <x v="3"/>
    </i>
    <i r="1">
      <x v="3"/>
      <x/>
    </i>
    <i t="default">
      <x v="19"/>
    </i>
    <i>
      <x v="20"/>
      <x/>
      <x/>
    </i>
    <i r="1">
      <x v="1"/>
      <x/>
    </i>
    <i r="1">
      <x v="2"/>
      <x v="2"/>
    </i>
    <i r="2">
      <x v="3"/>
    </i>
    <i r="1">
      <x v="3"/>
      <x/>
    </i>
    <i t="default">
      <x v="20"/>
    </i>
    <i>
      <x v="21"/>
      <x v="2"/>
      <x v="2"/>
    </i>
    <i r="2">
      <x v="3"/>
    </i>
    <i r="1">
      <x v="3"/>
      <x/>
    </i>
    <i t="default">
      <x v="21"/>
    </i>
    <i>
      <x v="22"/>
      <x/>
      <x/>
    </i>
    <i r="1">
      <x v="1"/>
      <x/>
    </i>
    <i r="1">
      <x v="2"/>
      <x v="2"/>
    </i>
    <i r="2">
      <x v="3"/>
    </i>
    <i r="1">
      <x v="3"/>
      <x/>
    </i>
    <i t="default">
      <x v="22"/>
    </i>
    <i>
      <x v="23"/>
      <x/>
      <x/>
    </i>
    <i r="1">
      <x v="1"/>
      <x/>
    </i>
    <i r="1">
      <x v="2"/>
      <x v="2"/>
    </i>
    <i r="2">
      <x v="3"/>
    </i>
    <i r="1">
      <x v="3"/>
      <x/>
    </i>
    <i t="default">
      <x v="23"/>
    </i>
    <i>
      <x v="24"/>
      <x/>
      <x/>
    </i>
    <i r="1">
      <x v="1"/>
      <x/>
    </i>
    <i r="1">
      <x v="2"/>
      <x v="2"/>
    </i>
    <i r="2">
      <x v="3"/>
    </i>
    <i r="1">
      <x v="3"/>
      <x/>
    </i>
    <i t="default">
      <x v="24"/>
    </i>
    <i t="grand">
      <x/>
    </i>
  </rowItems>
  <colItems count="1">
    <i/>
  </colItems>
  <dataFields count="1">
    <dataField name="Suma z Suma Ubezpieczenia" fld="5" baseField="0" baseItem="0" numFmtId="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1000000}" name="Tabela przestawna3" cacheId="0" applyNumberFormats="0" applyBorderFormats="0" applyFontFormats="0" applyPatternFormats="0" applyAlignmentFormats="0" applyWidthHeightFormats="1" dataCaption="Wartości" updatedVersion="5" minRefreshableVersion="3" itemPrintTitles="1" createdVersion="6" indent="0" compact="0" compactData="0" multipleFieldFilters="0">
  <location ref="A17:B28" firstHeaderRow="1" firstDataRow="1" firstDataCol="1"/>
  <pivotFields count="6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>
      <items count="26">
        <item m="1" x="22"/>
        <item x="0"/>
        <item m="1" x="15"/>
        <item m="1" x="20"/>
        <item m="1" x="23"/>
        <item m="1" x="17"/>
        <item m="1" x="10"/>
        <item m="1" x="24"/>
        <item m="1" x="11"/>
        <item m="1" x="21"/>
        <item m="1" x="16"/>
        <item m="1" x="18"/>
        <item m="1" x="19"/>
        <item x="8"/>
        <item m="1" x="14"/>
        <item m="1" x="13"/>
        <item m="1" x="12"/>
        <item x="2"/>
        <item x="3"/>
        <item x="7"/>
        <item x="4"/>
        <item x="9"/>
        <item x="5"/>
        <item x="6"/>
        <item x="1"/>
        <item t="default"/>
      </items>
    </pivotField>
    <pivotField compact="0" outline="0" subtotalTop="0" showAll="0" defaultSubtotal="0"/>
    <pivotField dataField="1" compact="0" numFmtId="4" outline="0" subtotalTop="0" showAll="0" defaultSubtotal="0"/>
  </pivotFields>
  <rowFields count="1">
    <field x="3"/>
  </rowFields>
  <rowItems count="11">
    <i>
      <x v="1"/>
    </i>
    <i>
      <x v="13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uma z Suma Ubezpieczenia" fld="5" baseField="0" baseItem="0" numFmtId="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przestawna2" cacheId="0" applyNumberFormats="0" applyBorderFormats="0" applyFontFormats="0" applyPatternFormats="0" applyAlignmentFormats="0" applyWidthHeightFormats="1" dataCaption="Wartości" updatedVersion="5" minRefreshableVersion="3" itemPrintTitles="1" createdVersion="6" indent="0" compact="0" compactData="0" multipleFieldFilters="0">
  <location ref="A2:C13" firstHeaderRow="1" firstDataRow="1" firstDataCol="2"/>
  <pivotFields count="6">
    <pivotField compact="0" outline="0" subtotalTop="0" showAll="0" defaultSubtotal="0"/>
    <pivotField axis="axisRow" compact="0" outline="0" subtotalTop="0" showAll="0">
      <items count="5">
        <item x="1"/>
        <item x="0"/>
        <item x="3"/>
        <item x="2"/>
        <item t="default"/>
      </items>
    </pivotField>
    <pivotField compact="0" outline="0" subtotalTop="0" showAll="0" defaultSubtotal="0"/>
    <pivotField compact="0" outline="0" subtotalTop="0" showAll="0"/>
    <pivotField axis="axisRow" compact="0" outline="0" subtotalTop="0" showAll="0">
      <items count="7">
        <item x="0"/>
        <item x="3"/>
        <item x="1"/>
        <item x="2"/>
        <item m="1" x="4"/>
        <item m="1" x="5"/>
        <item t="default"/>
      </items>
    </pivotField>
    <pivotField dataField="1" compact="0" numFmtId="4" outline="0" subtotalTop="0" showAll="0" defaultSubtotal="0"/>
  </pivotFields>
  <rowFields count="2">
    <field x="1"/>
    <field x="4"/>
  </rowFields>
  <rowItems count="11">
    <i>
      <x/>
      <x/>
    </i>
    <i t="default">
      <x/>
    </i>
    <i>
      <x v="1"/>
      <x/>
    </i>
    <i t="default">
      <x v="1"/>
    </i>
    <i>
      <x v="2"/>
      <x v="1"/>
    </i>
    <i r="1">
      <x v="2"/>
    </i>
    <i r="1">
      <x v="3"/>
    </i>
    <i t="default">
      <x v="2"/>
    </i>
    <i>
      <x v="3"/>
      <x/>
    </i>
    <i t="default">
      <x v="3"/>
    </i>
    <i t="grand">
      <x/>
    </i>
  </rowItems>
  <colItems count="1">
    <i/>
  </colItems>
  <dataFields count="1">
    <dataField name="Suma z Suma Ubezpieczenia" fld="5" baseField="0" baseItem="0" numFmtId="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zoomScale="80" zoomScaleNormal="80" workbookViewId="0">
      <selection activeCell="B13" sqref="B13"/>
    </sheetView>
  </sheetViews>
  <sheetFormatPr defaultColWidth="9.109375" defaultRowHeight="13.2"/>
  <cols>
    <col min="1" max="1" width="7.33203125" style="140" customWidth="1"/>
    <col min="2" max="2" width="71.33203125" style="140" customWidth="1"/>
    <col min="3" max="3" width="32.33203125" style="59" customWidth="1"/>
    <col min="4" max="5" width="12.109375" style="59" customWidth="1"/>
    <col min="6" max="6" width="66" style="59" customWidth="1"/>
    <col min="7" max="7" width="13.5546875" style="59" customWidth="1"/>
    <col min="8" max="8" width="10" style="59" customWidth="1"/>
    <col min="9" max="9" width="35.44140625" style="59" customWidth="1"/>
    <col min="10" max="10" width="16.88671875" style="59" customWidth="1"/>
    <col min="11" max="16384" width="9.109375" style="59"/>
  </cols>
  <sheetData>
    <row r="1" spans="1:9" ht="31.5" customHeight="1" thickBot="1">
      <c r="A1" s="918" t="s">
        <v>3030</v>
      </c>
      <c r="B1" s="918"/>
      <c r="C1" s="918"/>
      <c r="D1" s="918"/>
      <c r="E1" s="918"/>
      <c r="F1" s="918"/>
      <c r="G1" s="21"/>
      <c r="H1" s="21"/>
    </row>
    <row r="2" spans="1:9" ht="33.6" customHeight="1" thickBot="1">
      <c r="A2" s="721" t="s">
        <v>1</v>
      </c>
      <c r="B2" s="722" t="s">
        <v>143</v>
      </c>
      <c r="C2" s="722" t="s">
        <v>1314</v>
      </c>
      <c r="D2" s="722" t="s">
        <v>3031</v>
      </c>
      <c r="E2" s="722" t="s">
        <v>3032</v>
      </c>
      <c r="F2" s="722" t="s">
        <v>3033</v>
      </c>
      <c r="G2" s="724" t="s">
        <v>3034</v>
      </c>
      <c r="H2" s="724" t="s">
        <v>3035</v>
      </c>
      <c r="I2" s="723" t="s">
        <v>1123</v>
      </c>
    </row>
    <row r="3" spans="1:9" ht="30" customHeight="1">
      <c r="A3" s="720">
        <v>1</v>
      </c>
      <c r="B3" s="131" t="s">
        <v>2919</v>
      </c>
      <c r="C3" s="132" t="s">
        <v>13</v>
      </c>
      <c r="D3" s="137">
        <v>6922261396</v>
      </c>
      <c r="E3" s="134">
        <v>390647564</v>
      </c>
      <c r="F3" s="135" t="s">
        <v>3663</v>
      </c>
      <c r="G3" s="135">
        <v>45</v>
      </c>
      <c r="H3" s="135"/>
      <c r="I3" s="81"/>
    </row>
    <row r="4" spans="1:9" ht="30" customHeight="1">
      <c r="A4" s="130">
        <v>2</v>
      </c>
      <c r="B4" s="136" t="s">
        <v>1443</v>
      </c>
      <c r="C4" s="137" t="s">
        <v>3036</v>
      </c>
      <c r="D4" s="133">
        <v>6922231567</v>
      </c>
      <c r="E4" s="138">
        <v>390746852</v>
      </c>
      <c r="F4" s="135" t="s">
        <v>3037</v>
      </c>
      <c r="G4" s="135"/>
      <c r="H4" s="135"/>
      <c r="I4" s="81"/>
    </row>
    <row r="5" spans="1:9" ht="30" customHeight="1">
      <c r="A5" s="130">
        <v>3</v>
      </c>
      <c r="B5" s="136" t="s">
        <v>1443</v>
      </c>
      <c r="C5" s="137" t="s">
        <v>3038</v>
      </c>
      <c r="D5" s="133">
        <v>6922231505</v>
      </c>
      <c r="E5" s="138">
        <v>390746846</v>
      </c>
      <c r="F5" s="135" t="s">
        <v>3037</v>
      </c>
      <c r="G5" s="135"/>
      <c r="H5" s="135"/>
      <c r="I5" s="81"/>
    </row>
    <row r="6" spans="1:9" ht="30" customHeight="1">
      <c r="A6" s="130">
        <v>4</v>
      </c>
      <c r="B6" s="136" t="s">
        <v>1443</v>
      </c>
      <c r="C6" s="137" t="s">
        <v>3039</v>
      </c>
      <c r="D6" s="133">
        <v>6922231573</v>
      </c>
      <c r="E6" s="138">
        <v>390746830</v>
      </c>
      <c r="F6" s="135" t="s">
        <v>3037</v>
      </c>
      <c r="G6" s="135"/>
      <c r="H6" s="135"/>
      <c r="I6" s="81"/>
    </row>
    <row r="7" spans="1:9" ht="30" customHeight="1">
      <c r="A7" s="130">
        <v>5</v>
      </c>
      <c r="B7" s="136" t="s">
        <v>1443</v>
      </c>
      <c r="C7" s="133" t="s">
        <v>39</v>
      </c>
      <c r="D7" s="133">
        <v>6922231538</v>
      </c>
      <c r="E7" s="138">
        <v>390746869</v>
      </c>
      <c r="F7" s="135" t="s">
        <v>3037</v>
      </c>
      <c r="G7" s="135"/>
      <c r="H7" s="135"/>
      <c r="I7" s="81"/>
    </row>
    <row r="8" spans="1:9" s="701" customFormat="1" ht="55.2" customHeight="1">
      <c r="A8" s="693">
        <v>6</v>
      </c>
      <c r="B8" s="694" t="s">
        <v>3274</v>
      </c>
      <c r="C8" s="695" t="s">
        <v>3040</v>
      </c>
      <c r="D8" s="696">
        <v>6922511640</v>
      </c>
      <c r="E8" s="697" t="s">
        <v>3664</v>
      </c>
      <c r="F8" s="698" t="s">
        <v>3665</v>
      </c>
      <c r="G8" s="699">
        <v>110</v>
      </c>
      <c r="H8" s="699">
        <v>874</v>
      </c>
      <c r="I8" s="700" t="s">
        <v>3666</v>
      </c>
    </row>
    <row r="9" spans="1:9" s="701" customFormat="1" ht="27.75" customHeight="1">
      <c r="A9" s="693">
        <v>7</v>
      </c>
      <c r="B9" s="702" t="s">
        <v>2915</v>
      </c>
      <c r="C9" s="703" t="s">
        <v>982</v>
      </c>
      <c r="D9" s="696">
        <v>6921747607</v>
      </c>
      <c r="E9" s="697" t="s">
        <v>3667</v>
      </c>
      <c r="F9" s="704" t="s">
        <v>3041</v>
      </c>
      <c r="G9" s="704">
        <v>23</v>
      </c>
      <c r="H9" s="704">
        <v>52</v>
      </c>
      <c r="I9" s="705"/>
    </row>
    <row r="10" spans="1:9" s="701" customFormat="1" ht="30" customHeight="1">
      <c r="A10" s="693">
        <v>8</v>
      </c>
      <c r="B10" s="706" t="s">
        <v>2911</v>
      </c>
      <c r="C10" s="707" t="s">
        <v>3042</v>
      </c>
      <c r="D10" s="707">
        <v>6922116783</v>
      </c>
      <c r="E10" s="708">
        <v>390631675</v>
      </c>
      <c r="F10" s="709" t="s">
        <v>3043</v>
      </c>
      <c r="G10" s="709">
        <v>61</v>
      </c>
      <c r="H10" s="709"/>
      <c r="I10" s="670"/>
    </row>
    <row r="11" spans="1:9" s="715" customFormat="1" ht="66.75" customHeight="1">
      <c r="A11" s="710">
        <v>9</v>
      </c>
      <c r="B11" s="711" t="s">
        <v>2916</v>
      </c>
      <c r="C11" s="712" t="s">
        <v>4063</v>
      </c>
      <c r="D11" s="712">
        <v>6922516548</v>
      </c>
      <c r="E11" s="713">
        <v>369202686</v>
      </c>
      <c r="F11" s="714" t="s">
        <v>4064</v>
      </c>
      <c r="G11" s="712">
        <v>29</v>
      </c>
      <c r="H11" s="712"/>
      <c r="I11" s="397"/>
    </row>
    <row r="12" spans="1:9" s="701" customFormat="1" ht="30" customHeight="1">
      <c r="A12" s="693">
        <v>10</v>
      </c>
      <c r="B12" s="716" t="s">
        <v>2913</v>
      </c>
      <c r="C12" s="717" t="s">
        <v>3044</v>
      </c>
      <c r="D12" s="696">
        <v>6921142413</v>
      </c>
      <c r="E12" s="718" t="s">
        <v>3668</v>
      </c>
      <c r="F12" s="696" t="s">
        <v>3669</v>
      </c>
      <c r="G12" s="696">
        <v>15</v>
      </c>
      <c r="H12" s="696"/>
      <c r="I12" s="670"/>
    </row>
    <row r="13" spans="1:9" s="701" customFormat="1" ht="30" customHeight="1">
      <c r="A13" s="710">
        <v>11</v>
      </c>
      <c r="B13" s="702" t="s">
        <v>4068</v>
      </c>
      <c r="C13" s="695" t="s">
        <v>902</v>
      </c>
      <c r="D13" s="719">
        <v>6922537823</v>
      </c>
      <c r="E13" s="697" t="s">
        <v>4069</v>
      </c>
      <c r="F13" s="704" t="s">
        <v>3045</v>
      </c>
      <c r="G13" s="704">
        <v>12</v>
      </c>
      <c r="H13" s="704"/>
      <c r="I13" s="670"/>
    </row>
    <row r="14" spans="1:9" ht="30" customHeight="1">
      <c r="A14" s="693">
        <v>12</v>
      </c>
      <c r="B14" s="139" t="s">
        <v>3338</v>
      </c>
      <c r="C14" s="132" t="s">
        <v>3047</v>
      </c>
      <c r="D14" s="133">
        <v>6922528356</v>
      </c>
      <c r="E14" s="134" t="s">
        <v>3670</v>
      </c>
      <c r="F14" s="133" t="s">
        <v>3048</v>
      </c>
      <c r="G14" s="133">
        <v>8</v>
      </c>
      <c r="H14" s="133"/>
      <c r="I14" s="81"/>
    </row>
    <row r="15" spans="1:9" ht="30" customHeight="1"/>
    <row r="19" spans="1:8">
      <c r="E19" s="141"/>
      <c r="F19" s="141"/>
      <c r="G19" s="141"/>
      <c r="H19" s="141"/>
    </row>
    <row r="20" spans="1:8">
      <c r="E20" s="141"/>
      <c r="F20" s="141"/>
      <c r="G20" s="141"/>
      <c r="H20" s="141"/>
    </row>
    <row r="21" spans="1:8">
      <c r="E21" s="141"/>
      <c r="F21" s="141"/>
      <c r="G21" s="141"/>
      <c r="H21" s="141"/>
    </row>
    <row r="22" spans="1:8" s="142" customFormat="1"/>
    <row r="23" spans="1:8" s="142" customFormat="1"/>
    <row r="24" spans="1:8" s="142" customFormat="1"/>
    <row r="25" spans="1:8" s="142" customFormat="1"/>
    <row r="26" spans="1:8" s="142" customFormat="1"/>
    <row r="27" spans="1:8" s="142" customFormat="1">
      <c r="A27" s="143"/>
      <c r="B27" s="143"/>
      <c r="E27" s="144"/>
      <c r="F27" s="144"/>
      <c r="G27" s="144"/>
      <c r="H27" s="144"/>
    </row>
    <row r="28" spans="1:8" s="142" customFormat="1">
      <c r="A28" s="143"/>
      <c r="B28" s="143"/>
      <c r="E28" s="144"/>
      <c r="F28" s="144"/>
      <c r="G28" s="144"/>
      <c r="H28" s="144"/>
    </row>
    <row r="29" spans="1:8">
      <c r="E29" s="141"/>
      <c r="F29" s="141"/>
      <c r="G29" s="141"/>
      <c r="H29" s="141"/>
    </row>
    <row r="30" spans="1:8">
      <c r="E30" s="141"/>
      <c r="F30" s="141"/>
      <c r="G30" s="141"/>
      <c r="H30" s="141"/>
    </row>
    <row r="31" spans="1:8">
      <c r="E31" s="141"/>
      <c r="F31" s="141"/>
      <c r="G31" s="141"/>
      <c r="H31" s="141"/>
    </row>
    <row r="32" spans="1:8">
      <c r="E32" s="141"/>
      <c r="F32" s="141"/>
      <c r="G32" s="141"/>
      <c r="H32" s="141"/>
    </row>
    <row r="33" spans="5:8">
      <c r="E33" s="141"/>
      <c r="F33" s="141"/>
      <c r="G33" s="141"/>
      <c r="H33" s="141"/>
    </row>
    <row r="34" spans="5:8">
      <c r="E34" s="141"/>
      <c r="F34" s="141"/>
      <c r="G34" s="141"/>
      <c r="H34" s="141"/>
    </row>
    <row r="35" spans="5:8">
      <c r="E35" s="141"/>
      <c r="F35" s="141"/>
      <c r="G35" s="141"/>
      <c r="H35" s="141"/>
    </row>
    <row r="36" spans="5:8">
      <c r="E36" s="141"/>
      <c r="F36" s="141"/>
      <c r="G36" s="141"/>
      <c r="H36" s="141"/>
    </row>
    <row r="37" spans="5:8">
      <c r="E37" s="141"/>
      <c r="F37" s="141"/>
      <c r="G37" s="141"/>
      <c r="H37" s="141"/>
    </row>
    <row r="38" spans="5:8">
      <c r="E38" s="141"/>
      <c r="F38" s="141"/>
      <c r="G38" s="141"/>
      <c r="H38" s="141"/>
    </row>
  </sheetData>
  <sheetProtection selectLockedCells="1" selectUnlockedCells="1"/>
  <mergeCells count="1">
    <mergeCell ref="A1:F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5"/>
  <dimension ref="A2:F1267"/>
  <sheetViews>
    <sheetView zoomScale="80" zoomScaleNormal="80" workbookViewId="0">
      <pane ySplit="2" topLeftCell="A1083" activePane="bottomLeft" state="frozen"/>
      <selection pane="bottomLeft" activeCell="E15" sqref="E15"/>
    </sheetView>
  </sheetViews>
  <sheetFormatPr defaultRowHeight="13.2"/>
  <cols>
    <col min="1" max="1" width="7.44140625" bestFit="1" customWidth="1"/>
    <col min="2" max="2" width="13.5546875" bestFit="1" customWidth="1"/>
    <col min="3" max="3" width="66.5546875" customWidth="1"/>
    <col min="4" max="4" width="72.44140625" customWidth="1"/>
    <col min="5" max="5" width="12" bestFit="1" customWidth="1"/>
    <col min="6" max="6" width="18.33203125" bestFit="1" customWidth="1"/>
    <col min="7" max="7" width="17" customWidth="1"/>
  </cols>
  <sheetData>
    <row r="2" spans="1:6">
      <c r="A2" s="3" t="s">
        <v>1685</v>
      </c>
      <c r="B2" s="3" t="s">
        <v>1689</v>
      </c>
      <c r="C2" s="3" t="s">
        <v>1684</v>
      </c>
      <c r="D2" s="3" t="s">
        <v>143</v>
      </c>
      <c r="E2" s="3" t="s">
        <v>197</v>
      </c>
      <c r="F2" s="3" t="s">
        <v>1682</v>
      </c>
    </row>
    <row r="3" spans="1:6">
      <c r="A3" t="s">
        <v>1686</v>
      </c>
      <c r="B3" t="s">
        <v>1688</v>
      </c>
      <c r="C3" t="s">
        <v>11</v>
      </c>
      <c r="D3" t="s">
        <v>2919</v>
      </c>
      <c r="E3" t="s">
        <v>3087</v>
      </c>
      <c r="F3">
        <v>8023581.2999999998</v>
      </c>
    </row>
    <row r="4" spans="1:6">
      <c r="A4" t="s">
        <v>1693</v>
      </c>
      <c r="B4" t="s">
        <v>1688</v>
      </c>
      <c r="C4" t="s">
        <v>14</v>
      </c>
      <c r="D4" t="s">
        <v>2919</v>
      </c>
      <c r="E4" t="s">
        <v>3087</v>
      </c>
      <c r="F4">
        <v>2004870.9760000003</v>
      </c>
    </row>
    <row r="5" spans="1:6">
      <c r="A5" t="s">
        <v>1694</v>
      </c>
      <c r="B5" t="s">
        <v>1688</v>
      </c>
      <c r="C5" t="s">
        <v>16</v>
      </c>
      <c r="D5" t="s">
        <v>2919</v>
      </c>
      <c r="E5" t="s">
        <v>3087</v>
      </c>
      <c r="F5">
        <v>990697.55440000014</v>
      </c>
    </row>
    <row r="6" spans="1:6">
      <c r="A6" t="s">
        <v>1695</v>
      </c>
      <c r="B6" t="s">
        <v>1688</v>
      </c>
      <c r="C6" t="s">
        <v>18</v>
      </c>
      <c r="D6" t="s">
        <v>2919</v>
      </c>
      <c r="E6" t="s">
        <v>3087</v>
      </c>
      <c r="F6">
        <v>448364.65</v>
      </c>
    </row>
    <row r="7" spans="1:6">
      <c r="A7" t="s">
        <v>1696</v>
      </c>
      <c r="B7" t="s">
        <v>1688</v>
      </c>
      <c r="C7" t="s">
        <v>18</v>
      </c>
      <c r="D7" t="s">
        <v>2919</v>
      </c>
      <c r="E7" t="s">
        <v>3087</v>
      </c>
      <c r="F7">
        <v>453734.8</v>
      </c>
    </row>
    <row r="8" spans="1:6">
      <c r="A8" t="s">
        <v>1697</v>
      </c>
      <c r="B8" t="s">
        <v>1688</v>
      </c>
      <c r="C8" t="s">
        <v>22</v>
      </c>
      <c r="D8" t="s">
        <v>2919</v>
      </c>
      <c r="E8" t="s">
        <v>3087</v>
      </c>
      <c r="F8">
        <v>3295522.8</v>
      </c>
    </row>
    <row r="9" spans="1:6">
      <c r="A9" t="s">
        <v>1698</v>
      </c>
      <c r="B9" t="s">
        <v>1688</v>
      </c>
      <c r="C9" t="s">
        <v>1005</v>
      </c>
      <c r="D9" t="s">
        <v>2919</v>
      </c>
      <c r="E9" t="s">
        <v>3087</v>
      </c>
      <c r="F9">
        <v>777400</v>
      </c>
    </row>
    <row r="10" spans="1:6">
      <c r="A10" t="s">
        <v>1699</v>
      </c>
      <c r="B10" t="s">
        <v>1688</v>
      </c>
      <c r="C10" t="s">
        <v>27</v>
      </c>
      <c r="D10" t="s">
        <v>2919</v>
      </c>
      <c r="E10" t="s">
        <v>3087</v>
      </c>
      <c r="F10">
        <v>557168.13</v>
      </c>
    </row>
    <row r="11" spans="1:6">
      <c r="A11" t="s">
        <v>1700</v>
      </c>
      <c r="B11" t="s">
        <v>1688</v>
      </c>
      <c r="C11" t="s">
        <v>28</v>
      </c>
      <c r="D11" t="s">
        <v>2919</v>
      </c>
      <c r="E11" t="s">
        <v>3087</v>
      </c>
      <c r="F11">
        <v>83229.42</v>
      </c>
    </row>
    <row r="12" spans="1:6">
      <c r="A12" t="s">
        <v>1701</v>
      </c>
      <c r="B12" t="s">
        <v>1688</v>
      </c>
      <c r="C12" t="s">
        <v>31</v>
      </c>
      <c r="D12" t="s">
        <v>2919</v>
      </c>
      <c r="E12" t="s">
        <v>3087</v>
      </c>
      <c r="F12">
        <v>968997.47</v>
      </c>
    </row>
    <row r="13" spans="1:6">
      <c r="A13" t="s">
        <v>1702</v>
      </c>
      <c r="B13" t="s">
        <v>1688</v>
      </c>
      <c r="C13" t="s">
        <v>34</v>
      </c>
      <c r="D13" t="s">
        <v>2919</v>
      </c>
      <c r="E13" t="s">
        <v>3087</v>
      </c>
      <c r="F13">
        <v>771966.48089999997</v>
      </c>
    </row>
    <row r="14" spans="1:6">
      <c r="A14" t="s">
        <v>1703</v>
      </c>
      <c r="B14" t="s">
        <v>1688</v>
      </c>
      <c r="C14" t="s">
        <v>37</v>
      </c>
      <c r="D14" t="s">
        <v>2919</v>
      </c>
      <c r="E14" t="s">
        <v>3087</v>
      </c>
      <c r="F14">
        <v>53964</v>
      </c>
    </row>
    <row r="15" spans="1:6">
      <c r="A15" t="s">
        <v>1704</v>
      </c>
      <c r="B15" t="s">
        <v>1688</v>
      </c>
      <c r="C15" t="s">
        <v>41</v>
      </c>
      <c r="D15" t="s">
        <v>2919</v>
      </c>
      <c r="E15" t="s">
        <v>3087</v>
      </c>
      <c r="F15">
        <v>267000</v>
      </c>
    </row>
    <row r="16" spans="1:6">
      <c r="A16" t="s">
        <v>1705</v>
      </c>
      <c r="B16" t="s">
        <v>1688</v>
      </c>
      <c r="C16" t="s">
        <v>43</v>
      </c>
      <c r="D16" t="s">
        <v>2919</v>
      </c>
      <c r="E16" t="s">
        <v>3087</v>
      </c>
      <c r="F16">
        <v>19553.287499999999</v>
      </c>
    </row>
    <row r="17" spans="1:6">
      <c r="A17" t="s">
        <v>1706</v>
      </c>
      <c r="B17" t="s">
        <v>1688</v>
      </c>
      <c r="C17" t="s">
        <v>46</v>
      </c>
      <c r="D17" t="s">
        <v>2919</v>
      </c>
      <c r="E17" t="s">
        <v>3087</v>
      </c>
      <c r="F17">
        <v>149865</v>
      </c>
    </row>
    <row r="18" spans="1:6">
      <c r="A18" t="s">
        <v>1707</v>
      </c>
      <c r="B18" t="s">
        <v>1688</v>
      </c>
      <c r="C18" t="s">
        <v>48</v>
      </c>
      <c r="D18" t="s">
        <v>2919</v>
      </c>
      <c r="E18" t="s">
        <v>3087</v>
      </c>
      <c r="F18">
        <v>73675.520000000004</v>
      </c>
    </row>
    <row r="19" spans="1:6">
      <c r="A19" t="s">
        <v>1708</v>
      </c>
      <c r="B19" t="s">
        <v>1688</v>
      </c>
      <c r="C19" t="s">
        <v>49</v>
      </c>
      <c r="D19" t="s">
        <v>2919</v>
      </c>
      <c r="E19" t="s">
        <v>3087</v>
      </c>
      <c r="F19">
        <v>466181.85279999999</v>
      </c>
    </row>
    <row r="20" spans="1:6">
      <c r="A20" t="s">
        <v>1709</v>
      </c>
      <c r="B20" t="s">
        <v>1688</v>
      </c>
      <c r="C20" t="s">
        <v>51</v>
      </c>
      <c r="D20" t="s">
        <v>2919</v>
      </c>
      <c r="E20" t="s">
        <v>3087</v>
      </c>
      <c r="F20">
        <v>12850.855</v>
      </c>
    </row>
    <row r="21" spans="1:6">
      <c r="A21" t="s">
        <v>1710</v>
      </c>
      <c r="B21" t="s">
        <v>1688</v>
      </c>
      <c r="C21" t="s">
        <v>53</v>
      </c>
      <c r="D21" t="s">
        <v>2919</v>
      </c>
      <c r="E21" t="s">
        <v>3087</v>
      </c>
      <c r="F21">
        <v>124351.2</v>
      </c>
    </row>
    <row r="22" spans="1:6">
      <c r="A22" t="s">
        <v>1711</v>
      </c>
      <c r="B22" t="s">
        <v>1688</v>
      </c>
      <c r="C22" t="s">
        <v>54</v>
      </c>
      <c r="D22" t="s">
        <v>2919</v>
      </c>
      <c r="E22" t="s">
        <v>3087</v>
      </c>
      <c r="F22">
        <v>128169</v>
      </c>
    </row>
    <row r="23" spans="1:6">
      <c r="A23" t="s">
        <v>1712</v>
      </c>
      <c r="B23" t="s">
        <v>1688</v>
      </c>
      <c r="C23" t="s">
        <v>53</v>
      </c>
      <c r="D23" t="s">
        <v>2919</v>
      </c>
      <c r="E23" t="s">
        <v>3087</v>
      </c>
      <c r="F23">
        <v>539442</v>
      </c>
    </row>
    <row r="24" spans="1:6">
      <c r="A24" t="s">
        <v>1713</v>
      </c>
      <c r="B24" t="s">
        <v>1688</v>
      </c>
      <c r="C24" t="s">
        <v>55</v>
      </c>
      <c r="D24" t="s">
        <v>2919</v>
      </c>
      <c r="E24" t="s">
        <v>3087</v>
      </c>
      <c r="F24">
        <v>199359</v>
      </c>
    </row>
    <row r="25" spans="1:6">
      <c r="A25" t="s">
        <v>1714</v>
      </c>
      <c r="B25" t="s">
        <v>1688</v>
      </c>
      <c r="C25" t="s">
        <v>56</v>
      </c>
      <c r="D25" t="s">
        <v>2919</v>
      </c>
      <c r="E25" t="s">
        <v>3087</v>
      </c>
      <c r="F25">
        <v>66377.744999999995</v>
      </c>
    </row>
    <row r="26" spans="1:6">
      <c r="A26" t="s">
        <v>1715</v>
      </c>
      <c r="B26" t="s">
        <v>1688</v>
      </c>
      <c r="C26" t="s">
        <v>53</v>
      </c>
      <c r="D26" t="s">
        <v>2919</v>
      </c>
      <c r="E26" t="s">
        <v>3087</v>
      </c>
      <c r="F26">
        <v>318354.12</v>
      </c>
    </row>
    <row r="27" spans="1:6">
      <c r="A27" t="s">
        <v>1716</v>
      </c>
      <c r="B27" t="s">
        <v>1688</v>
      </c>
      <c r="C27" t="s">
        <v>57</v>
      </c>
      <c r="D27" t="s">
        <v>2919</v>
      </c>
      <c r="E27" t="s">
        <v>3087</v>
      </c>
      <c r="F27">
        <v>290775.59999999998</v>
      </c>
    </row>
    <row r="28" spans="1:6">
      <c r="A28" t="s">
        <v>1717</v>
      </c>
      <c r="B28" t="s">
        <v>1688</v>
      </c>
      <c r="C28" t="s">
        <v>58</v>
      </c>
      <c r="D28" t="s">
        <v>2919</v>
      </c>
      <c r="E28" t="s">
        <v>3087</v>
      </c>
      <c r="F28">
        <v>297066</v>
      </c>
    </row>
    <row r="29" spans="1:6">
      <c r="A29" t="s">
        <v>1718</v>
      </c>
      <c r="B29" t="s">
        <v>1688</v>
      </c>
      <c r="C29" t="s">
        <v>59</v>
      </c>
      <c r="D29" t="s">
        <v>2919</v>
      </c>
      <c r="E29" t="s">
        <v>3087</v>
      </c>
      <c r="F29">
        <v>304094.77600000001</v>
      </c>
    </row>
    <row r="30" spans="1:6">
      <c r="A30" t="s">
        <v>1719</v>
      </c>
      <c r="B30" t="s">
        <v>1688</v>
      </c>
      <c r="C30" t="s">
        <v>57</v>
      </c>
      <c r="D30" t="s">
        <v>2919</v>
      </c>
      <c r="E30" t="s">
        <v>3087</v>
      </c>
      <c r="F30">
        <v>426776.5</v>
      </c>
    </row>
    <row r="31" spans="1:6">
      <c r="A31" t="s">
        <v>1720</v>
      </c>
      <c r="B31" t="s">
        <v>1688</v>
      </c>
      <c r="C31" t="s">
        <v>53</v>
      </c>
      <c r="D31" t="s">
        <v>2919</v>
      </c>
      <c r="E31" t="s">
        <v>3087</v>
      </c>
      <c r="F31">
        <v>495483.48</v>
      </c>
    </row>
    <row r="32" spans="1:6">
      <c r="A32" t="s">
        <v>1721</v>
      </c>
      <c r="B32" t="s">
        <v>1688</v>
      </c>
      <c r="C32" t="s">
        <v>57</v>
      </c>
      <c r="D32" t="s">
        <v>2919</v>
      </c>
      <c r="E32" t="s">
        <v>3087</v>
      </c>
      <c r="F32">
        <v>526344</v>
      </c>
    </row>
    <row r="33" spans="1:6">
      <c r="A33" t="s">
        <v>1722</v>
      </c>
      <c r="B33" t="s">
        <v>1688</v>
      </c>
      <c r="C33" t="s">
        <v>60</v>
      </c>
      <c r="D33" t="s">
        <v>2919</v>
      </c>
      <c r="E33" t="s">
        <v>3087</v>
      </c>
      <c r="F33">
        <v>18700</v>
      </c>
    </row>
    <row r="34" spans="1:6">
      <c r="A34" t="s">
        <v>1723</v>
      </c>
      <c r="B34" t="s">
        <v>1688</v>
      </c>
      <c r="C34" t="s">
        <v>62</v>
      </c>
      <c r="D34" t="s">
        <v>2919</v>
      </c>
      <c r="E34" t="s">
        <v>3087</v>
      </c>
      <c r="F34">
        <v>94571</v>
      </c>
    </row>
    <row r="35" spans="1:6">
      <c r="A35" t="s">
        <v>1724</v>
      </c>
      <c r="B35" t="s">
        <v>1688</v>
      </c>
      <c r="C35" t="s">
        <v>62</v>
      </c>
      <c r="D35" t="s">
        <v>2919</v>
      </c>
      <c r="E35" t="s">
        <v>3087</v>
      </c>
      <c r="F35">
        <v>86139</v>
      </c>
    </row>
    <row r="36" spans="1:6">
      <c r="A36" t="s">
        <v>1725</v>
      </c>
      <c r="B36" t="s">
        <v>1688</v>
      </c>
      <c r="C36" t="s">
        <v>62</v>
      </c>
      <c r="D36" t="s">
        <v>2919</v>
      </c>
      <c r="E36" t="s">
        <v>3087</v>
      </c>
      <c r="F36">
        <v>58650</v>
      </c>
    </row>
    <row r="37" spans="1:6">
      <c r="A37" t="s">
        <v>1726</v>
      </c>
      <c r="B37" t="s">
        <v>1688</v>
      </c>
      <c r="C37" t="s">
        <v>62</v>
      </c>
      <c r="D37" t="s">
        <v>2919</v>
      </c>
      <c r="E37" t="s">
        <v>3087</v>
      </c>
      <c r="F37">
        <v>56627.000000000007</v>
      </c>
    </row>
    <row r="38" spans="1:6">
      <c r="A38" t="s">
        <v>1727</v>
      </c>
      <c r="B38" t="s">
        <v>1688</v>
      </c>
      <c r="C38" t="s">
        <v>62</v>
      </c>
      <c r="D38" t="s">
        <v>2919</v>
      </c>
      <c r="E38" t="s">
        <v>3087</v>
      </c>
      <c r="F38">
        <v>69700</v>
      </c>
    </row>
    <row r="39" spans="1:6">
      <c r="A39" t="s">
        <v>1728</v>
      </c>
      <c r="B39" t="s">
        <v>1688</v>
      </c>
      <c r="C39" t="s">
        <v>62</v>
      </c>
      <c r="D39" t="s">
        <v>2919</v>
      </c>
      <c r="E39" t="s">
        <v>3087</v>
      </c>
      <c r="F39">
        <v>73967</v>
      </c>
    </row>
    <row r="40" spans="1:6">
      <c r="A40" t="s">
        <v>1729</v>
      </c>
      <c r="B40" t="s">
        <v>1688</v>
      </c>
      <c r="C40" t="s">
        <v>60</v>
      </c>
      <c r="D40" t="s">
        <v>2919</v>
      </c>
      <c r="E40" t="s">
        <v>3087</v>
      </c>
      <c r="F40">
        <v>95795</v>
      </c>
    </row>
    <row r="41" spans="1:6">
      <c r="A41" t="s">
        <v>1730</v>
      </c>
      <c r="B41" t="s">
        <v>1688</v>
      </c>
      <c r="C41" t="s">
        <v>1007</v>
      </c>
      <c r="D41" t="s">
        <v>2919</v>
      </c>
      <c r="E41" t="s">
        <v>3087</v>
      </c>
      <c r="F41">
        <v>8442</v>
      </c>
    </row>
    <row r="42" spans="1:6">
      <c r="A42" t="s">
        <v>1731</v>
      </c>
      <c r="B42" t="s">
        <v>1688</v>
      </c>
      <c r="C42" t="s">
        <v>60</v>
      </c>
      <c r="D42" t="s">
        <v>2919</v>
      </c>
      <c r="E42" t="s">
        <v>3087</v>
      </c>
      <c r="F42">
        <v>54451</v>
      </c>
    </row>
    <row r="43" spans="1:6">
      <c r="A43" t="s">
        <v>1732</v>
      </c>
      <c r="B43" t="s">
        <v>1688</v>
      </c>
      <c r="C43" t="s">
        <v>62</v>
      </c>
      <c r="D43" t="s">
        <v>2919</v>
      </c>
      <c r="E43" t="s">
        <v>3087</v>
      </c>
      <c r="F43">
        <v>99025</v>
      </c>
    </row>
    <row r="44" spans="1:6">
      <c r="A44" t="s">
        <v>1733</v>
      </c>
      <c r="B44" t="s">
        <v>1688</v>
      </c>
      <c r="C44" t="s">
        <v>62</v>
      </c>
      <c r="D44" t="s">
        <v>2919</v>
      </c>
      <c r="E44" t="s">
        <v>3087</v>
      </c>
      <c r="F44">
        <v>138023</v>
      </c>
    </row>
    <row r="45" spans="1:6">
      <c r="A45" t="s">
        <v>1734</v>
      </c>
      <c r="B45" t="s">
        <v>1688</v>
      </c>
      <c r="C45" t="s">
        <v>60</v>
      </c>
      <c r="D45" t="s">
        <v>2919</v>
      </c>
      <c r="E45" t="s">
        <v>3087</v>
      </c>
      <c r="F45">
        <v>252654</v>
      </c>
    </row>
    <row r="46" spans="1:6">
      <c r="A46" t="s">
        <v>1735</v>
      </c>
      <c r="B46" t="s">
        <v>1688</v>
      </c>
      <c r="C46" t="s">
        <v>62</v>
      </c>
      <c r="D46" t="s">
        <v>2919</v>
      </c>
      <c r="E46" t="s">
        <v>3087</v>
      </c>
      <c r="F46">
        <v>92548</v>
      </c>
    </row>
    <row r="47" spans="1:6">
      <c r="A47" t="s">
        <v>1736</v>
      </c>
      <c r="B47" t="s">
        <v>1688</v>
      </c>
      <c r="C47" t="s">
        <v>62</v>
      </c>
      <c r="D47" t="s">
        <v>2919</v>
      </c>
      <c r="E47" t="s">
        <v>3087</v>
      </c>
      <c r="F47">
        <v>124355.00000000001</v>
      </c>
    </row>
    <row r="48" spans="1:6">
      <c r="A48" t="s">
        <v>1737</v>
      </c>
      <c r="B48" t="s">
        <v>1688</v>
      </c>
      <c r="C48" t="s">
        <v>62</v>
      </c>
      <c r="D48" t="s">
        <v>2919</v>
      </c>
      <c r="E48" t="s">
        <v>3087</v>
      </c>
      <c r="F48">
        <v>79645</v>
      </c>
    </row>
    <row r="49" spans="1:6">
      <c r="A49" t="s">
        <v>1738</v>
      </c>
      <c r="B49" t="s">
        <v>1688</v>
      </c>
      <c r="C49" t="s">
        <v>62</v>
      </c>
      <c r="D49" t="s">
        <v>2919</v>
      </c>
      <c r="E49" t="s">
        <v>3087</v>
      </c>
      <c r="F49">
        <v>121584</v>
      </c>
    </row>
    <row r="50" spans="1:6">
      <c r="A50" t="s">
        <v>1739</v>
      </c>
      <c r="B50" t="s">
        <v>1688</v>
      </c>
      <c r="C50" t="s">
        <v>62</v>
      </c>
      <c r="D50" t="s">
        <v>2919</v>
      </c>
      <c r="E50" t="s">
        <v>3087</v>
      </c>
      <c r="F50">
        <v>57290.000000000007</v>
      </c>
    </row>
    <row r="51" spans="1:6">
      <c r="A51" t="s">
        <v>1740</v>
      </c>
      <c r="B51" t="s">
        <v>1688</v>
      </c>
      <c r="C51" t="s">
        <v>62</v>
      </c>
      <c r="D51" t="s">
        <v>2919</v>
      </c>
      <c r="E51" t="s">
        <v>3087</v>
      </c>
      <c r="F51">
        <v>174964</v>
      </c>
    </row>
    <row r="52" spans="1:6">
      <c r="A52" t="s">
        <v>1741</v>
      </c>
      <c r="B52" t="s">
        <v>1688</v>
      </c>
      <c r="C52" t="s">
        <v>62</v>
      </c>
      <c r="D52" t="s">
        <v>2919</v>
      </c>
      <c r="E52" t="s">
        <v>3087</v>
      </c>
      <c r="F52">
        <v>165563</v>
      </c>
    </row>
    <row r="53" spans="1:6">
      <c r="A53" t="s">
        <v>1742</v>
      </c>
      <c r="B53" t="s">
        <v>1688</v>
      </c>
      <c r="C53" t="s">
        <v>60</v>
      </c>
      <c r="D53" t="s">
        <v>2919</v>
      </c>
      <c r="E53" t="s">
        <v>3087</v>
      </c>
      <c r="F53">
        <v>221000</v>
      </c>
    </row>
    <row r="54" spans="1:6">
      <c r="A54" t="s">
        <v>1743</v>
      </c>
      <c r="B54" t="s">
        <v>1688</v>
      </c>
      <c r="C54" t="s">
        <v>62</v>
      </c>
      <c r="D54" t="s">
        <v>2919</v>
      </c>
      <c r="E54" t="s">
        <v>3087</v>
      </c>
      <c r="F54">
        <v>68153</v>
      </c>
    </row>
    <row r="55" spans="1:6">
      <c r="A55" t="s">
        <v>1744</v>
      </c>
      <c r="B55" t="s">
        <v>1688</v>
      </c>
      <c r="C55" t="s">
        <v>60</v>
      </c>
      <c r="D55" t="s">
        <v>2919</v>
      </c>
      <c r="E55" t="s">
        <v>3087</v>
      </c>
      <c r="F55">
        <v>57171.000000000007</v>
      </c>
    </row>
    <row r="56" spans="1:6">
      <c r="A56" t="s">
        <v>1745</v>
      </c>
      <c r="B56" t="s">
        <v>1688</v>
      </c>
      <c r="C56" t="s">
        <v>62</v>
      </c>
      <c r="D56" t="s">
        <v>2919</v>
      </c>
      <c r="E56" t="s">
        <v>3087</v>
      </c>
      <c r="F56">
        <v>81634</v>
      </c>
    </row>
    <row r="57" spans="1:6">
      <c r="A57" t="s">
        <v>1746</v>
      </c>
      <c r="B57" t="s">
        <v>1688</v>
      </c>
      <c r="C57" t="s">
        <v>62</v>
      </c>
      <c r="D57" t="s">
        <v>2919</v>
      </c>
      <c r="E57" t="s">
        <v>3087</v>
      </c>
      <c r="F57">
        <v>35292</v>
      </c>
    </row>
    <row r="58" spans="1:6">
      <c r="A58" t="s">
        <v>1747</v>
      </c>
      <c r="B58" t="s">
        <v>1688</v>
      </c>
      <c r="C58" t="s">
        <v>62</v>
      </c>
      <c r="D58" t="s">
        <v>2919</v>
      </c>
      <c r="E58" t="s">
        <v>3087</v>
      </c>
      <c r="F58">
        <v>115769.99999999999</v>
      </c>
    </row>
    <row r="59" spans="1:6">
      <c r="A59" t="s">
        <v>1748</v>
      </c>
      <c r="B59" t="s">
        <v>1688</v>
      </c>
      <c r="C59" t="s">
        <v>62</v>
      </c>
      <c r="D59" t="s">
        <v>2919</v>
      </c>
      <c r="E59" t="s">
        <v>3087</v>
      </c>
      <c r="F59">
        <v>108460</v>
      </c>
    </row>
    <row r="60" spans="1:6">
      <c r="A60" t="s">
        <v>1749</v>
      </c>
      <c r="B60" t="s">
        <v>1688</v>
      </c>
      <c r="C60" t="s">
        <v>62</v>
      </c>
      <c r="D60" t="s">
        <v>2919</v>
      </c>
      <c r="E60" t="s">
        <v>3087</v>
      </c>
      <c r="F60">
        <v>83334</v>
      </c>
    </row>
    <row r="61" spans="1:6">
      <c r="A61" t="s">
        <v>1750</v>
      </c>
      <c r="B61" t="s">
        <v>1688</v>
      </c>
      <c r="C61" t="s">
        <v>62</v>
      </c>
      <c r="D61" t="s">
        <v>2919</v>
      </c>
      <c r="E61" t="s">
        <v>3087</v>
      </c>
      <c r="F61">
        <v>64413</v>
      </c>
    </row>
    <row r="62" spans="1:6">
      <c r="A62" t="s">
        <v>1751</v>
      </c>
      <c r="B62" t="s">
        <v>1688</v>
      </c>
      <c r="C62" t="s">
        <v>62</v>
      </c>
      <c r="D62" t="s">
        <v>2919</v>
      </c>
      <c r="E62" t="s">
        <v>3087</v>
      </c>
      <c r="F62">
        <v>79101</v>
      </c>
    </row>
    <row r="63" spans="1:6">
      <c r="A63" t="s">
        <v>1752</v>
      </c>
      <c r="B63" t="s">
        <v>1688</v>
      </c>
      <c r="C63" t="s">
        <v>60</v>
      </c>
      <c r="D63" t="s">
        <v>2919</v>
      </c>
      <c r="E63" t="s">
        <v>3087</v>
      </c>
      <c r="F63">
        <v>54603.999999999993</v>
      </c>
    </row>
    <row r="64" spans="1:6">
      <c r="A64" t="s">
        <v>1753</v>
      </c>
      <c r="B64" t="s">
        <v>1688</v>
      </c>
      <c r="C64" t="s">
        <v>62</v>
      </c>
      <c r="D64" t="s">
        <v>2919</v>
      </c>
      <c r="E64" t="s">
        <v>3087</v>
      </c>
      <c r="F64">
        <v>87448</v>
      </c>
    </row>
    <row r="65" spans="1:6">
      <c r="A65" t="s">
        <v>1754</v>
      </c>
      <c r="B65" t="s">
        <v>1688</v>
      </c>
      <c r="C65" t="s">
        <v>62</v>
      </c>
      <c r="D65" t="s">
        <v>2919</v>
      </c>
      <c r="E65" t="s">
        <v>3087</v>
      </c>
      <c r="F65">
        <v>110585</v>
      </c>
    </row>
    <row r="66" spans="1:6">
      <c r="A66" t="s">
        <v>1755</v>
      </c>
      <c r="B66" t="s">
        <v>1688</v>
      </c>
      <c r="C66" t="s">
        <v>62</v>
      </c>
      <c r="D66" t="s">
        <v>2919</v>
      </c>
      <c r="E66" t="s">
        <v>3087</v>
      </c>
      <c r="F66">
        <v>108239</v>
      </c>
    </row>
    <row r="67" spans="1:6">
      <c r="A67" t="s">
        <v>1756</v>
      </c>
      <c r="B67" t="s">
        <v>1688</v>
      </c>
      <c r="C67" t="s">
        <v>62</v>
      </c>
      <c r="D67" t="s">
        <v>2919</v>
      </c>
      <c r="E67" t="s">
        <v>3087</v>
      </c>
      <c r="F67">
        <v>103853</v>
      </c>
    </row>
    <row r="68" spans="1:6">
      <c r="A68" t="s">
        <v>1757</v>
      </c>
      <c r="B68" t="s">
        <v>1688</v>
      </c>
      <c r="C68" t="s">
        <v>60</v>
      </c>
      <c r="D68" t="s">
        <v>2919</v>
      </c>
      <c r="E68" t="s">
        <v>3087</v>
      </c>
      <c r="F68">
        <v>40001</v>
      </c>
    </row>
    <row r="69" spans="1:6">
      <c r="A69" t="s">
        <v>1758</v>
      </c>
      <c r="B69" t="s">
        <v>1688</v>
      </c>
      <c r="C69" t="s">
        <v>62</v>
      </c>
      <c r="D69" t="s">
        <v>2919</v>
      </c>
      <c r="E69" t="s">
        <v>3087</v>
      </c>
      <c r="F69">
        <v>77758</v>
      </c>
    </row>
    <row r="70" spans="1:6">
      <c r="A70" t="s">
        <v>1759</v>
      </c>
      <c r="B70" t="s">
        <v>1688</v>
      </c>
      <c r="C70" t="s">
        <v>60</v>
      </c>
      <c r="D70" t="s">
        <v>2919</v>
      </c>
      <c r="E70" t="s">
        <v>3087</v>
      </c>
      <c r="F70">
        <v>66062</v>
      </c>
    </row>
    <row r="71" spans="1:6">
      <c r="A71" t="s">
        <v>1760</v>
      </c>
      <c r="B71" t="s">
        <v>1688</v>
      </c>
      <c r="C71" t="s">
        <v>60</v>
      </c>
      <c r="D71" t="s">
        <v>2919</v>
      </c>
      <c r="E71" t="s">
        <v>3087</v>
      </c>
      <c r="F71">
        <v>100470</v>
      </c>
    </row>
    <row r="72" spans="1:6">
      <c r="A72" t="s">
        <v>1761</v>
      </c>
      <c r="B72" t="s">
        <v>1688</v>
      </c>
      <c r="C72" t="s">
        <v>62</v>
      </c>
      <c r="D72" t="s">
        <v>2919</v>
      </c>
      <c r="E72" t="s">
        <v>3087</v>
      </c>
      <c r="F72">
        <v>90032</v>
      </c>
    </row>
    <row r="73" spans="1:6">
      <c r="A73" t="s">
        <v>1762</v>
      </c>
      <c r="B73" t="s">
        <v>1688</v>
      </c>
      <c r="C73" t="s">
        <v>60</v>
      </c>
      <c r="D73" t="s">
        <v>2919</v>
      </c>
      <c r="E73" t="s">
        <v>3087</v>
      </c>
      <c r="F73">
        <v>73780</v>
      </c>
    </row>
    <row r="74" spans="1:6">
      <c r="A74" t="s">
        <v>1763</v>
      </c>
      <c r="B74" t="s">
        <v>1688</v>
      </c>
      <c r="C74" t="s">
        <v>60</v>
      </c>
      <c r="D74" t="s">
        <v>2919</v>
      </c>
      <c r="E74" t="s">
        <v>3087</v>
      </c>
      <c r="F74">
        <v>73780</v>
      </c>
    </row>
    <row r="75" spans="1:6">
      <c r="A75" t="s">
        <v>1764</v>
      </c>
      <c r="B75" t="s">
        <v>1688</v>
      </c>
      <c r="C75" t="s">
        <v>60</v>
      </c>
      <c r="D75" t="s">
        <v>2919</v>
      </c>
      <c r="E75" t="s">
        <v>3087</v>
      </c>
      <c r="F75">
        <v>70465</v>
      </c>
    </row>
    <row r="76" spans="1:6">
      <c r="A76" t="s">
        <v>1765</v>
      </c>
      <c r="B76" t="s">
        <v>1688</v>
      </c>
      <c r="C76" t="s">
        <v>62</v>
      </c>
      <c r="D76" t="s">
        <v>2919</v>
      </c>
      <c r="E76" t="s">
        <v>3087</v>
      </c>
      <c r="F76">
        <v>50201</v>
      </c>
    </row>
    <row r="77" spans="1:6">
      <c r="A77" t="s">
        <v>1766</v>
      </c>
      <c r="B77" t="s">
        <v>1688</v>
      </c>
      <c r="C77" t="s">
        <v>62</v>
      </c>
      <c r="D77" t="s">
        <v>2919</v>
      </c>
      <c r="E77" t="s">
        <v>3087</v>
      </c>
      <c r="F77">
        <v>44047</v>
      </c>
    </row>
    <row r="78" spans="1:6">
      <c r="A78" t="s">
        <v>1767</v>
      </c>
      <c r="B78" t="s">
        <v>1688</v>
      </c>
      <c r="C78" t="s">
        <v>60</v>
      </c>
      <c r="D78" t="s">
        <v>2919</v>
      </c>
      <c r="E78" t="s">
        <v>3087</v>
      </c>
      <c r="F78">
        <v>51595</v>
      </c>
    </row>
    <row r="79" spans="1:6">
      <c r="A79" t="s">
        <v>1768</v>
      </c>
      <c r="B79" t="s">
        <v>1688</v>
      </c>
      <c r="C79" t="s">
        <v>1008</v>
      </c>
      <c r="D79" t="s">
        <v>2919</v>
      </c>
      <c r="E79" t="s">
        <v>3087</v>
      </c>
      <c r="F79">
        <v>64446.999999999993</v>
      </c>
    </row>
    <row r="80" spans="1:6">
      <c r="A80" t="s">
        <v>1769</v>
      </c>
      <c r="B80" t="s">
        <v>1688</v>
      </c>
      <c r="C80" t="s">
        <v>62</v>
      </c>
      <c r="D80" t="s">
        <v>2919</v>
      </c>
      <c r="E80" t="s">
        <v>3087</v>
      </c>
      <c r="F80">
        <v>76364</v>
      </c>
    </row>
    <row r="81" spans="1:6">
      <c r="A81" t="s">
        <v>1770</v>
      </c>
      <c r="B81" t="s">
        <v>1688</v>
      </c>
      <c r="C81" t="s">
        <v>62</v>
      </c>
      <c r="D81" t="s">
        <v>2919</v>
      </c>
      <c r="E81" t="s">
        <v>3087</v>
      </c>
      <c r="F81">
        <v>75837</v>
      </c>
    </row>
    <row r="82" spans="1:6">
      <c r="A82" t="s">
        <v>1771</v>
      </c>
      <c r="B82" t="s">
        <v>1688</v>
      </c>
      <c r="C82" t="s">
        <v>62</v>
      </c>
      <c r="D82" t="s">
        <v>2919</v>
      </c>
      <c r="E82" t="s">
        <v>3087</v>
      </c>
      <c r="F82">
        <v>78132</v>
      </c>
    </row>
    <row r="83" spans="1:6">
      <c r="A83" t="s">
        <v>1772</v>
      </c>
      <c r="B83" t="s">
        <v>1688</v>
      </c>
      <c r="C83" t="s">
        <v>62</v>
      </c>
      <c r="D83" t="s">
        <v>2919</v>
      </c>
      <c r="E83" t="s">
        <v>3087</v>
      </c>
      <c r="F83">
        <v>76177</v>
      </c>
    </row>
    <row r="84" spans="1:6">
      <c r="A84" t="s">
        <v>1773</v>
      </c>
      <c r="B84" t="s">
        <v>1688</v>
      </c>
      <c r="C84" t="s">
        <v>62</v>
      </c>
      <c r="D84" t="s">
        <v>2919</v>
      </c>
      <c r="E84" t="s">
        <v>3087</v>
      </c>
      <c r="F84">
        <v>76279</v>
      </c>
    </row>
    <row r="85" spans="1:6">
      <c r="A85" t="s">
        <v>1774</v>
      </c>
      <c r="B85" t="s">
        <v>1688</v>
      </c>
      <c r="C85" t="s">
        <v>62</v>
      </c>
      <c r="D85" t="s">
        <v>2919</v>
      </c>
      <c r="E85" t="s">
        <v>3087</v>
      </c>
      <c r="F85">
        <v>84643</v>
      </c>
    </row>
    <row r="86" spans="1:6">
      <c r="A86" t="s">
        <v>1775</v>
      </c>
      <c r="B86" t="s">
        <v>1688</v>
      </c>
      <c r="C86" t="s">
        <v>62</v>
      </c>
      <c r="D86" t="s">
        <v>2919</v>
      </c>
      <c r="E86" t="s">
        <v>3087</v>
      </c>
      <c r="F86">
        <v>72250</v>
      </c>
    </row>
    <row r="87" spans="1:6">
      <c r="A87" t="s">
        <v>1776</v>
      </c>
      <c r="B87" t="s">
        <v>1688</v>
      </c>
      <c r="C87" t="s">
        <v>62</v>
      </c>
      <c r="D87" t="s">
        <v>2919</v>
      </c>
      <c r="E87" t="s">
        <v>3087</v>
      </c>
      <c r="F87">
        <v>117843.99999999999</v>
      </c>
    </row>
    <row r="88" spans="1:6">
      <c r="A88" t="s">
        <v>1777</v>
      </c>
      <c r="B88" t="s">
        <v>1688</v>
      </c>
      <c r="C88" t="s">
        <v>62</v>
      </c>
      <c r="D88" t="s">
        <v>2919</v>
      </c>
      <c r="E88" t="s">
        <v>3087</v>
      </c>
      <c r="F88">
        <v>118337</v>
      </c>
    </row>
    <row r="89" spans="1:6">
      <c r="A89" t="s">
        <v>1778</v>
      </c>
      <c r="B89" t="s">
        <v>1688</v>
      </c>
      <c r="C89" t="s">
        <v>62</v>
      </c>
      <c r="D89" t="s">
        <v>2919</v>
      </c>
      <c r="E89" t="s">
        <v>3087</v>
      </c>
      <c r="F89">
        <v>57902.000000000007</v>
      </c>
    </row>
    <row r="90" spans="1:6">
      <c r="A90" t="s">
        <v>1779</v>
      </c>
      <c r="B90" t="s">
        <v>1688</v>
      </c>
      <c r="C90" t="s">
        <v>62</v>
      </c>
      <c r="D90" t="s">
        <v>2919</v>
      </c>
      <c r="E90" t="s">
        <v>3087</v>
      </c>
      <c r="F90">
        <v>46240</v>
      </c>
    </row>
    <row r="91" spans="1:6">
      <c r="A91" t="s">
        <v>1780</v>
      </c>
      <c r="B91" t="s">
        <v>1688</v>
      </c>
      <c r="C91" t="s">
        <v>104</v>
      </c>
      <c r="D91" t="s">
        <v>2919</v>
      </c>
      <c r="E91" t="s">
        <v>3087</v>
      </c>
      <c r="F91">
        <v>55539</v>
      </c>
    </row>
    <row r="92" spans="1:6">
      <c r="A92" t="s">
        <v>1781</v>
      </c>
      <c r="B92" t="s">
        <v>1688</v>
      </c>
      <c r="C92" t="s">
        <v>60</v>
      </c>
      <c r="D92" t="s">
        <v>2919</v>
      </c>
      <c r="E92" t="s">
        <v>3087</v>
      </c>
      <c r="F92">
        <v>54944</v>
      </c>
    </row>
    <row r="93" spans="1:6">
      <c r="A93" t="s">
        <v>1782</v>
      </c>
      <c r="B93" t="s">
        <v>1688</v>
      </c>
      <c r="C93" t="s">
        <v>60</v>
      </c>
      <c r="D93" t="s">
        <v>2919</v>
      </c>
      <c r="E93" t="s">
        <v>3087</v>
      </c>
      <c r="F93">
        <v>54944</v>
      </c>
    </row>
    <row r="94" spans="1:6">
      <c r="A94" t="s">
        <v>1783</v>
      </c>
      <c r="B94" t="s">
        <v>1688</v>
      </c>
      <c r="C94" t="s">
        <v>62</v>
      </c>
      <c r="D94" t="s">
        <v>2919</v>
      </c>
      <c r="E94" t="s">
        <v>3087</v>
      </c>
      <c r="F94">
        <v>65824</v>
      </c>
    </row>
    <row r="95" spans="1:6">
      <c r="A95" t="s">
        <v>1784</v>
      </c>
      <c r="B95" t="s">
        <v>1688</v>
      </c>
      <c r="C95" t="s">
        <v>60</v>
      </c>
      <c r="D95" t="s">
        <v>2919</v>
      </c>
      <c r="E95" t="s">
        <v>3087</v>
      </c>
      <c r="F95">
        <v>56100</v>
      </c>
    </row>
    <row r="96" spans="1:6">
      <c r="A96" t="s">
        <v>1785</v>
      </c>
      <c r="B96" t="s">
        <v>1688</v>
      </c>
      <c r="C96" t="s">
        <v>60</v>
      </c>
      <c r="D96" t="s">
        <v>2919</v>
      </c>
      <c r="E96" t="s">
        <v>3087</v>
      </c>
      <c r="F96">
        <v>22576</v>
      </c>
    </row>
    <row r="97" spans="1:6">
      <c r="A97" t="s">
        <v>1786</v>
      </c>
      <c r="B97" t="s">
        <v>1688</v>
      </c>
      <c r="C97" t="s">
        <v>60</v>
      </c>
      <c r="D97" t="s">
        <v>2919</v>
      </c>
      <c r="E97" t="s">
        <v>3087</v>
      </c>
      <c r="F97">
        <v>74307</v>
      </c>
    </row>
    <row r="98" spans="1:6">
      <c r="A98" t="s">
        <v>1787</v>
      </c>
      <c r="B98" t="s">
        <v>1688</v>
      </c>
      <c r="C98" t="s">
        <v>60</v>
      </c>
      <c r="D98" t="s">
        <v>2919</v>
      </c>
      <c r="E98" t="s">
        <v>3087</v>
      </c>
      <c r="F98">
        <v>60537</v>
      </c>
    </row>
    <row r="99" spans="1:6">
      <c r="A99" t="s">
        <v>1788</v>
      </c>
      <c r="B99" t="s">
        <v>1688</v>
      </c>
      <c r="C99" t="s">
        <v>3139</v>
      </c>
      <c r="D99" t="s">
        <v>2919</v>
      </c>
      <c r="E99" t="s">
        <v>3087</v>
      </c>
      <c r="F99">
        <v>215186</v>
      </c>
    </row>
    <row r="100" spans="1:6">
      <c r="A100" t="s">
        <v>1789</v>
      </c>
      <c r="B100" t="s">
        <v>1688</v>
      </c>
      <c r="C100" t="s">
        <v>60</v>
      </c>
      <c r="D100" t="s">
        <v>2919</v>
      </c>
      <c r="E100" t="s">
        <v>3087</v>
      </c>
      <c r="F100">
        <v>61608</v>
      </c>
    </row>
    <row r="101" spans="1:6">
      <c r="A101" t="s">
        <v>1790</v>
      </c>
      <c r="B101" t="s">
        <v>1688</v>
      </c>
      <c r="C101" t="s">
        <v>1009</v>
      </c>
      <c r="D101" t="s">
        <v>2919</v>
      </c>
      <c r="E101" t="s">
        <v>3087</v>
      </c>
      <c r="F101">
        <v>297500</v>
      </c>
    </row>
    <row r="102" spans="1:6">
      <c r="A102" t="s">
        <v>1791</v>
      </c>
      <c r="B102" t="s">
        <v>1688</v>
      </c>
      <c r="C102" t="s">
        <v>3139</v>
      </c>
      <c r="D102" t="s">
        <v>2919</v>
      </c>
      <c r="E102" t="s">
        <v>3087</v>
      </c>
      <c r="F102">
        <v>73525</v>
      </c>
    </row>
    <row r="103" spans="1:6">
      <c r="A103" t="s">
        <v>1792</v>
      </c>
      <c r="B103" t="s">
        <v>1688</v>
      </c>
      <c r="C103" t="s">
        <v>62</v>
      </c>
      <c r="D103" t="s">
        <v>2919</v>
      </c>
      <c r="E103" t="s">
        <v>3087</v>
      </c>
      <c r="F103">
        <v>100640</v>
      </c>
    </row>
    <row r="104" spans="1:6">
      <c r="A104" t="s">
        <v>1793</v>
      </c>
      <c r="B104" t="s">
        <v>1688</v>
      </c>
      <c r="C104" t="s">
        <v>62</v>
      </c>
      <c r="D104" t="s">
        <v>2919</v>
      </c>
      <c r="E104" t="s">
        <v>3087</v>
      </c>
      <c r="F104">
        <v>101320</v>
      </c>
    </row>
    <row r="105" spans="1:6">
      <c r="A105" t="s">
        <v>1794</v>
      </c>
      <c r="B105" t="s">
        <v>1688</v>
      </c>
      <c r="C105" t="s">
        <v>62</v>
      </c>
      <c r="D105" t="s">
        <v>2919</v>
      </c>
      <c r="E105" t="s">
        <v>3087</v>
      </c>
      <c r="F105">
        <v>40800</v>
      </c>
    </row>
    <row r="106" spans="1:6">
      <c r="A106" t="s">
        <v>1795</v>
      </c>
      <c r="B106" t="s">
        <v>1688</v>
      </c>
      <c r="C106" t="s">
        <v>62</v>
      </c>
      <c r="D106" t="s">
        <v>2919</v>
      </c>
      <c r="E106" t="s">
        <v>3087</v>
      </c>
      <c r="F106">
        <v>68221</v>
      </c>
    </row>
    <row r="107" spans="1:6">
      <c r="A107" t="s">
        <v>1796</v>
      </c>
      <c r="B107" t="s">
        <v>1688</v>
      </c>
      <c r="C107" t="s">
        <v>111</v>
      </c>
      <c r="D107" t="s">
        <v>2919</v>
      </c>
      <c r="E107" t="s">
        <v>3087</v>
      </c>
      <c r="F107">
        <v>35071</v>
      </c>
    </row>
    <row r="108" spans="1:6">
      <c r="A108" t="s">
        <v>1797</v>
      </c>
      <c r="B108" t="s">
        <v>1688</v>
      </c>
      <c r="C108" t="s">
        <v>113</v>
      </c>
      <c r="D108" t="s">
        <v>2919</v>
      </c>
      <c r="E108" t="s">
        <v>3087</v>
      </c>
      <c r="F108">
        <v>40800</v>
      </c>
    </row>
    <row r="109" spans="1:6">
      <c r="A109" t="s">
        <v>1798</v>
      </c>
      <c r="B109" t="s">
        <v>1688</v>
      </c>
      <c r="C109" t="s">
        <v>113</v>
      </c>
      <c r="D109" t="s">
        <v>2919</v>
      </c>
      <c r="E109" t="s">
        <v>3087</v>
      </c>
      <c r="F109">
        <v>67320</v>
      </c>
    </row>
    <row r="110" spans="1:6">
      <c r="A110" t="s">
        <v>1799</v>
      </c>
      <c r="B110" t="s">
        <v>1688</v>
      </c>
      <c r="C110" t="s">
        <v>113</v>
      </c>
      <c r="D110" t="s">
        <v>2919</v>
      </c>
      <c r="E110" t="s">
        <v>3087</v>
      </c>
      <c r="F110">
        <v>122179.00000000001</v>
      </c>
    </row>
    <row r="111" spans="1:6">
      <c r="A111" t="s">
        <v>1800</v>
      </c>
      <c r="B111" t="s">
        <v>1688</v>
      </c>
      <c r="C111" t="s">
        <v>111</v>
      </c>
      <c r="D111" t="s">
        <v>2919</v>
      </c>
      <c r="E111" t="s">
        <v>3087</v>
      </c>
      <c r="F111">
        <v>127347</v>
      </c>
    </row>
    <row r="112" spans="1:6">
      <c r="A112" t="s">
        <v>1801</v>
      </c>
      <c r="B112" t="s">
        <v>1688</v>
      </c>
      <c r="C112" t="s">
        <v>118</v>
      </c>
      <c r="D112" t="s">
        <v>2919</v>
      </c>
      <c r="E112" t="s">
        <v>3087</v>
      </c>
      <c r="F112">
        <v>36380</v>
      </c>
    </row>
    <row r="113" spans="1:6">
      <c r="A113" t="s">
        <v>1802</v>
      </c>
      <c r="B113" t="s">
        <v>1688</v>
      </c>
      <c r="C113" t="s">
        <v>113</v>
      </c>
      <c r="D113" t="s">
        <v>2919</v>
      </c>
      <c r="E113" t="s">
        <v>3087</v>
      </c>
      <c r="F113">
        <v>42160</v>
      </c>
    </row>
    <row r="114" spans="1:6">
      <c r="A114" t="s">
        <v>1803</v>
      </c>
      <c r="B114" t="s">
        <v>1688</v>
      </c>
      <c r="C114" t="s">
        <v>111</v>
      </c>
      <c r="D114" t="s">
        <v>2919</v>
      </c>
      <c r="E114" t="s">
        <v>3087</v>
      </c>
      <c r="F114">
        <v>19584</v>
      </c>
    </row>
    <row r="115" spans="1:6">
      <c r="A115" t="s">
        <v>1804</v>
      </c>
      <c r="B115" t="s">
        <v>1688</v>
      </c>
      <c r="C115" t="s">
        <v>113</v>
      </c>
      <c r="D115" t="s">
        <v>2919</v>
      </c>
      <c r="E115" t="s">
        <v>3087</v>
      </c>
      <c r="F115">
        <v>44200</v>
      </c>
    </row>
    <row r="116" spans="1:6">
      <c r="A116" t="s">
        <v>1805</v>
      </c>
      <c r="B116" t="s">
        <v>1688</v>
      </c>
      <c r="C116" t="s">
        <v>111</v>
      </c>
      <c r="D116" t="s">
        <v>2919</v>
      </c>
      <c r="E116" t="s">
        <v>3087</v>
      </c>
      <c r="F116">
        <v>53618</v>
      </c>
    </row>
    <row r="117" spans="1:6">
      <c r="A117" t="s">
        <v>1806</v>
      </c>
      <c r="B117" t="s">
        <v>1688</v>
      </c>
      <c r="C117" t="s">
        <v>113</v>
      </c>
      <c r="D117" t="s">
        <v>2919</v>
      </c>
      <c r="E117" t="s">
        <v>3087</v>
      </c>
      <c r="F117">
        <v>57409.000000000007</v>
      </c>
    </row>
    <row r="118" spans="1:6">
      <c r="A118" t="s">
        <v>1807</v>
      </c>
      <c r="B118" t="s">
        <v>1688</v>
      </c>
      <c r="C118" t="s">
        <v>113</v>
      </c>
      <c r="D118" t="s">
        <v>2919</v>
      </c>
      <c r="E118" t="s">
        <v>3087</v>
      </c>
      <c r="F118">
        <v>31620.000000000004</v>
      </c>
    </row>
    <row r="119" spans="1:6">
      <c r="A119" t="s">
        <v>1808</v>
      </c>
      <c r="B119" t="s">
        <v>1688</v>
      </c>
      <c r="C119" t="s">
        <v>111</v>
      </c>
      <c r="D119" t="s">
        <v>2919</v>
      </c>
      <c r="E119" t="s">
        <v>3087</v>
      </c>
      <c r="F119">
        <v>33031</v>
      </c>
    </row>
    <row r="120" spans="1:6">
      <c r="A120" t="s">
        <v>1809</v>
      </c>
      <c r="B120" t="s">
        <v>1688</v>
      </c>
      <c r="C120" t="s">
        <v>113</v>
      </c>
      <c r="D120" t="s">
        <v>2919</v>
      </c>
      <c r="E120" t="s">
        <v>3087</v>
      </c>
      <c r="F120">
        <v>30701.999999999996</v>
      </c>
    </row>
    <row r="121" spans="1:6">
      <c r="A121" t="s">
        <v>1810</v>
      </c>
      <c r="B121" t="s">
        <v>1688</v>
      </c>
      <c r="C121" t="s">
        <v>111</v>
      </c>
      <c r="D121" t="s">
        <v>2919</v>
      </c>
      <c r="E121" t="s">
        <v>3087</v>
      </c>
      <c r="F121">
        <v>25942</v>
      </c>
    </row>
    <row r="122" spans="1:6">
      <c r="A122" t="s">
        <v>1811</v>
      </c>
      <c r="B122" t="s">
        <v>1688</v>
      </c>
      <c r="C122" t="s">
        <v>111</v>
      </c>
      <c r="D122" t="s">
        <v>2919</v>
      </c>
      <c r="E122" t="s">
        <v>3087</v>
      </c>
      <c r="F122">
        <v>31823.999999999996</v>
      </c>
    </row>
    <row r="123" spans="1:6">
      <c r="A123" t="s">
        <v>1812</v>
      </c>
      <c r="B123" t="s">
        <v>1688</v>
      </c>
      <c r="C123" t="s">
        <v>113</v>
      </c>
      <c r="D123" t="s">
        <v>2919</v>
      </c>
      <c r="E123" t="s">
        <v>3087</v>
      </c>
      <c r="F123">
        <v>61403.999999999993</v>
      </c>
    </row>
    <row r="124" spans="1:6">
      <c r="A124" t="s">
        <v>1813</v>
      </c>
      <c r="B124" t="s">
        <v>1688</v>
      </c>
      <c r="C124" t="s">
        <v>113</v>
      </c>
      <c r="D124" t="s">
        <v>2919</v>
      </c>
      <c r="E124" t="s">
        <v>3087</v>
      </c>
      <c r="F124">
        <v>74868</v>
      </c>
    </row>
    <row r="125" spans="1:6">
      <c r="A125" t="s">
        <v>1814</v>
      </c>
      <c r="B125" t="s">
        <v>1688</v>
      </c>
      <c r="C125" t="s">
        <v>113</v>
      </c>
      <c r="D125" t="s">
        <v>2919</v>
      </c>
      <c r="E125" t="s">
        <v>3087</v>
      </c>
      <c r="F125">
        <v>62526</v>
      </c>
    </row>
    <row r="126" spans="1:6">
      <c r="A126" t="s">
        <v>1815</v>
      </c>
      <c r="B126" t="s">
        <v>1688</v>
      </c>
      <c r="C126" t="s">
        <v>113</v>
      </c>
      <c r="D126" t="s">
        <v>2919</v>
      </c>
      <c r="E126" t="s">
        <v>3087</v>
      </c>
      <c r="F126">
        <v>63189</v>
      </c>
    </row>
    <row r="127" spans="1:6">
      <c r="A127" t="s">
        <v>1816</v>
      </c>
      <c r="B127" t="s">
        <v>1688</v>
      </c>
      <c r="C127" t="s">
        <v>113</v>
      </c>
      <c r="D127" t="s">
        <v>2919</v>
      </c>
      <c r="E127" t="s">
        <v>3087</v>
      </c>
      <c r="F127">
        <v>63971.000000000007</v>
      </c>
    </row>
    <row r="128" spans="1:6">
      <c r="A128" t="s">
        <v>1817</v>
      </c>
      <c r="B128" t="s">
        <v>1688</v>
      </c>
      <c r="C128" t="s">
        <v>113</v>
      </c>
      <c r="D128" t="s">
        <v>2919</v>
      </c>
      <c r="E128" t="s">
        <v>3087</v>
      </c>
      <c r="F128">
        <v>47838</v>
      </c>
    </row>
    <row r="129" spans="1:6">
      <c r="A129" t="s">
        <v>1818</v>
      </c>
      <c r="B129" t="s">
        <v>1688</v>
      </c>
      <c r="C129" t="s">
        <v>113</v>
      </c>
      <c r="D129" t="s">
        <v>2919</v>
      </c>
      <c r="E129" t="s">
        <v>3087</v>
      </c>
      <c r="F129">
        <v>75990</v>
      </c>
    </row>
    <row r="130" spans="1:6">
      <c r="A130" t="s">
        <v>1819</v>
      </c>
      <c r="B130" t="s">
        <v>1688</v>
      </c>
      <c r="C130" t="s">
        <v>113</v>
      </c>
      <c r="D130" t="s">
        <v>2919</v>
      </c>
      <c r="E130" t="s">
        <v>3087</v>
      </c>
      <c r="F130">
        <v>63444</v>
      </c>
    </row>
    <row r="131" spans="1:6">
      <c r="A131" t="s">
        <v>1820</v>
      </c>
      <c r="B131" t="s">
        <v>1688</v>
      </c>
      <c r="C131" t="s">
        <v>113</v>
      </c>
      <c r="D131" t="s">
        <v>2919</v>
      </c>
      <c r="E131" t="s">
        <v>3087</v>
      </c>
      <c r="F131">
        <v>35547</v>
      </c>
    </row>
    <row r="132" spans="1:6">
      <c r="A132" t="s">
        <v>1821</v>
      </c>
      <c r="B132" t="s">
        <v>1688</v>
      </c>
      <c r="C132" t="s">
        <v>113</v>
      </c>
      <c r="D132" t="s">
        <v>2919</v>
      </c>
      <c r="E132" t="s">
        <v>3087</v>
      </c>
      <c r="F132">
        <v>47141</v>
      </c>
    </row>
    <row r="133" spans="1:6">
      <c r="A133" t="s">
        <v>1822</v>
      </c>
      <c r="B133" t="s">
        <v>1688</v>
      </c>
      <c r="C133" t="s">
        <v>113</v>
      </c>
      <c r="D133" t="s">
        <v>2919</v>
      </c>
      <c r="E133" t="s">
        <v>3087</v>
      </c>
      <c r="F133">
        <v>59942</v>
      </c>
    </row>
    <row r="134" spans="1:6">
      <c r="A134" t="s">
        <v>1823</v>
      </c>
      <c r="B134" t="s">
        <v>1688</v>
      </c>
      <c r="C134" t="s">
        <v>113</v>
      </c>
      <c r="D134" t="s">
        <v>2919</v>
      </c>
      <c r="E134" t="s">
        <v>3087</v>
      </c>
      <c r="F134">
        <v>67150</v>
      </c>
    </row>
    <row r="135" spans="1:6">
      <c r="A135" t="s">
        <v>1824</v>
      </c>
      <c r="B135" t="s">
        <v>1688</v>
      </c>
      <c r="C135" t="s">
        <v>113</v>
      </c>
      <c r="D135" t="s">
        <v>2919</v>
      </c>
      <c r="E135" t="s">
        <v>3087</v>
      </c>
      <c r="F135">
        <v>34068</v>
      </c>
    </row>
    <row r="136" spans="1:6">
      <c r="A136" t="s">
        <v>1825</v>
      </c>
      <c r="B136" t="s">
        <v>1688</v>
      </c>
      <c r="C136" t="s">
        <v>3140</v>
      </c>
      <c r="D136" t="s">
        <v>2919</v>
      </c>
      <c r="E136" t="s">
        <v>3087</v>
      </c>
      <c r="F136">
        <v>154632</v>
      </c>
    </row>
    <row r="137" spans="1:6">
      <c r="A137" t="s">
        <v>1826</v>
      </c>
      <c r="B137" t="s">
        <v>1688</v>
      </c>
      <c r="C137" t="s">
        <v>111</v>
      </c>
      <c r="D137" t="s">
        <v>2919</v>
      </c>
      <c r="E137" t="s">
        <v>3087</v>
      </c>
      <c r="F137">
        <v>85340</v>
      </c>
    </row>
    <row r="138" spans="1:6">
      <c r="A138" t="s">
        <v>1827</v>
      </c>
      <c r="B138" t="s">
        <v>1688</v>
      </c>
      <c r="C138" t="s">
        <v>113</v>
      </c>
      <c r="D138" t="s">
        <v>2919</v>
      </c>
      <c r="E138" t="s">
        <v>3087</v>
      </c>
      <c r="F138">
        <v>42143</v>
      </c>
    </row>
    <row r="139" spans="1:6">
      <c r="A139" t="s">
        <v>1828</v>
      </c>
      <c r="B139" t="s">
        <v>1688</v>
      </c>
      <c r="C139" t="s">
        <v>113</v>
      </c>
      <c r="D139" t="s">
        <v>2919</v>
      </c>
      <c r="E139" t="s">
        <v>3087</v>
      </c>
      <c r="F139">
        <v>82909</v>
      </c>
    </row>
    <row r="140" spans="1:6">
      <c r="A140" t="s">
        <v>1829</v>
      </c>
      <c r="B140" t="s">
        <v>1688</v>
      </c>
      <c r="C140" t="s">
        <v>152</v>
      </c>
      <c r="D140" t="s">
        <v>2919</v>
      </c>
      <c r="E140" t="s">
        <v>3087</v>
      </c>
      <c r="F140">
        <v>16184</v>
      </c>
    </row>
    <row r="141" spans="1:6">
      <c r="A141" t="s">
        <v>1830</v>
      </c>
      <c r="B141" t="s">
        <v>1688</v>
      </c>
      <c r="C141" t="s">
        <v>152</v>
      </c>
      <c r="D141" t="s">
        <v>2919</v>
      </c>
      <c r="E141" t="s">
        <v>3087</v>
      </c>
      <c r="F141">
        <v>25284</v>
      </c>
    </row>
    <row r="142" spans="1:6">
      <c r="A142" t="s">
        <v>1831</v>
      </c>
      <c r="B142" t="s">
        <v>1688</v>
      </c>
      <c r="C142" t="s">
        <v>152</v>
      </c>
      <c r="D142" t="s">
        <v>2919</v>
      </c>
      <c r="E142" t="s">
        <v>3087</v>
      </c>
      <c r="F142">
        <v>26459.999999999996</v>
      </c>
    </row>
    <row r="143" spans="1:6">
      <c r="A143" t="s">
        <v>1832</v>
      </c>
      <c r="B143" t="s">
        <v>1688</v>
      </c>
      <c r="C143" t="s">
        <v>152</v>
      </c>
      <c r="D143" t="s">
        <v>2919</v>
      </c>
      <c r="E143" t="s">
        <v>3087</v>
      </c>
      <c r="F143">
        <v>13440</v>
      </c>
    </row>
    <row r="144" spans="1:6">
      <c r="A144" t="s">
        <v>1833</v>
      </c>
      <c r="B144" t="s">
        <v>1688</v>
      </c>
      <c r="C144" t="s">
        <v>152</v>
      </c>
      <c r="D144" t="s">
        <v>2919</v>
      </c>
      <c r="E144" t="s">
        <v>3087</v>
      </c>
      <c r="F144">
        <v>21560</v>
      </c>
    </row>
    <row r="145" spans="1:6">
      <c r="A145" t="s">
        <v>1834</v>
      </c>
      <c r="B145" t="s">
        <v>1688</v>
      </c>
      <c r="C145" t="s">
        <v>152</v>
      </c>
      <c r="D145" t="s">
        <v>2919</v>
      </c>
      <c r="E145" t="s">
        <v>3087</v>
      </c>
      <c r="F145">
        <v>26459.999999999996</v>
      </c>
    </row>
    <row r="146" spans="1:6">
      <c r="A146" t="s">
        <v>1835</v>
      </c>
      <c r="B146" t="s">
        <v>1688</v>
      </c>
      <c r="C146" t="s">
        <v>152</v>
      </c>
      <c r="D146" t="s">
        <v>2919</v>
      </c>
      <c r="E146" t="s">
        <v>3087</v>
      </c>
      <c r="F146">
        <v>26740.000000000004</v>
      </c>
    </row>
    <row r="147" spans="1:6">
      <c r="A147" t="s">
        <v>1836</v>
      </c>
      <c r="B147" t="s">
        <v>1688</v>
      </c>
      <c r="C147" t="s">
        <v>152</v>
      </c>
      <c r="D147" t="s">
        <v>2919</v>
      </c>
      <c r="E147" t="s">
        <v>3087</v>
      </c>
      <c r="F147">
        <v>29400</v>
      </c>
    </row>
    <row r="148" spans="1:6">
      <c r="A148" t="s">
        <v>1837</v>
      </c>
      <c r="B148" t="s">
        <v>1688</v>
      </c>
      <c r="C148" t="s">
        <v>152</v>
      </c>
      <c r="D148" t="s">
        <v>2919</v>
      </c>
      <c r="E148" t="s">
        <v>3087</v>
      </c>
      <c r="F148">
        <v>17444</v>
      </c>
    </row>
    <row r="149" spans="1:6">
      <c r="A149" t="s">
        <v>1838</v>
      </c>
      <c r="B149" t="s">
        <v>1688</v>
      </c>
      <c r="C149" t="s">
        <v>152</v>
      </c>
      <c r="D149" t="s">
        <v>2919</v>
      </c>
      <c r="E149" t="s">
        <v>3087</v>
      </c>
      <c r="F149">
        <v>20468</v>
      </c>
    </row>
    <row r="150" spans="1:6">
      <c r="A150" t="s">
        <v>1839</v>
      </c>
      <c r="B150" t="s">
        <v>1688</v>
      </c>
      <c r="C150" t="s">
        <v>152</v>
      </c>
      <c r="D150" t="s">
        <v>2919</v>
      </c>
      <c r="E150" t="s">
        <v>3087</v>
      </c>
      <c r="F150">
        <v>20230</v>
      </c>
    </row>
    <row r="151" spans="1:6">
      <c r="A151" t="s">
        <v>1840</v>
      </c>
      <c r="B151" t="s">
        <v>1688</v>
      </c>
      <c r="C151" t="s">
        <v>152</v>
      </c>
      <c r="D151" t="s">
        <v>2919</v>
      </c>
      <c r="E151" t="s">
        <v>3087</v>
      </c>
      <c r="F151">
        <v>23520</v>
      </c>
    </row>
    <row r="152" spans="1:6">
      <c r="A152" t="s">
        <v>1841</v>
      </c>
      <c r="B152" t="s">
        <v>1688</v>
      </c>
      <c r="C152" t="s">
        <v>152</v>
      </c>
      <c r="D152" t="s">
        <v>2919</v>
      </c>
      <c r="E152" t="s">
        <v>3087</v>
      </c>
      <c r="F152">
        <v>21840</v>
      </c>
    </row>
    <row r="153" spans="1:6">
      <c r="A153" t="s">
        <v>1842</v>
      </c>
      <c r="B153" t="s">
        <v>1688</v>
      </c>
      <c r="C153" t="s">
        <v>152</v>
      </c>
      <c r="D153" t="s">
        <v>2919</v>
      </c>
      <c r="E153" t="s">
        <v>3087</v>
      </c>
      <c r="F153">
        <v>18900</v>
      </c>
    </row>
    <row r="154" spans="1:6">
      <c r="A154" t="s">
        <v>1843</v>
      </c>
      <c r="B154" t="s">
        <v>1688</v>
      </c>
      <c r="C154" t="s">
        <v>152</v>
      </c>
      <c r="D154" t="s">
        <v>2919</v>
      </c>
      <c r="E154" t="s">
        <v>3087</v>
      </c>
      <c r="F154">
        <v>15526</v>
      </c>
    </row>
    <row r="155" spans="1:6">
      <c r="A155" t="s">
        <v>1844</v>
      </c>
      <c r="B155" t="s">
        <v>1688</v>
      </c>
      <c r="C155" t="s">
        <v>152</v>
      </c>
      <c r="D155" t="s">
        <v>2919</v>
      </c>
      <c r="E155" t="s">
        <v>3087</v>
      </c>
      <c r="F155">
        <v>21000</v>
      </c>
    </row>
    <row r="156" spans="1:6">
      <c r="A156" t="s">
        <v>1845</v>
      </c>
      <c r="B156" t="s">
        <v>1688</v>
      </c>
      <c r="C156" t="s">
        <v>152</v>
      </c>
      <c r="D156" t="s">
        <v>2919</v>
      </c>
      <c r="E156" t="s">
        <v>3087</v>
      </c>
      <c r="F156">
        <v>23100</v>
      </c>
    </row>
    <row r="157" spans="1:6">
      <c r="A157" t="s">
        <v>1846</v>
      </c>
      <c r="B157" t="s">
        <v>1688</v>
      </c>
      <c r="C157" t="s">
        <v>152</v>
      </c>
      <c r="D157" t="s">
        <v>2919</v>
      </c>
      <c r="E157" t="s">
        <v>3087</v>
      </c>
      <c r="F157">
        <v>16100</v>
      </c>
    </row>
    <row r="158" spans="1:6">
      <c r="A158" t="s">
        <v>1847</v>
      </c>
      <c r="B158" t="s">
        <v>1688</v>
      </c>
      <c r="C158" t="s">
        <v>152</v>
      </c>
      <c r="D158" t="s">
        <v>2919</v>
      </c>
      <c r="E158" t="s">
        <v>3087</v>
      </c>
      <c r="F158">
        <v>20790</v>
      </c>
    </row>
    <row r="159" spans="1:6">
      <c r="A159" t="s">
        <v>1848</v>
      </c>
      <c r="B159" t="s">
        <v>1688</v>
      </c>
      <c r="C159" t="s">
        <v>152</v>
      </c>
      <c r="D159" t="s">
        <v>2919</v>
      </c>
      <c r="E159" t="s">
        <v>3087</v>
      </c>
      <c r="F159">
        <v>25704</v>
      </c>
    </row>
    <row r="160" spans="1:6">
      <c r="A160" t="s">
        <v>1849</v>
      </c>
      <c r="B160" t="s">
        <v>1688</v>
      </c>
      <c r="C160" t="s">
        <v>152</v>
      </c>
      <c r="D160" t="s">
        <v>2919</v>
      </c>
      <c r="E160" t="s">
        <v>3087</v>
      </c>
      <c r="F160">
        <v>24024</v>
      </c>
    </row>
    <row r="161" spans="1:6">
      <c r="A161" t="s">
        <v>1850</v>
      </c>
      <c r="B161" t="s">
        <v>1688</v>
      </c>
      <c r="C161" t="s">
        <v>152</v>
      </c>
      <c r="D161" t="s">
        <v>2919</v>
      </c>
      <c r="E161" t="s">
        <v>3087</v>
      </c>
      <c r="F161">
        <v>30870</v>
      </c>
    </row>
    <row r="162" spans="1:6">
      <c r="A162" t="s">
        <v>1851</v>
      </c>
      <c r="B162" t="s">
        <v>1688</v>
      </c>
      <c r="C162" t="s">
        <v>152</v>
      </c>
      <c r="D162" t="s">
        <v>2919</v>
      </c>
      <c r="E162" t="s">
        <v>3087</v>
      </c>
      <c r="F162">
        <v>25200</v>
      </c>
    </row>
    <row r="163" spans="1:6">
      <c r="A163" t="s">
        <v>1852</v>
      </c>
      <c r="B163" t="s">
        <v>1688</v>
      </c>
      <c r="C163" t="s">
        <v>152</v>
      </c>
      <c r="D163" t="s">
        <v>2919</v>
      </c>
      <c r="E163" t="s">
        <v>3087</v>
      </c>
      <c r="F163">
        <v>25480</v>
      </c>
    </row>
    <row r="164" spans="1:6">
      <c r="A164" t="s">
        <v>1853</v>
      </c>
      <c r="B164" t="s">
        <v>1688</v>
      </c>
      <c r="C164" t="s">
        <v>152</v>
      </c>
      <c r="D164" t="s">
        <v>2919</v>
      </c>
      <c r="E164" t="s">
        <v>3087</v>
      </c>
      <c r="F164">
        <v>23800</v>
      </c>
    </row>
    <row r="165" spans="1:6">
      <c r="A165" t="s">
        <v>1854</v>
      </c>
      <c r="B165" t="s">
        <v>1688</v>
      </c>
      <c r="C165" t="s">
        <v>152</v>
      </c>
      <c r="D165" t="s">
        <v>2919</v>
      </c>
      <c r="E165" t="s">
        <v>3087</v>
      </c>
      <c r="F165">
        <v>17878</v>
      </c>
    </row>
    <row r="166" spans="1:6">
      <c r="A166" t="s">
        <v>1855</v>
      </c>
      <c r="B166" t="s">
        <v>1688</v>
      </c>
      <c r="C166" t="s">
        <v>152</v>
      </c>
      <c r="D166" t="s">
        <v>2919</v>
      </c>
      <c r="E166" t="s">
        <v>3087</v>
      </c>
      <c r="F166">
        <v>19656</v>
      </c>
    </row>
    <row r="167" spans="1:6">
      <c r="A167" t="s">
        <v>1856</v>
      </c>
      <c r="B167" t="s">
        <v>1688</v>
      </c>
      <c r="C167" t="s">
        <v>152</v>
      </c>
      <c r="D167" t="s">
        <v>2919</v>
      </c>
      <c r="E167" t="s">
        <v>3087</v>
      </c>
      <c r="F167">
        <v>19992</v>
      </c>
    </row>
    <row r="168" spans="1:6">
      <c r="A168" t="s">
        <v>1857</v>
      </c>
      <c r="B168" t="s">
        <v>1688</v>
      </c>
      <c r="C168" t="s">
        <v>152</v>
      </c>
      <c r="D168" t="s">
        <v>2919</v>
      </c>
      <c r="E168" t="s">
        <v>3087</v>
      </c>
      <c r="F168">
        <v>22735.999999999996</v>
      </c>
    </row>
    <row r="169" spans="1:6">
      <c r="A169" t="s">
        <v>1858</v>
      </c>
      <c r="B169" t="s">
        <v>1688</v>
      </c>
      <c r="C169" t="s">
        <v>176</v>
      </c>
      <c r="D169" t="s">
        <v>2919</v>
      </c>
      <c r="E169" t="s">
        <v>3087</v>
      </c>
      <c r="F169">
        <v>18480</v>
      </c>
    </row>
    <row r="170" spans="1:6">
      <c r="A170" t="s">
        <v>1859</v>
      </c>
      <c r="B170" t="s">
        <v>1688</v>
      </c>
      <c r="C170" t="s">
        <v>176</v>
      </c>
      <c r="D170" t="s">
        <v>2919</v>
      </c>
      <c r="E170" t="s">
        <v>3087</v>
      </c>
      <c r="F170">
        <v>12067.999999999998</v>
      </c>
    </row>
    <row r="171" spans="1:6">
      <c r="A171" t="s">
        <v>1860</v>
      </c>
      <c r="B171" t="s">
        <v>1688</v>
      </c>
      <c r="C171" t="s">
        <v>176</v>
      </c>
      <c r="D171" t="s">
        <v>2919</v>
      </c>
      <c r="E171" t="s">
        <v>3087</v>
      </c>
      <c r="F171">
        <v>13860</v>
      </c>
    </row>
    <row r="172" spans="1:6">
      <c r="A172" t="s">
        <v>1861</v>
      </c>
      <c r="B172" t="s">
        <v>1688</v>
      </c>
      <c r="C172" t="s">
        <v>176</v>
      </c>
      <c r="D172" t="s">
        <v>2919</v>
      </c>
      <c r="E172" t="s">
        <v>3087</v>
      </c>
      <c r="F172">
        <v>15834</v>
      </c>
    </row>
    <row r="173" spans="1:6">
      <c r="A173" t="s">
        <v>1862</v>
      </c>
      <c r="B173" t="s">
        <v>1688</v>
      </c>
      <c r="C173" t="s">
        <v>176</v>
      </c>
      <c r="D173" t="s">
        <v>2919</v>
      </c>
      <c r="E173" t="s">
        <v>3087</v>
      </c>
      <c r="F173">
        <v>1498</v>
      </c>
    </row>
    <row r="174" spans="1:6">
      <c r="A174" t="s">
        <v>1863</v>
      </c>
      <c r="B174" t="s">
        <v>1688</v>
      </c>
      <c r="C174" t="s">
        <v>176</v>
      </c>
      <c r="D174" t="s">
        <v>2919</v>
      </c>
      <c r="E174" t="s">
        <v>3087</v>
      </c>
      <c r="F174">
        <v>29988.000000000004</v>
      </c>
    </row>
    <row r="175" spans="1:6">
      <c r="A175" t="s">
        <v>1864</v>
      </c>
      <c r="B175" t="s">
        <v>1688</v>
      </c>
      <c r="C175" t="s">
        <v>1010</v>
      </c>
      <c r="D175" t="s">
        <v>2919</v>
      </c>
      <c r="E175" t="s">
        <v>3087</v>
      </c>
      <c r="F175">
        <v>15350.999999999998</v>
      </c>
    </row>
    <row r="176" spans="1:6">
      <c r="A176" t="s">
        <v>1865</v>
      </c>
      <c r="B176" t="s">
        <v>1688</v>
      </c>
      <c r="C176" t="s">
        <v>176</v>
      </c>
      <c r="D176" t="s">
        <v>2919</v>
      </c>
      <c r="E176" t="s">
        <v>3087</v>
      </c>
      <c r="F176">
        <v>16632</v>
      </c>
    </row>
    <row r="177" spans="1:6">
      <c r="A177" t="s">
        <v>1866</v>
      </c>
      <c r="B177" t="s">
        <v>1688</v>
      </c>
      <c r="C177" t="s">
        <v>176</v>
      </c>
      <c r="D177" t="s">
        <v>2919</v>
      </c>
      <c r="E177" t="s">
        <v>3087</v>
      </c>
      <c r="F177">
        <v>9660</v>
      </c>
    </row>
    <row r="178" spans="1:6">
      <c r="A178" t="s">
        <v>1867</v>
      </c>
      <c r="B178" t="s">
        <v>1688</v>
      </c>
      <c r="C178" t="s">
        <v>176</v>
      </c>
      <c r="D178" t="s">
        <v>2919</v>
      </c>
      <c r="E178" t="s">
        <v>3087</v>
      </c>
      <c r="F178">
        <v>64371.999999999993</v>
      </c>
    </row>
    <row r="179" spans="1:6">
      <c r="A179" t="s">
        <v>1868</v>
      </c>
      <c r="B179" t="s">
        <v>1688</v>
      </c>
      <c r="C179" t="s">
        <v>176</v>
      </c>
      <c r="D179" t="s">
        <v>2919</v>
      </c>
      <c r="E179" t="s">
        <v>3087</v>
      </c>
      <c r="F179">
        <v>39200</v>
      </c>
    </row>
    <row r="180" spans="1:6">
      <c r="A180" t="s">
        <v>1869</v>
      </c>
      <c r="B180" t="s">
        <v>1688</v>
      </c>
      <c r="C180" t="s">
        <v>176</v>
      </c>
      <c r="D180" t="s">
        <v>2919</v>
      </c>
      <c r="E180" t="s">
        <v>3087</v>
      </c>
      <c r="F180">
        <v>58744</v>
      </c>
    </row>
    <row r="181" spans="1:6">
      <c r="A181" t="s">
        <v>1870</v>
      </c>
      <c r="B181" t="s">
        <v>1688</v>
      </c>
      <c r="C181" t="s">
        <v>176</v>
      </c>
      <c r="D181" t="s">
        <v>2919</v>
      </c>
      <c r="E181" t="s">
        <v>3087</v>
      </c>
      <c r="F181">
        <v>19516</v>
      </c>
    </row>
    <row r="182" spans="1:6">
      <c r="A182" t="s">
        <v>1871</v>
      </c>
      <c r="B182" t="s">
        <v>1688</v>
      </c>
      <c r="C182" t="s">
        <v>176</v>
      </c>
      <c r="D182" t="s">
        <v>2919</v>
      </c>
      <c r="E182" t="s">
        <v>3087</v>
      </c>
      <c r="F182">
        <v>19516</v>
      </c>
    </row>
    <row r="183" spans="1:6">
      <c r="A183" t="s">
        <v>1872</v>
      </c>
      <c r="B183" t="s">
        <v>1688</v>
      </c>
      <c r="C183" t="s">
        <v>176</v>
      </c>
      <c r="D183" t="s">
        <v>2919</v>
      </c>
      <c r="E183" t="s">
        <v>3087</v>
      </c>
      <c r="F183">
        <v>33502</v>
      </c>
    </row>
    <row r="184" spans="1:6">
      <c r="A184" t="s">
        <v>1873</v>
      </c>
      <c r="B184" t="s">
        <v>1688</v>
      </c>
      <c r="C184" t="s">
        <v>176</v>
      </c>
      <c r="D184" t="s">
        <v>2919</v>
      </c>
      <c r="E184" t="s">
        <v>3087</v>
      </c>
      <c r="F184">
        <v>22386</v>
      </c>
    </row>
    <row r="185" spans="1:6">
      <c r="A185" t="s">
        <v>1874</v>
      </c>
      <c r="B185" t="s">
        <v>1688</v>
      </c>
      <c r="C185" t="s">
        <v>176</v>
      </c>
      <c r="D185" t="s">
        <v>2919</v>
      </c>
      <c r="E185" t="s">
        <v>3087</v>
      </c>
      <c r="F185">
        <v>9226</v>
      </c>
    </row>
    <row r="186" spans="1:6">
      <c r="A186" t="s">
        <v>1875</v>
      </c>
      <c r="B186" t="s">
        <v>1688</v>
      </c>
      <c r="C186" t="s">
        <v>176</v>
      </c>
      <c r="D186" t="s">
        <v>2919</v>
      </c>
      <c r="E186" t="s">
        <v>3087</v>
      </c>
      <c r="F186">
        <v>19992</v>
      </c>
    </row>
    <row r="187" spans="1:6">
      <c r="A187" t="s">
        <v>1876</v>
      </c>
      <c r="B187" t="s">
        <v>1688</v>
      </c>
      <c r="C187" t="s">
        <v>176</v>
      </c>
      <c r="D187" t="s">
        <v>2919</v>
      </c>
      <c r="E187" t="s">
        <v>3087</v>
      </c>
      <c r="F187">
        <v>99120</v>
      </c>
    </row>
    <row r="188" spans="1:6">
      <c r="A188" t="s">
        <v>1877</v>
      </c>
      <c r="B188" t="s">
        <v>1688</v>
      </c>
      <c r="C188" t="s">
        <v>176</v>
      </c>
      <c r="D188" t="s">
        <v>2919</v>
      </c>
      <c r="E188" t="s">
        <v>3087</v>
      </c>
      <c r="F188">
        <v>18200</v>
      </c>
    </row>
    <row r="189" spans="1:6">
      <c r="A189" t="s">
        <v>1878</v>
      </c>
      <c r="B189" t="s">
        <v>1688</v>
      </c>
      <c r="C189" t="s">
        <v>176</v>
      </c>
      <c r="D189" t="s">
        <v>2919</v>
      </c>
      <c r="E189" t="s">
        <v>3087</v>
      </c>
      <c r="F189">
        <v>28938.000000000004</v>
      </c>
    </row>
    <row r="190" spans="1:6">
      <c r="A190" t="s">
        <v>1879</v>
      </c>
      <c r="B190" t="s">
        <v>1688</v>
      </c>
      <c r="C190" t="s">
        <v>176</v>
      </c>
      <c r="D190" t="s">
        <v>2919</v>
      </c>
      <c r="E190" t="s">
        <v>3087</v>
      </c>
      <c r="F190">
        <v>14167.999999999998</v>
      </c>
    </row>
    <row r="191" spans="1:6">
      <c r="A191" t="s">
        <v>1880</v>
      </c>
      <c r="B191" t="s">
        <v>1688</v>
      </c>
      <c r="C191" t="s">
        <v>176</v>
      </c>
      <c r="D191" t="s">
        <v>2919</v>
      </c>
      <c r="E191" t="s">
        <v>3087</v>
      </c>
      <c r="F191">
        <v>19026</v>
      </c>
    </row>
    <row r="192" spans="1:6">
      <c r="A192" t="s">
        <v>1881</v>
      </c>
      <c r="B192" t="s">
        <v>1688</v>
      </c>
      <c r="C192" t="s">
        <v>176</v>
      </c>
      <c r="D192" t="s">
        <v>2919</v>
      </c>
      <c r="E192" t="s">
        <v>3087</v>
      </c>
      <c r="F192">
        <v>19026</v>
      </c>
    </row>
    <row r="193" spans="1:6">
      <c r="A193" t="s">
        <v>1882</v>
      </c>
      <c r="B193" t="s">
        <v>1688</v>
      </c>
      <c r="C193" t="s">
        <v>176</v>
      </c>
      <c r="D193" t="s">
        <v>2919</v>
      </c>
      <c r="E193" t="s">
        <v>3087</v>
      </c>
      <c r="F193">
        <v>26250</v>
      </c>
    </row>
    <row r="194" spans="1:6">
      <c r="A194" t="s">
        <v>1883</v>
      </c>
      <c r="B194" t="s">
        <v>1688</v>
      </c>
      <c r="C194" t="s">
        <v>176</v>
      </c>
      <c r="D194" t="s">
        <v>2919</v>
      </c>
      <c r="E194" t="s">
        <v>3087</v>
      </c>
      <c r="F194">
        <v>98784</v>
      </c>
    </row>
    <row r="195" spans="1:6">
      <c r="A195" t="s">
        <v>1884</v>
      </c>
      <c r="B195" t="s">
        <v>1688</v>
      </c>
      <c r="C195" t="s">
        <v>1021</v>
      </c>
      <c r="D195" t="s">
        <v>3046</v>
      </c>
      <c r="E195" t="s">
        <v>3087</v>
      </c>
      <c r="F195">
        <v>5776141.4060000004</v>
      </c>
    </row>
    <row r="196" spans="1:6">
      <c r="A196" t="s">
        <v>1885</v>
      </c>
      <c r="B196" t="s">
        <v>1688</v>
      </c>
      <c r="C196" t="s">
        <v>1020</v>
      </c>
      <c r="D196" t="s">
        <v>2919</v>
      </c>
      <c r="E196" t="s">
        <v>3087</v>
      </c>
      <c r="F196">
        <v>302960</v>
      </c>
    </row>
    <row r="197" spans="1:6">
      <c r="A197" t="s">
        <v>1886</v>
      </c>
      <c r="B197" t="s">
        <v>1688</v>
      </c>
      <c r="C197" t="s">
        <v>1014</v>
      </c>
      <c r="D197" t="s">
        <v>2919</v>
      </c>
      <c r="E197" t="s">
        <v>3087</v>
      </c>
      <c r="F197">
        <v>81536</v>
      </c>
    </row>
    <row r="198" spans="1:6">
      <c r="A198" t="s">
        <v>1887</v>
      </c>
      <c r="B198" t="s">
        <v>1688</v>
      </c>
      <c r="C198" t="s">
        <v>1016</v>
      </c>
      <c r="D198" t="s">
        <v>2919</v>
      </c>
      <c r="E198" t="s">
        <v>3087</v>
      </c>
      <c r="F198">
        <v>16800</v>
      </c>
    </row>
    <row r="199" spans="1:6">
      <c r="A199" t="s">
        <v>1888</v>
      </c>
      <c r="B199" t="s">
        <v>1688</v>
      </c>
      <c r="C199" t="s">
        <v>1017</v>
      </c>
      <c r="D199" t="s">
        <v>2919</v>
      </c>
      <c r="E199" t="s">
        <v>3087</v>
      </c>
      <c r="F199">
        <v>69440</v>
      </c>
    </row>
    <row r="200" spans="1:6">
      <c r="A200" t="s">
        <v>1889</v>
      </c>
      <c r="B200" t="s">
        <v>1688</v>
      </c>
      <c r="C200" t="s">
        <v>1018</v>
      </c>
      <c r="D200" t="s">
        <v>2919</v>
      </c>
      <c r="E200" t="s">
        <v>3087</v>
      </c>
      <c r="F200">
        <v>426729.6</v>
      </c>
    </row>
    <row r="201" spans="1:6">
      <c r="A201" t="s">
        <v>1890</v>
      </c>
      <c r="B201" t="s">
        <v>1688</v>
      </c>
      <c r="C201" t="s">
        <v>912</v>
      </c>
      <c r="D201" t="s">
        <v>2919</v>
      </c>
      <c r="E201" t="s">
        <v>3087</v>
      </c>
      <c r="F201">
        <v>472375</v>
      </c>
    </row>
    <row r="202" spans="1:6">
      <c r="A202" t="s">
        <v>1891</v>
      </c>
      <c r="B202" t="s">
        <v>1688</v>
      </c>
      <c r="C202" t="s">
        <v>1101</v>
      </c>
      <c r="D202" t="s">
        <v>2919</v>
      </c>
      <c r="E202" t="s">
        <v>3087</v>
      </c>
      <c r="F202">
        <v>411600</v>
      </c>
    </row>
    <row r="203" spans="1:6">
      <c r="A203" t="s">
        <v>1892</v>
      </c>
      <c r="B203" t="s">
        <v>1688</v>
      </c>
      <c r="C203" t="s">
        <v>1103</v>
      </c>
      <c r="D203" t="s">
        <v>2919</v>
      </c>
      <c r="E203" t="s">
        <v>3087</v>
      </c>
      <c r="F203">
        <v>389504.00599999999</v>
      </c>
    </row>
    <row r="204" spans="1:6">
      <c r="A204" t="s">
        <v>1893</v>
      </c>
      <c r="B204" t="s">
        <v>1688</v>
      </c>
      <c r="C204" t="s">
        <v>1105</v>
      </c>
      <c r="D204" t="s">
        <v>2919</v>
      </c>
      <c r="E204" t="s">
        <v>3087</v>
      </c>
      <c r="F204">
        <v>92899.907099999997</v>
      </c>
    </row>
    <row r="205" spans="1:6">
      <c r="A205" t="s">
        <v>1894</v>
      </c>
      <c r="B205" t="s">
        <v>1688</v>
      </c>
      <c r="C205" t="s">
        <v>1106</v>
      </c>
      <c r="D205" t="s">
        <v>2919</v>
      </c>
      <c r="E205" t="s">
        <v>3087</v>
      </c>
      <c r="F205">
        <v>141750.84</v>
      </c>
    </row>
    <row r="206" spans="1:6">
      <c r="A206" t="s">
        <v>1895</v>
      </c>
      <c r="B206" t="s">
        <v>1688</v>
      </c>
      <c r="C206" t="s">
        <v>1108</v>
      </c>
      <c r="D206" t="s">
        <v>2919</v>
      </c>
      <c r="E206" t="s">
        <v>3087</v>
      </c>
      <c r="F206">
        <v>2000001.2999999998</v>
      </c>
    </row>
    <row r="207" spans="1:6">
      <c r="A207" t="s">
        <v>1896</v>
      </c>
      <c r="B207" t="s">
        <v>1688</v>
      </c>
      <c r="C207" t="s">
        <v>910</v>
      </c>
      <c r="D207" t="s">
        <v>2905</v>
      </c>
      <c r="E207" t="s">
        <v>3087</v>
      </c>
      <c r="F207">
        <v>5408620.0999999996</v>
      </c>
    </row>
    <row r="208" spans="1:6">
      <c r="A208" t="s">
        <v>1897</v>
      </c>
      <c r="B208" t="s">
        <v>1688</v>
      </c>
      <c r="C208" t="s">
        <v>912</v>
      </c>
      <c r="D208" t="s">
        <v>2905</v>
      </c>
      <c r="E208" t="s">
        <v>3087</v>
      </c>
      <c r="F208">
        <v>77083.13</v>
      </c>
    </row>
    <row r="209" spans="1:6">
      <c r="A209" t="s">
        <v>1898</v>
      </c>
      <c r="B209" t="s">
        <v>1688</v>
      </c>
      <c r="C209" t="s">
        <v>912</v>
      </c>
      <c r="D209" t="s">
        <v>2905</v>
      </c>
      <c r="E209" t="s">
        <v>3087</v>
      </c>
      <c r="F209">
        <v>164834.07</v>
      </c>
    </row>
    <row r="210" spans="1:6">
      <c r="A210" t="s">
        <v>1899</v>
      </c>
      <c r="B210" t="s">
        <v>1688</v>
      </c>
      <c r="C210" t="s">
        <v>912</v>
      </c>
      <c r="D210" t="s">
        <v>2905</v>
      </c>
      <c r="E210" t="s">
        <v>3087</v>
      </c>
      <c r="F210">
        <v>200000</v>
      </c>
    </row>
    <row r="211" spans="1:6">
      <c r="A211" t="s">
        <v>1900</v>
      </c>
      <c r="B211" t="s">
        <v>1688</v>
      </c>
      <c r="C211" t="s">
        <v>912</v>
      </c>
      <c r="D211" t="s">
        <v>2905</v>
      </c>
      <c r="E211" t="s">
        <v>3087</v>
      </c>
      <c r="F211">
        <v>101231</v>
      </c>
    </row>
    <row r="212" spans="1:6">
      <c r="A212" t="s">
        <v>1901</v>
      </c>
      <c r="B212" t="s">
        <v>1688</v>
      </c>
      <c r="C212" t="s">
        <v>912</v>
      </c>
      <c r="D212" t="s">
        <v>2905</v>
      </c>
      <c r="E212" t="s">
        <v>3087</v>
      </c>
      <c r="F212">
        <v>150000</v>
      </c>
    </row>
    <row r="213" spans="1:6">
      <c r="A213" t="s">
        <v>1902</v>
      </c>
      <c r="B213" t="s">
        <v>1688</v>
      </c>
      <c r="C213" t="s">
        <v>912</v>
      </c>
      <c r="D213" t="s">
        <v>2905</v>
      </c>
      <c r="E213" t="s">
        <v>3087</v>
      </c>
      <c r="F213">
        <v>210000</v>
      </c>
    </row>
    <row r="214" spans="1:6">
      <c r="A214" t="s">
        <v>1903</v>
      </c>
      <c r="B214" t="s">
        <v>1688</v>
      </c>
      <c r="C214" t="s">
        <v>912</v>
      </c>
      <c r="D214" t="s">
        <v>2905</v>
      </c>
      <c r="E214" t="s">
        <v>3087</v>
      </c>
      <c r="F214">
        <v>190000</v>
      </c>
    </row>
    <row r="215" spans="1:6">
      <c r="A215" t="s">
        <v>1904</v>
      </c>
      <c r="B215" t="s">
        <v>1688</v>
      </c>
      <c r="C215" t="s">
        <v>912</v>
      </c>
      <c r="D215" t="s">
        <v>2905</v>
      </c>
      <c r="E215" t="s">
        <v>3087</v>
      </c>
      <c r="F215">
        <v>338753.73</v>
      </c>
    </row>
    <row r="216" spans="1:6">
      <c r="A216" t="s">
        <v>1905</v>
      </c>
      <c r="B216" t="s">
        <v>1688</v>
      </c>
      <c r="C216" t="s">
        <v>919</v>
      </c>
      <c r="D216" t="s">
        <v>2905</v>
      </c>
      <c r="E216" t="s">
        <v>3087</v>
      </c>
      <c r="F216">
        <v>49894.09</v>
      </c>
    </row>
    <row r="217" spans="1:6">
      <c r="A217" t="s">
        <v>1906</v>
      </c>
      <c r="B217" t="s">
        <v>1688</v>
      </c>
      <c r="C217" t="s">
        <v>912</v>
      </c>
      <c r="D217" t="s">
        <v>2905</v>
      </c>
      <c r="E217" t="s">
        <v>3087</v>
      </c>
      <c r="F217">
        <v>171000</v>
      </c>
    </row>
    <row r="218" spans="1:6">
      <c r="A218" t="s">
        <v>1907</v>
      </c>
      <c r="B218" t="s">
        <v>1688</v>
      </c>
      <c r="C218" t="s">
        <v>912</v>
      </c>
      <c r="D218" t="s">
        <v>2905</v>
      </c>
      <c r="E218" t="s">
        <v>3087</v>
      </c>
      <c r="F218">
        <v>327500</v>
      </c>
    </row>
    <row r="219" spans="1:6">
      <c r="A219" t="s">
        <v>1908</v>
      </c>
      <c r="B219" t="s">
        <v>1688</v>
      </c>
      <c r="C219" t="s">
        <v>912</v>
      </c>
      <c r="D219" t="s">
        <v>2905</v>
      </c>
      <c r="E219" t="s">
        <v>3087</v>
      </c>
      <c r="F219">
        <v>825000</v>
      </c>
    </row>
    <row r="220" spans="1:6">
      <c r="A220" t="s">
        <v>1909</v>
      </c>
      <c r="B220" t="s">
        <v>1688</v>
      </c>
      <c r="C220" t="s">
        <v>912</v>
      </c>
      <c r="D220" t="s">
        <v>2905</v>
      </c>
      <c r="E220" t="s">
        <v>3087</v>
      </c>
      <c r="F220">
        <v>500000</v>
      </c>
    </row>
    <row r="221" spans="1:6">
      <c r="A221" t="s">
        <v>1910</v>
      </c>
      <c r="B221" t="s">
        <v>1688</v>
      </c>
      <c r="C221" t="s">
        <v>912</v>
      </c>
      <c r="D221" t="s">
        <v>2905</v>
      </c>
      <c r="E221" t="s">
        <v>3087</v>
      </c>
      <c r="F221">
        <v>500000</v>
      </c>
    </row>
    <row r="222" spans="1:6">
      <c r="A222" t="s">
        <v>1911</v>
      </c>
      <c r="B222" t="s">
        <v>1688</v>
      </c>
      <c r="C222" t="s">
        <v>24</v>
      </c>
      <c r="D222" t="s">
        <v>2905</v>
      </c>
      <c r="E222" t="s">
        <v>3087</v>
      </c>
      <c r="F222">
        <v>823843.54800000007</v>
      </c>
    </row>
    <row r="223" spans="1:6">
      <c r="A223" t="s">
        <v>1912</v>
      </c>
      <c r="B223" t="s">
        <v>1688</v>
      </c>
      <c r="C223" t="s">
        <v>545</v>
      </c>
      <c r="D223" t="s">
        <v>2905</v>
      </c>
      <c r="E223" t="s">
        <v>3087</v>
      </c>
      <c r="F223">
        <v>1471856</v>
      </c>
    </row>
    <row r="224" spans="1:6">
      <c r="A224" t="s">
        <v>1913</v>
      </c>
      <c r="B224" t="s">
        <v>1688</v>
      </c>
      <c r="C224" t="s">
        <v>547</v>
      </c>
      <c r="D224" t="s">
        <v>2905</v>
      </c>
      <c r="E224" t="s">
        <v>3087</v>
      </c>
      <c r="F224">
        <v>484467.5</v>
      </c>
    </row>
    <row r="225" spans="1:6">
      <c r="A225" t="s">
        <v>1914</v>
      </c>
      <c r="B225" t="s">
        <v>1688</v>
      </c>
      <c r="C225" t="s">
        <v>546</v>
      </c>
      <c r="D225" t="s">
        <v>2905</v>
      </c>
      <c r="E225" t="s">
        <v>3087</v>
      </c>
      <c r="F225">
        <v>401780.6</v>
      </c>
    </row>
    <row r="226" spans="1:6">
      <c r="A226" t="s">
        <v>1915</v>
      </c>
      <c r="B226" t="s">
        <v>1688</v>
      </c>
      <c r="C226" t="s">
        <v>548</v>
      </c>
      <c r="D226" t="s">
        <v>2905</v>
      </c>
      <c r="E226" t="s">
        <v>3087</v>
      </c>
      <c r="F226">
        <v>938484.03999999992</v>
      </c>
    </row>
    <row r="227" spans="1:6">
      <c r="A227" t="s">
        <v>1916</v>
      </c>
      <c r="B227" t="s">
        <v>1688</v>
      </c>
      <c r="C227" t="s">
        <v>1011</v>
      </c>
      <c r="D227" t="s">
        <v>2905</v>
      </c>
      <c r="E227" t="s">
        <v>3087</v>
      </c>
      <c r="F227">
        <v>1200000</v>
      </c>
    </row>
    <row r="228" spans="1:6">
      <c r="A228" t="s">
        <v>1917</v>
      </c>
      <c r="B228" t="s">
        <v>1688</v>
      </c>
      <c r="C228" t="s">
        <v>552</v>
      </c>
      <c r="D228" t="s">
        <v>2907</v>
      </c>
      <c r="E228" t="s">
        <v>3087</v>
      </c>
      <c r="F228">
        <v>17620857.719999999</v>
      </c>
    </row>
    <row r="229" spans="1:6">
      <c r="A229" t="s">
        <v>1918</v>
      </c>
      <c r="B229" t="s">
        <v>1688</v>
      </c>
      <c r="C229" t="s">
        <v>667</v>
      </c>
      <c r="D229" t="s">
        <v>2907</v>
      </c>
      <c r="E229" t="s">
        <v>3087</v>
      </c>
      <c r="F229">
        <v>7112634.8000000007</v>
      </c>
    </row>
    <row r="230" spans="1:6">
      <c r="A230" t="s">
        <v>1919</v>
      </c>
      <c r="B230" t="s">
        <v>1688</v>
      </c>
      <c r="C230" t="s">
        <v>669</v>
      </c>
      <c r="D230" t="s">
        <v>2907</v>
      </c>
      <c r="E230" t="s">
        <v>3087</v>
      </c>
      <c r="F230">
        <v>1260203.5</v>
      </c>
    </row>
    <row r="231" spans="1:6">
      <c r="A231" t="s">
        <v>1920</v>
      </c>
      <c r="B231" t="s">
        <v>1688</v>
      </c>
      <c r="C231" t="s">
        <v>670</v>
      </c>
      <c r="D231" t="s">
        <v>2907</v>
      </c>
      <c r="E231" t="s">
        <v>3087</v>
      </c>
      <c r="F231">
        <v>36576.9</v>
      </c>
    </row>
    <row r="232" spans="1:6">
      <c r="A232" t="s">
        <v>1921</v>
      </c>
      <c r="B232" t="s">
        <v>1688</v>
      </c>
      <c r="C232" t="s">
        <v>755</v>
      </c>
      <c r="D232" t="s">
        <v>2911</v>
      </c>
      <c r="E232" t="s">
        <v>3087</v>
      </c>
      <c r="F232">
        <v>5000000</v>
      </c>
    </row>
    <row r="233" spans="1:6">
      <c r="A233" t="s">
        <v>1922</v>
      </c>
      <c r="B233" t="s">
        <v>1688</v>
      </c>
      <c r="C233" t="s">
        <v>756</v>
      </c>
      <c r="D233" t="s">
        <v>2911</v>
      </c>
      <c r="E233" t="s">
        <v>3087</v>
      </c>
      <c r="F233">
        <v>800000.45</v>
      </c>
    </row>
    <row r="234" spans="1:6">
      <c r="A234" t="s">
        <v>1923</v>
      </c>
      <c r="B234" t="s">
        <v>1688</v>
      </c>
      <c r="C234" t="s">
        <v>964</v>
      </c>
      <c r="D234" t="s">
        <v>2916</v>
      </c>
      <c r="E234" t="s">
        <v>3087</v>
      </c>
      <c r="F234">
        <v>5615.62</v>
      </c>
    </row>
    <row r="235" spans="1:6">
      <c r="A235" t="s">
        <v>1924</v>
      </c>
      <c r="B235" t="s">
        <v>1688</v>
      </c>
      <c r="C235" t="s">
        <v>965</v>
      </c>
      <c r="D235" t="s">
        <v>2916</v>
      </c>
      <c r="E235" t="s">
        <v>3087</v>
      </c>
      <c r="F235">
        <v>60000</v>
      </c>
    </row>
    <row r="236" spans="1:6">
      <c r="A236" t="s">
        <v>1925</v>
      </c>
      <c r="B236" t="s">
        <v>1688</v>
      </c>
      <c r="C236" t="s">
        <v>966</v>
      </c>
      <c r="D236" t="s">
        <v>2916</v>
      </c>
      <c r="E236" t="s">
        <v>3087</v>
      </c>
      <c r="F236">
        <v>582214.86</v>
      </c>
    </row>
    <row r="237" spans="1:6">
      <c r="A237" t="s">
        <v>1926</v>
      </c>
      <c r="B237" t="s">
        <v>1688</v>
      </c>
      <c r="C237" t="s">
        <v>969</v>
      </c>
      <c r="D237" t="s">
        <v>2916</v>
      </c>
      <c r="E237" t="s">
        <v>3087</v>
      </c>
      <c r="F237">
        <v>18724.5</v>
      </c>
    </row>
    <row r="238" spans="1:6">
      <c r="A238" t="s">
        <v>1927</v>
      </c>
      <c r="B238" t="s">
        <v>1688</v>
      </c>
      <c r="C238" t="s">
        <v>970</v>
      </c>
      <c r="D238" t="s">
        <v>2916</v>
      </c>
      <c r="E238" t="s">
        <v>3087</v>
      </c>
      <c r="F238">
        <v>347884.2</v>
      </c>
    </row>
    <row r="239" spans="1:6">
      <c r="A239" t="s">
        <v>1928</v>
      </c>
      <c r="B239" t="s">
        <v>1688</v>
      </c>
      <c r="C239" t="s">
        <v>972</v>
      </c>
      <c r="D239" t="s">
        <v>2916</v>
      </c>
      <c r="E239" t="s">
        <v>3087</v>
      </c>
      <c r="F239">
        <v>1940789.2000000002</v>
      </c>
    </row>
    <row r="240" spans="1:6">
      <c r="A240" t="s">
        <v>1929</v>
      </c>
      <c r="B240" t="s">
        <v>1688</v>
      </c>
      <c r="C240" t="s">
        <v>973</v>
      </c>
      <c r="D240" t="s">
        <v>2916</v>
      </c>
      <c r="E240" t="s">
        <v>3087</v>
      </c>
      <c r="F240">
        <v>128808.48</v>
      </c>
    </row>
    <row r="241" spans="1:6">
      <c r="A241" t="s">
        <v>1930</v>
      </c>
      <c r="B241" t="s">
        <v>1688</v>
      </c>
      <c r="C241" t="s">
        <v>975</v>
      </c>
      <c r="D241" t="s">
        <v>2916</v>
      </c>
      <c r="E241" t="s">
        <v>3087</v>
      </c>
      <c r="F241">
        <v>205382.64</v>
      </c>
    </row>
    <row r="242" spans="1:6">
      <c r="A242" t="s">
        <v>1931</v>
      </c>
      <c r="B242" t="s">
        <v>1688</v>
      </c>
      <c r="C242" t="s">
        <v>977</v>
      </c>
      <c r="D242" t="s">
        <v>2916</v>
      </c>
      <c r="E242" t="s">
        <v>3087</v>
      </c>
      <c r="F242">
        <v>2169677.1</v>
      </c>
    </row>
    <row r="243" spans="1:6">
      <c r="A243" t="s">
        <v>1932</v>
      </c>
      <c r="B243" t="s">
        <v>1688</v>
      </c>
      <c r="C243" t="s">
        <v>1681</v>
      </c>
      <c r="D243" t="s">
        <v>2915</v>
      </c>
      <c r="E243" t="s">
        <v>3087</v>
      </c>
      <c r="F243">
        <v>5558709.2400000002</v>
      </c>
    </row>
    <row r="244" spans="1:6">
      <c r="A244" t="s">
        <v>3152</v>
      </c>
      <c r="B244" t="s">
        <v>1688</v>
      </c>
      <c r="C244" t="s">
        <v>3150</v>
      </c>
      <c r="D244" t="s">
        <v>2919</v>
      </c>
      <c r="E244" t="s">
        <v>3087</v>
      </c>
      <c r="F244">
        <v>196573</v>
      </c>
    </row>
    <row r="245" spans="1:6">
      <c r="A245" t="s">
        <v>3153</v>
      </c>
      <c r="B245" t="s">
        <v>1688</v>
      </c>
      <c r="C245" t="s">
        <v>3151</v>
      </c>
      <c r="D245" t="s">
        <v>2919</v>
      </c>
      <c r="E245" t="s">
        <v>3087</v>
      </c>
      <c r="F245">
        <v>3021</v>
      </c>
    </row>
    <row r="246" spans="1:6">
      <c r="A246" t="s">
        <v>1933</v>
      </c>
      <c r="B246" t="s">
        <v>1690</v>
      </c>
      <c r="C246" t="s">
        <v>1124</v>
      </c>
      <c r="D246" t="s">
        <v>2919</v>
      </c>
      <c r="E246" t="s">
        <v>3087</v>
      </c>
      <c r="F246">
        <v>4821.25</v>
      </c>
    </row>
    <row r="247" spans="1:6">
      <c r="A247" t="s">
        <v>1934</v>
      </c>
      <c r="B247" t="s">
        <v>1690</v>
      </c>
      <c r="C247" t="s">
        <v>1124</v>
      </c>
      <c r="D247" t="s">
        <v>2919</v>
      </c>
      <c r="E247" t="s">
        <v>3087</v>
      </c>
      <c r="F247">
        <v>660.08</v>
      </c>
    </row>
    <row r="248" spans="1:6">
      <c r="A248" t="s">
        <v>1935</v>
      </c>
      <c r="B248" t="s">
        <v>1690</v>
      </c>
      <c r="C248" t="s">
        <v>1124</v>
      </c>
      <c r="D248" t="s">
        <v>2919</v>
      </c>
      <c r="E248" t="s">
        <v>3087</v>
      </c>
      <c r="F248">
        <v>660.08</v>
      </c>
    </row>
    <row r="249" spans="1:6">
      <c r="A249" t="s">
        <v>1936</v>
      </c>
      <c r="B249" t="s">
        <v>1690</v>
      </c>
      <c r="C249" t="s">
        <v>1124</v>
      </c>
      <c r="D249" t="s">
        <v>2919</v>
      </c>
      <c r="E249" t="s">
        <v>3087</v>
      </c>
      <c r="F249">
        <v>660.03</v>
      </c>
    </row>
    <row r="250" spans="1:6">
      <c r="A250" t="s">
        <v>1937</v>
      </c>
      <c r="B250" t="s">
        <v>1690</v>
      </c>
      <c r="C250" t="s">
        <v>1124</v>
      </c>
      <c r="D250" t="s">
        <v>2919</v>
      </c>
      <c r="E250" t="s">
        <v>3087</v>
      </c>
      <c r="F250">
        <v>7965.43</v>
      </c>
    </row>
    <row r="251" spans="1:6">
      <c r="A251" t="s">
        <v>1938</v>
      </c>
      <c r="B251" t="s">
        <v>1690</v>
      </c>
      <c r="C251" t="s">
        <v>1124</v>
      </c>
      <c r="D251" t="s">
        <v>2919</v>
      </c>
      <c r="E251" t="s">
        <v>3087</v>
      </c>
      <c r="F251">
        <v>8212.86</v>
      </c>
    </row>
    <row r="252" spans="1:6">
      <c r="A252" t="s">
        <v>1939</v>
      </c>
      <c r="B252" t="s">
        <v>1690</v>
      </c>
      <c r="C252" t="s">
        <v>1124</v>
      </c>
      <c r="D252" t="s">
        <v>2919</v>
      </c>
      <c r="E252" t="s">
        <v>3087</v>
      </c>
      <c r="F252">
        <v>7257</v>
      </c>
    </row>
    <row r="253" spans="1:6">
      <c r="A253" t="s">
        <v>1940</v>
      </c>
      <c r="B253" t="s">
        <v>1690</v>
      </c>
      <c r="C253" t="s">
        <v>1124</v>
      </c>
      <c r="D253" t="s">
        <v>2919</v>
      </c>
      <c r="E253" t="s">
        <v>3087</v>
      </c>
      <c r="F253">
        <v>4821.25</v>
      </c>
    </row>
    <row r="254" spans="1:6">
      <c r="A254" t="s">
        <v>1941</v>
      </c>
      <c r="B254" t="s">
        <v>1690</v>
      </c>
      <c r="C254" t="s">
        <v>1124</v>
      </c>
      <c r="D254" t="s">
        <v>2919</v>
      </c>
      <c r="E254" t="s">
        <v>3087</v>
      </c>
      <c r="F254">
        <v>4821.25</v>
      </c>
    </row>
    <row r="255" spans="1:6">
      <c r="A255" t="s">
        <v>1942</v>
      </c>
      <c r="B255" t="s">
        <v>1690</v>
      </c>
      <c r="C255" t="s">
        <v>1124</v>
      </c>
      <c r="D255" t="s">
        <v>2919</v>
      </c>
      <c r="E255" t="s">
        <v>3087</v>
      </c>
      <c r="F255">
        <v>5612.47</v>
      </c>
    </row>
    <row r="256" spans="1:6">
      <c r="A256" t="s">
        <v>1943</v>
      </c>
      <c r="B256" t="s">
        <v>1690</v>
      </c>
      <c r="C256" t="s">
        <v>1124</v>
      </c>
      <c r="D256" t="s">
        <v>2919</v>
      </c>
      <c r="E256" t="s">
        <v>3087</v>
      </c>
      <c r="F256">
        <v>6000</v>
      </c>
    </row>
    <row r="257" spans="1:6">
      <c r="A257" t="s">
        <v>1944</v>
      </c>
      <c r="B257" t="s">
        <v>1690</v>
      </c>
      <c r="C257" t="s">
        <v>1124</v>
      </c>
      <c r="D257" t="s">
        <v>2919</v>
      </c>
      <c r="E257" t="s">
        <v>3087</v>
      </c>
      <c r="F257">
        <v>5271.25</v>
      </c>
    </row>
    <row r="258" spans="1:6">
      <c r="A258" t="s">
        <v>1945</v>
      </c>
      <c r="B258" t="s">
        <v>1690</v>
      </c>
      <c r="C258" t="s">
        <v>1124</v>
      </c>
      <c r="D258" t="s">
        <v>2919</v>
      </c>
      <c r="E258" t="s">
        <v>3087</v>
      </c>
      <c r="F258">
        <v>4499.99</v>
      </c>
    </row>
    <row r="259" spans="1:6">
      <c r="A259" t="s">
        <v>1946</v>
      </c>
      <c r="B259" t="s">
        <v>1690</v>
      </c>
      <c r="C259" t="s">
        <v>1124</v>
      </c>
      <c r="D259" t="s">
        <v>2919</v>
      </c>
      <c r="E259" t="s">
        <v>3087</v>
      </c>
      <c r="F259">
        <v>4821.25</v>
      </c>
    </row>
    <row r="260" spans="1:6">
      <c r="A260" t="s">
        <v>1947</v>
      </c>
      <c r="B260" t="s">
        <v>1690</v>
      </c>
      <c r="C260" t="s">
        <v>1124</v>
      </c>
      <c r="D260" t="s">
        <v>2919</v>
      </c>
      <c r="E260" t="s">
        <v>3087</v>
      </c>
      <c r="F260">
        <v>4821.25</v>
      </c>
    </row>
    <row r="261" spans="1:6">
      <c r="A261" t="s">
        <v>1948</v>
      </c>
      <c r="B261" t="s">
        <v>1690</v>
      </c>
      <c r="C261" t="s">
        <v>1135</v>
      </c>
      <c r="D261" t="s">
        <v>2919</v>
      </c>
      <c r="E261" t="s">
        <v>3087</v>
      </c>
      <c r="F261">
        <v>6500</v>
      </c>
    </row>
    <row r="262" spans="1:6">
      <c r="A262" t="s">
        <v>1949</v>
      </c>
      <c r="B262" t="s">
        <v>1690</v>
      </c>
      <c r="C262" t="s">
        <v>1124</v>
      </c>
      <c r="D262" t="s">
        <v>2919</v>
      </c>
      <c r="E262" t="s">
        <v>3087</v>
      </c>
      <c r="F262">
        <v>8592.33</v>
      </c>
    </row>
    <row r="263" spans="1:6">
      <c r="A263" t="s">
        <v>1950</v>
      </c>
      <c r="B263" t="s">
        <v>1690</v>
      </c>
      <c r="C263" t="s">
        <v>1124</v>
      </c>
      <c r="D263" t="s">
        <v>2919</v>
      </c>
      <c r="E263" t="s">
        <v>3087</v>
      </c>
      <c r="F263">
        <v>5816.73</v>
      </c>
    </row>
    <row r="264" spans="1:6">
      <c r="A264" t="s">
        <v>1951</v>
      </c>
      <c r="B264" t="s">
        <v>1690</v>
      </c>
      <c r="C264" t="s">
        <v>1124</v>
      </c>
      <c r="D264" t="s">
        <v>2919</v>
      </c>
      <c r="E264" t="s">
        <v>3087</v>
      </c>
      <c r="F264">
        <v>7515.48</v>
      </c>
    </row>
    <row r="265" spans="1:6">
      <c r="A265" t="s">
        <v>1952</v>
      </c>
      <c r="B265" t="s">
        <v>1690</v>
      </c>
      <c r="C265" t="s">
        <v>1124</v>
      </c>
      <c r="D265" t="s">
        <v>2919</v>
      </c>
      <c r="E265" t="s">
        <v>3087</v>
      </c>
      <c r="F265">
        <v>4616.99</v>
      </c>
    </row>
    <row r="266" spans="1:6">
      <c r="A266" t="s">
        <v>1953</v>
      </c>
      <c r="B266" t="s">
        <v>1690</v>
      </c>
      <c r="C266" t="s">
        <v>1124</v>
      </c>
      <c r="D266" t="s">
        <v>2919</v>
      </c>
      <c r="E266" t="s">
        <v>3087</v>
      </c>
      <c r="F266">
        <v>8217.74</v>
      </c>
    </row>
    <row r="267" spans="1:6">
      <c r="A267" t="s">
        <v>1954</v>
      </c>
      <c r="B267" t="s">
        <v>1690</v>
      </c>
      <c r="C267" t="s">
        <v>1124</v>
      </c>
      <c r="D267" t="s">
        <v>2919</v>
      </c>
      <c r="E267" t="s">
        <v>3087</v>
      </c>
      <c r="F267">
        <v>4821.25</v>
      </c>
    </row>
    <row r="268" spans="1:6">
      <c r="A268" t="s">
        <v>1955</v>
      </c>
      <c r="B268" t="s">
        <v>1690</v>
      </c>
      <c r="C268" t="s">
        <v>1124</v>
      </c>
      <c r="D268" t="s">
        <v>2919</v>
      </c>
      <c r="E268" t="s">
        <v>3087</v>
      </c>
      <c r="F268">
        <v>4821.25</v>
      </c>
    </row>
    <row r="269" spans="1:6">
      <c r="A269" t="s">
        <v>1956</v>
      </c>
      <c r="B269" t="s">
        <v>1690</v>
      </c>
      <c r="C269" t="s">
        <v>1124</v>
      </c>
      <c r="D269" t="s">
        <v>2919</v>
      </c>
      <c r="E269" t="s">
        <v>3087</v>
      </c>
      <c r="F269">
        <v>7348.68</v>
      </c>
    </row>
    <row r="270" spans="1:6">
      <c r="A270" t="s">
        <v>1957</v>
      </c>
      <c r="B270" t="s">
        <v>1690</v>
      </c>
      <c r="C270" t="s">
        <v>1124</v>
      </c>
      <c r="D270" t="s">
        <v>2919</v>
      </c>
      <c r="E270" t="s">
        <v>3087</v>
      </c>
      <c r="F270">
        <v>13305.77</v>
      </c>
    </row>
    <row r="271" spans="1:6">
      <c r="A271" t="s">
        <v>1958</v>
      </c>
      <c r="B271" t="s">
        <v>1690</v>
      </c>
      <c r="C271" t="s">
        <v>1140</v>
      </c>
      <c r="D271" t="s">
        <v>2919</v>
      </c>
      <c r="E271" t="s">
        <v>3087</v>
      </c>
      <c r="F271">
        <v>318597</v>
      </c>
    </row>
    <row r="272" spans="1:6">
      <c r="A272" t="s">
        <v>1959</v>
      </c>
      <c r="B272" t="s">
        <v>1690</v>
      </c>
      <c r="C272" t="s">
        <v>1143</v>
      </c>
      <c r="D272" t="s">
        <v>2919</v>
      </c>
      <c r="E272" t="s">
        <v>3087</v>
      </c>
      <c r="F272">
        <v>7626</v>
      </c>
    </row>
    <row r="273" spans="1:6">
      <c r="A273" t="s">
        <v>1960</v>
      </c>
      <c r="B273" t="s">
        <v>1690</v>
      </c>
      <c r="C273" t="s">
        <v>1143</v>
      </c>
      <c r="D273" t="s">
        <v>2919</v>
      </c>
      <c r="E273" t="s">
        <v>3087</v>
      </c>
      <c r="F273">
        <v>7999.92</v>
      </c>
    </row>
    <row r="274" spans="1:6">
      <c r="A274" t="s">
        <v>1961</v>
      </c>
      <c r="B274" t="s">
        <v>1690</v>
      </c>
      <c r="C274" t="s">
        <v>1144</v>
      </c>
      <c r="D274" t="s">
        <v>2919</v>
      </c>
      <c r="E274" t="s">
        <v>3087</v>
      </c>
      <c r="F274">
        <v>6249.63</v>
      </c>
    </row>
    <row r="275" spans="1:6">
      <c r="A275" t="s">
        <v>1962</v>
      </c>
      <c r="B275" t="s">
        <v>1690</v>
      </c>
      <c r="C275" t="s">
        <v>1145</v>
      </c>
      <c r="D275" t="s">
        <v>2919</v>
      </c>
      <c r="E275" t="s">
        <v>3087</v>
      </c>
      <c r="F275">
        <v>13857.11</v>
      </c>
    </row>
    <row r="276" spans="1:6">
      <c r="A276" t="s">
        <v>1963</v>
      </c>
      <c r="B276" t="s">
        <v>1690</v>
      </c>
      <c r="C276" t="s">
        <v>1146</v>
      </c>
      <c r="D276" t="s">
        <v>2919</v>
      </c>
      <c r="E276" t="s">
        <v>3087</v>
      </c>
      <c r="F276">
        <v>7999.92</v>
      </c>
    </row>
    <row r="277" spans="1:6">
      <c r="A277" t="s">
        <v>1964</v>
      </c>
      <c r="B277" t="s">
        <v>1690</v>
      </c>
      <c r="C277" t="s">
        <v>1147</v>
      </c>
      <c r="D277" t="s">
        <v>2919</v>
      </c>
      <c r="E277" t="s">
        <v>3087</v>
      </c>
      <c r="F277">
        <v>4800</v>
      </c>
    </row>
    <row r="278" spans="1:6">
      <c r="A278" t="s">
        <v>1965</v>
      </c>
      <c r="B278" t="s">
        <v>1690</v>
      </c>
      <c r="C278" t="s">
        <v>1148</v>
      </c>
      <c r="D278" t="s">
        <v>2919</v>
      </c>
      <c r="E278" t="s">
        <v>3087</v>
      </c>
      <c r="F278">
        <v>4800</v>
      </c>
    </row>
    <row r="279" spans="1:6">
      <c r="A279" t="s">
        <v>1966</v>
      </c>
      <c r="B279" t="s">
        <v>1690</v>
      </c>
      <c r="C279" t="s">
        <v>1149</v>
      </c>
      <c r="D279" t="s">
        <v>2919</v>
      </c>
      <c r="E279" t="s">
        <v>3087</v>
      </c>
      <c r="F279">
        <v>4275</v>
      </c>
    </row>
    <row r="280" spans="1:6">
      <c r="A280" t="s">
        <v>1967</v>
      </c>
      <c r="B280" t="s">
        <v>1690</v>
      </c>
      <c r="C280" t="s">
        <v>1151</v>
      </c>
      <c r="D280" t="s">
        <v>2919</v>
      </c>
      <c r="E280" t="s">
        <v>3087</v>
      </c>
      <c r="F280">
        <v>7260</v>
      </c>
    </row>
    <row r="281" spans="1:6">
      <c r="A281" t="s">
        <v>1968</v>
      </c>
      <c r="B281" t="s">
        <v>1690</v>
      </c>
      <c r="C281" t="s">
        <v>1151</v>
      </c>
      <c r="D281" t="s">
        <v>2919</v>
      </c>
      <c r="E281" t="s">
        <v>3087</v>
      </c>
      <c r="F281">
        <v>7260</v>
      </c>
    </row>
    <row r="282" spans="1:6">
      <c r="A282" t="s">
        <v>1969</v>
      </c>
      <c r="B282" t="s">
        <v>1690</v>
      </c>
      <c r="C282" t="s">
        <v>1153</v>
      </c>
      <c r="D282" t="s">
        <v>2919</v>
      </c>
      <c r="E282" t="s">
        <v>3087</v>
      </c>
      <c r="F282">
        <v>26180.42</v>
      </c>
    </row>
    <row r="283" spans="1:6">
      <c r="A283" t="s">
        <v>1970</v>
      </c>
      <c r="B283" t="s">
        <v>1690</v>
      </c>
      <c r="C283" t="s">
        <v>1153</v>
      </c>
      <c r="D283" t="s">
        <v>2919</v>
      </c>
      <c r="E283" t="s">
        <v>3087</v>
      </c>
      <c r="F283">
        <v>102568.81</v>
      </c>
    </row>
    <row r="284" spans="1:6">
      <c r="A284" t="s">
        <v>1971</v>
      </c>
      <c r="B284" t="s">
        <v>1690</v>
      </c>
      <c r="C284" t="s">
        <v>1153</v>
      </c>
      <c r="D284" t="s">
        <v>2919</v>
      </c>
      <c r="E284" t="s">
        <v>3087</v>
      </c>
      <c r="F284">
        <v>29745.84</v>
      </c>
    </row>
    <row r="285" spans="1:6">
      <c r="A285" t="s">
        <v>1972</v>
      </c>
      <c r="B285" t="s">
        <v>1690</v>
      </c>
      <c r="C285" t="s">
        <v>1153</v>
      </c>
      <c r="D285" t="s">
        <v>2919</v>
      </c>
      <c r="E285" t="s">
        <v>3087</v>
      </c>
      <c r="F285">
        <v>31952.09</v>
      </c>
    </row>
    <row r="286" spans="1:6">
      <c r="A286" t="s">
        <v>1973</v>
      </c>
      <c r="B286" t="s">
        <v>1690</v>
      </c>
      <c r="C286" t="s">
        <v>1153</v>
      </c>
      <c r="D286" t="s">
        <v>2919</v>
      </c>
      <c r="E286" t="s">
        <v>3087</v>
      </c>
      <c r="F286">
        <v>30291.16</v>
      </c>
    </row>
    <row r="287" spans="1:6">
      <c r="A287" t="s">
        <v>1974</v>
      </c>
      <c r="B287" t="s">
        <v>1690</v>
      </c>
      <c r="C287" t="s">
        <v>1159</v>
      </c>
      <c r="D287" t="s">
        <v>2919</v>
      </c>
      <c r="E287" t="s">
        <v>3087</v>
      </c>
      <c r="F287">
        <v>12919.17</v>
      </c>
    </row>
    <row r="288" spans="1:6">
      <c r="A288" t="s">
        <v>1975</v>
      </c>
      <c r="B288" t="s">
        <v>1690</v>
      </c>
      <c r="C288" t="s">
        <v>1161</v>
      </c>
      <c r="D288" t="s">
        <v>2919</v>
      </c>
      <c r="E288" t="s">
        <v>3087</v>
      </c>
      <c r="F288">
        <v>16314.01</v>
      </c>
    </row>
    <row r="289" spans="1:6">
      <c r="A289" t="s">
        <v>1976</v>
      </c>
      <c r="B289" t="s">
        <v>1690</v>
      </c>
      <c r="C289" t="s">
        <v>1153</v>
      </c>
      <c r="D289" t="s">
        <v>2919</v>
      </c>
      <c r="E289" t="s">
        <v>3087</v>
      </c>
      <c r="F289">
        <v>20000</v>
      </c>
    </row>
    <row r="290" spans="1:6">
      <c r="A290" t="s">
        <v>1977</v>
      </c>
      <c r="B290" t="s">
        <v>1690</v>
      </c>
      <c r="C290" t="s">
        <v>1153</v>
      </c>
      <c r="D290" t="s">
        <v>2919</v>
      </c>
      <c r="E290" t="s">
        <v>3087</v>
      </c>
      <c r="F290">
        <v>442031.86</v>
      </c>
    </row>
    <row r="291" spans="1:6">
      <c r="A291" t="s">
        <v>1978</v>
      </c>
      <c r="B291" t="s">
        <v>1690</v>
      </c>
      <c r="C291" t="s">
        <v>1166</v>
      </c>
      <c r="D291" t="s">
        <v>2919</v>
      </c>
      <c r="E291" t="s">
        <v>3087</v>
      </c>
      <c r="F291">
        <v>215384.89</v>
      </c>
    </row>
    <row r="292" spans="1:6">
      <c r="A292" t="s">
        <v>1979</v>
      </c>
      <c r="B292" t="s">
        <v>1690</v>
      </c>
      <c r="C292" t="s">
        <v>2921</v>
      </c>
      <c r="D292" t="s">
        <v>2919</v>
      </c>
      <c r="E292" t="s">
        <v>3087</v>
      </c>
      <c r="F292">
        <v>273571.37</v>
      </c>
    </row>
    <row r="293" spans="1:6">
      <c r="A293" t="s">
        <v>1980</v>
      </c>
      <c r="B293" t="s">
        <v>1690</v>
      </c>
      <c r="C293" t="s">
        <v>1153</v>
      </c>
      <c r="D293" t="s">
        <v>2919</v>
      </c>
      <c r="E293" t="s">
        <v>3087</v>
      </c>
      <c r="F293">
        <v>20000</v>
      </c>
    </row>
    <row r="294" spans="1:6">
      <c r="A294" t="s">
        <v>1981</v>
      </c>
      <c r="B294" t="s">
        <v>1690</v>
      </c>
      <c r="C294" t="s">
        <v>1153</v>
      </c>
      <c r="D294" t="s">
        <v>2919</v>
      </c>
      <c r="E294" t="s">
        <v>3087</v>
      </c>
      <c r="F294">
        <v>42661.03</v>
      </c>
    </row>
    <row r="295" spans="1:6">
      <c r="A295" t="s">
        <v>1982</v>
      </c>
      <c r="B295" t="s">
        <v>1690</v>
      </c>
      <c r="C295" t="s">
        <v>1169</v>
      </c>
      <c r="D295" t="s">
        <v>2919</v>
      </c>
      <c r="E295" t="s">
        <v>3087</v>
      </c>
      <c r="F295">
        <v>14109.69</v>
      </c>
    </row>
    <row r="296" spans="1:6">
      <c r="A296" t="s">
        <v>1983</v>
      </c>
      <c r="B296" t="s">
        <v>1690</v>
      </c>
      <c r="C296" t="s">
        <v>1172</v>
      </c>
      <c r="D296" t="s">
        <v>2919</v>
      </c>
      <c r="E296" t="s">
        <v>3087</v>
      </c>
      <c r="F296">
        <v>273571.37</v>
      </c>
    </row>
    <row r="297" spans="1:6">
      <c r="A297" t="s">
        <v>1984</v>
      </c>
      <c r="B297" t="s">
        <v>1690</v>
      </c>
      <c r="C297" t="s">
        <v>1174</v>
      </c>
      <c r="D297" t="s">
        <v>2919</v>
      </c>
      <c r="E297" t="s">
        <v>3087</v>
      </c>
      <c r="F297">
        <v>15964.3</v>
      </c>
    </row>
    <row r="298" spans="1:6">
      <c r="A298" t="s">
        <v>1985</v>
      </c>
      <c r="B298" t="s">
        <v>1690</v>
      </c>
      <c r="C298" t="s">
        <v>1176</v>
      </c>
      <c r="D298" t="s">
        <v>2919</v>
      </c>
      <c r="E298" t="s">
        <v>3087</v>
      </c>
      <c r="F298">
        <v>2644.5</v>
      </c>
    </row>
    <row r="299" spans="1:6">
      <c r="A299" t="s">
        <v>1986</v>
      </c>
      <c r="B299" t="s">
        <v>1690</v>
      </c>
      <c r="C299" t="s">
        <v>1176</v>
      </c>
      <c r="D299" t="s">
        <v>2919</v>
      </c>
      <c r="E299" t="s">
        <v>3087</v>
      </c>
      <c r="F299">
        <v>2644.5</v>
      </c>
    </row>
    <row r="300" spans="1:6">
      <c r="A300" t="s">
        <v>1987</v>
      </c>
      <c r="B300" t="s">
        <v>1690</v>
      </c>
      <c r="C300" t="s">
        <v>1176</v>
      </c>
      <c r="D300" t="s">
        <v>2919</v>
      </c>
      <c r="E300" t="s">
        <v>3087</v>
      </c>
      <c r="F300">
        <v>2644.5</v>
      </c>
    </row>
    <row r="301" spans="1:6">
      <c r="A301" t="s">
        <v>1988</v>
      </c>
      <c r="B301" t="s">
        <v>1690</v>
      </c>
      <c r="C301" t="s">
        <v>1176</v>
      </c>
      <c r="D301" t="s">
        <v>2919</v>
      </c>
      <c r="E301" t="s">
        <v>3087</v>
      </c>
      <c r="F301">
        <v>2644.5</v>
      </c>
    </row>
    <row r="302" spans="1:6">
      <c r="A302" t="s">
        <v>1989</v>
      </c>
      <c r="B302" t="s">
        <v>1690</v>
      </c>
      <c r="C302" t="s">
        <v>1176</v>
      </c>
      <c r="D302" t="s">
        <v>2919</v>
      </c>
      <c r="E302" t="s">
        <v>3087</v>
      </c>
      <c r="F302">
        <v>2644.5</v>
      </c>
    </row>
    <row r="303" spans="1:6">
      <c r="A303" t="s">
        <v>1990</v>
      </c>
      <c r="B303" t="s">
        <v>1690</v>
      </c>
      <c r="C303" t="s">
        <v>1176</v>
      </c>
      <c r="D303" t="s">
        <v>2919</v>
      </c>
      <c r="E303" t="s">
        <v>3087</v>
      </c>
      <c r="F303">
        <v>2644.5</v>
      </c>
    </row>
    <row r="304" spans="1:6">
      <c r="A304" t="s">
        <v>1991</v>
      </c>
      <c r="B304" t="s">
        <v>1690</v>
      </c>
      <c r="C304" t="s">
        <v>1176</v>
      </c>
      <c r="D304" t="s">
        <v>2919</v>
      </c>
      <c r="E304" t="s">
        <v>3087</v>
      </c>
      <c r="F304">
        <v>2644.5</v>
      </c>
    </row>
    <row r="305" spans="1:6">
      <c r="A305" t="s">
        <v>1992</v>
      </c>
      <c r="B305" t="s">
        <v>1690</v>
      </c>
      <c r="C305" t="s">
        <v>1176</v>
      </c>
      <c r="D305" t="s">
        <v>2919</v>
      </c>
      <c r="E305" t="s">
        <v>3087</v>
      </c>
      <c r="F305">
        <v>2644.5</v>
      </c>
    </row>
    <row r="306" spans="1:6">
      <c r="A306" t="s">
        <v>1993</v>
      </c>
      <c r="B306" t="s">
        <v>1690</v>
      </c>
      <c r="C306" t="s">
        <v>1176</v>
      </c>
      <c r="D306" t="s">
        <v>2919</v>
      </c>
      <c r="E306" t="s">
        <v>3087</v>
      </c>
      <c r="F306">
        <v>2644.5</v>
      </c>
    </row>
    <row r="307" spans="1:6">
      <c r="A307" t="s">
        <v>1994</v>
      </c>
      <c r="B307" t="s">
        <v>1690</v>
      </c>
      <c r="C307" t="s">
        <v>1176</v>
      </c>
      <c r="D307" t="s">
        <v>2919</v>
      </c>
      <c r="E307" t="s">
        <v>3087</v>
      </c>
      <c r="F307">
        <v>2644.5</v>
      </c>
    </row>
    <row r="308" spans="1:6">
      <c r="A308" t="s">
        <v>1995</v>
      </c>
      <c r="B308" t="s">
        <v>1690</v>
      </c>
      <c r="C308" t="s">
        <v>1176</v>
      </c>
      <c r="D308" t="s">
        <v>2919</v>
      </c>
      <c r="E308" t="s">
        <v>3087</v>
      </c>
      <c r="F308">
        <v>2644.5</v>
      </c>
    </row>
    <row r="309" spans="1:6">
      <c r="A309" t="s">
        <v>1996</v>
      </c>
      <c r="B309" t="s">
        <v>1690</v>
      </c>
      <c r="C309" t="s">
        <v>1176</v>
      </c>
      <c r="D309" t="s">
        <v>2919</v>
      </c>
      <c r="E309" t="s">
        <v>3087</v>
      </c>
      <c r="F309">
        <v>3040</v>
      </c>
    </row>
    <row r="310" spans="1:6">
      <c r="A310" t="s">
        <v>1997</v>
      </c>
      <c r="B310" t="s">
        <v>1690</v>
      </c>
      <c r="C310" t="s">
        <v>1176</v>
      </c>
      <c r="D310" t="s">
        <v>2919</v>
      </c>
      <c r="E310" t="s">
        <v>3087</v>
      </c>
      <c r="F310">
        <v>3040</v>
      </c>
    </row>
    <row r="311" spans="1:6">
      <c r="A311" t="s">
        <v>1998</v>
      </c>
      <c r="B311" t="s">
        <v>1690</v>
      </c>
      <c r="C311" t="s">
        <v>1176</v>
      </c>
      <c r="D311" t="s">
        <v>2919</v>
      </c>
      <c r="E311" t="s">
        <v>3087</v>
      </c>
      <c r="F311">
        <v>3013.5</v>
      </c>
    </row>
    <row r="312" spans="1:6">
      <c r="A312" t="s">
        <v>1999</v>
      </c>
      <c r="B312" t="s">
        <v>1690</v>
      </c>
      <c r="C312" t="s">
        <v>1176</v>
      </c>
      <c r="D312" t="s">
        <v>2919</v>
      </c>
      <c r="E312" t="s">
        <v>3087</v>
      </c>
      <c r="F312">
        <v>3013.5</v>
      </c>
    </row>
    <row r="313" spans="1:6">
      <c r="A313" t="s">
        <v>2000</v>
      </c>
      <c r="B313" t="s">
        <v>1690</v>
      </c>
      <c r="C313" t="s">
        <v>1176</v>
      </c>
      <c r="D313" t="s">
        <v>2919</v>
      </c>
      <c r="E313" t="s">
        <v>3087</v>
      </c>
      <c r="F313">
        <v>3013.5</v>
      </c>
    </row>
    <row r="314" spans="1:6">
      <c r="A314" t="s">
        <v>2001</v>
      </c>
      <c r="B314" t="s">
        <v>1690</v>
      </c>
      <c r="C314" t="s">
        <v>1176</v>
      </c>
      <c r="D314" t="s">
        <v>2919</v>
      </c>
      <c r="E314" t="s">
        <v>3087</v>
      </c>
      <c r="F314">
        <v>2767.5</v>
      </c>
    </row>
    <row r="315" spans="1:6">
      <c r="A315" t="s">
        <v>2002</v>
      </c>
      <c r="B315" t="s">
        <v>1690</v>
      </c>
      <c r="C315" t="s">
        <v>1176</v>
      </c>
      <c r="D315" t="s">
        <v>2919</v>
      </c>
      <c r="E315" t="s">
        <v>3087</v>
      </c>
      <c r="F315">
        <v>2767.5</v>
      </c>
    </row>
    <row r="316" spans="1:6">
      <c r="A316" t="s">
        <v>2003</v>
      </c>
      <c r="B316" t="s">
        <v>1690</v>
      </c>
      <c r="C316" t="s">
        <v>1176</v>
      </c>
      <c r="D316" t="s">
        <v>2919</v>
      </c>
      <c r="E316" t="s">
        <v>3087</v>
      </c>
      <c r="F316">
        <v>2767.5</v>
      </c>
    </row>
    <row r="317" spans="1:6">
      <c r="A317" t="s">
        <v>2004</v>
      </c>
      <c r="B317" t="s">
        <v>1690</v>
      </c>
      <c r="C317" t="s">
        <v>1194</v>
      </c>
      <c r="D317" t="s">
        <v>2919</v>
      </c>
      <c r="E317" t="s">
        <v>3087</v>
      </c>
      <c r="F317">
        <v>69122.570000000007</v>
      </c>
    </row>
    <row r="318" spans="1:6">
      <c r="A318" t="s">
        <v>2005</v>
      </c>
      <c r="B318" t="s">
        <v>1690</v>
      </c>
      <c r="C318" t="s">
        <v>1197</v>
      </c>
      <c r="D318" t="s">
        <v>2919</v>
      </c>
      <c r="E318" t="s">
        <v>3087</v>
      </c>
      <c r="F318">
        <v>4022332.71</v>
      </c>
    </row>
    <row r="319" spans="1:6">
      <c r="A319" t="s">
        <v>2006</v>
      </c>
      <c r="B319" t="s">
        <v>1690</v>
      </c>
      <c r="C319" t="s">
        <v>1198</v>
      </c>
      <c r="D319" t="s">
        <v>2919</v>
      </c>
      <c r="E319" t="s">
        <v>3087</v>
      </c>
      <c r="F319">
        <v>1295.51</v>
      </c>
    </row>
    <row r="320" spans="1:6">
      <c r="A320" t="s">
        <v>2007</v>
      </c>
      <c r="B320" t="s">
        <v>1690</v>
      </c>
      <c r="C320" t="s">
        <v>1200</v>
      </c>
      <c r="D320" t="s">
        <v>2919</v>
      </c>
      <c r="E320" t="s">
        <v>3087</v>
      </c>
      <c r="F320">
        <v>7153.38</v>
      </c>
    </row>
    <row r="321" spans="1:6">
      <c r="A321" t="s">
        <v>2008</v>
      </c>
      <c r="B321" t="s">
        <v>1690</v>
      </c>
      <c r="C321" t="s">
        <v>1202</v>
      </c>
      <c r="D321" t="s">
        <v>2919</v>
      </c>
      <c r="E321" t="s">
        <v>3087</v>
      </c>
      <c r="F321">
        <v>42782</v>
      </c>
    </row>
    <row r="322" spans="1:6">
      <c r="A322" t="s">
        <v>2009</v>
      </c>
      <c r="B322" t="s">
        <v>1690</v>
      </c>
      <c r="C322" t="s">
        <v>1204</v>
      </c>
      <c r="D322" t="s">
        <v>2919</v>
      </c>
      <c r="E322" t="s">
        <v>3087</v>
      </c>
      <c r="F322">
        <v>219427.34</v>
      </c>
    </row>
    <row r="323" spans="1:6">
      <c r="A323" t="s">
        <v>2010</v>
      </c>
      <c r="B323" t="s">
        <v>1690</v>
      </c>
      <c r="C323" t="s">
        <v>1206</v>
      </c>
      <c r="D323" t="s">
        <v>2919</v>
      </c>
      <c r="E323" t="s">
        <v>3087</v>
      </c>
      <c r="F323">
        <v>1851.2</v>
      </c>
    </row>
    <row r="324" spans="1:6">
      <c r="A324" t="s">
        <v>2011</v>
      </c>
      <c r="B324" t="s">
        <v>1690</v>
      </c>
      <c r="C324" t="s">
        <v>1206</v>
      </c>
      <c r="D324" t="s">
        <v>2919</v>
      </c>
      <c r="E324" t="s">
        <v>3087</v>
      </c>
      <c r="F324">
        <v>18505.669999999998</v>
      </c>
    </row>
    <row r="325" spans="1:6">
      <c r="A325" t="s">
        <v>2012</v>
      </c>
      <c r="B325" t="s">
        <v>1690</v>
      </c>
      <c r="C325" t="s">
        <v>2989</v>
      </c>
      <c r="D325" t="s">
        <v>2919</v>
      </c>
      <c r="E325" t="s">
        <v>3087</v>
      </c>
      <c r="F325">
        <v>30706.720000000001</v>
      </c>
    </row>
    <row r="326" spans="1:6">
      <c r="A326" t="s">
        <v>2013</v>
      </c>
      <c r="B326" t="s">
        <v>1690</v>
      </c>
      <c r="C326" t="s">
        <v>1208</v>
      </c>
      <c r="D326" t="s">
        <v>2919</v>
      </c>
      <c r="E326" t="s">
        <v>3087</v>
      </c>
      <c r="F326">
        <v>57950</v>
      </c>
    </row>
    <row r="327" spans="1:6">
      <c r="A327" t="s">
        <v>2014</v>
      </c>
      <c r="B327" t="s">
        <v>1690</v>
      </c>
      <c r="C327" t="s">
        <v>1209</v>
      </c>
      <c r="D327" t="s">
        <v>2919</v>
      </c>
      <c r="E327" t="s">
        <v>3087</v>
      </c>
      <c r="F327">
        <v>118950</v>
      </c>
    </row>
    <row r="328" spans="1:6">
      <c r="A328" t="s">
        <v>2015</v>
      </c>
      <c r="B328" t="s">
        <v>1690</v>
      </c>
      <c r="C328" t="s">
        <v>1210</v>
      </c>
      <c r="D328" t="s">
        <v>2919</v>
      </c>
      <c r="E328" t="s">
        <v>3087</v>
      </c>
      <c r="F328">
        <v>27237.5</v>
      </c>
    </row>
    <row r="329" spans="1:6">
      <c r="A329" t="s">
        <v>2016</v>
      </c>
      <c r="B329" t="s">
        <v>1690</v>
      </c>
      <c r="C329" t="s">
        <v>1211</v>
      </c>
      <c r="D329" t="s">
        <v>2919</v>
      </c>
      <c r="E329" t="s">
        <v>3087</v>
      </c>
      <c r="F329">
        <v>42539.05</v>
      </c>
    </row>
    <row r="330" spans="1:6">
      <c r="A330" t="s">
        <v>2017</v>
      </c>
      <c r="B330" t="s">
        <v>1690</v>
      </c>
      <c r="C330" t="s">
        <v>1680</v>
      </c>
      <c r="D330" t="s">
        <v>2919</v>
      </c>
      <c r="E330" t="s">
        <v>3087</v>
      </c>
      <c r="F330">
        <v>5700</v>
      </c>
    </row>
    <row r="331" spans="1:6">
      <c r="A331" t="s">
        <v>2018</v>
      </c>
      <c r="B331" t="s">
        <v>1690</v>
      </c>
      <c r="C331" t="s">
        <v>1212</v>
      </c>
      <c r="D331" t="s">
        <v>2919</v>
      </c>
      <c r="E331" t="s">
        <v>3087</v>
      </c>
      <c r="F331">
        <v>42498.96</v>
      </c>
    </row>
    <row r="332" spans="1:6">
      <c r="A332" t="s">
        <v>2019</v>
      </c>
      <c r="B332" t="s">
        <v>1690</v>
      </c>
      <c r="C332" t="s">
        <v>1212</v>
      </c>
      <c r="D332" t="s">
        <v>2919</v>
      </c>
      <c r="E332" t="s">
        <v>3087</v>
      </c>
      <c r="F332">
        <v>10000</v>
      </c>
    </row>
    <row r="333" spans="1:6">
      <c r="A333" t="s">
        <v>2020</v>
      </c>
      <c r="B333" t="s">
        <v>1690</v>
      </c>
      <c r="C333" t="s">
        <v>1212</v>
      </c>
      <c r="D333" t="s">
        <v>2919</v>
      </c>
      <c r="E333" t="s">
        <v>3087</v>
      </c>
      <c r="F333">
        <v>0</v>
      </c>
    </row>
    <row r="334" spans="1:6">
      <c r="A334" t="s">
        <v>2021</v>
      </c>
      <c r="B334" t="s">
        <v>1690</v>
      </c>
      <c r="C334" t="s">
        <v>1212</v>
      </c>
      <c r="D334" t="s">
        <v>2919</v>
      </c>
      <c r="E334" t="s">
        <v>3087</v>
      </c>
      <c r="F334">
        <v>14369.78</v>
      </c>
    </row>
    <row r="335" spans="1:6">
      <c r="A335" t="s">
        <v>2022</v>
      </c>
      <c r="B335" t="s">
        <v>1690</v>
      </c>
      <c r="C335" t="s">
        <v>1212</v>
      </c>
      <c r="D335" t="s">
        <v>2919</v>
      </c>
      <c r="E335" t="s">
        <v>3087</v>
      </c>
      <c r="F335">
        <v>0</v>
      </c>
    </row>
    <row r="336" spans="1:6">
      <c r="A336" t="s">
        <v>2023</v>
      </c>
      <c r="B336" t="s">
        <v>1690</v>
      </c>
      <c r="C336" t="s">
        <v>1212</v>
      </c>
      <c r="D336" t="s">
        <v>2919</v>
      </c>
      <c r="E336" t="s">
        <v>3087</v>
      </c>
      <c r="F336">
        <v>20137.099999999999</v>
      </c>
    </row>
    <row r="337" spans="1:6">
      <c r="A337" t="s">
        <v>2024</v>
      </c>
      <c r="B337" t="s">
        <v>1690</v>
      </c>
      <c r="C337" t="s">
        <v>1212</v>
      </c>
      <c r="D337" t="s">
        <v>2919</v>
      </c>
      <c r="E337" t="s">
        <v>3087</v>
      </c>
      <c r="F337">
        <v>20137.099999999999</v>
      </c>
    </row>
    <row r="338" spans="1:6">
      <c r="A338" t="s">
        <v>2025</v>
      </c>
      <c r="B338" t="s">
        <v>1690</v>
      </c>
      <c r="C338" t="s">
        <v>1212</v>
      </c>
      <c r="D338" t="s">
        <v>2919</v>
      </c>
      <c r="E338" t="s">
        <v>3087</v>
      </c>
      <c r="F338">
        <v>12494.89</v>
      </c>
    </row>
    <row r="339" spans="1:6">
      <c r="A339" t="s">
        <v>2026</v>
      </c>
      <c r="B339" t="s">
        <v>1690</v>
      </c>
      <c r="C339" t="s">
        <v>1212</v>
      </c>
      <c r="D339" t="s">
        <v>2919</v>
      </c>
      <c r="E339" t="s">
        <v>3087</v>
      </c>
      <c r="F339">
        <v>9573.02</v>
      </c>
    </row>
    <row r="340" spans="1:6">
      <c r="A340" t="s">
        <v>2027</v>
      </c>
      <c r="B340" t="s">
        <v>1690</v>
      </c>
      <c r="C340" t="s">
        <v>1212</v>
      </c>
      <c r="D340" t="s">
        <v>2919</v>
      </c>
      <c r="E340" t="s">
        <v>3087</v>
      </c>
      <c r="F340">
        <v>19967.060000000001</v>
      </c>
    </row>
    <row r="341" spans="1:6">
      <c r="A341" t="s">
        <v>2028</v>
      </c>
      <c r="B341" t="s">
        <v>1690</v>
      </c>
      <c r="C341" t="s">
        <v>1212</v>
      </c>
      <c r="D341" t="s">
        <v>2919</v>
      </c>
      <c r="E341" t="s">
        <v>3087</v>
      </c>
      <c r="F341">
        <v>9572.99</v>
      </c>
    </row>
    <row r="342" spans="1:6">
      <c r="A342" t="s">
        <v>2029</v>
      </c>
      <c r="B342" t="s">
        <v>1690</v>
      </c>
      <c r="C342" t="s">
        <v>1218</v>
      </c>
      <c r="D342" t="s">
        <v>2919</v>
      </c>
      <c r="E342" t="s">
        <v>3087</v>
      </c>
      <c r="F342">
        <v>1033040</v>
      </c>
    </row>
    <row r="343" spans="1:6">
      <c r="A343" t="s">
        <v>2030</v>
      </c>
      <c r="B343" t="s">
        <v>1690</v>
      </c>
      <c r="C343" t="s">
        <v>1220</v>
      </c>
      <c r="D343" t="s">
        <v>2919</v>
      </c>
      <c r="E343" t="s">
        <v>3087</v>
      </c>
      <c r="F343">
        <v>24600</v>
      </c>
    </row>
    <row r="344" spans="1:6">
      <c r="A344" t="s">
        <v>2031</v>
      </c>
      <c r="B344" t="s">
        <v>1690</v>
      </c>
      <c r="C344" t="s">
        <v>1221</v>
      </c>
      <c r="D344" t="s">
        <v>2919</v>
      </c>
      <c r="E344" t="s">
        <v>3087</v>
      </c>
      <c r="F344">
        <v>14030</v>
      </c>
    </row>
    <row r="345" spans="1:6">
      <c r="A345" t="s">
        <v>2032</v>
      </c>
      <c r="B345" t="s">
        <v>1690</v>
      </c>
      <c r="C345" t="s">
        <v>1222</v>
      </c>
      <c r="D345" t="s">
        <v>2919</v>
      </c>
      <c r="E345" t="s">
        <v>3087</v>
      </c>
      <c r="F345">
        <v>262000</v>
      </c>
    </row>
    <row r="346" spans="1:6">
      <c r="A346" t="s">
        <v>2033</v>
      </c>
      <c r="B346" t="s">
        <v>1690</v>
      </c>
      <c r="C346" t="s">
        <v>1224</v>
      </c>
      <c r="D346" t="s">
        <v>2919</v>
      </c>
      <c r="E346" t="s">
        <v>3087</v>
      </c>
      <c r="F346">
        <v>5490</v>
      </c>
    </row>
    <row r="347" spans="1:6">
      <c r="A347" t="s">
        <v>2034</v>
      </c>
      <c r="B347" t="s">
        <v>1690</v>
      </c>
      <c r="C347" t="s">
        <v>1224</v>
      </c>
      <c r="D347" t="s">
        <v>2919</v>
      </c>
      <c r="E347" t="s">
        <v>3087</v>
      </c>
      <c r="F347">
        <v>243820</v>
      </c>
    </row>
    <row r="348" spans="1:6">
      <c r="A348" t="s">
        <v>2035</v>
      </c>
      <c r="B348" t="s">
        <v>1690</v>
      </c>
      <c r="C348" t="s">
        <v>1225</v>
      </c>
      <c r="D348" t="s">
        <v>2919</v>
      </c>
      <c r="E348" t="s">
        <v>3087</v>
      </c>
      <c r="F348">
        <v>11562</v>
      </c>
    </row>
    <row r="349" spans="1:6">
      <c r="A349" t="s">
        <v>2036</v>
      </c>
      <c r="B349" t="s">
        <v>1690</v>
      </c>
      <c r="C349" t="s">
        <v>1226</v>
      </c>
      <c r="D349" t="s">
        <v>2919</v>
      </c>
      <c r="E349" t="s">
        <v>3087</v>
      </c>
      <c r="F349">
        <v>11562</v>
      </c>
    </row>
    <row r="350" spans="1:6">
      <c r="A350" t="s">
        <v>2037</v>
      </c>
      <c r="B350" t="s">
        <v>1690</v>
      </c>
      <c r="C350" t="s">
        <v>1227</v>
      </c>
      <c r="D350" t="s">
        <v>2919</v>
      </c>
      <c r="E350" t="s">
        <v>3087</v>
      </c>
      <c r="F350">
        <v>11562</v>
      </c>
    </row>
    <row r="351" spans="1:6">
      <c r="A351" t="s">
        <v>2038</v>
      </c>
      <c r="B351" t="s">
        <v>1690</v>
      </c>
      <c r="C351" t="s">
        <v>1228</v>
      </c>
      <c r="D351" t="s">
        <v>2919</v>
      </c>
      <c r="E351" t="s">
        <v>3087</v>
      </c>
      <c r="F351">
        <v>20752</v>
      </c>
    </row>
    <row r="352" spans="1:6">
      <c r="A352" t="s">
        <v>2039</v>
      </c>
      <c r="B352" t="s">
        <v>1690</v>
      </c>
      <c r="C352" t="s">
        <v>1229</v>
      </c>
      <c r="D352" t="s">
        <v>2919</v>
      </c>
      <c r="E352" t="s">
        <v>3087</v>
      </c>
      <c r="F352">
        <v>236675.17</v>
      </c>
    </row>
    <row r="353" spans="1:6">
      <c r="A353" t="s">
        <v>2040</v>
      </c>
      <c r="B353" t="s">
        <v>1690</v>
      </c>
      <c r="C353" t="s">
        <v>1229</v>
      </c>
      <c r="D353" t="s">
        <v>2919</v>
      </c>
      <c r="E353" t="s">
        <v>3087</v>
      </c>
      <c r="F353">
        <v>217956.1</v>
      </c>
    </row>
    <row r="354" spans="1:6">
      <c r="A354" t="s">
        <v>2041</v>
      </c>
      <c r="B354" t="s">
        <v>1690</v>
      </c>
      <c r="C354" t="s">
        <v>1229</v>
      </c>
      <c r="D354" t="s">
        <v>2919</v>
      </c>
      <c r="E354" t="s">
        <v>3087</v>
      </c>
      <c r="F354">
        <v>264528.57</v>
      </c>
    </row>
    <row r="355" spans="1:6">
      <c r="A355" t="s">
        <v>2042</v>
      </c>
      <c r="B355" t="s">
        <v>1690</v>
      </c>
      <c r="C355" t="s">
        <v>1229</v>
      </c>
      <c r="D355" t="s">
        <v>2919</v>
      </c>
      <c r="E355" t="s">
        <v>3087</v>
      </c>
      <c r="F355">
        <v>245341.42</v>
      </c>
    </row>
    <row r="356" spans="1:6">
      <c r="A356" t="s">
        <v>2043</v>
      </c>
      <c r="B356" t="s">
        <v>1690</v>
      </c>
      <c r="C356" t="s">
        <v>1227</v>
      </c>
      <c r="D356" t="s">
        <v>2919</v>
      </c>
      <c r="E356" t="s">
        <v>3087</v>
      </c>
      <c r="F356">
        <v>10947</v>
      </c>
    </row>
    <row r="357" spans="1:6">
      <c r="A357" t="s">
        <v>2044</v>
      </c>
      <c r="B357" t="s">
        <v>1690</v>
      </c>
      <c r="C357" t="s">
        <v>1231</v>
      </c>
      <c r="D357" t="s">
        <v>2919</v>
      </c>
      <c r="E357" t="s">
        <v>3087</v>
      </c>
      <c r="F357">
        <v>3936</v>
      </c>
    </row>
    <row r="358" spans="1:6">
      <c r="A358" t="s">
        <v>2045</v>
      </c>
      <c r="B358" t="s">
        <v>1690</v>
      </c>
      <c r="C358" t="s">
        <v>1231</v>
      </c>
      <c r="D358" t="s">
        <v>2919</v>
      </c>
      <c r="E358" t="s">
        <v>3087</v>
      </c>
      <c r="F358">
        <v>3936</v>
      </c>
    </row>
    <row r="359" spans="1:6">
      <c r="A359" t="s">
        <v>2046</v>
      </c>
      <c r="B359" t="s">
        <v>1690</v>
      </c>
      <c r="C359" t="s">
        <v>1231</v>
      </c>
      <c r="D359" t="s">
        <v>2919</v>
      </c>
      <c r="E359" t="s">
        <v>3087</v>
      </c>
      <c r="F359">
        <v>3936</v>
      </c>
    </row>
    <row r="360" spans="1:6">
      <c r="A360" t="s">
        <v>2047</v>
      </c>
      <c r="B360" t="s">
        <v>1690</v>
      </c>
      <c r="C360" t="s">
        <v>1235</v>
      </c>
      <c r="D360" t="s">
        <v>2919</v>
      </c>
      <c r="E360" t="s">
        <v>3087</v>
      </c>
      <c r="F360">
        <v>1500</v>
      </c>
    </row>
    <row r="361" spans="1:6">
      <c r="A361" t="s">
        <v>2048</v>
      </c>
      <c r="B361" t="s">
        <v>1690</v>
      </c>
      <c r="C361" t="s">
        <v>1237</v>
      </c>
      <c r="D361" t="s">
        <v>2919</v>
      </c>
      <c r="E361" t="s">
        <v>3087</v>
      </c>
      <c r="F361">
        <v>40839.58</v>
      </c>
    </row>
    <row r="362" spans="1:6">
      <c r="A362" t="s">
        <v>2049</v>
      </c>
      <c r="B362" t="s">
        <v>1690</v>
      </c>
      <c r="C362" t="s">
        <v>1239</v>
      </c>
      <c r="D362" t="s">
        <v>2919</v>
      </c>
      <c r="E362" t="s">
        <v>3087</v>
      </c>
      <c r="F362">
        <v>69999.990000000005</v>
      </c>
    </row>
    <row r="363" spans="1:6">
      <c r="A363" t="s">
        <v>2050</v>
      </c>
      <c r="B363" t="s">
        <v>1690</v>
      </c>
      <c r="C363" t="s">
        <v>1241</v>
      </c>
      <c r="D363" t="s">
        <v>2919</v>
      </c>
      <c r="E363" t="s">
        <v>3087</v>
      </c>
      <c r="F363">
        <v>306326.58</v>
      </c>
    </row>
    <row r="364" spans="1:6">
      <c r="A364" t="s">
        <v>2051</v>
      </c>
      <c r="B364" t="s">
        <v>1690</v>
      </c>
      <c r="C364" t="s">
        <v>1243</v>
      </c>
      <c r="D364" t="s">
        <v>2919</v>
      </c>
      <c r="E364" t="s">
        <v>3087</v>
      </c>
      <c r="F364">
        <v>279834</v>
      </c>
    </row>
    <row r="365" spans="1:6">
      <c r="A365" t="s">
        <v>2052</v>
      </c>
      <c r="B365" t="s">
        <v>1690</v>
      </c>
      <c r="C365" t="s">
        <v>1245</v>
      </c>
      <c r="D365" t="s">
        <v>2919</v>
      </c>
      <c r="E365" t="s">
        <v>3087</v>
      </c>
      <c r="F365">
        <v>90000</v>
      </c>
    </row>
    <row r="366" spans="1:6">
      <c r="A366" t="s">
        <v>2053</v>
      </c>
      <c r="B366" t="s">
        <v>1690</v>
      </c>
      <c r="C366" t="s">
        <v>1247</v>
      </c>
      <c r="D366" t="s">
        <v>2919</v>
      </c>
      <c r="E366" t="s">
        <v>3087</v>
      </c>
      <c r="F366">
        <v>17906</v>
      </c>
    </row>
    <row r="367" spans="1:6">
      <c r="A367" t="s">
        <v>2054</v>
      </c>
      <c r="B367" t="s">
        <v>1690</v>
      </c>
      <c r="C367" t="s">
        <v>1248</v>
      </c>
      <c r="D367" t="s">
        <v>2919</v>
      </c>
      <c r="E367" t="s">
        <v>3087</v>
      </c>
      <c r="F367">
        <v>26584</v>
      </c>
    </row>
    <row r="368" spans="1:6">
      <c r="A368" t="s">
        <v>2055</v>
      </c>
      <c r="B368" t="s">
        <v>1690</v>
      </c>
      <c r="C368" t="s">
        <v>2895</v>
      </c>
      <c r="D368" t="s">
        <v>2919</v>
      </c>
      <c r="E368" t="s">
        <v>3087</v>
      </c>
      <c r="F368">
        <v>41871.9</v>
      </c>
    </row>
    <row r="369" spans="1:6">
      <c r="A369" t="s">
        <v>2056</v>
      </c>
      <c r="B369" t="s">
        <v>1690</v>
      </c>
      <c r="C369" t="s">
        <v>1252</v>
      </c>
      <c r="D369" t="s">
        <v>2919</v>
      </c>
      <c r="E369" t="s">
        <v>3087</v>
      </c>
      <c r="F369">
        <v>0</v>
      </c>
    </row>
    <row r="370" spans="1:6">
      <c r="A370" t="s">
        <v>2057</v>
      </c>
      <c r="B370" t="s">
        <v>1690</v>
      </c>
      <c r="C370" t="s">
        <v>1206</v>
      </c>
      <c r="D370" t="s">
        <v>2919</v>
      </c>
      <c r="E370" t="s">
        <v>3087</v>
      </c>
      <c r="F370">
        <v>0</v>
      </c>
    </row>
    <row r="371" spans="1:6">
      <c r="A371" t="s">
        <v>2058</v>
      </c>
      <c r="B371" t="s">
        <v>1690</v>
      </c>
      <c r="C371" t="s">
        <v>1253</v>
      </c>
      <c r="D371" t="s">
        <v>2919</v>
      </c>
      <c r="E371" t="s">
        <v>3087</v>
      </c>
      <c r="F371">
        <v>6705.22</v>
      </c>
    </row>
    <row r="372" spans="1:6">
      <c r="A372" t="s">
        <v>2059</v>
      </c>
      <c r="B372" t="s">
        <v>1690</v>
      </c>
      <c r="C372" t="s">
        <v>1254</v>
      </c>
      <c r="D372" t="s">
        <v>2919</v>
      </c>
      <c r="E372" t="s">
        <v>3087</v>
      </c>
      <c r="F372">
        <v>7922.18</v>
      </c>
    </row>
    <row r="373" spans="1:6">
      <c r="A373" t="s">
        <v>2060</v>
      </c>
      <c r="B373" t="s">
        <v>1690</v>
      </c>
      <c r="C373" t="s">
        <v>1256</v>
      </c>
      <c r="D373" t="s">
        <v>2919</v>
      </c>
      <c r="E373" t="s">
        <v>3087</v>
      </c>
      <c r="F373">
        <v>5289</v>
      </c>
    </row>
    <row r="374" spans="1:6">
      <c r="A374" t="s">
        <v>2061</v>
      </c>
      <c r="B374" t="s">
        <v>1690</v>
      </c>
      <c r="C374" t="s">
        <v>1257</v>
      </c>
      <c r="D374" t="s">
        <v>2919</v>
      </c>
      <c r="E374" t="s">
        <v>3087</v>
      </c>
      <c r="F374">
        <v>1666.31</v>
      </c>
    </row>
    <row r="375" spans="1:6">
      <c r="A375" t="s">
        <v>2062</v>
      </c>
      <c r="B375" t="s">
        <v>1690</v>
      </c>
      <c r="C375" t="s">
        <v>1259</v>
      </c>
      <c r="D375" t="s">
        <v>2919</v>
      </c>
      <c r="E375" t="s">
        <v>3087</v>
      </c>
      <c r="F375">
        <v>52031.16</v>
      </c>
    </row>
    <row r="376" spans="1:6">
      <c r="A376" t="s">
        <v>2063</v>
      </c>
      <c r="B376" t="s">
        <v>1690</v>
      </c>
      <c r="C376" t="s">
        <v>1260</v>
      </c>
      <c r="D376" t="s">
        <v>2919</v>
      </c>
      <c r="E376" t="s">
        <v>3087</v>
      </c>
      <c r="F376">
        <v>42661.03</v>
      </c>
    </row>
    <row r="377" spans="1:6">
      <c r="A377" t="s">
        <v>2064</v>
      </c>
      <c r="B377" t="s">
        <v>1690</v>
      </c>
      <c r="C377" t="s">
        <v>1262</v>
      </c>
      <c r="D377" t="s">
        <v>2919</v>
      </c>
      <c r="E377" t="s">
        <v>3087</v>
      </c>
      <c r="F377">
        <v>2927.23</v>
      </c>
    </row>
    <row r="378" spans="1:6">
      <c r="A378" t="s">
        <v>2065</v>
      </c>
      <c r="B378" t="s">
        <v>1690</v>
      </c>
      <c r="C378" t="s">
        <v>1265</v>
      </c>
      <c r="D378" t="s">
        <v>2919</v>
      </c>
      <c r="E378" t="s">
        <v>3087</v>
      </c>
      <c r="F378">
        <v>1434.58</v>
      </c>
    </row>
    <row r="379" spans="1:6">
      <c r="A379" t="s">
        <v>2066</v>
      </c>
      <c r="B379" t="s">
        <v>1690</v>
      </c>
      <c r="C379" t="s">
        <v>1267</v>
      </c>
      <c r="D379" t="s">
        <v>2919</v>
      </c>
      <c r="E379" t="s">
        <v>3087</v>
      </c>
      <c r="F379">
        <v>37510.089999999997</v>
      </c>
    </row>
    <row r="380" spans="1:6">
      <c r="A380" t="s">
        <v>2067</v>
      </c>
      <c r="B380" t="s">
        <v>1690</v>
      </c>
      <c r="C380" t="s">
        <v>1269</v>
      </c>
      <c r="D380" t="s">
        <v>2919</v>
      </c>
      <c r="E380" t="s">
        <v>3087</v>
      </c>
      <c r="F380">
        <v>27639</v>
      </c>
    </row>
    <row r="381" spans="1:6">
      <c r="A381" t="s">
        <v>2068</v>
      </c>
      <c r="B381" t="s">
        <v>1690</v>
      </c>
      <c r="C381" t="s">
        <v>1270</v>
      </c>
      <c r="D381" t="s">
        <v>2919</v>
      </c>
      <c r="E381" t="s">
        <v>3087</v>
      </c>
      <c r="F381">
        <v>46639</v>
      </c>
    </row>
    <row r="382" spans="1:6">
      <c r="A382" t="s">
        <v>2069</v>
      </c>
      <c r="B382" t="s">
        <v>1690</v>
      </c>
      <c r="C382" t="s">
        <v>1271</v>
      </c>
      <c r="D382" t="s">
        <v>2919</v>
      </c>
      <c r="E382" t="s">
        <v>3087</v>
      </c>
      <c r="F382">
        <v>312673.96999999997</v>
      </c>
    </row>
    <row r="383" spans="1:6">
      <c r="A383" t="s">
        <v>2070</v>
      </c>
      <c r="B383" t="s">
        <v>1690</v>
      </c>
      <c r="C383" t="s">
        <v>1272</v>
      </c>
      <c r="D383" t="s">
        <v>2919</v>
      </c>
      <c r="E383" t="s">
        <v>3087</v>
      </c>
      <c r="F383">
        <v>181155.61</v>
      </c>
    </row>
    <row r="384" spans="1:6">
      <c r="A384" t="s">
        <v>2071</v>
      </c>
      <c r="B384" t="s">
        <v>1690</v>
      </c>
      <c r="C384" t="s">
        <v>1273</v>
      </c>
      <c r="D384" t="s">
        <v>2919</v>
      </c>
      <c r="E384" t="s">
        <v>3087</v>
      </c>
      <c r="F384">
        <v>1937352.66</v>
      </c>
    </row>
    <row r="385" spans="1:6">
      <c r="A385" t="s">
        <v>2072</v>
      </c>
      <c r="B385" t="s">
        <v>1690</v>
      </c>
      <c r="C385" t="s">
        <v>1275</v>
      </c>
      <c r="D385" t="s">
        <v>2919</v>
      </c>
      <c r="E385" t="s">
        <v>3087</v>
      </c>
      <c r="F385">
        <v>18975</v>
      </c>
    </row>
    <row r="386" spans="1:6">
      <c r="A386" t="s">
        <v>2073</v>
      </c>
      <c r="B386" t="s">
        <v>1690</v>
      </c>
      <c r="C386" t="s">
        <v>1275</v>
      </c>
      <c r="D386" t="s">
        <v>2919</v>
      </c>
      <c r="E386" t="s">
        <v>3087</v>
      </c>
      <c r="F386">
        <v>18975</v>
      </c>
    </row>
    <row r="387" spans="1:6">
      <c r="A387" t="s">
        <v>2074</v>
      </c>
      <c r="B387" t="s">
        <v>1690</v>
      </c>
      <c r="C387" t="s">
        <v>1277</v>
      </c>
      <c r="D387" t="s">
        <v>2919</v>
      </c>
      <c r="E387" t="s">
        <v>3087</v>
      </c>
      <c r="F387">
        <v>37950</v>
      </c>
    </row>
    <row r="388" spans="1:6">
      <c r="A388" t="s">
        <v>2075</v>
      </c>
      <c r="B388" t="s">
        <v>1690</v>
      </c>
      <c r="C388" t="s">
        <v>1278</v>
      </c>
      <c r="D388" t="s">
        <v>2919</v>
      </c>
      <c r="E388" t="s">
        <v>3087</v>
      </c>
      <c r="F388">
        <v>36540</v>
      </c>
    </row>
    <row r="389" spans="1:6">
      <c r="A389" t="s">
        <v>2076</v>
      </c>
      <c r="B389" t="s">
        <v>1690</v>
      </c>
      <c r="C389" t="s">
        <v>1279</v>
      </c>
      <c r="D389" t="s">
        <v>2919</v>
      </c>
      <c r="E389" t="s">
        <v>3087</v>
      </c>
      <c r="F389">
        <v>545581.47</v>
      </c>
    </row>
    <row r="390" spans="1:6">
      <c r="A390" t="s">
        <v>2077</v>
      </c>
      <c r="B390" t="s">
        <v>1690</v>
      </c>
      <c r="C390" t="s">
        <v>1281</v>
      </c>
      <c r="D390" t="s">
        <v>2919</v>
      </c>
      <c r="E390" t="s">
        <v>3087</v>
      </c>
      <c r="F390">
        <v>12797.23</v>
      </c>
    </row>
    <row r="391" spans="1:6">
      <c r="A391" t="s">
        <v>2078</v>
      </c>
      <c r="B391" t="s">
        <v>1690</v>
      </c>
      <c r="C391" t="s">
        <v>1282</v>
      </c>
      <c r="D391" t="s">
        <v>2919</v>
      </c>
      <c r="E391" t="s">
        <v>3087</v>
      </c>
      <c r="F391">
        <v>3202.23</v>
      </c>
    </row>
    <row r="392" spans="1:6">
      <c r="A392" t="s">
        <v>2079</v>
      </c>
      <c r="B392" t="s">
        <v>1690</v>
      </c>
      <c r="C392" t="s">
        <v>3154</v>
      </c>
      <c r="D392" t="s">
        <v>2919</v>
      </c>
      <c r="E392" t="s">
        <v>3087</v>
      </c>
      <c r="F392">
        <v>895.19</v>
      </c>
    </row>
    <row r="393" spans="1:6">
      <c r="A393" t="s">
        <v>2080</v>
      </c>
      <c r="B393" t="s">
        <v>1690</v>
      </c>
      <c r="C393" t="s">
        <v>1284</v>
      </c>
      <c r="D393" t="s">
        <v>2919</v>
      </c>
      <c r="E393" t="s">
        <v>3087</v>
      </c>
      <c r="F393">
        <v>49000</v>
      </c>
    </row>
    <row r="394" spans="1:6">
      <c r="A394" t="s">
        <v>2081</v>
      </c>
      <c r="B394" t="s">
        <v>1690</v>
      </c>
      <c r="C394" t="s">
        <v>1308</v>
      </c>
      <c r="D394" t="s">
        <v>3046</v>
      </c>
      <c r="E394" t="s">
        <v>3087</v>
      </c>
      <c r="F394">
        <v>412174.51</v>
      </c>
    </row>
    <row r="395" spans="1:6">
      <c r="A395" t="s">
        <v>2082</v>
      </c>
      <c r="B395" t="s">
        <v>1690</v>
      </c>
      <c r="C395" t="s">
        <v>1310</v>
      </c>
      <c r="D395" t="s">
        <v>2919</v>
      </c>
      <c r="E395" t="s">
        <v>3087</v>
      </c>
      <c r="F395">
        <v>152286.92000000001</v>
      </c>
    </row>
    <row r="396" spans="1:6">
      <c r="A396" t="s">
        <v>2083</v>
      </c>
      <c r="B396" t="s">
        <v>1690</v>
      </c>
      <c r="C396" t="s">
        <v>1286</v>
      </c>
      <c r="D396" t="s">
        <v>2919</v>
      </c>
      <c r="E396" t="s">
        <v>3087</v>
      </c>
      <c r="F396">
        <v>211162.22</v>
      </c>
    </row>
    <row r="397" spans="1:6">
      <c r="A397" t="s">
        <v>2084</v>
      </c>
      <c r="B397" t="s">
        <v>1690</v>
      </c>
      <c r="C397" t="s">
        <v>1287</v>
      </c>
      <c r="D397" t="s">
        <v>2919</v>
      </c>
      <c r="E397" t="s">
        <v>3087</v>
      </c>
      <c r="F397">
        <v>169569.03</v>
      </c>
    </row>
    <row r="398" spans="1:6">
      <c r="A398" t="s">
        <v>2085</v>
      </c>
      <c r="B398" t="s">
        <v>1690</v>
      </c>
      <c r="C398" t="s">
        <v>1288</v>
      </c>
      <c r="D398" t="s">
        <v>2919</v>
      </c>
      <c r="E398" t="s">
        <v>3087</v>
      </c>
      <c r="F398">
        <v>186499.98</v>
      </c>
    </row>
    <row r="399" spans="1:6">
      <c r="A399" t="s">
        <v>2086</v>
      </c>
      <c r="B399" t="s">
        <v>1690</v>
      </c>
      <c r="C399" t="s">
        <v>1289</v>
      </c>
      <c r="D399" t="s">
        <v>2919</v>
      </c>
      <c r="E399" t="s">
        <v>3087</v>
      </c>
      <c r="F399">
        <v>77335.02</v>
      </c>
    </row>
    <row r="400" spans="1:6">
      <c r="A400" t="s">
        <v>2087</v>
      </c>
      <c r="B400" t="s">
        <v>1690</v>
      </c>
      <c r="C400" t="s">
        <v>1290</v>
      </c>
      <c r="D400" t="s">
        <v>2919</v>
      </c>
      <c r="E400" t="s">
        <v>3087</v>
      </c>
      <c r="F400">
        <v>9724043.5999999996</v>
      </c>
    </row>
    <row r="401" spans="1:6">
      <c r="A401" t="s">
        <v>2088</v>
      </c>
      <c r="B401" t="s">
        <v>1690</v>
      </c>
      <c r="C401" t="s">
        <v>1292</v>
      </c>
      <c r="D401" t="s">
        <v>2919</v>
      </c>
      <c r="E401" t="s">
        <v>3087</v>
      </c>
      <c r="F401">
        <v>10192432</v>
      </c>
    </row>
    <row r="402" spans="1:6">
      <c r="A402" t="s">
        <v>2089</v>
      </c>
      <c r="B402" t="s">
        <v>1690</v>
      </c>
      <c r="C402" t="s">
        <v>1294</v>
      </c>
      <c r="D402" t="s">
        <v>2919</v>
      </c>
      <c r="E402" t="s">
        <v>3087</v>
      </c>
      <c r="F402">
        <v>22000</v>
      </c>
    </row>
    <row r="403" spans="1:6">
      <c r="A403" t="s">
        <v>2090</v>
      </c>
      <c r="B403" t="s">
        <v>1690</v>
      </c>
      <c r="C403" t="s">
        <v>1296</v>
      </c>
      <c r="D403" t="s">
        <v>2919</v>
      </c>
      <c r="E403" t="s">
        <v>3087</v>
      </c>
      <c r="F403">
        <v>20900</v>
      </c>
    </row>
    <row r="404" spans="1:6">
      <c r="A404" t="s">
        <v>2091</v>
      </c>
      <c r="B404" t="s">
        <v>1690</v>
      </c>
      <c r="C404" t="s">
        <v>1297</v>
      </c>
      <c r="D404" t="s">
        <v>2919</v>
      </c>
      <c r="E404" t="s">
        <v>3087</v>
      </c>
      <c r="F404">
        <v>27000</v>
      </c>
    </row>
    <row r="405" spans="1:6">
      <c r="A405" t="s">
        <v>2092</v>
      </c>
      <c r="B405" t="s">
        <v>1690</v>
      </c>
      <c r="C405" t="s">
        <v>1298</v>
      </c>
      <c r="D405" t="s">
        <v>2919</v>
      </c>
      <c r="E405" t="s">
        <v>3087</v>
      </c>
      <c r="F405">
        <v>1800</v>
      </c>
    </row>
    <row r="406" spans="1:6">
      <c r="A406" t="s">
        <v>2093</v>
      </c>
      <c r="B406" t="s">
        <v>1690</v>
      </c>
      <c r="C406" t="s">
        <v>1299</v>
      </c>
      <c r="D406" t="s">
        <v>2919</v>
      </c>
      <c r="E406" t="s">
        <v>3087</v>
      </c>
      <c r="F406">
        <v>40500</v>
      </c>
    </row>
    <row r="407" spans="1:6">
      <c r="A407" t="s">
        <v>2094</v>
      </c>
      <c r="B407" t="s">
        <v>1690</v>
      </c>
      <c r="C407" t="s">
        <v>1300</v>
      </c>
      <c r="D407" t="s">
        <v>2919</v>
      </c>
      <c r="E407" t="s">
        <v>3087</v>
      </c>
      <c r="F407">
        <v>5000</v>
      </c>
    </row>
    <row r="408" spans="1:6">
      <c r="A408" t="s">
        <v>2095</v>
      </c>
      <c r="B408" t="s">
        <v>1690</v>
      </c>
      <c r="C408" t="s">
        <v>1301</v>
      </c>
      <c r="D408" t="s">
        <v>2919</v>
      </c>
      <c r="E408" t="s">
        <v>3087</v>
      </c>
      <c r="F408">
        <v>7000</v>
      </c>
    </row>
    <row r="409" spans="1:6">
      <c r="A409" t="s">
        <v>2096</v>
      </c>
      <c r="B409" t="s">
        <v>1690</v>
      </c>
      <c r="C409" t="s">
        <v>1302</v>
      </c>
      <c r="D409" t="s">
        <v>2919</v>
      </c>
      <c r="E409" t="s">
        <v>3087</v>
      </c>
      <c r="F409">
        <v>19000</v>
      </c>
    </row>
    <row r="410" spans="1:6">
      <c r="A410" t="s">
        <v>2097</v>
      </c>
      <c r="B410" t="s">
        <v>1690</v>
      </c>
      <c r="C410" t="s">
        <v>1303</v>
      </c>
      <c r="D410" t="s">
        <v>2919</v>
      </c>
      <c r="E410" t="s">
        <v>3087</v>
      </c>
      <c r="F410">
        <v>49800</v>
      </c>
    </row>
    <row r="411" spans="1:6">
      <c r="A411" t="s">
        <v>2098</v>
      </c>
      <c r="B411" t="s">
        <v>1690</v>
      </c>
      <c r="C411" t="s">
        <v>1304</v>
      </c>
      <c r="D411" t="s">
        <v>2919</v>
      </c>
      <c r="E411" t="s">
        <v>3087</v>
      </c>
      <c r="F411">
        <v>18100</v>
      </c>
    </row>
    <row r="412" spans="1:6">
      <c r="A412" t="s">
        <v>2099</v>
      </c>
      <c r="B412" t="s">
        <v>1690</v>
      </c>
      <c r="C412" t="s">
        <v>1305</v>
      </c>
      <c r="D412" t="s">
        <v>2919</v>
      </c>
      <c r="E412" t="s">
        <v>3087</v>
      </c>
      <c r="F412">
        <v>1678290.88</v>
      </c>
    </row>
    <row r="413" spans="1:6">
      <c r="A413" t="s">
        <v>2100</v>
      </c>
      <c r="B413" t="s">
        <v>1690</v>
      </c>
      <c r="C413" t="s">
        <v>1306</v>
      </c>
      <c r="D413" t="s">
        <v>2919</v>
      </c>
      <c r="E413" t="s">
        <v>3087</v>
      </c>
      <c r="F413">
        <v>14145</v>
      </c>
    </row>
    <row r="414" spans="1:6">
      <c r="A414" t="s">
        <v>2101</v>
      </c>
      <c r="B414" t="s">
        <v>1690</v>
      </c>
      <c r="C414" t="s">
        <v>1464</v>
      </c>
      <c r="D414" t="s">
        <v>2911</v>
      </c>
      <c r="E414" t="s">
        <v>3087</v>
      </c>
      <c r="F414">
        <v>60000</v>
      </c>
    </row>
    <row r="415" spans="1:6">
      <c r="A415" t="s">
        <v>2102</v>
      </c>
      <c r="B415" t="s">
        <v>1690</v>
      </c>
      <c r="C415" t="s">
        <v>1465</v>
      </c>
      <c r="D415" t="s">
        <v>2911</v>
      </c>
      <c r="E415" t="s">
        <v>3087</v>
      </c>
      <c r="F415">
        <v>130000</v>
      </c>
    </row>
    <row r="416" spans="1:6">
      <c r="A416" t="s">
        <v>2103</v>
      </c>
      <c r="B416" t="s">
        <v>1690</v>
      </c>
      <c r="C416" t="s">
        <v>1466</v>
      </c>
      <c r="D416" t="s">
        <v>2911</v>
      </c>
      <c r="E416" t="s">
        <v>3087</v>
      </c>
      <c r="F416">
        <v>80000</v>
      </c>
    </row>
    <row r="417" spans="1:6">
      <c r="A417" t="s">
        <v>2104</v>
      </c>
      <c r="B417" t="s">
        <v>1690</v>
      </c>
      <c r="C417" t="s">
        <v>1206</v>
      </c>
      <c r="D417" t="s">
        <v>2911</v>
      </c>
      <c r="E417" t="s">
        <v>3087</v>
      </c>
      <c r="F417">
        <v>75000</v>
      </c>
    </row>
    <row r="418" spans="1:6">
      <c r="A418" t="s">
        <v>2105</v>
      </c>
      <c r="B418" t="s">
        <v>1690</v>
      </c>
      <c r="C418" t="s">
        <v>1469</v>
      </c>
      <c r="D418" t="s">
        <v>2911</v>
      </c>
      <c r="E418" t="s">
        <v>3087</v>
      </c>
      <c r="F418">
        <v>439</v>
      </c>
    </row>
    <row r="419" spans="1:6">
      <c r="A419" t="s">
        <v>2106</v>
      </c>
      <c r="B419" t="s">
        <v>1690</v>
      </c>
      <c r="C419" t="s">
        <v>1472</v>
      </c>
      <c r="D419" t="s">
        <v>2911</v>
      </c>
      <c r="E419" t="s">
        <v>3087</v>
      </c>
      <c r="F419">
        <v>1985</v>
      </c>
    </row>
    <row r="420" spans="1:6">
      <c r="A420" t="s">
        <v>2107</v>
      </c>
      <c r="B420" t="s">
        <v>1690</v>
      </c>
      <c r="C420" t="s">
        <v>1473</v>
      </c>
      <c r="D420" t="s">
        <v>2911</v>
      </c>
      <c r="E420" t="s">
        <v>3087</v>
      </c>
      <c r="F420">
        <v>3076</v>
      </c>
    </row>
    <row r="421" spans="1:6">
      <c r="A421" t="s">
        <v>2108</v>
      </c>
      <c r="B421" t="s">
        <v>1690</v>
      </c>
      <c r="C421" t="s">
        <v>1469</v>
      </c>
      <c r="D421" t="s">
        <v>2911</v>
      </c>
      <c r="E421" t="s">
        <v>3087</v>
      </c>
      <c r="F421">
        <v>6891.1</v>
      </c>
    </row>
    <row r="422" spans="1:6">
      <c r="A422" t="s">
        <v>2109</v>
      </c>
      <c r="B422" t="s">
        <v>1690</v>
      </c>
      <c r="C422" t="s">
        <v>1477</v>
      </c>
      <c r="D422" t="s">
        <v>2911</v>
      </c>
      <c r="E422" t="s">
        <v>3087</v>
      </c>
      <c r="F422">
        <v>428760</v>
      </c>
    </row>
    <row r="423" spans="1:6">
      <c r="A423" t="s">
        <v>2110</v>
      </c>
      <c r="B423" t="s">
        <v>1690</v>
      </c>
      <c r="C423" t="s">
        <v>1212</v>
      </c>
      <c r="D423" t="s">
        <v>2909</v>
      </c>
      <c r="E423" t="s">
        <v>3087</v>
      </c>
      <c r="F423">
        <v>100000</v>
      </c>
    </row>
    <row r="424" spans="1:6">
      <c r="A424" t="s">
        <v>2111</v>
      </c>
      <c r="B424" t="s">
        <v>1690</v>
      </c>
      <c r="C424" t="s">
        <v>1500</v>
      </c>
      <c r="D424" t="s">
        <v>2916</v>
      </c>
      <c r="E424" t="s">
        <v>3087</v>
      </c>
      <c r="F424">
        <v>49394.65</v>
      </c>
    </row>
    <row r="425" spans="1:6">
      <c r="A425" t="s">
        <v>2112</v>
      </c>
      <c r="B425" t="s">
        <v>1690</v>
      </c>
      <c r="C425" t="s">
        <v>1501</v>
      </c>
      <c r="D425" t="s">
        <v>2916</v>
      </c>
      <c r="E425" t="s">
        <v>3087</v>
      </c>
      <c r="F425">
        <v>49394.65</v>
      </c>
    </row>
    <row r="426" spans="1:6">
      <c r="A426" t="s">
        <v>2113</v>
      </c>
      <c r="B426" t="s">
        <v>1690</v>
      </c>
      <c r="C426" t="s">
        <v>1502</v>
      </c>
      <c r="D426" t="s">
        <v>2916</v>
      </c>
      <c r="E426" t="s">
        <v>3087</v>
      </c>
      <c r="F426">
        <v>262210</v>
      </c>
    </row>
    <row r="427" spans="1:6">
      <c r="A427" t="s">
        <v>2114</v>
      </c>
      <c r="B427" t="s">
        <v>1690</v>
      </c>
      <c r="C427" t="s">
        <v>1503</v>
      </c>
      <c r="D427" t="s">
        <v>2916</v>
      </c>
      <c r="E427" t="s">
        <v>3087</v>
      </c>
      <c r="F427">
        <v>80000</v>
      </c>
    </row>
    <row r="428" spans="1:6">
      <c r="A428" t="s">
        <v>2115</v>
      </c>
      <c r="B428" t="s">
        <v>1690</v>
      </c>
      <c r="C428" t="s">
        <v>1504</v>
      </c>
      <c r="D428" t="s">
        <v>2916</v>
      </c>
      <c r="E428" t="s">
        <v>3087</v>
      </c>
      <c r="F428">
        <v>80000</v>
      </c>
    </row>
    <row r="429" spans="1:6">
      <c r="A429" t="s">
        <v>2116</v>
      </c>
      <c r="B429" t="s">
        <v>1690</v>
      </c>
      <c r="C429" t="s">
        <v>1505</v>
      </c>
      <c r="D429" t="s">
        <v>2916</v>
      </c>
      <c r="E429" t="s">
        <v>3087</v>
      </c>
      <c r="F429">
        <v>80000</v>
      </c>
    </row>
    <row r="430" spans="1:6">
      <c r="A430" t="s">
        <v>2117</v>
      </c>
      <c r="B430" t="s">
        <v>1690</v>
      </c>
      <c r="C430" t="s">
        <v>1206</v>
      </c>
      <c r="D430" t="s">
        <v>2907</v>
      </c>
      <c r="E430" t="s">
        <v>3087</v>
      </c>
      <c r="F430">
        <v>17095.36</v>
      </c>
    </row>
    <row r="431" spans="1:6">
      <c r="A431" t="s">
        <v>2118</v>
      </c>
      <c r="B431" t="s">
        <v>1690</v>
      </c>
      <c r="C431" t="s">
        <v>1508</v>
      </c>
      <c r="D431" t="s">
        <v>2907</v>
      </c>
      <c r="E431" t="s">
        <v>3087</v>
      </c>
      <c r="F431">
        <v>1209897.3</v>
      </c>
    </row>
    <row r="432" spans="1:6">
      <c r="A432" t="s">
        <v>2119</v>
      </c>
      <c r="B432" t="s">
        <v>1690</v>
      </c>
      <c r="C432" t="s">
        <v>1511</v>
      </c>
      <c r="D432" t="s">
        <v>2907</v>
      </c>
      <c r="E432" t="s">
        <v>3087</v>
      </c>
      <c r="F432">
        <v>6398.35</v>
      </c>
    </row>
    <row r="433" spans="1:6">
      <c r="A433" t="s">
        <v>2120</v>
      </c>
      <c r="B433" t="s">
        <v>1690</v>
      </c>
      <c r="C433" t="s">
        <v>1249</v>
      </c>
      <c r="D433" t="s">
        <v>2907</v>
      </c>
      <c r="E433" t="s">
        <v>3087</v>
      </c>
      <c r="F433">
        <v>18256.240000000002</v>
      </c>
    </row>
    <row r="434" spans="1:6">
      <c r="A434" t="s">
        <v>2121</v>
      </c>
      <c r="B434" t="s">
        <v>1690</v>
      </c>
      <c r="C434" t="s">
        <v>1514</v>
      </c>
      <c r="D434" t="s">
        <v>2907</v>
      </c>
      <c r="E434" t="s">
        <v>3087</v>
      </c>
      <c r="F434">
        <v>52865.63</v>
      </c>
    </row>
    <row r="435" spans="1:6">
      <c r="A435" t="s">
        <v>2122</v>
      </c>
      <c r="B435" t="s">
        <v>1690</v>
      </c>
      <c r="C435" t="s">
        <v>1516</v>
      </c>
      <c r="D435" t="s">
        <v>2907</v>
      </c>
      <c r="E435" t="s">
        <v>3087</v>
      </c>
      <c r="F435">
        <v>2617.38</v>
      </c>
    </row>
    <row r="436" spans="1:6">
      <c r="A436" t="s">
        <v>2123</v>
      </c>
      <c r="B436" t="s">
        <v>1690</v>
      </c>
      <c r="C436" t="s">
        <v>1537</v>
      </c>
      <c r="D436" t="s">
        <v>2907</v>
      </c>
      <c r="E436" t="s">
        <v>3087</v>
      </c>
      <c r="F436">
        <v>1503499.24</v>
      </c>
    </row>
    <row r="437" spans="1:6">
      <c r="A437" t="s">
        <v>2124</v>
      </c>
      <c r="B437" t="s">
        <v>1690</v>
      </c>
      <c r="C437" t="s">
        <v>1252</v>
      </c>
      <c r="D437" t="s">
        <v>2915</v>
      </c>
      <c r="E437" t="s">
        <v>3087</v>
      </c>
      <c r="F437">
        <v>4468.78</v>
      </c>
    </row>
    <row r="438" spans="1:6">
      <c r="A438" t="s">
        <v>2125</v>
      </c>
      <c r="B438" t="s">
        <v>1690</v>
      </c>
      <c r="C438" t="s">
        <v>1514</v>
      </c>
      <c r="D438" t="s">
        <v>2915</v>
      </c>
      <c r="E438" t="s">
        <v>3087</v>
      </c>
      <c r="F438">
        <v>21739.35</v>
      </c>
    </row>
    <row r="439" spans="1:6">
      <c r="A439" t="s">
        <v>2126</v>
      </c>
      <c r="B439" t="s">
        <v>1690</v>
      </c>
      <c r="C439" t="s">
        <v>1206</v>
      </c>
      <c r="D439" t="s">
        <v>2915</v>
      </c>
      <c r="E439" t="s">
        <v>3087</v>
      </c>
      <c r="F439">
        <v>13738.34</v>
      </c>
    </row>
    <row r="440" spans="1:6">
      <c r="A440" t="s">
        <v>2127</v>
      </c>
      <c r="B440" t="s">
        <v>1690</v>
      </c>
      <c r="C440" t="s">
        <v>1549</v>
      </c>
      <c r="D440" t="s">
        <v>2915</v>
      </c>
      <c r="E440" t="s">
        <v>3087</v>
      </c>
      <c r="F440">
        <v>93480</v>
      </c>
    </row>
    <row r="441" spans="1:6">
      <c r="A441" t="s">
        <v>2128</v>
      </c>
      <c r="B441" t="s">
        <v>1690</v>
      </c>
      <c r="C441" t="s">
        <v>1551</v>
      </c>
      <c r="D441" t="s">
        <v>2915</v>
      </c>
      <c r="E441" t="s">
        <v>3087</v>
      </c>
      <c r="F441">
        <v>821203.05</v>
      </c>
    </row>
    <row r="442" spans="1:6">
      <c r="A442" t="s">
        <v>2129</v>
      </c>
      <c r="B442" t="s">
        <v>1690</v>
      </c>
      <c r="C442" t="s">
        <v>1666</v>
      </c>
      <c r="D442" t="s">
        <v>2905</v>
      </c>
      <c r="E442" t="s">
        <v>3087</v>
      </c>
      <c r="F442">
        <v>1231.1300000000001</v>
      </c>
    </row>
    <row r="443" spans="1:6">
      <c r="A443" t="s">
        <v>2130</v>
      </c>
      <c r="B443" t="s">
        <v>1690</v>
      </c>
      <c r="C443" t="s">
        <v>1667</v>
      </c>
      <c r="D443" t="s">
        <v>2905</v>
      </c>
      <c r="E443" t="s">
        <v>3087</v>
      </c>
      <c r="F443">
        <v>800.29</v>
      </c>
    </row>
    <row r="444" spans="1:6">
      <c r="A444" t="s">
        <v>2131</v>
      </c>
      <c r="B444" t="s">
        <v>1690</v>
      </c>
      <c r="C444" t="s">
        <v>1668</v>
      </c>
      <c r="D444" t="s">
        <v>2905</v>
      </c>
      <c r="E444" t="s">
        <v>3087</v>
      </c>
      <c r="F444">
        <v>0</v>
      </c>
    </row>
    <row r="445" spans="1:6">
      <c r="A445" t="s">
        <v>2132</v>
      </c>
      <c r="B445" t="s">
        <v>1690</v>
      </c>
      <c r="C445" t="s">
        <v>1249</v>
      </c>
      <c r="D445" t="s">
        <v>2905</v>
      </c>
      <c r="E445" t="s">
        <v>3087</v>
      </c>
      <c r="F445">
        <v>9464.6200000000008</v>
      </c>
    </row>
    <row r="446" spans="1:6">
      <c r="A446" t="s">
        <v>2133</v>
      </c>
      <c r="B446" t="s">
        <v>1690</v>
      </c>
      <c r="C446" t="s">
        <v>1514</v>
      </c>
      <c r="D446" t="s">
        <v>2905</v>
      </c>
      <c r="E446" t="s">
        <v>3087</v>
      </c>
      <c r="F446">
        <v>5064.09</v>
      </c>
    </row>
    <row r="447" spans="1:6">
      <c r="A447" t="s">
        <v>2134</v>
      </c>
      <c r="B447" t="s">
        <v>1690</v>
      </c>
      <c r="C447" t="s">
        <v>1669</v>
      </c>
      <c r="D447" t="s">
        <v>2905</v>
      </c>
      <c r="E447" t="s">
        <v>3087</v>
      </c>
      <c r="F447">
        <v>11821.8</v>
      </c>
    </row>
    <row r="448" spans="1:6">
      <c r="A448" t="s">
        <v>2135</v>
      </c>
      <c r="B448" t="s">
        <v>1690</v>
      </c>
      <c r="C448" t="s">
        <v>1670</v>
      </c>
      <c r="D448" t="s">
        <v>2905</v>
      </c>
      <c r="E448" t="s">
        <v>3087</v>
      </c>
      <c r="F448">
        <v>27363.97</v>
      </c>
    </row>
    <row r="449" spans="1:6">
      <c r="A449" t="s">
        <v>2136</v>
      </c>
      <c r="B449" t="s">
        <v>1690</v>
      </c>
      <c r="C449" t="s">
        <v>1671</v>
      </c>
      <c r="D449" t="s">
        <v>2905</v>
      </c>
      <c r="E449" t="s">
        <v>3087</v>
      </c>
      <c r="F449">
        <v>0</v>
      </c>
    </row>
    <row r="450" spans="1:6">
      <c r="A450" t="s">
        <v>2137</v>
      </c>
      <c r="B450" t="s">
        <v>1690</v>
      </c>
      <c r="C450" t="s">
        <v>1672</v>
      </c>
      <c r="D450" t="s">
        <v>2905</v>
      </c>
      <c r="E450" t="s">
        <v>3087</v>
      </c>
      <c r="F450">
        <v>9500</v>
      </c>
    </row>
    <row r="451" spans="1:6">
      <c r="A451" t="s">
        <v>2138</v>
      </c>
      <c r="B451" t="s">
        <v>1690</v>
      </c>
      <c r="C451" t="s">
        <v>1673</v>
      </c>
      <c r="D451" t="s">
        <v>2905</v>
      </c>
      <c r="E451" t="s">
        <v>3087</v>
      </c>
      <c r="F451">
        <v>17690</v>
      </c>
    </row>
    <row r="452" spans="1:6">
      <c r="A452" t="s">
        <v>2139</v>
      </c>
      <c r="B452" t="s">
        <v>1690</v>
      </c>
      <c r="C452" t="s">
        <v>1212</v>
      </c>
      <c r="D452" t="s">
        <v>2919</v>
      </c>
      <c r="E452" t="s">
        <v>3087</v>
      </c>
      <c r="F452">
        <v>200000</v>
      </c>
    </row>
    <row r="453" spans="1:6">
      <c r="A453" t="s">
        <v>2140</v>
      </c>
      <c r="B453" t="s">
        <v>1692</v>
      </c>
      <c r="C453" t="s">
        <v>1315</v>
      </c>
      <c r="D453" t="s">
        <v>2919</v>
      </c>
      <c r="E453" t="s">
        <v>3087</v>
      </c>
      <c r="F453">
        <v>6200</v>
      </c>
    </row>
    <row r="454" spans="1:6">
      <c r="A454" t="s">
        <v>2141</v>
      </c>
      <c r="B454" t="s">
        <v>1692</v>
      </c>
      <c r="C454" t="s">
        <v>1317</v>
      </c>
      <c r="D454" t="s">
        <v>2919</v>
      </c>
      <c r="E454" t="s">
        <v>3087</v>
      </c>
      <c r="F454">
        <v>5987</v>
      </c>
    </row>
    <row r="455" spans="1:6">
      <c r="A455" t="s">
        <v>2142</v>
      </c>
      <c r="B455" t="s">
        <v>1692</v>
      </c>
      <c r="C455" t="s">
        <v>1317</v>
      </c>
      <c r="D455" t="s">
        <v>2919</v>
      </c>
      <c r="E455" t="s">
        <v>3087</v>
      </c>
      <c r="F455">
        <v>5799</v>
      </c>
    </row>
    <row r="456" spans="1:6">
      <c r="A456" t="s">
        <v>2143</v>
      </c>
      <c r="B456" t="s">
        <v>1692</v>
      </c>
      <c r="C456" t="s">
        <v>1317</v>
      </c>
      <c r="D456" t="s">
        <v>2919</v>
      </c>
      <c r="E456" t="s">
        <v>3087</v>
      </c>
      <c r="F456">
        <v>5987</v>
      </c>
    </row>
    <row r="457" spans="1:6">
      <c r="A457" t="s">
        <v>2144</v>
      </c>
      <c r="B457" t="s">
        <v>1692</v>
      </c>
      <c r="C457" t="s">
        <v>1318</v>
      </c>
      <c r="D457" t="s">
        <v>2919</v>
      </c>
      <c r="E457" t="s">
        <v>3087</v>
      </c>
      <c r="F457">
        <v>3949</v>
      </c>
    </row>
    <row r="458" spans="1:6">
      <c r="A458" t="s">
        <v>2145</v>
      </c>
      <c r="B458" t="s">
        <v>1692</v>
      </c>
      <c r="C458" t="s">
        <v>1317</v>
      </c>
      <c r="D458" t="s">
        <v>2919</v>
      </c>
      <c r="E458" t="s">
        <v>3087</v>
      </c>
      <c r="F458">
        <v>5532.32</v>
      </c>
    </row>
    <row r="459" spans="1:6">
      <c r="A459" t="s">
        <v>2146</v>
      </c>
      <c r="B459" t="s">
        <v>1692</v>
      </c>
      <c r="C459" t="s">
        <v>1317</v>
      </c>
      <c r="D459" t="s">
        <v>2919</v>
      </c>
      <c r="E459" t="s">
        <v>3087</v>
      </c>
      <c r="F459">
        <v>5532.32</v>
      </c>
    </row>
    <row r="460" spans="1:6">
      <c r="A460" t="s">
        <v>2147</v>
      </c>
      <c r="B460" t="s">
        <v>1692</v>
      </c>
      <c r="C460" t="s">
        <v>1317</v>
      </c>
      <c r="D460" t="s">
        <v>2919</v>
      </c>
      <c r="E460" t="s">
        <v>3087</v>
      </c>
      <c r="F460">
        <v>5532.32</v>
      </c>
    </row>
    <row r="461" spans="1:6">
      <c r="A461" t="s">
        <v>2148</v>
      </c>
      <c r="B461" t="s">
        <v>1692</v>
      </c>
      <c r="C461" t="s">
        <v>1317</v>
      </c>
      <c r="D461" t="s">
        <v>2919</v>
      </c>
      <c r="E461" t="s">
        <v>3087</v>
      </c>
      <c r="F461">
        <v>5998</v>
      </c>
    </row>
    <row r="462" spans="1:6">
      <c r="A462" t="s">
        <v>2149</v>
      </c>
      <c r="B462" t="s">
        <v>1692</v>
      </c>
      <c r="C462" t="s">
        <v>1319</v>
      </c>
      <c r="D462" t="s">
        <v>2919</v>
      </c>
      <c r="E462" t="s">
        <v>3087</v>
      </c>
      <c r="F462">
        <v>3548</v>
      </c>
    </row>
    <row r="463" spans="1:6">
      <c r="A463" t="s">
        <v>2150</v>
      </c>
      <c r="B463" t="s">
        <v>1692</v>
      </c>
      <c r="C463" t="s">
        <v>1321</v>
      </c>
      <c r="D463" t="s">
        <v>2919</v>
      </c>
      <c r="E463" t="s">
        <v>3087</v>
      </c>
      <c r="F463">
        <v>2101.36</v>
      </c>
    </row>
    <row r="464" spans="1:6">
      <c r="A464" t="s">
        <v>2151</v>
      </c>
      <c r="B464" t="s">
        <v>1692</v>
      </c>
      <c r="C464" t="s">
        <v>1322</v>
      </c>
      <c r="D464" t="s">
        <v>2919</v>
      </c>
      <c r="E464" t="s">
        <v>3087</v>
      </c>
      <c r="F464">
        <v>2500.0100000000002</v>
      </c>
    </row>
    <row r="465" spans="1:6">
      <c r="A465" t="s">
        <v>2152</v>
      </c>
      <c r="B465" t="s">
        <v>1692</v>
      </c>
      <c r="C465" t="s">
        <v>1323</v>
      </c>
      <c r="D465" t="s">
        <v>2919</v>
      </c>
      <c r="E465" t="s">
        <v>3087</v>
      </c>
      <c r="F465">
        <v>2238</v>
      </c>
    </row>
    <row r="466" spans="1:6">
      <c r="A466" t="s">
        <v>2153</v>
      </c>
      <c r="B466" t="s">
        <v>1692</v>
      </c>
      <c r="C466" t="s">
        <v>1324</v>
      </c>
      <c r="D466" t="s">
        <v>2919</v>
      </c>
      <c r="E466" t="s">
        <v>3087</v>
      </c>
      <c r="F466">
        <v>22371.31</v>
      </c>
    </row>
    <row r="467" spans="1:6">
      <c r="A467" t="s">
        <v>2154</v>
      </c>
      <c r="B467" t="s">
        <v>1692</v>
      </c>
      <c r="C467" t="s">
        <v>1326</v>
      </c>
      <c r="D467" t="s">
        <v>2919</v>
      </c>
      <c r="E467" t="s">
        <v>3087</v>
      </c>
      <c r="F467">
        <v>5517.08</v>
      </c>
    </row>
    <row r="468" spans="1:6">
      <c r="A468" t="s">
        <v>2155</v>
      </c>
      <c r="B468" t="s">
        <v>1692</v>
      </c>
      <c r="C468" t="s">
        <v>1327</v>
      </c>
      <c r="D468" t="s">
        <v>2919</v>
      </c>
      <c r="E468" t="s">
        <v>3087</v>
      </c>
      <c r="F468">
        <v>200000</v>
      </c>
    </row>
    <row r="469" spans="1:6">
      <c r="A469" t="s">
        <v>2156</v>
      </c>
      <c r="B469" t="s">
        <v>1692</v>
      </c>
      <c r="C469" t="s">
        <v>1330</v>
      </c>
      <c r="D469" t="s">
        <v>2919</v>
      </c>
      <c r="E469" t="s">
        <v>3087</v>
      </c>
      <c r="F469">
        <v>4795.2</v>
      </c>
    </row>
    <row r="470" spans="1:6">
      <c r="A470" t="s">
        <v>2157</v>
      </c>
      <c r="B470" t="s">
        <v>1692</v>
      </c>
      <c r="C470" t="s">
        <v>1332</v>
      </c>
      <c r="D470" t="s">
        <v>2919</v>
      </c>
      <c r="E470" t="s">
        <v>3087</v>
      </c>
      <c r="F470">
        <v>4863.1499999999996</v>
      </c>
    </row>
    <row r="471" spans="1:6">
      <c r="A471" t="s">
        <v>2158</v>
      </c>
      <c r="B471" t="s">
        <v>1692</v>
      </c>
      <c r="C471" t="s">
        <v>1332</v>
      </c>
      <c r="D471" t="s">
        <v>2919</v>
      </c>
      <c r="E471" t="s">
        <v>3087</v>
      </c>
      <c r="F471">
        <v>4829.99</v>
      </c>
    </row>
    <row r="472" spans="1:6">
      <c r="A472" t="s">
        <v>2159</v>
      </c>
      <c r="B472" t="s">
        <v>1692</v>
      </c>
      <c r="C472" t="s">
        <v>1333</v>
      </c>
      <c r="D472" t="s">
        <v>2919</v>
      </c>
      <c r="E472" t="s">
        <v>3087</v>
      </c>
      <c r="F472">
        <v>4000</v>
      </c>
    </row>
    <row r="473" spans="1:6">
      <c r="A473" t="s">
        <v>2160</v>
      </c>
      <c r="B473" t="s">
        <v>1692</v>
      </c>
      <c r="C473" t="s">
        <v>1333</v>
      </c>
      <c r="D473" t="s">
        <v>2919</v>
      </c>
      <c r="E473" t="s">
        <v>3087</v>
      </c>
      <c r="F473">
        <v>4000</v>
      </c>
    </row>
    <row r="474" spans="1:6">
      <c r="A474" t="s">
        <v>2161</v>
      </c>
      <c r="B474" t="s">
        <v>1692</v>
      </c>
      <c r="C474" t="s">
        <v>1333</v>
      </c>
      <c r="D474" t="s">
        <v>2919</v>
      </c>
      <c r="E474" t="s">
        <v>3087</v>
      </c>
      <c r="F474">
        <v>4000</v>
      </c>
    </row>
    <row r="475" spans="1:6">
      <c r="A475" t="s">
        <v>2162</v>
      </c>
      <c r="B475" t="s">
        <v>1692</v>
      </c>
      <c r="C475" t="s">
        <v>1333</v>
      </c>
      <c r="D475" t="s">
        <v>2919</v>
      </c>
      <c r="E475" t="s">
        <v>3087</v>
      </c>
      <c r="F475">
        <v>5550</v>
      </c>
    </row>
    <row r="476" spans="1:6">
      <c r="A476" t="s">
        <v>2163</v>
      </c>
      <c r="B476" t="s">
        <v>1692</v>
      </c>
      <c r="C476" t="s">
        <v>1335</v>
      </c>
      <c r="D476" t="s">
        <v>2919</v>
      </c>
      <c r="E476" t="s">
        <v>3087</v>
      </c>
      <c r="F476">
        <v>7442</v>
      </c>
    </row>
    <row r="477" spans="1:6">
      <c r="A477" t="s">
        <v>2164</v>
      </c>
      <c r="B477" t="s">
        <v>1692</v>
      </c>
      <c r="C477" t="s">
        <v>1336</v>
      </c>
      <c r="D477" t="s">
        <v>2919</v>
      </c>
      <c r="E477" t="s">
        <v>3087</v>
      </c>
      <c r="F477">
        <v>11746</v>
      </c>
    </row>
    <row r="478" spans="1:6">
      <c r="A478" t="s">
        <v>2165</v>
      </c>
      <c r="B478" t="s">
        <v>1692</v>
      </c>
      <c r="C478" t="s">
        <v>1337</v>
      </c>
      <c r="D478" t="s">
        <v>2919</v>
      </c>
      <c r="E478" t="s">
        <v>3087</v>
      </c>
      <c r="F478">
        <v>7614</v>
      </c>
    </row>
    <row r="479" spans="1:6">
      <c r="A479" t="s">
        <v>2166</v>
      </c>
      <c r="B479" t="s">
        <v>1692</v>
      </c>
      <c r="C479" t="s">
        <v>1338</v>
      </c>
      <c r="D479" t="s">
        <v>2919</v>
      </c>
      <c r="E479" t="s">
        <v>3087</v>
      </c>
      <c r="F479">
        <v>1366</v>
      </c>
    </row>
    <row r="480" spans="1:6">
      <c r="A480" t="s">
        <v>2167</v>
      </c>
      <c r="B480" t="s">
        <v>1692</v>
      </c>
      <c r="C480" t="s">
        <v>1338</v>
      </c>
      <c r="D480" t="s">
        <v>2919</v>
      </c>
      <c r="E480" t="s">
        <v>3087</v>
      </c>
      <c r="F480">
        <v>3416</v>
      </c>
    </row>
    <row r="481" spans="1:6">
      <c r="A481" t="s">
        <v>2168</v>
      </c>
      <c r="B481" t="s">
        <v>1692</v>
      </c>
      <c r="C481" t="s">
        <v>1339</v>
      </c>
      <c r="D481" t="s">
        <v>2919</v>
      </c>
      <c r="E481" t="s">
        <v>3087</v>
      </c>
      <c r="F481">
        <v>1660</v>
      </c>
    </row>
    <row r="482" spans="1:6">
      <c r="A482" t="s">
        <v>2169</v>
      </c>
      <c r="B482" t="s">
        <v>1692</v>
      </c>
      <c r="C482" t="s">
        <v>1340</v>
      </c>
      <c r="D482" t="s">
        <v>2919</v>
      </c>
      <c r="E482" t="s">
        <v>3087</v>
      </c>
      <c r="F482">
        <v>2518.04</v>
      </c>
    </row>
    <row r="483" spans="1:6">
      <c r="A483" t="s">
        <v>2170</v>
      </c>
      <c r="B483" t="s">
        <v>1692</v>
      </c>
      <c r="C483" t="s">
        <v>1341</v>
      </c>
      <c r="D483" t="s">
        <v>2919</v>
      </c>
      <c r="E483" t="s">
        <v>3087</v>
      </c>
      <c r="F483">
        <v>6220</v>
      </c>
    </row>
    <row r="484" spans="1:6">
      <c r="A484" t="s">
        <v>2171</v>
      </c>
      <c r="B484" t="s">
        <v>1692</v>
      </c>
      <c r="C484" t="s">
        <v>1342</v>
      </c>
      <c r="D484" t="s">
        <v>2919</v>
      </c>
      <c r="E484" t="s">
        <v>3087</v>
      </c>
      <c r="F484">
        <v>2970</v>
      </c>
    </row>
    <row r="485" spans="1:6">
      <c r="A485" t="s">
        <v>2172</v>
      </c>
      <c r="B485" t="s">
        <v>1692</v>
      </c>
      <c r="C485" t="s">
        <v>1343</v>
      </c>
      <c r="D485" t="s">
        <v>2919</v>
      </c>
      <c r="E485" t="s">
        <v>3087</v>
      </c>
      <c r="F485">
        <v>1498</v>
      </c>
    </row>
    <row r="486" spans="1:6">
      <c r="A486" t="s">
        <v>2173</v>
      </c>
      <c r="B486" t="s">
        <v>1692</v>
      </c>
      <c r="C486" t="s">
        <v>1344</v>
      </c>
      <c r="D486" t="s">
        <v>2919</v>
      </c>
      <c r="E486" t="s">
        <v>3087</v>
      </c>
      <c r="F486">
        <v>3326.4</v>
      </c>
    </row>
    <row r="487" spans="1:6">
      <c r="A487" t="s">
        <v>2174</v>
      </c>
      <c r="B487" t="s">
        <v>1692</v>
      </c>
      <c r="C487" t="s">
        <v>1338</v>
      </c>
      <c r="D487" t="s">
        <v>2919</v>
      </c>
      <c r="E487" t="s">
        <v>3087</v>
      </c>
      <c r="F487">
        <v>1480</v>
      </c>
    </row>
    <row r="488" spans="1:6">
      <c r="A488" t="s">
        <v>2175</v>
      </c>
      <c r="B488" t="s">
        <v>1692</v>
      </c>
      <c r="C488" t="s">
        <v>1345</v>
      </c>
      <c r="D488" t="s">
        <v>2919</v>
      </c>
      <c r="E488" t="s">
        <v>3087</v>
      </c>
      <c r="F488">
        <v>1708</v>
      </c>
    </row>
    <row r="489" spans="1:6">
      <c r="A489" t="s">
        <v>2176</v>
      </c>
      <c r="B489" t="s">
        <v>1692</v>
      </c>
      <c r="C489" t="s">
        <v>1346</v>
      </c>
      <c r="D489" t="s">
        <v>2919</v>
      </c>
      <c r="E489" t="s">
        <v>3087</v>
      </c>
      <c r="F489">
        <v>1660</v>
      </c>
    </row>
    <row r="490" spans="1:6">
      <c r="A490" t="s">
        <v>2177</v>
      </c>
      <c r="B490" t="s">
        <v>1692</v>
      </c>
      <c r="C490" t="s">
        <v>1347</v>
      </c>
      <c r="D490" t="s">
        <v>2919</v>
      </c>
      <c r="E490" t="s">
        <v>3087</v>
      </c>
      <c r="F490">
        <v>1958.1</v>
      </c>
    </row>
    <row r="491" spans="1:6">
      <c r="A491" t="s">
        <v>2178</v>
      </c>
      <c r="B491" t="s">
        <v>1692</v>
      </c>
      <c r="C491" t="s">
        <v>1348</v>
      </c>
      <c r="D491" t="s">
        <v>2919</v>
      </c>
      <c r="E491" t="s">
        <v>3087</v>
      </c>
      <c r="F491">
        <v>5413.83</v>
      </c>
    </row>
    <row r="492" spans="1:6">
      <c r="A492" t="s">
        <v>2179</v>
      </c>
      <c r="B492" t="s">
        <v>1692</v>
      </c>
      <c r="C492" t="s">
        <v>1349</v>
      </c>
      <c r="D492" t="s">
        <v>2919</v>
      </c>
      <c r="E492" t="s">
        <v>3087</v>
      </c>
      <c r="F492">
        <v>1847</v>
      </c>
    </row>
    <row r="493" spans="1:6">
      <c r="A493" t="s">
        <v>2180</v>
      </c>
      <c r="B493" t="s">
        <v>1692</v>
      </c>
      <c r="C493" t="s">
        <v>1350</v>
      </c>
      <c r="D493" t="s">
        <v>2919</v>
      </c>
      <c r="E493" t="s">
        <v>3087</v>
      </c>
      <c r="F493">
        <v>1134</v>
      </c>
    </row>
    <row r="494" spans="1:6">
      <c r="A494" t="s">
        <v>2181</v>
      </c>
      <c r="B494" t="s">
        <v>1692</v>
      </c>
      <c r="C494" t="s">
        <v>1351</v>
      </c>
      <c r="D494" t="s">
        <v>2919</v>
      </c>
      <c r="E494" t="s">
        <v>3087</v>
      </c>
      <c r="F494">
        <v>1485</v>
      </c>
    </row>
    <row r="495" spans="1:6">
      <c r="A495" t="s">
        <v>2182</v>
      </c>
      <c r="B495" t="s">
        <v>1692</v>
      </c>
      <c r="C495" t="s">
        <v>1352</v>
      </c>
      <c r="D495" t="s">
        <v>2919</v>
      </c>
      <c r="E495" t="s">
        <v>3087</v>
      </c>
      <c r="F495">
        <v>1366</v>
      </c>
    </row>
    <row r="496" spans="1:6">
      <c r="A496" t="s">
        <v>2183</v>
      </c>
      <c r="B496" t="s">
        <v>1692</v>
      </c>
      <c r="C496" t="s">
        <v>1343</v>
      </c>
      <c r="D496" t="s">
        <v>2919</v>
      </c>
      <c r="E496" t="s">
        <v>3087</v>
      </c>
      <c r="F496">
        <v>1498</v>
      </c>
    </row>
    <row r="497" spans="1:6">
      <c r="A497" t="s">
        <v>2184</v>
      </c>
      <c r="B497" t="s">
        <v>1692</v>
      </c>
      <c r="C497" t="s">
        <v>1353</v>
      </c>
      <c r="D497" t="s">
        <v>2919</v>
      </c>
      <c r="E497" t="s">
        <v>3087</v>
      </c>
      <c r="F497">
        <v>280704.2</v>
      </c>
    </row>
    <row r="498" spans="1:6">
      <c r="A498" t="s">
        <v>2185</v>
      </c>
      <c r="B498" t="s">
        <v>1692</v>
      </c>
      <c r="C498" t="s">
        <v>1355</v>
      </c>
      <c r="D498" t="s">
        <v>2919</v>
      </c>
      <c r="E498" t="s">
        <v>3087</v>
      </c>
      <c r="F498">
        <v>82790.149999999994</v>
      </c>
    </row>
    <row r="499" spans="1:6">
      <c r="A499" t="s">
        <v>2186</v>
      </c>
      <c r="B499" t="s">
        <v>1692</v>
      </c>
      <c r="C499" t="s">
        <v>1356</v>
      </c>
      <c r="D499" t="s">
        <v>2919</v>
      </c>
      <c r="E499" t="s">
        <v>3087</v>
      </c>
      <c r="F499">
        <v>22340.5</v>
      </c>
    </row>
    <row r="500" spans="1:6">
      <c r="A500" t="s">
        <v>2187</v>
      </c>
      <c r="B500" t="s">
        <v>1692</v>
      </c>
      <c r="C500" t="s">
        <v>1357</v>
      </c>
      <c r="D500" t="s">
        <v>2919</v>
      </c>
      <c r="E500" t="s">
        <v>3087</v>
      </c>
      <c r="F500">
        <v>18681.099999999999</v>
      </c>
    </row>
    <row r="501" spans="1:6">
      <c r="A501" t="s">
        <v>2188</v>
      </c>
      <c r="B501" t="s">
        <v>1692</v>
      </c>
      <c r="C501" t="s">
        <v>1358</v>
      </c>
      <c r="D501" t="s">
        <v>2919</v>
      </c>
      <c r="E501" t="s">
        <v>3087</v>
      </c>
      <c r="F501">
        <v>133694.18</v>
      </c>
    </row>
    <row r="502" spans="1:6">
      <c r="A502" t="s">
        <v>2189</v>
      </c>
      <c r="B502" t="s">
        <v>1692</v>
      </c>
      <c r="C502" t="s">
        <v>1146</v>
      </c>
      <c r="D502" t="s">
        <v>2919</v>
      </c>
      <c r="E502" t="s">
        <v>3087</v>
      </c>
      <c r="F502">
        <v>7999.92</v>
      </c>
    </row>
    <row r="503" spans="1:6">
      <c r="A503" t="s">
        <v>2190</v>
      </c>
      <c r="B503" t="s">
        <v>1692</v>
      </c>
      <c r="C503" t="s">
        <v>1147</v>
      </c>
      <c r="D503" t="s">
        <v>2919</v>
      </c>
      <c r="E503" t="s">
        <v>3087</v>
      </c>
      <c r="F503">
        <v>4800</v>
      </c>
    </row>
    <row r="504" spans="1:6">
      <c r="A504" t="s">
        <v>2191</v>
      </c>
      <c r="B504" t="s">
        <v>1692</v>
      </c>
      <c r="C504" t="s">
        <v>1361</v>
      </c>
      <c r="D504" t="s">
        <v>2919</v>
      </c>
      <c r="E504" t="s">
        <v>3087</v>
      </c>
      <c r="F504">
        <v>10152.58</v>
      </c>
    </row>
    <row r="505" spans="1:6">
      <c r="A505" t="s">
        <v>2192</v>
      </c>
      <c r="B505" t="s">
        <v>1692</v>
      </c>
      <c r="C505" t="s">
        <v>1361</v>
      </c>
      <c r="D505" t="s">
        <v>2919</v>
      </c>
      <c r="E505" t="s">
        <v>3087</v>
      </c>
      <c r="F505">
        <v>10152.58</v>
      </c>
    </row>
    <row r="506" spans="1:6">
      <c r="A506" t="s">
        <v>2193</v>
      </c>
      <c r="B506" t="s">
        <v>1692</v>
      </c>
      <c r="C506" t="s">
        <v>1146</v>
      </c>
      <c r="D506" t="s">
        <v>2919</v>
      </c>
      <c r="E506" t="s">
        <v>3087</v>
      </c>
      <c r="F506">
        <v>4800</v>
      </c>
    </row>
    <row r="507" spans="1:6">
      <c r="A507" t="s">
        <v>2194</v>
      </c>
      <c r="B507" t="s">
        <v>1692</v>
      </c>
      <c r="C507" t="s">
        <v>1363</v>
      </c>
      <c r="D507" t="s">
        <v>2919</v>
      </c>
      <c r="E507" t="s">
        <v>3087</v>
      </c>
      <c r="F507">
        <v>1800</v>
      </c>
    </row>
    <row r="508" spans="1:6">
      <c r="A508" t="s">
        <v>2195</v>
      </c>
      <c r="B508" t="s">
        <v>1692</v>
      </c>
      <c r="C508" t="s">
        <v>1151</v>
      </c>
      <c r="D508" t="s">
        <v>2919</v>
      </c>
      <c r="E508" t="s">
        <v>3087</v>
      </c>
      <c r="F508">
        <v>7260</v>
      </c>
    </row>
    <row r="509" spans="1:6">
      <c r="A509" t="s">
        <v>2196</v>
      </c>
      <c r="B509" t="s">
        <v>1692</v>
      </c>
      <c r="C509" t="s">
        <v>1151</v>
      </c>
      <c r="D509" t="s">
        <v>2919</v>
      </c>
      <c r="E509" t="s">
        <v>3087</v>
      </c>
      <c r="F509">
        <v>7260</v>
      </c>
    </row>
    <row r="510" spans="1:6">
      <c r="A510" t="s">
        <v>2197</v>
      </c>
      <c r="B510" t="s">
        <v>1692</v>
      </c>
      <c r="C510" t="s">
        <v>1364</v>
      </c>
      <c r="D510" t="s">
        <v>2919</v>
      </c>
      <c r="E510" t="s">
        <v>3087</v>
      </c>
      <c r="F510">
        <v>4710</v>
      </c>
    </row>
    <row r="511" spans="1:6">
      <c r="A511" t="s">
        <v>2198</v>
      </c>
      <c r="B511" t="s">
        <v>1692</v>
      </c>
      <c r="C511" t="s">
        <v>1364</v>
      </c>
      <c r="D511" t="s">
        <v>2919</v>
      </c>
      <c r="E511" t="s">
        <v>3087</v>
      </c>
      <c r="F511">
        <v>4266</v>
      </c>
    </row>
    <row r="512" spans="1:6">
      <c r="A512" t="s">
        <v>2199</v>
      </c>
      <c r="B512" t="s">
        <v>1692</v>
      </c>
      <c r="C512" t="s">
        <v>1365</v>
      </c>
      <c r="D512" t="s">
        <v>2919</v>
      </c>
      <c r="E512" t="s">
        <v>3087</v>
      </c>
      <c r="F512">
        <v>42301.93</v>
      </c>
    </row>
    <row r="513" spans="1:6">
      <c r="A513" t="s">
        <v>2200</v>
      </c>
      <c r="B513" t="s">
        <v>1692</v>
      </c>
      <c r="C513" t="s">
        <v>1366</v>
      </c>
      <c r="D513" t="s">
        <v>2909</v>
      </c>
      <c r="E513" t="s">
        <v>3087</v>
      </c>
      <c r="F513">
        <v>4499.53</v>
      </c>
    </row>
    <row r="514" spans="1:6">
      <c r="A514" t="s">
        <v>2201</v>
      </c>
      <c r="B514" t="s">
        <v>1692</v>
      </c>
      <c r="C514" t="s">
        <v>1367</v>
      </c>
      <c r="D514" t="s">
        <v>2909</v>
      </c>
      <c r="E514" t="s">
        <v>3087</v>
      </c>
      <c r="F514">
        <v>20000</v>
      </c>
    </row>
    <row r="515" spans="1:6">
      <c r="A515" t="s">
        <v>2202</v>
      </c>
      <c r="B515" t="s">
        <v>1692</v>
      </c>
      <c r="C515" t="s">
        <v>1368</v>
      </c>
      <c r="D515" t="s">
        <v>2919</v>
      </c>
      <c r="E515" t="s">
        <v>3087</v>
      </c>
      <c r="F515">
        <v>437880</v>
      </c>
    </row>
    <row r="516" spans="1:6">
      <c r="A516" t="s">
        <v>2203</v>
      </c>
      <c r="B516" t="s">
        <v>1692</v>
      </c>
      <c r="C516" t="s">
        <v>1369</v>
      </c>
      <c r="D516" t="s">
        <v>2919</v>
      </c>
      <c r="E516" t="s">
        <v>3087</v>
      </c>
      <c r="F516">
        <v>1210000</v>
      </c>
    </row>
    <row r="517" spans="1:6">
      <c r="A517" t="s">
        <v>2204</v>
      </c>
      <c r="B517" t="s">
        <v>1692</v>
      </c>
      <c r="C517" t="s">
        <v>1370</v>
      </c>
      <c r="D517" t="s">
        <v>2919</v>
      </c>
      <c r="E517" t="s">
        <v>3087</v>
      </c>
      <c r="F517">
        <v>1899</v>
      </c>
    </row>
    <row r="518" spans="1:6">
      <c r="A518" t="s">
        <v>2205</v>
      </c>
      <c r="B518" t="s">
        <v>1692</v>
      </c>
      <c r="C518" t="s">
        <v>1371</v>
      </c>
      <c r="D518" t="s">
        <v>2919</v>
      </c>
      <c r="E518" t="s">
        <v>3087</v>
      </c>
      <c r="F518">
        <v>1399</v>
      </c>
    </row>
    <row r="519" spans="1:6">
      <c r="A519" t="s">
        <v>2206</v>
      </c>
      <c r="B519" t="s">
        <v>1692</v>
      </c>
      <c r="C519" t="s">
        <v>1372</v>
      </c>
      <c r="D519" t="s">
        <v>2919</v>
      </c>
      <c r="E519" t="s">
        <v>3087</v>
      </c>
      <c r="F519">
        <v>1099</v>
      </c>
    </row>
    <row r="520" spans="1:6">
      <c r="A520" t="s">
        <v>2207</v>
      </c>
      <c r="B520" t="s">
        <v>1692</v>
      </c>
      <c r="C520" t="s">
        <v>1373</v>
      </c>
      <c r="D520" t="s">
        <v>2919</v>
      </c>
      <c r="E520" t="s">
        <v>3087</v>
      </c>
      <c r="F520">
        <v>1399</v>
      </c>
    </row>
    <row r="521" spans="1:6">
      <c r="A521" t="s">
        <v>2208</v>
      </c>
      <c r="B521" t="s">
        <v>1692</v>
      </c>
      <c r="C521" t="s">
        <v>1374</v>
      </c>
      <c r="D521" t="s">
        <v>2919</v>
      </c>
      <c r="E521" t="s">
        <v>3087</v>
      </c>
      <c r="F521">
        <v>599</v>
      </c>
    </row>
    <row r="522" spans="1:6">
      <c r="A522" t="s">
        <v>2209</v>
      </c>
      <c r="B522" t="s">
        <v>1692</v>
      </c>
      <c r="C522" t="s">
        <v>1370</v>
      </c>
      <c r="D522" t="s">
        <v>2919</v>
      </c>
      <c r="E522" t="s">
        <v>3087</v>
      </c>
      <c r="F522">
        <v>3985.54</v>
      </c>
    </row>
    <row r="523" spans="1:6">
      <c r="A523" t="s">
        <v>2210</v>
      </c>
      <c r="B523" t="s">
        <v>1692</v>
      </c>
      <c r="C523" t="s">
        <v>1375</v>
      </c>
      <c r="D523" t="s">
        <v>2919</v>
      </c>
      <c r="E523" t="s">
        <v>3087</v>
      </c>
      <c r="F523">
        <v>118.6</v>
      </c>
    </row>
    <row r="524" spans="1:6">
      <c r="A524" t="s">
        <v>2211</v>
      </c>
      <c r="B524" t="s">
        <v>1692</v>
      </c>
      <c r="C524" t="s">
        <v>1375</v>
      </c>
      <c r="D524" t="s">
        <v>2919</v>
      </c>
      <c r="E524" t="s">
        <v>3087</v>
      </c>
      <c r="F524">
        <v>88.7</v>
      </c>
    </row>
    <row r="525" spans="1:6">
      <c r="A525" t="s">
        <v>2212</v>
      </c>
      <c r="B525" t="s">
        <v>1692</v>
      </c>
      <c r="C525" t="s">
        <v>1375</v>
      </c>
      <c r="D525" t="s">
        <v>2919</v>
      </c>
      <c r="E525" t="s">
        <v>3087</v>
      </c>
      <c r="F525">
        <v>79</v>
      </c>
    </row>
    <row r="526" spans="1:6">
      <c r="A526" t="s">
        <v>2213</v>
      </c>
      <c r="B526" t="s">
        <v>1692</v>
      </c>
      <c r="C526" t="s">
        <v>1379</v>
      </c>
      <c r="D526" t="s">
        <v>2919</v>
      </c>
      <c r="E526" t="s">
        <v>3087</v>
      </c>
      <c r="F526">
        <v>154.47999999999999</v>
      </c>
    </row>
    <row r="527" spans="1:6">
      <c r="A527" t="s">
        <v>2214</v>
      </c>
      <c r="B527" t="s">
        <v>1692</v>
      </c>
      <c r="C527" t="s">
        <v>1381</v>
      </c>
      <c r="D527" t="s">
        <v>2919</v>
      </c>
      <c r="E527" t="s">
        <v>3087</v>
      </c>
      <c r="F527">
        <v>154.49</v>
      </c>
    </row>
    <row r="528" spans="1:6">
      <c r="A528" t="s">
        <v>2215</v>
      </c>
      <c r="B528" t="s">
        <v>1692</v>
      </c>
      <c r="C528" t="s">
        <v>1383</v>
      </c>
      <c r="D528" t="s">
        <v>2919</v>
      </c>
      <c r="E528" t="s">
        <v>3087</v>
      </c>
      <c r="F528">
        <v>89.9</v>
      </c>
    </row>
    <row r="529" spans="1:6">
      <c r="A529" t="s">
        <v>2216</v>
      </c>
      <c r="B529" t="s">
        <v>1692</v>
      </c>
      <c r="C529" t="s">
        <v>1385</v>
      </c>
      <c r="D529" t="s">
        <v>2919</v>
      </c>
      <c r="E529" t="s">
        <v>3087</v>
      </c>
      <c r="F529">
        <v>109.9</v>
      </c>
    </row>
    <row r="530" spans="1:6">
      <c r="A530" t="s">
        <v>2217</v>
      </c>
      <c r="B530" t="s">
        <v>1692</v>
      </c>
      <c r="C530" t="s">
        <v>1387</v>
      </c>
      <c r="D530" t="s">
        <v>2919</v>
      </c>
      <c r="E530" t="s">
        <v>3087</v>
      </c>
      <c r="F530">
        <v>954.94</v>
      </c>
    </row>
    <row r="531" spans="1:6">
      <c r="A531" t="s">
        <v>2218</v>
      </c>
      <c r="B531" t="s">
        <v>1692</v>
      </c>
      <c r="C531" t="s">
        <v>1389</v>
      </c>
      <c r="D531" t="s">
        <v>2919</v>
      </c>
      <c r="E531" t="s">
        <v>3087</v>
      </c>
      <c r="F531">
        <v>193.32</v>
      </c>
    </row>
    <row r="532" spans="1:6">
      <c r="A532" t="s">
        <v>2219</v>
      </c>
      <c r="B532" t="s">
        <v>1692</v>
      </c>
      <c r="C532" t="s">
        <v>1391</v>
      </c>
      <c r="D532" t="s">
        <v>2919</v>
      </c>
      <c r="E532" t="s">
        <v>3087</v>
      </c>
      <c r="F532">
        <v>695.65</v>
      </c>
    </row>
    <row r="533" spans="1:6">
      <c r="A533" t="s">
        <v>2220</v>
      </c>
      <c r="B533" t="s">
        <v>1692</v>
      </c>
      <c r="C533" t="s">
        <v>1393</v>
      </c>
      <c r="D533" t="s">
        <v>2919</v>
      </c>
      <c r="E533" t="s">
        <v>3087</v>
      </c>
      <c r="F533">
        <v>68.77</v>
      </c>
    </row>
    <row r="534" spans="1:6">
      <c r="A534" t="s">
        <v>2221</v>
      </c>
      <c r="B534" t="s">
        <v>1692</v>
      </c>
      <c r="C534" t="s">
        <v>1395</v>
      </c>
      <c r="D534" t="s">
        <v>2919</v>
      </c>
      <c r="E534" t="s">
        <v>3087</v>
      </c>
      <c r="F534">
        <v>108.63</v>
      </c>
    </row>
    <row r="535" spans="1:6">
      <c r="A535" t="s">
        <v>2222</v>
      </c>
      <c r="B535" t="s">
        <v>1692</v>
      </c>
      <c r="C535" t="s">
        <v>1396</v>
      </c>
      <c r="D535" t="s">
        <v>2919</v>
      </c>
      <c r="E535" t="s">
        <v>3087</v>
      </c>
      <c r="F535">
        <v>89</v>
      </c>
    </row>
    <row r="536" spans="1:6">
      <c r="A536" t="s">
        <v>2223</v>
      </c>
      <c r="B536" t="s">
        <v>1692</v>
      </c>
      <c r="C536" t="s">
        <v>1396</v>
      </c>
      <c r="D536" t="s">
        <v>2919</v>
      </c>
      <c r="E536" t="s">
        <v>3087</v>
      </c>
      <c r="F536">
        <v>89</v>
      </c>
    </row>
    <row r="537" spans="1:6">
      <c r="A537" t="s">
        <v>2224</v>
      </c>
      <c r="B537" t="s">
        <v>1692</v>
      </c>
      <c r="C537" t="s">
        <v>1399</v>
      </c>
      <c r="D537" t="s">
        <v>2919</v>
      </c>
      <c r="E537" t="s">
        <v>3087</v>
      </c>
      <c r="F537">
        <v>5923.36</v>
      </c>
    </row>
    <row r="538" spans="1:6">
      <c r="A538" t="s">
        <v>2225</v>
      </c>
      <c r="B538" t="s">
        <v>1692</v>
      </c>
      <c r="C538" t="s">
        <v>1401</v>
      </c>
      <c r="D538" t="s">
        <v>2919</v>
      </c>
      <c r="E538" t="s">
        <v>3087</v>
      </c>
      <c r="F538">
        <v>178.4</v>
      </c>
    </row>
    <row r="539" spans="1:6">
      <c r="A539" t="s">
        <v>2226</v>
      </c>
      <c r="B539" t="s">
        <v>1692</v>
      </c>
      <c r="C539" t="s">
        <v>1403</v>
      </c>
      <c r="D539" t="s">
        <v>2919</v>
      </c>
      <c r="E539" t="s">
        <v>3087</v>
      </c>
      <c r="F539">
        <v>149</v>
      </c>
    </row>
    <row r="540" spans="1:6">
      <c r="A540" t="s">
        <v>2227</v>
      </c>
      <c r="B540" t="s">
        <v>1692</v>
      </c>
      <c r="C540" t="s">
        <v>1405</v>
      </c>
      <c r="D540" t="s">
        <v>2919</v>
      </c>
      <c r="E540" t="s">
        <v>3087</v>
      </c>
      <c r="F540">
        <v>256.20999999999998</v>
      </c>
    </row>
    <row r="541" spans="1:6">
      <c r="A541" t="s">
        <v>2228</v>
      </c>
      <c r="B541" t="s">
        <v>1692</v>
      </c>
      <c r="C541" t="s">
        <v>1407</v>
      </c>
      <c r="D541" t="s">
        <v>2919</v>
      </c>
      <c r="E541" t="s">
        <v>3087</v>
      </c>
      <c r="F541">
        <v>2160</v>
      </c>
    </row>
    <row r="542" spans="1:6">
      <c r="A542" t="s">
        <v>2229</v>
      </c>
      <c r="B542" t="s">
        <v>1692</v>
      </c>
      <c r="C542" t="s">
        <v>1409</v>
      </c>
      <c r="D542" t="s">
        <v>2919</v>
      </c>
      <c r="E542" t="s">
        <v>3087</v>
      </c>
      <c r="F542">
        <v>490</v>
      </c>
    </row>
    <row r="543" spans="1:6">
      <c r="A543" t="s">
        <v>2230</v>
      </c>
      <c r="B543" t="s">
        <v>1692</v>
      </c>
      <c r="C543" t="s">
        <v>1411</v>
      </c>
      <c r="D543" t="s">
        <v>2919</v>
      </c>
      <c r="E543" t="s">
        <v>3087</v>
      </c>
      <c r="F543">
        <v>290</v>
      </c>
    </row>
    <row r="544" spans="1:6">
      <c r="A544" t="s">
        <v>2231</v>
      </c>
      <c r="B544" t="s">
        <v>1692</v>
      </c>
      <c r="C544" t="s">
        <v>1411</v>
      </c>
      <c r="D544" t="s">
        <v>2919</v>
      </c>
      <c r="E544" t="s">
        <v>3087</v>
      </c>
      <c r="F544">
        <v>290</v>
      </c>
    </row>
    <row r="545" spans="1:6">
      <c r="A545" t="s">
        <v>2232</v>
      </c>
      <c r="B545" t="s">
        <v>1692</v>
      </c>
      <c r="C545" t="s">
        <v>1414</v>
      </c>
      <c r="D545" t="s">
        <v>2919</v>
      </c>
      <c r="E545" t="s">
        <v>3087</v>
      </c>
      <c r="F545">
        <v>180</v>
      </c>
    </row>
    <row r="546" spans="1:6">
      <c r="A546" t="s">
        <v>2233</v>
      </c>
      <c r="B546" t="s">
        <v>1692</v>
      </c>
      <c r="C546" t="s">
        <v>1414</v>
      </c>
      <c r="D546" t="s">
        <v>2919</v>
      </c>
      <c r="E546" t="s">
        <v>3087</v>
      </c>
      <c r="F546">
        <v>180</v>
      </c>
    </row>
    <row r="547" spans="1:6">
      <c r="A547" t="s">
        <v>2234</v>
      </c>
      <c r="B547" t="s">
        <v>1692</v>
      </c>
      <c r="C547" t="s">
        <v>1417</v>
      </c>
      <c r="D547" t="s">
        <v>2919</v>
      </c>
      <c r="E547" t="s">
        <v>3087</v>
      </c>
      <c r="F547">
        <v>64204.91</v>
      </c>
    </row>
    <row r="548" spans="1:6">
      <c r="A548" t="s">
        <v>2235</v>
      </c>
      <c r="B548" t="s">
        <v>1692</v>
      </c>
      <c r="C548" t="s">
        <v>1418</v>
      </c>
      <c r="D548" t="s">
        <v>2919</v>
      </c>
      <c r="E548" t="s">
        <v>3087</v>
      </c>
      <c r="F548">
        <v>1195.96</v>
      </c>
    </row>
    <row r="549" spans="1:6">
      <c r="A549" t="s">
        <v>2236</v>
      </c>
      <c r="B549" t="s">
        <v>1692</v>
      </c>
      <c r="C549" t="s">
        <v>1420</v>
      </c>
      <c r="D549" t="s">
        <v>2919</v>
      </c>
      <c r="E549" t="s">
        <v>3087</v>
      </c>
      <c r="F549">
        <v>378.72</v>
      </c>
    </row>
    <row r="550" spans="1:6">
      <c r="A550" t="s">
        <v>2237</v>
      </c>
      <c r="B550" t="s">
        <v>1692</v>
      </c>
      <c r="C550" t="s">
        <v>1422</v>
      </c>
      <c r="D550" t="s">
        <v>2919</v>
      </c>
      <c r="E550" t="s">
        <v>3087</v>
      </c>
      <c r="F550">
        <v>1046.47</v>
      </c>
    </row>
    <row r="551" spans="1:6">
      <c r="A551" t="s">
        <v>2238</v>
      </c>
      <c r="B551" t="s">
        <v>1692</v>
      </c>
      <c r="C551" t="s">
        <v>1424</v>
      </c>
      <c r="D551" t="s">
        <v>2919</v>
      </c>
      <c r="E551" t="s">
        <v>3087</v>
      </c>
      <c r="F551">
        <v>1961.37</v>
      </c>
    </row>
    <row r="552" spans="1:6">
      <c r="A552" t="s">
        <v>2239</v>
      </c>
      <c r="B552" t="s">
        <v>1692</v>
      </c>
      <c r="C552" t="s">
        <v>1426</v>
      </c>
      <c r="D552" t="s">
        <v>2919</v>
      </c>
      <c r="E552" t="s">
        <v>3087</v>
      </c>
      <c r="F552">
        <v>1961.38</v>
      </c>
    </row>
    <row r="553" spans="1:6">
      <c r="A553" t="s">
        <v>2240</v>
      </c>
      <c r="B553" t="s">
        <v>1692</v>
      </c>
      <c r="C553" t="s">
        <v>1417</v>
      </c>
      <c r="D553" t="s">
        <v>2919</v>
      </c>
      <c r="E553" t="s">
        <v>3087</v>
      </c>
      <c r="F553">
        <v>183008.63</v>
      </c>
    </row>
    <row r="554" spans="1:6">
      <c r="A554" t="s">
        <v>2241</v>
      </c>
      <c r="B554" t="s">
        <v>1692</v>
      </c>
      <c r="C554" t="s">
        <v>1428</v>
      </c>
      <c r="D554" t="s">
        <v>2919</v>
      </c>
      <c r="E554" t="s">
        <v>3087</v>
      </c>
      <c r="F554">
        <v>378.15</v>
      </c>
    </row>
    <row r="555" spans="1:6">
      <c r="A555" t="s">
        <v>2242</v>
      </c>
      <c r="B555" t="s">
        <v>1692</v>
      </c>
      <c r="C555" t="s">
        <v>1428</v>
      </c>
      <c r="D555" t="s">
        <v>2919</v>
      </c>
      <c r="E555" t="s">
        <v>3087</v>
      </c>
      <c r="F555">
        <v>378.15</v>
      </c>
    </row>
    <row r="556" spans="1:6">
      <c r="A556" t="s">
        <v>2243</v>
      </c>
      <c r="B556" t="s">
        <v>1692</v>
      </c>
      <c r="C556" t="s">
        <v>1431</v>
      </c>
      <c r="D556" t="s">
        <v>2919</v>
      </c>
      <c r="E556" t="s">
        <v>3087</v>
      </c>
      <c r="F556">
        <v>499.9</v>
      </c>
    </row>
    <row r="557" spans="1:6">
      <c r="A557" t="s">
        <v>2244</v>
      </c>
      <c r="B557" t="s">
        <v>1692</v>
      </c>
      <c r="C557" t="s">
        <v>1433</v>
      </c>
      <c r="D557" t="s">
        <v>2919</v>
      </c>
      <c r="E557" t="s">
        <v>3087</v>
      </c>
      <c r="F557">
        <v>288.02999999999997</v>
      </c>
    </row>
    <row r="558" spans="1:6">
      <c r="A558" t="s">
        <v>2245</v>
      </c>
      <c r="B558" t="s">
        <v>1692</v>
      </c>
      <c r="C558" t="s">
        <v>1435</v>
      </c>
      <c r="D558" t="s">
        <v>2919</v>
      </c>
      <c r="E558" t="s">
        <v>3087</v>
      </c>
      <c r="F558">
        <v>596.98</v>
      </c>
    </row>
    <row r="559" spans="1:6">
      <c r="A559" t="s">
        <v>2246</v>
      </c>
      <c r="B559" t="s">
        <v>1692</v>
      </c>
      <c r="C559" t="s">
        <v>1437</v>
      </c>
      <c r="D559" t="s">
        <v>2919</v>
      </c>
      <c r="E559" t="s">
        <v>3087</v>
      </c>
      <c r="F559">
        <v>94.64</v>
      </c>
    </row>
    <row r="560" spans="1:6">
      <c r="A560" t="s">
        <v>2247</v>
      </c>
      <c r="B560" t="s">
        <v>1692</v>
      </c>
      <c r="C560" t="s">
        <v>1439</v>
      </c>
      <c r="D560" t="s">
        <v>2919</v>
      </c>
      <c r="E560" t="s">
        <v>3087</v>
      </c>
      <c r="F560">
        <v>1374.94</v>
      </c>
    </row>
    <row r="561" spans="1:6">
      <c r="A561" t="s">
        <v>2248</v>
      </c>
      <c r="B561" t="s">
        <v>1692</v>
      </c>
      <c r="C561" t="s">
        <v>1440</v>
      </c>
      <c r="D561" t="s">
        <v>2919</v>
      </c>
      <c r="E561" t="s">
        <v>3087</v>
      </c>
      <c r="F561">
        <v>165.45</v>
      </c>
    </row>
    <row r="562" spans="1:6">
      <c r="A562" t="s">
        <v>2249</v>
      </c>
      <c r="B562" t="s">
        <v>1692</v>
      </c>
      <c r="C562" t="s">
        <v>1442</v>
      </c>
      <c r="D562" t="s">
        <v>2919</v>
      </c>
      <c r="E562" t="s">
        <v>3087</v>
      </c>
      <c r="F562">
        <v>4674</v>
      </c>
    </row>
    <row r="563" spans="1:6">
      <c r="A563" t="s">
        <v>2250</v>
      </c>
      <c r="B563" t="s">
        <v>1692</v>
      </c>
      <c r="C563" t="s">
        <v>1444</v>
      </c>
      <c r="D563" t="s">
        <v>2919</v>
      </c>
      <c r="E563" t="s">
        <v>3087</v>
      </c>
      <c r="F563">
        <v>1394.3</v>
      </c>
    </row>
    <row r="564" spans="1:6">
      <c r="A564" t="s">
        <v>2251</v>
      </c>
      <c r="B564" t="s">
        <v>1692</v>
      </c>
      <c r="C564" t="s">
        <v>1446</v>
      </c>
      <c r="D564" t="s">
        <v>2919</v>
      </c>
      <c r="E564" t="s">
        <v>3087</v>
      </c>
      <c r="F564">
        <v>427.55</v>
      </c>
    </row>
    <row r="565" spans="1:6">
      <c r="A565" t="s">
        <v>2252</v>
      </c>
      <c r="B565" t="s">
        <v>1692</v>
      </c>
      <c r="C565" t="s">
        <v>1447</v>
      </c>
      <c r="D565" t="s">
        <v>2919</v>
      </c>
      <c r="E565" t="s">
        <v>3087</v>
      </c>
      <c r="F565">
        <v>397.65</v>
      </c>
    </row>
    <row r="566" spans="1:6">
      <c r="A566" t="s">
        <v>2253</v>
      </c>
      <c r="B566" t="s">
        <v>1692</v>
      </c>
      <c r="C566" t="s">
        <v>1448</v>
      </c>
      <c r="D566" t="s">
        <v>2919</v>
      </c>
      <c r="E566" t="s">
        <v>3087</v>
      </c>
      <c r="F566">
        <v>3956.11</v>
      </c>
    </row>
    <row r="567" spans="1:6">
      <c r="A567" t="s">
        <v>2254</v>
      </c>
      <c r="B567" t="s">
        <v>1692</v>
      </c>
      <c r="C567" t="s">
        <v>1450</v>
      </c>
      <c r="D567" t="s">
        <v>3046</v>
      </c>
      <c r="E567" t="s">
        <v>3087</v>
      </c>
      <c r="F567">
        <v>132186</v>
      </c>
    </row>
    <row r="568" spans="1:6">
      <c r="A568" t="s">
        <v>2255</v>
      </c>
      <c r="B568" t="s">
        <v>1692</v>
      </c>
      <c r="C568" t="s">
        <v>1451</v>
      </c>
      <c r="D568" t="s">
        <v>2919</v>
      </c>
      <c r="E568" t="s">
        <v>3087</v>
      </c>
      <c r="F568">
        <v>162167.47</v>
      </c>
    </row>
    <row r="569" spans="1:6">
      <c r="A569" t="s">
        <v>2256</v>
      </c>
      <c r="B569" t="s">
        <v>1692</v>
      </c>
      <c r="C569" t="s">
        <v>1453</v>
      </c>
      <c r="D569" t="s">
        <v>2919</v>
      </c>
      <c r="E569" t="s">
        <v>3087</v>
      </c>
      <c r="F569">
        <v>1374.94</v>
      </c>
    </row>
    <row r="570" spans="1:6">
      <c r="A570" t="s">
        <v>2257</v>
      </c>
      <c r="B570" t="s">
        <v>1692</v>
      </c>
      <c r="C570" t="s">
        <v>1455</v>
      </c>
      <c r="D570" t="s">
        <v>2919</v>
      </c>
      <c r="E570" t="s">
        <v>3087</v>
      </c>
      <c r="F570" t="s">
        <v>1456</v>
      </c>
    </row>
    <row r="571" spans="1:6">
      <c r="A571" t="s">
        <v>2258</v>
      </c>
      <c r="B571" t="s">
        <v>1692</v>
      </c>
      <c r="C571" t="s">
        <v>1457</v>
      </c>
      <c r="D571" t="s">
        <v>2919</v>
      </c>
      <c r="E571" t="s">
        <v>3087</v>
      </c>
      <c r="F571">
        <v>165.45</v>
      </c>
    </row>
    <row r="572" spans="1:6">
      <c r="A572" t="s">
        <v>2259</v>
      </c>
      <c r="B572" t="s">
        <v>1692</v>
      </c>
      <c r="C572" t="s">
        <v>1458</v>
      </c>
      <c r="D572" t="s">
        <v>2919</v>
      </c>
      <c r="E572" t="s">
        <v>3087</v>
      </c>
      <c r="F572">
        <v>783.08</v>
      </c>
    </row>
    <row r="573" spans="1:6">
      <c r="A573" t="s">
        <v>2260</v>
      </c>
      <c r="B573" t="s">
        <v>1692</v>
      </c>
      <c r="C573" t="s">
        <v>1459</v>
      </c>
      <c r="D573" t="s">
        <v>2919</v>
      </c>
      <c r="E573" t="s">
        <v>3087</v>
      </c>
      <c r="F573">
        <v>398</v>
      </c>
    </row>
    <row r="574" spans="1:6">
      <c r="A574" t="s">
        <v>2261</v>
      </c>
      <c r="B574" t="s">
        <v>1692</v>
      </c>
      <c r="C574" t="s">
        <v>1460</v>
      </c>
      <c r="D574" t="s">
        <v>2919</v>
      </c>
      <c r="E574" t="s">
        <v>3087</v>
      </c>
      <c r="F574">
        <v>129</v>
      </c>
    </row>
    <row r="575" spans="1:6">
      <c r="A575" t="s">
        <v>2262</v>
      </c>
      <c r="B575" t="s">
        <v>1692</v>
      </c>
      <c r="C575" t="s">
        <v>1461</v>
      </c>
      <c r="D575" t="s">
        <v>2919</v>
      </c>
      <c r="E575" t="s">
        <v>3087</v>
      </c>
      <c r="F575">
        <v>98.64</v>
      </c>
    </row>
    <row r="576" spans="1:6">
      <c r="A576" t="s">
        <v>2263</v>
      </c>
      <c r="B576" t="s">
        <v>1692</v>
      </c>
      <c r="C576" t="s">
        <v>1461</v>
      </c>
      <c r="D576" t="s">
        <v>2919</v>
      </c>
      <c r="E576" t="s">
        <v>3087</v>
      </c>
      <c r="F576">
        <v>98.64</v>
      </c>
    </row>
    <row r="577" spans="1:6">
      <c r="A577" t="s">
        <v>2264</v>
      </c>
      <c r="B577" t="s">
        <v>1692</v>
      </c>
      <c r="C577" t="s">
        <v>1462</v>
      </c>
      <c r="D577" t="s">
        <v>2919</v>
      </c>
      <c r="E577" t="s">
        <v>3087</v>
      </c>
      <c r="F577">
        <v>98.65</v>
      </c>
    </row>
    <row r="578" spans="1:6">
      <c r="A578" t="s">
        <v>2265</v>
      </c>
      <c r="B578" t="s">
        <v>1692</v>
      </c>
      <c r="C578" t="s">
        <v>1461</v>
      </c>
      <c r="D578" t="s">
        <v>2919</v>
      </c>
      <c r="E578" t="s">
        <v>3087</v>
      </c>
      <c r="F578">
        <v>99</v>
      </c>
    </row>
    <row r="579" spans="1:6">
      <c r="A579" t="s">
        <v>2266</v>
      </c>
      <c r="B579" t="s">
        <v>1692</v>
      </c>
      <c r="C579" t="s">
        <v>1481</v>
      </c>
      <c r="D579" t="s">
        <v>2911</v>
      </c>
      <c r="E579" t="s">
        <v>3087</v>
      </c>
      <c r="F579">
        <v>17436</v>
      </c>
    </row>
    <row r="580" spans="1:6">
      <c r="A580" t="s">
        <v>2267</v>
      </c>
      <c r="B580" t="s">
        <v>1692</v>
      </c>
      <c r="C580" t="s">
        <v>1482</v>
      </c>
      <c r="D580" t="s">
        <v>2911</v>
      </c>
      <c r="E580" t="s">
        <v>3087</v>
      </c>
      <c r="F580">
        <v>30289</v>
      </c>
    </row>
    <row r="581" spans="1:6">
      <c r="A581" t="s">
        <v>2268</v>
      </c>
      <c r="B581" t="s">
        <v>1692</v>
      </c>
      <c r="C581" t="s">
        <v>1484</v>
      </c>
      <c r="D581" t="s">
        <v>2911</v>
      </c>
      <c r="E581" t="s">
        <v>3087</v>
      </c>
      <c r="F581">
        <v>69000</v>
      </c>
    </row>
    <row r="582" spans="1:6">
      <c r="A582" t="s">
        <v>2269</v>
      </c>
      <c r="B582" t="s">
        <v>1692</v>
      </c>
      <c r="C582" t="s">
        <v>1485</v>
      </c>
      <c r="D582" t="s">
        <v>2911</v>
      </c>
      <c r="E582" t="s">
        <v>3087</v>
      </c>
      <c r="F582">
        <v>731217.74</v>
      </c>
    </row>
    <row r="583" spans="1:6">
      <c r="A583" t="s">
        <v>2270</v>
      </c>
      <c r="B583" t="s">
        <v>1692</v>
      </c>
      <c r="C583" t="s">
        <v>1487</v>
      </c>
      <c r="D583" t="s">
        <v>2911</v>
      </c>
      <c r="E583" t="s">
        <v>3087</v>
      </c>
      <c r="F583">
        <v>389479.18</v>
      </c>
    </row>
    <row r="584" spans="1:6">
      <c r="A584" t="s">
        <v>2271</v>
      </c>
      <c r="B584" t="s">
        <v>1692</v>
      </c>
      <c r="C584" t="s">
        <v>1367</v>
      </c>
      <c r="D584" t="s">
        <v>2909</v>
      </c>
      <c r="E584" t="s">
        <v>3087</v>
      </c>
      <c r="F584">
        <v>14088.16</v>
      </c>
    </row>
    <row r="585" spans="1:6">
      <c r="A585" t="s">
        <v>2272</v>
      </c>
      <c r="B585" t="s">
        <v>1692</v>
      </c>
      <c r="C585" t="s">
        <v>1367</v>
      </c>
      <c r="D585" t="s">
        <v>2909</v>
      </c>
      <c r="E585" t="s">
        <v>3087</v>
      </c>
      <c r="F585">
        <v>1938239.7000000002</v>
      </c>
    </row>
    <row r="586" spans="1:6">
      <c r="A586" t="s">
        <v>2273</v>
      </c>
      <c r="B586" t="s">
        <v>1692</v>
      </c>
      <c r="C586" t="s">
        <v>1491</v>
      </c>
      <c r="D586" t="s">
        <v>1492</v>
      </c>
      <c r="E586" t="s">
        <v>3087</v>
      </c>
      <c r="F586">
        <v>432300</v>
      </c>
    </row>
    <row r="587" spans="1:6">
      <c r="A587" t="s">
        <v>2274</v>
      </c>
      <c r="B587" t="s">
        <v>1692</v>
      </c>
      <c r="C587" t="s">
        <v>1491</v>
      </c>
      <c r="D587" t="s">
        <v>1492</v>
      </c>
      <c r="E587" t="s">
        <v>3087</v>
      </c>
      <c r="F587">
        <v>170250</v>
      </c>
    </row>
    <row r="588" spans="1:6">
      <c r="A588" t="s">
        <v>2275</v>
      </c>
      <c r="B588" t="s">
        <v>1692</v>
      </c>
      <c r="C588" t="s">
        <v>1491</v>
      </c>
      <c r="D588" t="s">
        <v>1492</v>
      </c>
      <c r="E588" t="s">
        <v>3087</v>
      </c>
      <c r="F588">
        <v>198650</v>
      </c>
    </row>
    <row r="589" spans="1:6">
      <c r="A589" t="s">
        <v>2276</v>
      </c>
      <c r="B589" t="s">
        <v>1692</v>
      </c>
      <c r="C589" t="s">
        <v>1494</v>
      </c>
      <c r="D589" t="s">
        <v>2916</v>
      </c>
      <c r="E589" t="s">
        <v>3087</v>
      </c>
      <c r="F589">
        <v>131808.44</v>
      </c>
    </row>
    <row r="590" spans="1:6">
      <c r="A590" t="s">
        <v>2277</v>
      </c>
      <c r="B590" t="s">
        <v>1692</v>
      </c>
      <c r="C590" t="s">
        <v>1496</v>
      </c>
      <c r="D590" t="s">
        <v>2916</v>
      </c>
      <c r="E590" t="s">
        <v>3087</v>
      </c>
      <c r="F590">
        <v>20000</v>
      </c>
    </row>
    <row r="591" spans="1:6">
      <c r="A591" t="s">
        <v>2278</v>
      </c>
      <c r="B591" t="s">
        <v>1692</v>
      </c>
      <c r="C591" t="s">
        <v>1497</v>
      </c>
      <c r="D591" t="s">
        <v>2916</v>
      </c>
      <c r="E591" t="s">
        <v>3087</v>
      </c>
      <c r="F591">
        <v>10000</v>
      </c>
    </row>
    <row r="592" spans="1:6">
      <c r="A592" t="s">
        <v>2279</v>
      </c>
      <c r="B592" t="s">
        <v>1692</v>
      </c>
      <c r="C592" t="s">
        <v>1498</v>
      </c>
      <c r="D592" t="s">
        <v>2916</v>
      </c>
      <c r="E592" t="s">
        <v>3087</v>
      </c>
      <c r="F592">
        <v>16500</v>
      </c>
    </row>
    <row r="593" spans="1:6">
      <c r="A593" t="s">
        <v>2280</v>
      </c>
      <c r="B593" t="s">
        <v>1692</v>
      </c>
      <c r="C593" t="s">
        <v>1499</v>
      </c>
      <c r="D593" t="s">
        <v>2916</v>
      </c>
      <c r="E593" t="s">
        <v>3087</v>
      </c>
      <c r="F593">
        <v>450000</v>
      </c>
    </row>
    <row r="594" spans="1:6">
      <c r="A594" t="s">
        <v>2281</v>
      </c>
      <c r="B594" t="s">
        <v>1692</v>
      </c>
      <c r="C594" t="s">
        <v>1520</v>
      </c>
      <c r="D594" t="s">
        <v>2907</v>
      </c>
      <c r="E594" t="s">
        <v>3087</v>
      </c>
      <c r="F594">
        <v>530258.93000000005</v>
      </c>
    </row>
    <row r="595" spans="1:6">
      <c r="A595" t="s">
        <v>2282</v>
      </c>
      <c r="B595" t="s">
        <v>1692</v>
      </c>
      <c r="C595" t="s">
        <v>1521</v>
      </c>
      <c r="D595" t="s">
        <v>2907</v>
      </c>
      <c r="E595" t="s">
        <v>3087</v>
      </c>
      <c r="F595">
        <v>70953.48</v>
      </c>
    </row>
    <row r="596" spans="1:6">
      <c r="A596" t="s">
        <v>2283</v>
      </c>
      <c r="B596" t="s">
        <v>1692</v>
      </c>
      <c r="C596" t="s">
        <v>2896</v>
      </c>
      <c r="D596" t="s">
        <v>2913</v>
      </c>
      <c r="E596" t="s">
        <v>3087</v>
      </c>
      <c r="F596">
        <v>59882.43</v>
      </c>
    </row>
    <row r="597" spans="1:6">
      <c r="A597" t="s">
        <v>2284</v>
      </c>
      <c r="B597" t="s">
        <v>1692</v>
      </c>
      <c r="C597" t="s">
        <v>1522</v>
      </c>
      <c r="D597" t="s">
        <v>2913</v>
      </c>
      <c r="E597" t="s">
        <v>3087</v>
      </c>
      <c r="F597">
        <v>0</v>
      </c>
    </row>
    <row r="598" spans="1:6">
      <c r="A598" t="s">
        <v>2285</v>
      </c>
      <c r="B598" t="s">
        <v>1692</v>
      </c>
      <c r="C598" t="s">
        <v>1523</v>
      </c>
      <c r="D598" t="s">
        <v>2913</v>
      </c>
      <c r="E598" t="s">
        <v>3087</v>
      </c>
      <c r="F598">
        <v>0</v>
      </c>
    </row>
    <row r="599" spans="1:6">
      <c r="A599" t="s">
        <v>2286</v>
      </c>
      <c r="B599" t="s">
        <v>1692</v>
      </c>
      <c r="C599" t="s">
        <v>1524</v>
      </c>
      <c r="D599" t="s">
        <v>2913</v>
      </c>
      <c r="E599" t="s">
        <v>3087</v>
      </c>
      <c r="F599">
        <v>0</v>
      </c>
    </row>
    <row r="600" spans="1:6">
      <c r="A600" t="s">
        <v>2287</v>
      </c>
      <c r="B600" t="s">
        <v>1692</v>
      </c>
      <c r="C600" t="s">
        <v>1525</v>
      </c>
      <c r="D600" t="s">
        <v>2913</v>
      </c>
      <c r="E600" t="s">
        <v>3087</v>
      </c>
      <c r="F600">
        <v>0</v>
      </c>
    </row>
    <row r="601" spans="1:6">
      <c r="A601" t="s">
        <v>2288</v>
      </c>
      <c r="B601" t="s">
        <v>1692</v>
      </c>
      <c r="C601" t="s">
        <v>1526</v>
      </c>
      <c r="D601" t="s">
        <v>2913</v>
      </c>
      <c r="E601" t="s">
        <v>3087</v>
      </c>
      <c r="F601">
        <v>0</v>
      </c>
    </row>
    <row r="602" spans="1:6">
      <c r="A602" t="s">
        <v>2289</v>
      </c>
      <c r="B602" t="s">
        <v>1692</v>
      </c>
      <c r="C602" t="s">
        <v>1527</v>
      </c>
      <c r="D602" t="s">
        <v>2913</v>
      </c>
      <c r="E602" t="s">
        <v>3087</v>
      </c>
      <c r="F602">
        <v>0</v>
      </c>
    </row>
    <row r="603" spans="1:6">
      <c r="A603" t="s">
        <v>2290</v>
      </c>
      <c r="B603" t="s">
        <v>1692</v>
      </c>
      <c r="C603" t="s">
        <v>1528</v>
      </c>
      <c r="D603" t="s">
        <v>2913</v>
      </c>
      <c r="E603" t="s">
        <v>3087</v>
      </c>
      <c r="F603">
        <v>0</v>
      </c>
    </row>
    <row r="604" spans="1:6">
      <c r="A604" t="s">
        <v>2291</v>
      </c>
      <c r="B604" t="s">
        <v>1692</v>
      </c>
      <c r="C604" t="s">
        <v>1529</v>
      </c>
      <c r="D604" t="s">
        <v>2913</v>
      </c>
      <c r="E604" t="s">
        <v>3087</v>
      </c>
      <c r="F604">
        <v>0</v>
      </c>
    </row>
    <row r="605" spans="1:6">
      <c r="A605" t="s">
        <v>2292</v>
      </c>
      <c r="B605" t="s">
        <v>1692</v>
      </c>
      <c r="C605" t="s">
        <v>1530</v>
      </c>
      <c r="D605" t="s">
        <v>2913</v>
      </c>
      <c r="E605" t="s">
        <v>3087</v>
      </c>
      <c r="F605">
        <v>0</v>
      </c>
    </row>
    <row r="606" spans="1:6">
      <c r="A606" t="s">
        <v>2293</v>
      </c>
      <c r="B606" t="s">
        <v>1692</v>
      </c>
      <c r="C606" t="s">
        <v>1531</v>
      </c>
      <c r="D606" t="s">
        <v>2913</v>
      </c>
      <c r="E606" t="s">
        <v>3087</v>
      </c>
      <c r="F606">
        <v>245</v>
      </c>
    </row>
    <row r="607" spans="1:6">
      <c r="A607" t="s">
        <v>2294</v>
      </c>
      <c r="B607" t="s">
        <v>1692</v>
      </c>
      <c r="C607" t="s">
        <v>1533</v>
      </c>
      <c r="D607" t="s">
        <v>2907</v>
      </c>
      <c r="E607" t="s">
        <v>3087</v>
      </c>
      <c r="F607">
        <v>2608632</v>
      </c>
    </row>
    <row r="608" spans="1:6">
      <c r="A608" t="s">
        <v>2295</v>
      </c>
      <c r="B608" t="s">
        <v>1692</v>
      </c>
      <c r="C608" t="s">
        <v>1491</v>
      </c>
      <c r="D608" t="s">
        <v>2907</v>
      </c>
      <c r="E608" t="s">
        <v>3087</v>
      </c>
      <c r="F608">
        <v>38000</v>
      </c>
    </row>
    <row r="609" spans="1:6">
      <c r="A609" t="s">
        <v>2296</v>
      </c>
      <c r="B609" t="s">
        <v>1692</v>
      </c>
      <c r="C609" t="s">
        <v>1535</v>
      </c>
      <c r="D609" t="s">
        <v>2907</v>
      </c>
      <c r="E609" t="s">
        <v>3087</v>
      </c>
      <c r="F609">
        <v>598581.17000000004</v>
      </c>
    </row>
    <row r="610" spans="1:6">
      <c r="A610" t="s">
        <v>2297</v>
      </c>
      <c r="B610" t="s">
        <v>1692</v>
      </c>
      <c r="C610" t="s">
        <v>1536</v>
      </c>
      <c r="D610" t="s">
        <v>2907</v>
      </c>
      <c r="E610" t="s">
        <v>3087</v>
      </c>
      <c r="F610">
        <v>129292.39</v>
      </c>
    </row>
    <row r="611" spans="1:6">
      <c r="A611" t="s">
        <v>2298</v>
      </c>
      <c r="B611" t="s">
        <v>1692</v>
      </c>
      <c r="C611" t="s">
        <v>1553</v>
      </c>
      <c r="D611" t="s">
        <v>2915</v>
      </c>
      <c r="E611" t="s">
        <v>3087</v>
      </c>
      <c r="F611">
        <v>140844.92000000001</v>
      </c>
    </row>
    <row r="612" spans="1:6">
      <c r="A612" t="s">
        <v>2299</v>
      </c>
      <c r="B612" t="s">
        <v>1692</v>
      </c>
      <c r="C612" t="s">
        <v>1554</v>
      </c>
      <c r="D612" t="s">
        <v>2915</v>
      </c>
      <c r="E612" t="s">
        <v>3087</v>
      </c>
      <c r="F612">
        <v>2396.86</v>
      </c>
    </row>
    <row r="613" spans="1:6">
      <c r="A613" t="s">
        <v>2300</v>
      </c>
      <c r="B613" t="s">
        <v>1692</v>
      </c>
      <c r="C613" t="s">
        <v>1554</v>
      </c>
      <c r="D613" t="s">
        <v>2915</v>
      </c>
      <c r="E613" t="s">
        <v>3087</v>
      </c>
      <c r="F613">
        <v>25000</v>
      </c>
    </row>
    <row r="614" spans="1:6">
      <c r="A614" t="s">
        <v>2301</v>
      </c>
      <c r="B614" t="s">
        <v>1692</v>
      </c>
      <c r="C614" t="s">
        <v>1554</v>
      </c>
      <c r="D614" t="s">
        <v>2905</v>
      </c>
      <c r="E614" t="s">
        <v>3087</v>
      </c>
      <c r="F614">
        <v>4815</v>
      </c>
    </row>
    <row r="615" spans="1:6">
      <c r="A615" t="s">
        <v>2302</v>
      </c>
      <c r="B615" t="s">
        <v>1692</v>
      </c>
      <c r="C615" t="s">
        <v>1556</v>
      </c>
      <c r="D615" t="s">
        <v>2905</v>
      </c>
      <c r="E615" t="s">
        <v>3087</v>
      </c>
      <c r="F615">
        <v>8450</v>
      </c>
    </row>
    <row r="616" spans="1:6">
      <c r="A616" t="s">
        <v>2303</v>
      </c>
      <c r="B616" t="s">
        <v>1692</v>
      </c>
      <c r="C616" t="s">
        <v>1557</v>
      </c>
      <c r="D616" t="s">
        <v>2905</v>
      </c>
      <c r="E616" t="s">
        <v>3087</v>
      </c>
      <c r="F616">
        <v>4000</v>
      </c>
    </row>
    <row r="617" spans="1:6">
      <c r="A617" t="s">
        <v>2304</v>
      </c>
      <c r="B617" t="s">
        <v>1692</v>
      </c>
      <c r="C617" t="s">
        <v>1558</v>
      </c>
      <c r="D617" t="s">
        <v>2905</v>
      </c>
      <c r="E617" t="s">
        <v>3087</v>
      </c>
      <c r="F617">
        <v>4711.49</v>
      </c>
    </row>
    <row r="618" spans="1:6">
      <c r="A618" t="s">
        <v>2305</v>
      </c>
      <c r="B618" t="s">
        <v>1692</v>
      </c>
      <c r="C618" t="s">
        <v>1560</v>
      </c>
      <c r="D618" t="s">
        <v>2905</v>
      </c>
      <c r="E618" t="s">
        <v>3087</v>
      </c>
      <c r="F618">
        <v>9900</v>
      </c>
    </row>
    <row r="619" spans="1:6">
      <c r="A619" t="s">
        <v>2306</v>
      </c>
      <c r="B619" t="s">
        <v>1692</v>
      </c>
      <c r="C619" t="s">
        <v>1562</v>
      </c>
      <c r="D619" t="s">
        <v>2905</v>
      </c>
      <c r="E619" t="s">
        <v>3087</v>
      </c>
      <c r="F619">
        <v>3881.22</v>
      </c>
    </row>
    <row r="620" spans="1:6">
      <c r="A620" t="s">
        <v>2307</v>
      </c>
      <c r="B620" t="s">
        <v>1692</v>
      </c>
      <c r="C620" t="s">
        <v>1562</v>
      </c>
      <c r="D620" t="s">
        <v>2905</v>
      </c>
      <c r="E620" t="s">
        <v>3087</v>
      </c>
      <c r="F620">
        <v>3673.8</v>
      </c>
    </row>
    <row r="621" spans="1:6">
      <c r="A621" t="s">
        <v>2308</v>
      </c>
      <c r="B621" t="s">
        <v>1692</v>
      </c>
      <c r="C621" t="s">
        <v>1563</v>
      </c>
      <c r="D621" t="s">
        <v>2905</v>
      </c>
      <c r="E621" t="s">
        <v>3087</v>
      </c>
      <c r="F621">
        <v>5258.25</v>
      </c>
    </row>
    <row r="622" spans="1:6">
      <c r="A622" t="s">
        <v>2309</v>
      </c>
      <c r="B622" t="s">
        <v>1692</v>
      </c>
      <c r="C622" t="s">
        <v>1565</v>
      </c>
      <c r="D622" t="s">
        <v>2905</v>
      </c>
      <c r="E622" t="s">
        <v>3087</v>
      </c>
      <c r="F622">
        <v>11501.56</v>
      </c>
    </row>
    <row r="623" spans="1:6">
      <c r="A623" t="s">
        <v>2310</v>
      </c>
      <c r="B623" t="s">
        <v>1692</v>
      </c>
      <c r="C623" t="s">
        <v>1566</v>
      </c>
      <c r="D623" t="s">
        <v>2905</v>
      </c>
      <c r="E623" t="s">
        <v>3087</v>
      </c>
      <c r="F623">
        <v>6121.97</v>
      </c>
    </row>
    <row r="624" spans="1:6">
      <c r="A624" t="s">
        <v>2311</v>
      </c>
      <c r="B624" t="s">
        <v>1692</v>
      </c>
      <c r="C624" t="s">
        <v>1568</v>
      </c>
      <c r="D624" t="s">
        <v>2905</v>
      </c>
      <c r="E624" t="s">
        <v>3087</v>
      </c>
      <c r="F624">
        <v>5370.8</v>
      </c>
    </row>
    <row r="625" spans="1:6">
      <c r="A625" t="s">
        <v>2312</v>
      </c>
      <c r="B625" t="s">
        <v>1692</v>
      </c>
      <c r="C625" t="s">
        <v>1570</v>
      </c>
      <c r="D625" t="s">
        <v>2905</v>
      </c>
      <c r="E625" t="s">
        <v>3087</v>
      </c>
      <c r="F625">
        <v>17690</v>
      </c>
    </row>
    <row r="626" spans="1:6">
      <c r="A626" t="s">
        <v>2313</v>
      </c>
      <c r="B626" t="s">
        <v>1692</v>
      </c>
      <c r="C626" t="s">
        <v>1572</v>
      </c>
      <c r="D626" t="s">
        <v>2905</v>
      </c>
      <c r="E626" t="s">
        <v>3087</v>
      </c>
      <c r="F626">
        <v>22970</v>
      </c>
    </row>
    <row r="627" spans="1:6">
      <c r="A627" t="s">
        <v>2314</v>
      </c>
      <c r="B627" t="s">
        <v>1692</v>
      </c>
      <c r="C627" t="s">
        <v>1573</v>
      </c>
      <c r="D627" t="s">
        <v>2905</v>
      </c>
      <c r="E627" t="s">
        <v>3087</v>
      </c>
      <c r="F627">
        <v>6396</v>
      </c>
    </row>
    <row r="628" spans="1:6">
      <c r="A628" t="s">
        <v>2315</v>
      </c>
      <c r="B628" t="s">
        <v>1692</v>
      </c>
      <c r="C628" t="s">
        <v>1574</v>
      </c>
      <c r="D628" t="s">
        <v>2905</v>
      </c>
      <c r="E628" t="s">
        <v>3087</v>
      </c>
      <c r="F628">
        <v>3848.67</v>
      </c>
    </row>
    <row r="629" spans="1:6">
      <c r="A629" t="s">
        <v>2316</v>
      </c>
      <c r="B629" t="s">
        <v>1692</v>
      </c>
      <c r="C629" t="s">
        <v>1574</v>
      </c>
      <c r="D629" t="s">
        <v>2905</v>
      </c>
      <c r="E629" t="s">
        <v>3087</v>
      </c>
      <c r="F629">
        <v>3848.67</v>
      </c>
    </row>
    <row r="630" spans="1:6">
      <c r="A630" t="s">
        <v>2317</v>
      </c>
      <c r="B630" t="s">
        <v>1692</v>
      </c>
      <c r="C630" t="s">
        <v>2994</v>
      </c>
      <c r="D630" t="s">
        <v>2905</v>
      </c>
      <c r="E630" t="s">
        <v>3087</v>
      </c>
      <c r="F630">
        <v>29125.16</v>
      </c>
    </row>
    <row r="631" spans="1:6">
      <c r="A631" t="s">
        <v>2318</v>
      </c>
      <c r="B631" t="s">
        <v>1692</v>
      </c>
      <c r="C631" t="s">
        <v>2994</v>
      </c>
      <c r="D631" t="s">
        <v>2905</v>
      </c>
      <c r="E631" t="s">
        <v>3087</v>
      </c>
      <c r="F631">
        <v>7454.67</v>
      </c>
    </row>
    <row r="632" spans="1:6">
      <c r="A632" t="s">
        <v>2319</v>
      </c>
      <c r="B632" t="s">
        <v>1692</v>
      </c>
      <c r="C632" t="s">
        <v>2994</v>
      </c>
      <c r="D632" t="s">
        <v>2905</v>
      </c>
      <c r="E632" t="s">
        <v>3087</v>
      </c>
      <c r="F632">
        <v>11096.24</v>
      </c>
    </row>
    <row r="633" spans="1:6">
      <c r="A633" t="s">
        <v>2320</v>
      </c>
      <c r="B633" t="s">
        <v>1692</v>
      </c>
      <c r="C633" t="s">
        <v>2994</v>
      </c>
      <c r="D633" t="s">
        <v>2905</v>
      </c>
      <c r="E633" t="s">
        <v>3087</v>
      </c>
      <c r="F633">
        <v>6039</v>
      </c>
    </row>
    <row r="634" spans="1:6">
      <c r="A634" t="s">
        <v>2321</v>
      </c>
      <c r="B634" t="s">
        <v>1692</v>
      </c>
      <c r="C634" t="s">
        <v>2994</v>
      </c>
      <c r="D634" t="s">
        <v>2905</v>
      </c>
      <c r="E634" t="s">
        <v>3087</v>
      </c>
      <c r="F634">
        <v>4241</v>
      </c>
    </row>
    <row r="635" spans="1:6">
      <c r="A635" t="s">
        <v>2322</v>
      </c>
      <c r="B635" t="s">
        <v>1692</v>
      </c>
      <c r="C635" t="s">
        <v>2995</v>
      </c>
      <c r="D635" t="s">
        <v>2905</v>
      </c>
      <c r="E635" t="s">
        <v>3087</v>
      </c>
      <c r="F635">
        <v>20505</v>
      </c>
    </row>
    <row r="636" spans="1:6">
      <c r="A636" t="s">
        <v>2323</v>
      </c>
      <c r="B636" t="s">
        <v>1692</v>
      </c>
      <c r="C636" t="s">
        <v>2995</v>
      </c>
      <c r="D636" t="s">
        <v>2905</v>
      </c>
      <c r="E636" t="s">
        <v>3087</v>
      </c>
      <c r="F636">
        <v>1719</v>
      </c>
    </row>
    <row r="637" spans="1:6">
      <c r="A637" t="s">
        <v>2324</v>
      </c>
      <c r="B637" t="s">
        <v>1692</v>
      </c>
      <c r="C637" t="s">
        <v>2994</v>
      </c>
      <c r="D637" t="s">
        <v>2905</v>
      </c>
      <c r="E637" t="s">
        <v>3087</v>
      </c>
      <c r="F637">
        <v>1798</v>
      </c>
    </row>
    <row r="638" spans="1:6">
      <c r="A638" t="s">
        <v>2325</v>
      </c>
      <c r="B638" t="s">
        <v>1692</v>
      </c>
      <c r="C638" t="s">
        <v>2994</v>
      </c>
      <c r="D638" t="s">
        <v>2905</v>
      </c>
      <c r="E638" t="s">
        <v>3087</v>
      </c>
      <c r="F638">
        <v>21185.279999999999</v>
      </c>
    </row>
    <row r="639" spans="1:6">
      <c r="A639" t="s">
        <v>2326</v>
      </c>
      <c r="B639" t="s">
        <v>1692</v>
      </c>
      <c r="C639" t="s">
        <v>2995</v>
      </c>
      <c r="D639" t="s">
        <v>2905</v>
      </c>
      <c r="E639" t="s">
        <v>3087</v>
      </c>
      <c r="F639">
        <v>20842</v>
      </c>
    </row>
    <row r="640" spans="1:6">
      <c r="A640" t="s">
        <v>2327</v>
      </c>
      <c r="B640" t="s">
        <v>1692</v>
      </c>
      <c r="C640" t="s">
        <v>2995</v>
      </c>
      <c r="D640" t="s">
        <v>2905</v>
      </c>
      <c r="E640" t="s">
        <v>3087</v>
      </c>
      <c r="F640">
        <v>13599.9</v>
      </c>
    </row>
    <row r="641" spans="1:6">
      <c r="A641" t="s">
        <v>2328</v>
      </c>
      <c r="B641" t="s">
        <v>1692</v>
      </c>
      <c r="C641" t="s">
        <v>2995</v>
      </c>
      <c r="D641" t="s">
        <v>2905</v>
      </c>
      <c r="E641" t="s">
        <v>3087</v>
      </c>
      <c r="F641">
        <v>62947.57</v>
      </c>
    </row>
    <row r="642" spans="1:6">
      <c r="A642" t="s">
        <v>2329</v>
      </c>
      <c r="B642" t="s">
        <v>1692</v>
      </c>
      <c r="C642" t="s">
        <v>2994</v>
      </c>
      <c r="D642" t="s">
        <v>2905</v>
      </c>
      <c r="E642" t="s">
        <v>3087</v>
      </c>
      <c r="F642">
        <v>2196</v>
      </c>
    </row>
    <row r="643" spans="1:6">
      <c r="A643" t="s">
        <v>2330</v>
      </c>
      <c r="B643" t="s">
        <v>1692</v>
      </c>
      <c r="C643" t="s">
        <v>2994</v>
      </c>
      <c r="D643" t="s">
        <v>2905</v>
      </c>
      <c r="E643" t="s">
        <v>3087</v>
      </c>
      <c r="F643">
        <v>2966.51</v>
      </c>
    </row>
    <row r="644" spans="1:6">
      <c r="A644" t="s">
        <v>2331</v>
      </c>
      <c r="B644" t="s">
        <v>1692</v>
      </c>
      <c r="C644" t="s">
        <v>2994</v>
      </c>
      <c r="D644" t="s">
        <v>2905</v>
      </c>
      <c r="E644" t="s">
        <v>3087</v>
      </c>
      <c r="F644">
        <v>14884</v>
      </c>
    </row>
    <row r="645" spans="1:6">
      <c r="A645" t="s">
        <v>2332</v>
      </c>
      <c r="B645" t="s">
        <v>1692</v>
      </c>
      <c r="C645" t="s">
        <v>2994</v>
      </c>
      <c r="D645" t="s">
        <v>2905</v>
      </c>
      <c r="E645" t="s">
        <v>3087</v>
      </c>
      <c r="F645">
        <v>17792.12</v>
      </c>
    </row>
    <row r="646" spans="1:6">
      <c r="A646" t="s">
        <v>2333</v>
      </c>
      <c r="B646" t="s">
        <v>1692</v>
      </c>
      <c r="C646" t="s">
        <v>2994</v>
      </c>
      <c r="D646" t="s">
        <v>2905</v>
      </c>
      <c r="E646" t="s">
        <v>3087</v>
      </c>
      <c r="F646">
        <v>1487</v>
      </c>
    </row>
    <row r="647" spans="1:6">
      <c r="A647" t="s">
        <v>2334</v>
      </c>
      <c r="B647" t="s">
        <v>1692</v>
      </c>
      <c r="C647" t="s">
        <v>2995</v>
      </c>
      <c r="D647" t="s">
        <v>2905</v>
      </c>
      <c r="E647" t="s">
        <v>3087</v>
      </c>
      <c r="F647">
        <v>21034.74</v>
      </c>
    </row>
    <row r="648" spans="1:6">
      <c r="A648" t="s">
        <v>2335</v>
      </c>
      <c r="B648" t="s">
        <v>1692</v>
      </c>
      <c r="C648" t="s">
        <v>2996</v>
      </c>
      <c r="D648" t="s">
        <v>2905</v>
      </c>
      <c r="E648" t="s">
        <v>3087</v>
      </c>
      <c r="F648">
        <v>3098.01</v>
      </c>
    </row>
    <row r="649" spans="1:6">
      <c r="A649" t="s">
        <v>2336</v>
      </c>
      <c r="B649" t="s">
        <v>1692</v>
      </c>
      <c r="C649" t="s">
        <v>1575</v>
      </c>
      <c r="D649" t="s">
        <v>2905</v>
      </c>
      <c r="E649" t="s">
        <v>3087</v>
      </c>
      <c r="F649">
        <v>466.47</v>
      </c>
    </row>
    <row r="650" spans="1:6">
      <c r="A650" t="s">
        <v>2337</v>
      </c>
      <c r="B650" t="s">
        <v>1692</v>
      </c>
      <c r="C650" t="s">
        <v>1576</v>
      </c>
      <c r="D650" t="s">
        <v>2905</v>
      </c>
      <c r="E650" t="s">
        <v>3087</v>
      </c>
      <c r="F650">
        <v>466.47</v>
      </c>
    </row>
    <row r="651" spans="1:6">
      <c r="A651" t="s">
        <v>2338</v>
      </c>
      <c r="B651" t="s">
        <v>1692</v>
      </c>
      <c r="C651" t="s">
        <v>1577</v>
      </c>
      <c r="D651" t="s">
        <v>2905</v>
      </c>
      <c r="E651" t="s">
        <v>3087</v>
      </c>
      <c r="F651">
        <v>1899</v>
      </c>
    </row>
    <row r="652" spans="1:6">
      <c r="A652" t="s">
        <v>2339</v>
      </c>
      <c r="B652" t="s">
        <v>1692</v>
      </c>
      <c r="C652" t="s">
        <v>1579</v>
      </c>
      <c r="D652" t="s">
        <v>2905</v>
      </c>
      <c r="E652" t="s">
        <v>3087</v>
      </c>
      <c r="F652">
        <v>1599</v>
      </c>
    </row>
    <row r="653" spans="1:6">
      <c r="A653" t="s">
        <v>2340</v>
      </c>
      <c r="B653" t="s">
        <v>1692</v>
      </c>
      <c r="C653" t="s">
        <v>1580</v>
      </c>
      <c r="D653" t="s">
        <v>2905</v>
      </c>
      <c r="E653" t="s">
        <v>3087</v>
      </c>
      <c r="F653">
        <v>1649</v>
      </c>
    </row>
    <row r="654" spans="1:6">
      <c r="A654" t="s">
        <v>2341</v>
      </c>
      <c r="B654" t="s">
        <v>1692</v>
      </c>
      <c r="C654" t="s">
        <v>1581</v>
      </c>
      <c r="D654" t="s">
        <v>2905</v>
      </c>
      <c r="E654" t="s">
        <v>3087</v>
      </c>
      <c r="F654">
        <v>1019</v>
      </c>
    </row>
    <row r="655" spans="1:6">
      <c r="A655" t="s">
        <v>2342</v>
      </c>
      <c r="B655" t="s">
        <v>1692</v>
      </c>
      <c r="C655" t="s">
        <v>1582</v>
      </c>
      <c r="D655" t="s">
        <v>2905</v>
      </c>
      <c r="E655" t="s">
        <v>3087</v>
      </c>
      <c r="F655">
        <v>348</v>
      </c>
    </row>
    <row r="656" spans="1:6">
      <c r="A656" t="s">
        <v>2343</v>
      </c>
      <c r="B656" t="s">
        <v>1692</v>
      </c>
      <c r="C656" t="s">
        <v>1583</v>
      </c>
      <c r="D656" t="s">
        <v>2905</v>
      </c>
      <c r="E656" t="s">
        <v>3087</v>
      </c>
      <c r="F656">
        <v>1399</v>
      </c>
    </row>
    <row r="657" spans="1:6">
      <c r="A657" t="s">
        <v>2344</v>
      </c>
      <c r="B657" t="s">
        <v>1692</v>
      </c>
      <c r="C657" t="s">
        <v>1585</v>
      </c>
      <c r="D657" t="s">
        <v>2905</v>
      </c>
      <c r="E657" t="s">
        <v>3087</v>
      </c>
      <c r="F657">
        <v>189</v>
      </c>
    </row>
    <row r="658" spans="1:6">
      <c r="A658" t="s">
        <v>2345</v>
      </c>
      <c r="B658" t="s">
        <v>1692</v>
      </c>
      <c r="C658" t="s">
        <v>1586</v>
      </c>
      <c r="D658" t="s">
        <v>2905</v>
      </c>
      <c r="E658" t="s">
        <v>3087</v>
      </c>
      <c r="F658">
        <v>1507.66</v>
      </c>
    </row>
    <row r="659" spans="1:6">
      <c r="A659" t="s">
        <v>2346</v>
      </c>
      <c r="B659" t="s">
        <v>1692</v>
      </c>
      <c r="C659" t="s">
        <v>1587</v>
      </c>
      <c r="D659" t="s">
        <v>2905</v>
      </c>
      <c r="E659" t="s">
        <v>3087</v>
      </c>
      <c r="F659">
        <v>2300</v>
      </c>
    </row>
    <row r="660" spans="1:6">
      <c r="A660" t="s">
        <v>2347</v>
      </c>
      <c r="B660" t="s">
        <v>1692</v>
      </c>
      <c r="C660" t="s">
        <v>1589</v>
      </c>
      <c r="D660" t="s">
        <v>2905</v>
      </c>
      <c r="E660" t="s">
        <v>3087</v>
      </c>
      <c r="F660">
        <v>400</v>
      </c>
    </row>
    <row r="661" spans="1:6">
      <c r="A661" t="s">
        <v>2348</v>
      </c>
      <c r="B661" t="s">
        <v>1692</v>
      </c>
      <c r="C661" t="s">
        <v>1590</v>
      </c>
      <c r="D661" t="s">
        <v>2905</v>
      </c>
      <c r="E661" t="s">
        <v>3087</v>
      </c>
      <c r="F661">
        <v>4809.3</v>
      </c>
    </row>
    <row r="662" spans="1:6">
      <c r="A662" t="s">
        <v>2349</v>
      </c>
      <c r="B662" t="s">
        <v>1692</v>
      </c>
      <c r="C662" t="s">
        <v>1592</v>
      </c>
      <c r="D662" t="s">
        <v>2905</v>
      </c>
      <c r="E662" t="s">
        <v>3087</v>
      </c>
      <c r="F662">
        <v>1667.88</v>
      </c>
    </row>
    <row r="663" spans="1:6">
      <c r="A663" t="s">
        <v>2350</v>
      </c>
      <c r="B663" t="s">
        <v>1692</v>
      </c>
      <c r="C663" t="s">
        <v>1593</v>
      </c>
      <c r="D663" t="s">
        <v>2905</v>
      </c>
      <c r="E663" t="s">
        <v>3087</v>
      </c>
      <c r="F663">
        <v>659</v>
      </c>
    </row>
    <row r="664" spans="1:6">
      <c r="A664" t="s">
        <v>2351</v>
      </c>
      <c r="B664" t="s">
        <v>1692</v>
      </c>
      <c r="C664" t="s">
        <v>1594</v>
      </c>
      <c r="D664" t="s">
        <v>2905</v>
      </c>
      <c r="E664" t="s">
        <v>3087</v>
      </c>
      <c r="F664">
        <v>4899</v>
      </c>
    </row>
    <row r="665" spans="1:6">
      <c r="A665" t="s">
        <v>2352</v>
      </c>
      <c r="B665" t="s">
        <v>1692</v>
      </c>
      <c r="C665" t="s">
        <v>1595</v>
      </c>
      <c r="D665" t="s">
        <v>2905</v>
      </c>
      <c r="E665" t="s">
        <v>3087</v>
      </c>
      <c r="F665">
        <v>4951.75</v>
      </c>
    </row>
    <row r="666" spans="1:6">
      <c r="A666" t="s">
        <v>2353</v>
      </c>
      <c r="B666" t="s">
        <v>1692</v>
      </c>
      <c r="C666" t="s">
        <v>1596</v>
      </c>
      <c r="D666" t="s">
        <v>2905</v>
      </c>
      <c r="E666" t="s">
        <v>3087</v>
      </c>
      <c r="F666">
        <v>2390</v>
      </c>
    </row>
    <row r="667" spans="1:6">
      <c r="A667" t="s">
        <v>2354</v>
      </c>
      <c r="B667" t="s">
        <v>1692</v>
      </c>
      <c r="C667" t="s">
        <v>1598</v>
      </c>
      <c r="D667" t="s">
        <v>2905</v>
      </c>
      <c r="E667" t="s">
        <v>3087</v>
      </c>
      <c r="F667">
        <v>999.5</v>
      </c>
    </row>
    <row r="668" spans="1:6">
      <c r="A668" t="s">
        <v>2355</v>
      </c>
      <c r="B668" t="s">
        <v>1692</v>
      </c>
      <c r="C668" t="s">
        <v>1599</v>
      </c>
      <c r="D668" t="s">
        <v>2905</v>
      </c>
      <c r="E668" t="s">
        <v>3087</v>
      </c>
      <c r="F668">
        <v>664.2</v>
      </c>
    </row>
    <row r="669" spans="1:6">
      <c r="A669" t="s">
        <v>2356</v>
      </c>
      <c r="B669" t="s">
        <v>1692</v>
      </c>
      <c r="C669" t="s">
        <v>1600</v>
      </c>
      <c r="D669" t="s">
        <v>2905</v>
      </c>
      <c r="E669" t="s">
        <v>3087</v>
      </c>
      <c r="F669">
        <v>278</v>
      </c>
    </row>
    <row r="670" spans="1:6">
      <c r="A670" t="s">
        <v>2357</v>
      </c>
      <c r="B670" t="s">
        <v>1692</v>
      </c>
      <c r="C670" t="s">
        <v>1601</v>
      </c>
      <c r="D670" t="s">
        <v>2905</v>
      </c>
      <c r="E670" t="s">
        <v>3087</v>
      </c>
      <c r="F670">
        <v>249</v>
      </c>
    </row>
    <row r="671" spans="1:6">
      <c r="A671" t="s">
        <v>2358</v>
      </c>
      <c r="B671" t="s">
        <v>1692</v>
      </c>
      <c r="C671" t="s">
        <v>1602</v>
      </c>
      <c r="D671" t="s">
        <v>2905</v>
      </c>
      <c r="E671" t="s">
        <v>3087</v>
      </c>
      <c r="F671">
        <v>4500</v>
      </c>
    </row>
    <row r="672" spans="1:6">
      <c r="A672" t="s">
        <v>2359</v>
      </c>
      <c r="B672" t="s">
        <v>1692</v>
      </c>
      <c r="C672" t="s">
        <v>1603</v>
      </c>
      <c r="D672" t="s">
        <v>2905</v>
      </c>
      <c r="E672" t="s">
        <v>3087</v>
      </c>
      <c r="F672">
        <v>4860.22</v>
      </c>
    </row>
    <row r="673" spans="1:6">
      <c r="A673" t="s">
        <v>2360</v>
      </c>
      <c r="B673" t="s">
        <v>1692</v>
      </c>
      <c r="C673" t="s">
        <v>1605</v>
      </c>
      <c r="D673" t="s">
        <v>2905</v>
      </c>
      <c r="E673" t="s">
        <v>3087</v>
      </c>
      <c r="F673">
        <v>1600</v>
      </c>
    </row>
    <row r="674" spans="1:6">
      <c r="A674" t="s">
        <v>2361</v>
      </c>
      <c r="B674" t="s">
        <v>1692</v>
      </c>
      <c r="C674" t="s">
        <v>1606</v>
      </c>
      <c r="D674" t="s">
        <v>2905</v>
      </c>
      <c r="E674" t="s">
        <v>3087</v>
      </c>
      <c r="F674">
        <v>1850</v>
      </c>
    </row>
    <row r="675" spans="1:6">
      <c r="A675" t="s">
        <v>2362</v>
      </c>
      <c r="B675" t="s">
        <v>1692</v>
      </c>
      <c r="C675" t="s">
        <v>1607</v>
      </c>
      <c r="D675" t="s">
        <v>2905</v>
      </c>
      <c r="E675" t="s">
        <v>3087</v>
      </c>
      <c r="F675">
        <v>985</v>
      </c>
    </row>
    <row r="676" spans="1:6">
      <c r="A676" t="s">
        <v>2363</v>
      </c>
      <c r="B676" t="s">
        <v>1692</v>
      </c>
      <c r="C676" t="s">
        <v>1608</v>
      </c>
      <c r="D676" t="s">
        <v>2905</v>
      </c>
      <c r="E676" t="s">
        <v>3087</v>
      </c>
      <c r="F676">
        <v>1390</v>
      </c>
    </row>
    <row r="677" spans="1:6">
      <c r="A677" t="s">
        <v>2364</v>
      </c>
      <c r="B677" t="s">
        <v>1692</v>
      </c>
      <c r="C677" t="s">
        <v>1609</v>
      </c>
      <c r="D677" t="s">
        <v>2905</v>
      </c>
      <c r="E677" t="s">
        <v>3087</v>
      </c>
      <c r="F677">
        <v>2390</v>
      </c>
    </row>
    <row r="678" spans="1:6">
      <c r="A678" t="s">
        <v>2365</v>
      </c>
      <c r="B678" t="s">
        <v>1692</v>
      </c>
      <c r="C678" t="s">
        <v>1610</v>
      </c>
      <c r="D678" t="s">
        <v>2905</v>
      </c>
      <c r="E678" t="s">
        <v>3087</v>
      </c>
      <c r="F678">
        <v>400</v>
      </c>
    </row>
    <row r="679" spans="1:6">
      <c r="A679" t="s">
        <v>2366</v>
      </c>
      <c r="B679" t="s">
        <v>1692</v>
      </c>
      <c r="C679" t="s">
        <v>1612</v>
      </c>
      <c r="D679" t="s">
        <v>2905</v>
      </c>
      <c r="E679" t="s">
        <v>3087</v>
      </c>
      <c r="F679">
        <v>1200</v>
      </c>
    </row>
    <row r="680" spans="1:6">
      <c r="A680" t="s">
        <v>2367</v>
      </c>
      <c r="B680" t="s">
        <v>1692</v>
      </c>
      <c r="C680" t="s">
        <v>1364</v>
      </c>
      <c r="D680" t="s">
        <v>2905</v>
      </c>
      <c r="E680" t="s">
        <v>3087</v>
      </c>
      <c r="F680">
        <v>898</v>
      </c>
    </row>
    <row r="681" spans="1:6">
      <c r="A681" t="s">
        <v>2368</v>
      </c>
      <c r="B681" t="s">
        <v>1692</v>
      </c>
      <c r="C681" t="s">
        <v>1614</v>
      </c>
      <c r="D681" t="s">
        <v>2905</v>
      </c>
      <c r="E681" t="s">
        <v>3087</v>
      </c>
      <c r="F681">
        <v>679</v>
      </c>
    </row>
    <row r="682" spans="1:6">
      <c r="A682" t="s">
        <v>2369</v>
      </c>
      <c r="B682" t="s">
        <v>1692</v>
      </c>
      <c r="C682" t="s">
        <v>1616</v>
      </c>
      <c r="D682" t="s">
        <v>2905</v>
      </c>
      <c r="E682" t="s">
        <v>3087</v>
      </c>
      <c r="F682">
        <v>999.99</v>
      </c>
    </row>
    <row r="683" spans="1:6">
      <c r="A683" t="s">
        <v>2370</v>
      </c>
      <c r="B683" t="s">
        <v>1692</v>
      </c>
      <c r="C683" t="s">
        <v>1617</v>
      </c>
      <c r="D683" t="s">
        <v>2905</v>
      </c>
      <c r="E683" t="s">
        <v>3087</v>
      </c>
      <c r="F683">
        <v>219.99</v>
      </c>
    </row>
    <row r="684" spans="1:6">
      <c r="A684" t="s">
        <v>2371</v>
      </c>
      <c r="B684" t="s">
        <v>1692</v>
      </c>
      <c r="C684" t="s">
        <v>1618</v>
      </c>
      <c r="D684" t="s">
        <v>2905</v>
      </c>
      <c r="E684" t="s">
        <v>3087</v>
      </c>
      <c r="F684">
        <v>6500</v>
      </c>
    </row>
    <row r="685" spans="1:6">
      <c r="A685" t="s">
        <v>2372</v>
      </c>
      <c r="B685" t="s">
        <v>1692</v>
      </c>
      <c r="C685" t="s">
        <v>1609</v>
      </c>
      <c r="D685" t="s">
        <v>2905</v>
      </c>
      <c r="E685" t="s">
        <v>3087</v>
      </c>
      <c r="F685">
        <v>1999</v>
      </c>
    </row>
    <row r="686" spans="1:6">
      <c r="A686" t="s">
        <v>2373</v>
      </c>
      <c r="B686" t="s">
        <v>1692</v>
      </c>
      <c r="C686" t="s">
        <v>1621</v>
      </c>
      <c r="D686" t="s">
        <v>2905</v>
      </c>
      <c r="E686" t="s">
        <v>3087</v>
      </c>
      <c r="F686">
        <v>448</v>
      </c>
    </row>
    <row r="687" spans="1:6">
      <c r="A687" t="s">
        <v>2374</v>
      </c>
      <c r="B687" t="s">
        <v>1692</v>
      </c>
      <c r="C687" t="s">
        <v>1622</v>
      </c>
      <c r="D687" t="s">
        <v>2905</v>
      </c>
      <c r="E687" t="s">
        <v>3087</v>
      </c>
      <c r="F687">
        <v>762.6</v>
      </c>
    </row>
    <row r="688" spans="1:6">
      <c r="A688" t="s">
        <v>2375</v>
      </c>
      <c r="B688" t="s">
        <v>1692</v>
      </c>
      <c r="C688" t="s">
        <v>1623</v>
      </c>
      <c r="D688" t="s">
        <v>2905</v>
      </c>
      <c r="E688" t="s">
        <v>3087</v>
      </c>
      <c r="F688">
        <v>1082.4000000000001</v>
      </c>
    </row>
    <row r="689" spans="1:6">
      <c r="A689" t="s">
        <v>2376</v>
      </c>
      <c r="B689" t="s">
        <v>1692</v>
      </c>
      <c r="C689" t="s">
        <v>1624</v>
      </c>
      <c r="D689" t="s">
        <v>2905</v>
      </c>
      <c r="E689" t="s">
        <v>3087</v>
      </c>
      <c r="F689">
        <v>249.69</v>
      </c>
    </row>
    <row r="690" spans="1:6">
      <c r="A690" t="s">
        <v>2377</v>
      </c>
      <c r="B690" t="s">
        <v>1692</v>
      </c>
      <c r="C690" t="s">
        <v>1625</v>
      </c>
      <c r="D690" t="s">
        <v>2905</v>
      </c>
      <c r="E690" t="s">
        <v>3087</v>
      </c>
      <c r="F690">
        <v>4221.3599999999997</v>
      </c>
    </row>
    <row r="691" spans="1:6">
      <c r="A691" t="s">
        <v>2378</v>
      </c>
      <c r="B691" t="s">
        <v>1692</v>
      </c>
      <c r="C691" t="s">
        <v>1595</v>
      </c>
      <c r="D691" t="s">
        <v>2905</v>
      </c>
      <c r="E691" t="s">
        <v>3087</v>
      </c>
      <c r="F691">
        <v>4866.0200000000004</v>
      </c>
    </row>
    <row r="692" spans="1:6">
      <c r="A692" t="s">
        <v>2379</v>
      </c>
      <c r="B692" t="s">
        <v>1692</v>
      </c>
      <c r="C692" t="s">
        <v>1626</v>
      </c>
      <c r="D692" t="s">
        <v>2905</v>
      </c>
      <c r="E692" t="s">
        <v>3087</v>
      </c>
      <c r="F692">
        <v>5532.32</v>
      </c>
    </row>
    <row r="693" spans="1:6">
      <c r="A693" t="s">
        <v>2380</v>
      </c>
      <c r="B693" t="s">
        <v>1692</v>
      </c>
      <c r="C693" t="s">
        <v>1628</v>
      </c>
      <c r="D693" t="s">
        <v>2905</v>
      </c>
      <c r="E693" t="s">
        <v>3087</v>
      </c>
      <c r="F693">
        <v>32000</v>
      </c>
    </row>
    <row r="694" spans="1:6">
      <c r="A694" t="s">
        <v>2381</v>
      </c>
      <c r="B694" t="s">
        <v>1692</v>
      </c>
      <c r="C694" t="s">
        <v>1629</v>
      </c>
      <c r="D694" t="s">
        <v>2905</v>
      </c>
      <c r="E694" t="s">
        <v>3087</v>
      </c>
      <c r="F694">
        <v>3800</v>
      </c>
    </row>
    <row r="695" spans="1:6">
      <c r="A695" t="s">
        <v>2382</v>
      </c>
      <c r="B695" t="s">
        <v>1692</v>
      </c>
      <c r="C695" t="s">
        <v>1630</v>
      </c>
      <c r="D695" t="s">
        <v>2905</v>
      </c>
      <c r="E695" t="s">
        <v>3087</v>
      </c>
      <c r="F695">
        <v>1547.01</v>
      </c>
    </row>
    <row r="696" spans="1:6">
      <c r="A696" t="s">
        <v>2383</v>
      </c>
      <c r="B696" t="s">
        <v>1692</v>
      </c>
      <c r="C696" t="s">
        <v>1631</v>
      </c>
      <c r="D696" t="s">
        <v>2905</v>
      </c>
      <c r="E696" t="s">
        <v>3087</v>
      </c>
      <c r="F696">
        <v>449</v>
      </c>
    </row>
    <row r="697" spans="1:6">
      <c r="A697" t="s">
        <v>2384</v>
      </c>
      <c r="B697" t="s">
        <v>1692</v>
      </c>
      <c r="C697" t="s">
        <v>1632</v>
      </c>
      <c r="D697" t="s">
        <v>2905</v>
      </c>
      <c r="E697" t="s">
        <v>3087</v>
      </c>
      <c r="F697">
        <v>504</v>
      </c>
    </row>
    <row r="698" spans="1:6">
      <c r="A698" t="s">
        <v>2385</v>
      </c>
      <c r="B698" t="s">
        <v>1692</v>
      </c>
      <c r="C698" t="s">
        <v>1633</v>
      </c>
      <c r="D698" t="s">
        <v>2905</v>
      </c>
      <c r="E698" t="s">
        <v>3087</v>
      </c>
      <c r="F698">
        <v>1797</v>
      </c>
    </row>
    <row r="699" spans="1:6">
      <c r="A699" t="s">
        <v>2386</v>
      </c>
      <c r="B699" t="s">
        <v>1692</v>
      </c>
      <c r="C699" t="s">
        <v>1634</v>
      </c>
      <c r="D699" t="s">
        <v>2905</v>
      </c>
      <c r="E699" t="s">
        <v>3087</v>
      </c>
      <c r="F699">
        <v>793.35</v>
      </c>
    </row>
    <row r="700" spans="1:6">
      <c r="A700" t="s">
        <v>2387</v>
      </c>
      <c r="B700" t="s">
        <v>1692</v>
      </c>
      <c r="C700" t="s">
        <v>1635</v>
      </c>
      <c r="D700" t="s">
        <v>2905</v>
      </c>
      <c r="E700" t="s">
        <v>3087</v>
      </c>
      <c r="F700">
        <v>549.80999999999995</v>
      </c>
    </row>
    <row r="701" spans="1:6">
      <c r="A701" t="s">
        <v>2388</v>
      </c>
      <c r="B701" t="s">
        <v>1692</v>
      </c>
      <c r="C701" t="s">
        <v>1636</v>
      </c>
      <c r="D701" t="s">
        <v>2905</v>
      </c>
      <c r="E701" t="s">
        <v>3087</v>
      </c>
      <c r="F701">
        <v>2520</v>
      </c>
    </row>
    <row r="702" spans="1:6">
      <c r="A702" t="s">
        <v>2389</v>
      </c>
      <c r="B702" t="s">
        <v>1692</v>
      </c>
      <c r="C702" t="s">
        <v>1638</v>
      </c>
      <c r="D702" t="s">
        <v>2905</v>
      </c>
      <c r="E702" t="s">
        <v>3087</v>
      </c>
      <c r="F702">
        <v>799</v>
      </c>
    </row>
    <row r="703" spans="1:6">
      <c r="A703" t="s">
        <v>2390</v>
      </c>
      <c r="B703" t="s">
        <v>1692</v>
      </c>
      <c r="C703" t="s">
        <v>1640</v>
      </c>
      <c r="D703" t="s">
        <v>2905</v>
      </c>
      <c r="E703" t="s">
        <v>3087</v>
      </c>
      <c r="F703">
        <v>1200</v>
      </c>
    </row>
    <row r="704" spans="1:6">
      <c r="A704" t="s">
        <v>2391</v>
      </c>
      <c r="B704" t="s">
        <v>1692</v>
      </c>
      <c r="C704" t="s">
        <v>1641</v>
      </c>
      <c r="D704" t="s">
        <v>2905</v>
      </c>
      <c r="E704" t="s">
        <v>3087</v>
      </c>
      <c r="F704">
        <v>3168.48</v>
      </c>
    </row>
    <row r="705" spans="1:6">
      <c r="A705" t="s">
        <v>2392</v>
      </c>
      <c r="B705" t="s">
        <v>1692</v>
      </c>
      <c r="C705" t="s">
        <v>1643</v>
      </c>
      <c r="D705" t="s">
        <v>2905</v>
      </c>
      <c r="E705" t="s">
        <v>3087</v>
      </c>
      <c r="F705">
        <v>3680.16</v>
      </c>
    </row>
    <row r="706" spans="1:6">
      <c r="A706" t="s">
        <v>2393</v>
      </c>
      <c r="B706" t="s">
        <v>1692</v>
      </c>
      <c r="C706" t="s">
        <v>1644</v>
      </c>
      <c r="D706" t="s">
        <v>2905</v>
      </c>
      <c r="E706" t="s">
        <v>3087</v>
      </c>
      <c r="F706">
        <v>1151.05</v>
      </c>
    </row>
    <row r="707" spans="1:6">
      <c r="A707" t="s">
        <v>2394</v>
      </c>
      <c r="B707" t="s">
        <v>1692</v>
      </c>
      <c r="C707" t="s">
        <v>1576</v>
      </c>
      <c r="D707" t="s">
        <v>2905</v>
      </c>
      <c r="E707" t="s">
        <v>3087</v>
      </c>
      <c r="F707">
        <v>798</v>
      </c>
    </row>
    <row r="708" spans="1:6">
      <c r="A708" t="s">
        <v>2395</v>
      </c>
      <c r="B708" t="s">
        <v>1692</v>
      </c>
      <c r="C708" t="s">
        <v>1645</v>
      </c>
      <c r="D708" t="s">
        <v>2905</v>
      </c>
      <c r="E708" t="s">
        <v>3087</v>
      </c>
      <c r="F708">
        <v>1699</v>
      </c>
    </row>
    <row r="709" spans="1:6">
      <c r="A709" t="s">
        <v>2396</v>
      </c>
      <c r="B709" t="s">
        <v>1692</v>
      </c>
      <c r="C709" t="s">
        <v>1646</v>
      </c>
      <c r="D709" t="s">
        <v>2905</v>
      </c>
      <c r="E709" t="s">
        <v>3087</v>
      </c>
      <c r="F709">
        <v>289</v>
      </c>
    </row>
    <row r="710" spans="1:6">
      <c r="A710" t="s">
        <v>2397</v>
      </c>
      <c r="B710" t="s">
        <v>1692</v>
      </c>
      <c r="C710" t="s">
        <v>1585</v>
      </c>
      <c r="D710" t="s">
        <v>2905</v>
      </c>
      <c r="E710" t="s">
        <v>3087</v>
      </c>
      <c r="F710">
        <v>799</v>
      </c>
    </row>
    <row r="711" spans="1:6">
      <c r="A711" t="s">
        <v>2398</v>
      </c>
      <c r="B711" t="s">
        <v>1692</v>
      </c>
      <c r="C711" t="s">
        <v>1647</v>
      </c>
      <c r="D711" t="s">
        <v>2905</v>
      </c>
      <c r="E711" t="s">
        <v>3087</v>
      </c>
      <c r="F711">
        <v>1960</v>
      </c>
    </row>
    <row r="712" spans="1:6">
      <c r="A712" t="s">
        <v>2399</v>
      </c>
      <c r="B712" t="s">
        <v>1692</v>
      </c>
      <c r="C712" t="s">
        <v>1648</v>
      </c>
      <c r="D712" t="s">
        <v>2905</v>
      </c>
      <c r="E712" t="s">
        <v>3087</v>
      </c>
      <c r="F712">
        <v>469.86</v>
      </c>
    </row>
    <row r="713" spans="1:6">
      <c r="A713" t="s">
        <v>2400</v>
      </c>
      <c r="B713" t="s">
        <v>1692</v>
      </c>
      <c r="C713" t="s">
        <v>1585</v>
      </c>
      <c r="D713" t="s">
        <v>2905</v>
      </c>
      <c r="E713" t="s">
        <v>3087</v>
      </c>
      <c r="F713">
        <v>1275.01</v>
      </c>
    </row>
    <row r="714" spans="1:6">
      <c r="A714" t="s">
        <v>2401</v>
      </c>
      <c r="B714" t="s">
        <v>1692</v>
      </c>
      <c r="C714" t="s">
        <v>1649</v>
      </c>
      <c r="D714" t="s">
        <v>2905</v>
      </c>
      <c r="E714" t="s">
        <v>3087</v>
      </c>
      <c r="F714">
        <v>479.7</v>
      </c>
    </row>
    <row r="715" spans="1:6">
      <c r="A715" t="s">
        <v>2402</v>
      </c>
      <c r="B715" t="s">
        <v>1692</v>
      </c>
      <c r="C715" t="s">
        <v>1650</v>
      </c>
      <c r="D715" t="s">
        <v>2905</v>
      </c>
      <c r="E715" t="s">
        <v>3087</v>
      </c>
      <c r="F715">
        <v>270.60000000000002</v>
      </c>
    </row>
    <row r="716" spans="1:6">
      <c r="A716" t="s">
        <v>2403</v>
      </c>
      <c r="B716" t="s">
        <v>1692</v>
      </c>
      <c r="C716" t="s">
        <v>1651</v>
      </c>
      <c r="D716" t="s">
        <v>2905</v>
      </c>
      <c r="E716" t="s">
        <v>3087</v>
      </c>
      <c r="F716">
        <v>749.7</v>
      </c>
    </row>
    <row r="717" spans="1:6">
      <c r="A717" t="s">
        <v>2404</v>
      </c>
      <c r="B717" t="s">
        <v>1692</v>
      </c>
      <c r="C717" t="s">
        <v>1652</v>
      </c>
      <c r="D717" t="s">
        <v>2905</v>
      </c>
      <c r="E717" t="s">
        <v>3087</v>
      </c>
      <c r="F717">
        <v>1428.03</v>
      </c>
    </row>
    <row r="718" spans="1:6">
      <c r="A718" t="s">
        <v>2405</v>
      </c>
      <c r="B718" t="s">
        <v>1692</v>
      </c>
      <c r="C718" t="s">
        <v>1653</v>
      </c>
      <c r="D718" t="s">
        <v>2905</v>
      </c>
      <c r="E718" t="s">
        <v>3087</v>
      </c>
      <c r="F718">
        <v>2564.5500000000002</v>
      </c>
    </row>
    <row r="719" spans="1:6">
      <c r="A719" t="s">
        <v>2406</v>
      </c>
      <c r="B719" t="s">
        <v>1692</v>
      </c>
      <c r="C719" t="s">
        <v>1654</v>
      </c>
      <c r="D719" t="s">
        <v>2905</v>
      </c>
      <c r="E719" t="s">
        <v>3087</v>
      </c>
      <c r="F719">
        <v>798</v>
      </c>
    </row>
    <row r="720" spans="1:6">
      <c r="A720" t="s">
        <v>2407</v>
      </c>
      <c r="B720" t="s">
        <v>1692</v>
      </c>
      <c r="C720" t="s">
        <v>1652</v>
      </c>
      <c r="D720" t="s">
        <v>2905</v>
      </c>
      <c r="E720" t="s">
        <v>3087</v>
      </c>
      <c r="F720">
        <v>1200</v>
      </c>
    </row>
    <row r="721" spans="1:6">
      <c r="A721" t="s">
        <v>2408</v>
      </c>
      <c r="B721" t="s">
        <v>1692</v>
      </c>
      <c r="C721" t="s">
        <v>1656</v>
      </c>
      <c r="D721" t="s">
        <v>2905</v>
      </c>
      <c r="E721" t="s">
        <v>3087</v>
      </c>
      <c r="F721">
        <v>1150</v>
      </c>
    </row>
    <row r="722" spans="1:6">
      <c r="A722" t="s">
        <v>2409</v>
      </c>
      <c r="B722" t="s">
        <v>1692</v>
      </c>
      <c r="C722" t="s">
        <v>1657</v>
      </c>
      <c r="D722" t="s">
        <v>2905</v>
      </c>
      <c r="E722" t="s">
        <v>3087</v>
      </c>
      <c r="F722">
        <v>467.4</v>
      </c>
    </row>
    <row r="723" spans="1:6">
      <c r="A723" t="s">
        <v>2410</v>
      </c>
      <c r="B723" t="s">
        <v>1692</v>
      </c>
      <c r="C723" t="s">
        <v>1574</v>
      </c>
      <c r="D723" t="s">
        <v>2905</v>
      </c>
      <c r="E723" t="s">
        <v>3087</v>
      </c>
      <c r="F723">
        <v>500</v>
      </c>
    </row>
    <row r="724" spans="1:6">
      <c r="A724" t="s">
        <v>2411</v>
      </c>
      <c r="B724" t="s">
        <v>1692</v>
      </c>
      <c r="C724" t="s">
        <v>1654</v>
      </c>
      <c r="D724" t="s">
        <v>2905</v>
      </c>
      <c r="E724" t="s">
        <v>3087</v>
      </c>
      <c r="F724">
        <v>400</v>
      </c>
    </row>
    <row r="725" spans="1:6">
      <c r="A725" t="s">
        <v>2412</v>
      </c>
      <c r="B725" t="s">
        <v>1692</v>
      </c>
      <c r="C725" t="s">
        <v>1658</v>
      </c>
      <c r="D725" t="s">
        <v>2905</v>
      </c>
      <c r="E725" t="s">
        <v>3087</v>
      </c>
      <c r="F725">
        <v>999</v>
      </c>
    </row>
    <row r="726" spans="1:6">
      <c r="A726" t="s">
        <v>2413</v>
      </c>
      <c r="B726" t="s">
        <v>1692</v>
      </c>
      <c r="C726" t="s">
        <v>1630</v>
      </c>
      <c r="D726" t="s">
        <v>2905</v>
      </c>
      <c r="E726" t="s">
        <v>3087</v>
      </c>
      <c r="F726">
        <v>1398</v>
      </c>
    </row>
    <row r="727" spans="1:6">
      <c r="A727" t="s">
        <v>2414</v>
      </c>
      <c r="B727" t="s">
        <v>1692</v>
      </c>
      <c r="C727" t="s">
        <v>1659</v>
      </c>
      <c r="D727" t="s">
        <v>2905</v>
      </c>
      <c r="E727" t="s">
        <v>3087</v>
      </c>
      <c r="F727">
        <v>849</v>
      </c>
    </row>
    <row r="728" spans="1:6">
      <c r="A728" t="s">
        <v>2415</v>
      </c>
      <c r="B728" t="s">
        <v>1692</v>
      </c>
      <c r="C728" t="s">
        <v>1660</v>
      </c>
      <c r="D728" t="s">
        <v>2905</v>
      </c>
      <c r="E728" t="s">
        <v>3087</v>
      </c>
      <c r="F728">
        <v>1299</v>
      </c>
    </row>
    <row r="729" spans="1:6">
      <c r="A729" t="s">
        <v>2416</v>
      </c>
      <c r="B729" t="s">
        <v>1692</v>
      </c>
      <c r="C729" t="s">
        <v>1625</v>
      </c>
      <c r="D729" t="s">
        <v>2905</v>
      </c>
      <c r="E729" t="s">
        <v>3087</v>
      </c>
      <c r="F729">
        <v>4150</v>
      </c>
    </row>
    <row r="730" spans="1:6">
      <c r="A730" t="s">
        <v>2417</v>
      </c>
      <c r="B730" t="s">
        <v>1692</v>
      </c>
      <c r="C730" t="s">
        <v>1607</v>
      </c>
      <c r="D730" t="s">
        <v>2905</v>
      </c>
      <c r="E730" t="s">
        <v>3087</v>
      </c>
      <c r="F730">
        <v>1184.49</v>
      </c>
    </row>
    <row r="731" spans="1:6">
      <c r="A731" t="s">
        <v>2418</v>
      </c>
      <c r="B731" t="s">
        <v>1692</v>
      </c>
      <c r="C731" t="s">
        <v>1661</v>
      </c>
      <c r="D731" t="s">
        <v>2905</v>
      </c>
      <c r="E731" t="s">
        <v>3087</v>
      </c>
      <c r="F731">
        <v>360.69</v>
      </c>
    </row>
    <row r="732" spans="1:6">
      <c r="A732" t="s">
        <v>2419</v>
      </c>
      <c r="B732" t="s">
        <v>1692</v>
      </c>
      <c r="C732" t="s">
        <v>1662</v>
      </c>
      <c r="D732" t="s">
        <v>2905</v>
      </c>
      <c r="E732" t="s">
        <v>3087</v>
      </c>
      <c r="F732">
        <v>1179.2</v>
      </c>
    </row>
    <row r="733" spans="1:6">
      <c r="A733" t="s">
        <v>2420</v>
      </c>
      <c r="B733" t="s">
        <v>1692</v>
      </c>
      <c r="C733" t="s">
        <v>1663</v>
      </c>
      <c r="D733" t="s">
        <v>2905</v>
      </c>
      <c r="E733" t="s">
        <v>3087</v>
      </c>
      <c r="F733">
        <v>2180</v>
      </c>
    </row>
    <row r="734" spans="1:6">
      <c r="A734" t="s">
        <v>2421</v>
      </c>
      <c r="B734" t="s">
        <v>1692</v>
      </c>
      <c r="C734" t="s">
        <v>1664</v>
      </c>
      <c r="D734" t="s">
        <v>2905</v>
      </c>
      <c r="E734" t="s">
        <v>3087</v>
      </c>
      <c r="F734">
        <v>4740</v>
      </c>
    </row>
    <row r="735" spans="1:6">
      <c r="A735" t="s">
        <v>2422</v>
      </c>
      <c r="B735" t="s">
        <v>1692</v>
      </c>
      <c r="C735" t="s">
        <v>2941</v>
      </c>
      <c r="D735" t="s">
        <v>2919</v>
      </c>
      <c r="E735" t="s">
        <v>3087</v>
      </c>
      <c r="F735">
        <v>1010.95</v>
      </c>
    </row>
    <row r="736" spans="1:6">
      <c r="A736" t="s">
        <v>2423</v>
      </c>
      <c r="B736" t="s">
        <v>1692</v>
      </c>
      <c r="C736" t="s">
        <v>2941</v>
      </c>
      <c r="D736" t="s">
        <v>2919</v>
      </c>
      <c r="E736" t="s">
        <v>3087</v>
      </c>
      <c r="F736">
        <v>1010.94</v>
      </c>
    </row>
    <row r="737" spans="1:6">
      <c r="A737" t="s">
        <v>2424</v>
      </c>
      <c r="B737" t="s">
        <v>1692</v>
      </c>
      <c r="C737" t="s">
        <v>2956</v>
      </c>
      <c r="D737" t="s">
        <v>2919</v>
      </c>
      <c r="E737" t="s">
        <v>3087</v>
      </c>
      <c r="F737">
        <v>867</v>
      </c>
    </row>
    <row r="738" spans="1:6">
      <c r="A738" t="s">
        <v>2425</v>
      </c>
      <c r="B738" t="s">
        <v>1692</v>
      </c>
      <c r="C738" t="s">
        <v>2956</v>
      </c>
      <c r="D738" t="s">
        <v>2919</v>
      </c>
      <c r="E738" t="s">
        <v>3087</v>
      </c>
      <c r="F738">
        <v>717</v>
      </c>
    </row>
    <row r="739" spans="1:6">
      <c r="A739" t="s">
        <v>2426</v>
      </c>
      <c r="B739" t="s">
        <v>1692</v>
      </c>
      <c r="C739" t="s">
        <v>2956</v>
      </c>
      <c r="D739" t="s">
        <v>2919</v>
      </c>
      <c r="E739" t="s">
        <v>3087</v>
      </c>
      <c r="F739">
        <v>717</v>
      </c>
    </row>
    <row r="740" spans="1:6">
      <c r="A740" t="s">
        <v>2427</v>
      </c>
      <c r="B740" t="s">
        <v>1692</v>
      </c>
      <c r="C740" t="s">
        <v>2963</v>
      </c>
      <c r="D740" t="s">
        <v>2919</v>
      </c>
      <c r="E740" t="s">
        <v>3087</v>
      </c>
      <c r="F740">
        <v>665.38</v>
      </c>
    </row>
    <row r="741" spans="1:6">
      <c r="A741" t="s">
        <v>3049</v>
      </c>
      <c r="B741" t="s">
        <v>1692</v>
      </c>
      <c r="C741" t="s">
        <v>2966</v>
      </c>
      <c r="D741" t="s">
        <v>2919</v>
      </c>
      <c r="E741" t="s">
        <v>3087</v>
      </c>
      <c r="F741">
        <v>2257.5500000000002</v>
      </c>
    </row>
    <row r="742" spans="1:6">
      <c r="A742" t="s">
        <v>3050</v>
      </c>
      <c r="B742" t="s">
        <v>1692</v>
      </c>
      <c r="C742" t="s">
        <v>2968</v>
      </c>
      <c r="D742" t="s">
        <v>2919</v>
      </c>
      <c r="E742" t="s">
        <v>3087</v>
      </c>
      <c r="F742">
        <v>651.79999999999995</v>
      </c>
    </row>
    <row r="743" spans="1:6">
      <c r="A743" t="s">
        <v>3051</v>
      </c>
      <c r="B743" t="s">
        <v>1692</v>
      </c>
      <c r="C743" t="s">
        <v>2970</v>
      </c>
      <c r="D743" t="s">
        <v>2919</v>
      </c>
      <c r="E743" t="s">
        <v>3087</v>
      </c>
      <c r="F743">
        <v>1449</v>
      </c>
    </row>
    <row r="744" spans="1:6">
      <c r="A744" t="s">
        <v>3052</v>
      </c>
      <c r="B744" t="s">
        <v>1692</v>
      </c>
      <c r="C744" t="s">
        <v>2986</v>
      </c>
      <c r="D744" t="s">
        <v>2919</v>
      </c>
      <c r="E744" t="s">
        <v>3087</v>
      </c>
      <c r="F744">
        <v>176332.79999999999</v>
      </c>
    </row>
    <row r="745" spans="1:6">
      <c r="A745" t="s">
        <v>3053</v>
      </c>
      <c r="B745" t="s">
        <v>1692</v>
      </c>
      <c r="C745" t="s">
        <v>2997</v>
      </c>
      <c r="D745" t="s">
        <v>2905</v>
      </c>
      <c r="E745" t="s">
        <v>3087</v>
      </c>
      <c r="F745">
        <v>25707</v>
      </c>
    </row>
    <row r="746" spans="1:6">
      <c r="A746" t="s">
        <v>3054</v>
      </c>
      <c r="B746" t="s">
        <v>1692</v>
      </c>
      <c r="C746" t="s">
        <v>2998</v>
      </c>
      <c r="D746" t="s">
        <v>2905</v>
      </c>
      <c r="E746" t="s">
        <v>3087</v>
      </c>
      <c r="F746">
        <v>14440.2</v>
      </c>
    </row>
    <row r="747" spans="1:6">
      <c r="A747" t="s">
        <v>3055</v>
      </c>
      <c r="B747" t="s">
        <v>1692</v>
      </c>
      <c r="C747" t="s">
        <v>2999</v>
      </c>
      <c r="D747" t="s">
        <v>2905</v>
      </c>
      <c r="E747" t="s">
        <v>3087</v>
      </c>
      <c r="F747">
        <v>22017</v>
      </c>
    </row>
    <row r="748" spans="1:6">
      <c r="A748" t="s">
        <v>3056</v>
      </c>
      <c r="B748" t="s">
        <v>1692</v>
      </c>
      <c r="C748" t="s">
        <v>3014</v>
      </c>
      <c r="D748" t="s">
        <v>2905</v>
      </c>
      <c r="E748" t="s">
        <v>3087</v>
      </c>
      <c r="F748">
        <v>2288.1999999999998</v>
      </c>
    </row>
    <row r="749" spans="1:6">
      <c r="A749" t="s">
        <v>3057</v>
      </c>
      <c r="B749" t="s">
        <v>1692</v>
      </c>
      <c r="C749" t="s">
        <v>3023</v>
      </c>
      <c r="D749" t="s">
        <v>2915</v>
      </c>
      <c r="E749" t="s">
        <v>3087</v>
      </c>
      <c r="F749">
        <v>4735.5</v>
      </c>
    </row>
    <row r="750" spans="1:6">
      <c r="A750" t="s">
        <v>3058</v>
      </c>
      <c r="B750" t="s">
        <v>1692</v>
      </c>
      <c r="C750" t="s">
        <v>3026</v>
      </c>
      <c r="D750" t="s">
        <v>2911</v>
      </c>
      <c r="E750" t="s">
        <v>3087</v>
      </c>
      <c r="F750">
        <v>100000</v>
      </c>
    </row>
    <row r="751" spans="1:6">
      <c r="A751" t="s">
        <v>2428</v>
      </c>
      <c r="B751" t="s">
        <v>1691</v>
      </c>
      <c r="C751" t="s">
        <v>200</v>
      </c>
      <c r="D751" t="s">
        <v>2919</v>
      </c>
      <c r="E751" t="s">
        <v>240</v>
      </c>
      <c r="F751">
        <v>799.5</v>
      </c>
    </row>
    <row r="752" spans="1:6">
      <c r="A752" t="s">
        <v>2429</v>
      </c>
      <c r="B752" t="s">
        <v>1691</v>
      </c>
      <c r="C752" t="s">
        <v>205</v>
      </c>
      <c r="D752" t="s">
        <v>2919</v>
      </c>
      <c r="E752" t="s">
        <v>209</v>
      </c>
      <c r="F752">
        <v>799.5</v>
      </c>
    </row>
    <row r="753" spans="1:6">
      <c r="A753" t="s">
        <v>2430</v>
      </c>
      <c r="B753" t="s">
        <v>1691</v>
      </c>
      <c r="C753" t="s">
        <v>205</v>
      </c>
      <c r="D753" t="s">
        <v>2919</v>
      </c>
      <c r="E753" t="s">
        <v>209</v>
      </c>
      <c r="F753">
        <v>830.25</v>
      </c>
    </row>
    <row r="754" spans="1:6">
      <c r="A754" t="s">
        <v>2431</v>
      </c>
      <c r="B754" t="s">
        <v>1691</v>
      </c>
      <c r="C754" t="s">
        <v>211</v>
      </c>
      <c r="D754" t="s">
        <v>2919</v>
      </c>
      <c r="E754" t="s">
        <v>209</v>
      </c>
      <c r="F754">
        <v>513.65</v>
      </c>
    </row>
    <row r="755" spans="1:6">
      <c r="A755" t="s">
        <v>2432</v>
      </c>
      <c r="B755" t="s">
        <v>1691</v>
      </c>
      <c r="C755" t="s">
        <v>205</v>
      </c>
      <c r="D755" t="s">
        <v>2919</v>
      </c>
      <c r="E755" t="s">
        <v>209</v>
      </c>
      <c r="F755">
        <v>1050</v>
      </c>
    </row>
    <row r="756" spans="1:6">
      <c r="A756" t="s">
        <v>2433</v>
      </c>
      <c r="B756" t="s">
        <v>1691</v>
      </c>
      <c r="C756" t="s">
        <v>215</v>
      </c>
      <c r="D756" t="s">
        <v>2919</v>
      </c>
      <c r="E756" t="s">
        <v>209</v>
      </c>
      <c r="F756">
        <v>1555</v>
      </c>
    </row>
    <row r="757" spans="1:6">
      <c r="A757" t="s">
        <v>2434</v>
      </c>
      <c r="B757" t="s">
        <v>1691</v>
      </c>
      <c r="C757" t="s">
        <v>205</v>
      </c>
      <c r="D757" t="s">
        <v>2919</v>
      </c>
      <c r="E757" t="s">
        <v>209</v>
      </c>
      <c r="F757">
        <v>442.8</v>
      </c>
    </row>
    <row r="758" spans="1:6">
      <c r="A758" t="s">
        <v>2435</v>
      </c>
      <c r="B758" t="s">
        <v>1691</v>
      </c>
      <c r="C758" t="s">
        <v>205</v>
      </c>
      <c r="D758" t="s">
        <v>2919</v>
      </c>
      <c r="E758" t="s">
        <v>209</v>
      </c>
      <c r="F758">
        <v>372.01</v>
      </c>
    </row>
    <row r="759" spans="1:6">
      <c r="A759" t="s">
        <v>2436</v>
      </c>
      <c r="B759" t="s">
        <v>1691</v>
      </c>
      <c r="C759" t="s">
        <v>205</v>
      </c>
      <c r="D759" t="s">
        <v>2919</v>
      </c>
      <c r="E759" t="s">
        <v>209</v>
      </c>
      <c r="F759">
        <v>372</v>
      </c>
    </row>
    <row r="760" spans="1:6">
      <c r="A760" t="s">
        <v>2437</v>
      </c>
      <c r="B760" t="s">
        <v>1691</v>
      </c>
      <c r="C760" t="s">
        <v>205</v>
      </c>
      <c r="D760" t="s">
        <v>2919</v>
      </c>
      <c r="E760" t="s">
        <v>209</v>
      </c>
      <c r="F760">
        <v>372</v>
      </c>
    </row>
    <row r="761" spans="1:6">
      <c r="A761" t="s">
        <v>2438</v>
      </c>
      <c r="B761" t="s">
        <v>1691</v>
      </c>
      <c r="C761" t="s">
        <v>205</v>
      </c>
      <c r="D761" t="s">
        <v>2919</v>
      </c>
      <c r="E761" t="s">
        <v>209</v>
      </c>
      <c r="F761">
        <v>396.99</v>
      </c>
    </row>
    <row r="762" spans="1:6">
      <c r="A762" t="s">
        <v>2439</v>
      </c>
      <c r="B762" t="s">
        <v>1691</v>
      </c>
      <c r="C762" t="s">
        <v>205</v>
      </c>
      <c r="D762" t="s">
        <v>2919</v>
      </c>
      <c r="E762" t="s">
        <v>209</v>
      </c>
      <c r="F762">
        <v>397</v>
      </c>
    </row>
    <row r="763" spans="1:6">
      <c r="A763" t="s">
        <v>2440</v>
      </c>
      <c r="B763" t="s">
        <v>1691</v>
      </c>
      <c r="C763" t="s">
        <v>205</v>
      </c>
      <c r="D763" t="s">
        <v>2919</v>
      </c>
      <c r="E763" t="s">
        <v>209</v>
      </c>
      <c r="F763">
        <v>943.4</v>
      </c>
    </row>
    <row r="764" spans="1:6">
      <c r="A764" t="s">
        <v>2441</v>
      </c>
      <c r="B764" t="s">
        <v>1691</v>
      </c>
      <c r="C764" t="s">
        <v>205</v>
      </c>
      <c r="D764" t="s">
        <v>2919</v>
      </c>
      <c r="E764" t="s">
        <v>209</v>
      </c>
      <c r="F764">
        <v>579.48</v>
      </c>
    </row>
    <row r="765" spans="1:6">
      <c r="A765" t="s">
        <v>2442</v>
      </c>
      <c r="B765" t="s">
        <v>1691</v>
      </c>
      <c r="C765" t="s">
        <v>205</v>
      </c>
      <c r="D765" t="s">
        <v>2919</v>
      </c>
      <c r="E765" t="s">
        <v>209</v>
      </c>
      <c r="F765">
        <v>932</v>
      </c>
    </row>
    <row r="766" spans="1:6">
      <c r="A766" t="s">
        <v>2443</v>
      </c>
      <c r="B766" t="s">
        <v>1691</v>
      </c>
      <c r="C766" t="s">
        <v>205</v>
      </c>
      <c r="D766" t="s">
        <v>2919</v>
      </c>
      <c r="E766" t="s">
        <v>209</v>
      </c>
      <c r="F766">
        <v>823.49</v>
      </c>
    </row>
    <row r="767" spans="1:6">
      <c r="A767" t="s">
        <v>2444</v>
      </c>
      <c r="B767" t="s">
        <v>1691</v>
      </c>
      <c r="C767" t="s">
        <v>205</v>
      </c>
      <c r="D767" t="s">
        <v>2919</v>
      </c>
      <c r="E767" t="s">
        <v>209</v>
      </c>
      <c r="F767">
        <v>1200</v>
      </c>
    </row>
    <row r="768" spans="1:6">
      <c r="A768" t="s">
        <v>2445</v>
      </c>
      <c r="B768" t="s">
        <v>1691</v>
      </c>
      <c r="C768" t="s">
        <v>236</v>
      </c>
      <c r="D768" t="s">
        <v>2919</v>
      </c>
      <c r="E768" t="s">
        <v>240</v>
      </c>
      <c r="F768">
        <v>532.33000000000004</v>
      </c>
    </row>
    <row r="769" spans="1:6">
      <c r="A769" t="s">
        <v>2446</v>
      </c>
      <c r="B769" t="s">
        <v>1691</v>
      </c>
      <c r="C769" t="s">
        <v>241</v>
      </c>
      <c r="D769" t="s">
        <v>2919</v>
      </c>
      <c r="E769" t="s">
        <v>240</v>
      </c>
      <c r="F769">
        <v>335</v>
      </c>
    </row>
    <row r="770" spans="1:6">
      <c r="A770" t="s">
        <v>2447</v>
      </c>
      <c r="B770" t="s">
        <v>1691</v>
      </c>
      <c r="C770" t="s">
        <v>245</v>
      </c>
      <c r="D770" t="s">
        <v>2919</v>
      </c>
      <c r="E770" t="s">
        <v>240</v>
      </c>
      <c r="F770">
        <v>34.97</v>
      </c>
    </row>
    <row r="771" spans="1:6">
      <c r="A771" t="s">
        <v>2448</v>
      </c>
      <c r="B771" t="s">
        <v>1691</v>
      </c>
      <c r="C771" t="s">
        <v>249</v>
      </c>
      <c r="D771" t="s">
        <v>2919</v>
      </c>
      <c r="E771" t="s">
        <v>240</v>
      </c>
      <c r="F771">
        <v>603.95000000000005</v>
      </c>
    </row>
    <row r="772" spans="1:6">
      <c r="A772" t="s">
        <v>2449</v>
      </c>
      <c r="B772" t="s">
        <v>1691</v>
      </c>
      <c r="C772" t="s">
        <v>252</v>
      </c>
      <c r="D772" t="s">
        <v>2919</v>
      </c>
      <c r="E772" t="s">
        <v>240</v>
      </c>
      <c r="F772">
        <v>751.17</v>
      </c>
    </row>
    <row r="773" spans="1:6">
      <c r="A773" t="s">
        <v>2450</v>
      </c>
      <c r="B773" t="s">
        <v>1691</v>
      </c>
      <c r="C773" t="s">
        <v>255</v>
      </c>
      <c r="D773" t="s">
        <v>2919</v>
      </c>
      <c r="E773" t="s">
        <v>209</v>
      </c>
      <c r="F773">
        <v>3349.99</v>
      </c>
    </row>
    <row r="774" spans="1:6">
      <c r="A774" t="s">
        <v>2451</v>
      </c>
      <c r="B774" t="s">
        <v>1691</v>
      </c>
      <c r="C774" t="s">
        <v>258</v>
      </c>
      <c r="D774" t="s">
        <v>2919</v>
      </c>
      <c r="E774" t="s">
        <v>240</v>
      </c>
      <c r="F774">
        <v>2199</v>
      </c>
    </row>
    <row r="775" spans="1:6">
      <c r="A775" t="s">
        <v>2452</v>
      </c>
      <c r="B775" t="s">
        <v>1691</v>
      </c>
      <c r="C775" t="s">
        <v>261</v>
      </c>
      <c r="D775" t="s">
        <v>2919</v>
      </c>
      <c r="E775" t="s">
        <v>240</v>
      </c>
      <c r="F775">
        <v>2851.26</v>
      </c>
    </row>
    <row r="776" spans="1:6">
      <c r="A776" t="s">
        <v>2453</v>
      </c>
      <c r="B776" t="s">
        <v>1691</v>
      </c>
      <c r="C776" t="s">
        <v>261</v>
      </c>
      <c r="D776" t="s">
        <v>2919</v>
      </c>
      <c r="E776" t="s">
        <v>209</v>
      </c>
      <c r="F776">
        <v>1817.08</v>
      </c>
    </row>
    <row r="777" spans="1:6">
      <c r="A777" t="s">
        <v>2454</v>
      </c>
      <c r="B777" t="s">
        <v>1691</v>
      </c>
      <c r="C777" t="s">
        <v>261</v>
      </c>
      <c r="D777" t="s">
        <v>2919</v>
      </c>
      <c r="E777" t="s">
        <v>209</v>
      </c>
      <c r="F777">
        <v>2809.9</v>
      </c>
    </row>
    <row r="778" spans="1:6">
      <c r="A778" t="s">
        <v>2455</v>
      </c>
      <c r="B778" t="s">
        <v>1691</v>
      </c>
      <c r="C778" t="s">
        <v>261</v>
      </c>
      <c r="D778" t="s">
        <v>2919</v>
      </c>
      <c r="E778" t="s">
        <v>209</v>
      </c>
      <c r="F778">
        <v>3407.1</v>
      </c>
    </row>
    <row r="779" spans="1:6">
      <c r="A779" t="s">
        <v>2456</v>
      </c>
      <c r="B779" t="s">
        <v>1691</v>
      </c>
      <c r="C779" t="s">
        <v>261</v>
      </c>
      <c r="D779" t="s">
        <v>2919</v>
      </c>
      <c r="E779" t="s">
        <v>209</v>
      </c>
      <c r="F779">
        <v>2851.26</v>
      </c>
    </row>
    <row r="780" spans="1:6">
      <c r="A780" t="s">
        <v>2457</v>
      </c>
      <c r="B780" t="s">
        <v>1691</v>
      </c>
      <c r="C780" t="s">
        <v>261</v>
      </c>
      <c r="D780" t="s">
        <v>2919</v>
      </c>
      <c r="E780" t="s">
        <v>209</v>
      </c>
      <c r="F780">
        <v>2136</v>
      </c>
    </row>
    <row r="781" spans="1:6">
      <c r="A781" t="s">
        <v>2458</v>
      </c>
      <c r="B781" t="s">
        <v>1691</v>
      </c>
      <c r="C781" t="s">
        <v>261</v>
      </c>
      <c r="D781" t="s">
        <v>2919</v>
      </c>
      <c r="E781" t="s">
        <v>209</v>
      </c>
      <c r="F781">
        <v>3145.03</v>
      </c>
    </row>
    <row r="782" spans="1:6">
      <c r="A782" t="s">
        <v>2459</v>
      </c>
      <c r="B782" t="s">
        <v>1691</v>
      </c>
      <c r="C782" t="s">
        <v>261</v>
      </c>
      <c r="D782" t="s">
        <v>2919</v>
      </c>
      <c r="E782" t="s">
        <v>209</v>
      </c>
      <c r="F782">
        <v>2948.3</v>
      </c>
    </row>
    <row r="783" spans="1:6">
      <c r="A783" t="s">
        <v>2460</v>
      </c>
      <c r="B783" t="s">
        <v>1691</v>
      </c>
      <c r="C783" t="s">
        <v>261</v>
      </c>
      <c r="D783" t="s">
        <v>2919</v>
      </c>
      <c r="E783" t="s">
        <v>209</v>
      </c>
      <c r="F783">
        <v>3082.74</v>
      </c>
    </row>
    <row r="784" spans="1:6">
      <c r="A784" t="s">
        <v>2461</v>
      </c>
      <c r="B784" t="s">
        <v>1691</v>
      </c>
      <c r="C784" t="s">
        <v>261</v>
      </c>
      <c r="D784" t="s">
        <v>2919</v>
      </c>
      <c r="E784" t="s">
        <v>209</v>
      </c>
      <c r="F784">
        <v>3082.74</v>
      </c>
    </row>
    <row r="785" spans="1:6">
      <c r="A785" t="s">
        <v>2462</v>
      </c>
      <c r="B785" t="s">
        <v>1691</v>
      </c>
      <c r="C785" t="s">
        <v>261</v>
      </c>
      <c r="D785" t="s">
        <v>2919</v>
      </c>
      <c r="E785" t="s">
        <v>209</v>
      </c>
      <c r="F785">
        <v>3082.73</v>
      </c>
    </row>
    <row r="786" spans="1:6">
      <c r="A786" t="s">
        <v>2463</v>
      </c>
      <c r="B786" t="s">
        <v>1691</v>
      </c>
      <c r="C786" t="s">
        <v>261</v>
      </c>
      <c r="D786" t="s">
        <v>2919</v>
      </c>
      <c r="E786" t="s">
        <v>209</v>
      </c>
      <c r="F786">
        <v>2431</v>
      </c>
    </row>
    <row r="787" spans="1:6">
      <c r="A787" t="s">
        <v>2464</v>
      </c>
      <c r="B787" t="s">
        <v>1691</v>
      </c>
      <c r="C787" t="s">
        <v>261</v>
      </c>
      <c r="D787" t="s">
        <v>2919</v>
      </c>
      <c r="E787" t="s">
        <v>209</v>
      </c>
      <c r="F787">
        <v>2431</v>
      </c>
    </row>
    <row r="788" spans="1:6">
      <c r="A788" t="s">
        <v>2465</v>
      </c>
      <c r="B788" t="s">
        <v>1691</v>
      </c>
      <c r="C788" t="s">
        <v>261</v>
      </c>
      <c r="D788" t="s">
        <v>2919</v>
      </c>
      <c r="E788" t="s">
        <v>209</v>
      </c>
      <c r="F788">
        <v>2431</v>
      </c>
    </row>
    <row r="789" spans="1:6">
      <c r="A789" t="s">
        <v>2466</v>
      </c>
      <c r="B789" t="s">
        <v>1691</v>
      </c>
      <c r="C789" t="s">
        <v>261</v>
      </c>
      <c r="D789" t="s">
        <v>2919</v>
      </c>
      <c r="E789" t="s">
        <v>209</v>
      </c>
      <c r="F789">
        <v>2431.38</v>
      </c>
    </row>
    <row r="790" spans="1:6">
      <c r="A790" t="s">
        <v>2467</v>
      </c>
      <c r="B790" t="s">
        <v>1691</v>
      </c>
      <c r="C790" t="s">
        <v>261</v>
      </c>
      <c r="D790" t="s">
        <v>2919</v>
      </c>
      <c r="E790" t="s">
        <v>209</v>
      </c>
      <c r="F790">
        <v>3399.99</v>
      </c>
    </row>
    <row r="791" spans="1:6">
      <c r="A791" t="s">
        <v>2468</v>
      </c>
      <c r="B791" t="s">
        <v>1691</v>
      </c>
      <c r="C791" t="s">
        <v>261</v>
      </c>
      <c r="D791" t="s">
        <v>2919</v>
      </c>
      <c r="E791" t="s">
        <v>209</v>
      </c>
      <c r="F791">
        <v>2986.85</v>
      </c>
    </row>
    <row r="792" spans="1:6">
      <c r="A792" t="s">
        <v>2469</v>
      </c>
      <c r="B792" t="s">
        <v>1691</v>
      </c>
      <c r="C792" t="s">
        <v>261</v>
      </c>
      <c r="D792" t="s">
        <v>2919</v>
      </c>
      <c r="E792" t="s">
        <v>209</v>
      </c>
      <c r="F792">
        <v>2102.67</v>
      </c>
    </row>
    <row r="793" spans="1:6">
      <c r="A793" t="s">
        <v>2470</v>
      </c>
      <c r="B793" t="s">
        <v>1691</v>
      </c>
      <c r="C793" t="s">
        <v>261</v>
      </c>
      <c r="D793" t="s">
        <v>2919</v>
      </c>
      <c r="E793" t="s">
        <v>209</v>
      </c>
      <c r="F793">
        <v>4629.92</v>
      </c>
    </row>
    <row r="794" spans="1:6">
      <c r="A794" t="s">
        <v>2471</v>
      </c>
      <c r="B794" t="s">
        <v>1691</v>
      </c>
      <c r="C794" t="s">
        <v>261</v>
      </c>
      <c r="D794" t="s">
        <v>2919</v>
      </c>
      <c r="E794" t="s">
        <v>209</v>
      </c>
      <c r="F794">
        <v>4245.96</v>
      </c>
    </row>
    <row r="795" spans="1:6">
      <c r="A795" t="s">
        <v>2472</v>
      </c>
      <c r="B795" t="s">
        <v>1691</v>
      </c>
      <c r="C795" t="s">
        <v>287</v>
      </c>
      <c r="D795" t="s">
        <v>2919</v>
      </c>
      <c r="E795" t="s">
        <v>240</v>
      </c>
      <c r="F795">
        <v>2490</v>
      </c>
    </row>
    <row r="796" spans="1:6">
      <c r="A796" t="s">
        <v>2473</v>
      </c>
      <c r="B796" t="s">
        <v>1691</v>
      </c>
      <c r="C796" t="s">
        <v>287</v>
      </c>
      <c r="D796" t="s">
        <v>2919</v>
      </c>
      <c r="E796" t="s">
        <v>240</v>
      </c>
      <c r="F796">
        <v>2490</v>
      </c>
    </row>
    <row r="797" spans="1:6">
      <c r="A797" t="s">
        <v>2474</v>
      </c>
      <c r="B797" t="s">
        <v>1691</v>
      </c>
      <c r="C797" t="s">
        <v>287</v>
      </c>
      <c r="D797" t="s">
        <v>2919</v>
      </c>
      <c r="E797" t="s">
        <v>240</v>
      </c>
      <c r="F797">
        <v>2815.1</v>
      </c>
    </row>
    <row r="798" spans="1:6">
      <c r="A798" t="s">
        <v>2475</v>
      </c>
      <c r="B798" t="s">
        <v>1691</v>
      </c>
      <c r="C798" t="s">
        <v>287</v>
      </c>
      <c r="D798" t="s">
        <v>2919</v>
      </c>
      <c r="E798" t="s">
        <v>240</v>
      </c>
      <c r="F798">
        <v>3136.5</v>
      </c>
    </row>
    <row r="799" spans="1:6">
      <c r="A799" t="s">
        <v>2476</v>
      </c>
      <c r="B799" t="s">
        <v>1691</v>
      </c>
      <c r="C799" t="s">
        <v>287</v>
      </c>
      <c r="D799" t="s">
        <v>2919</v>
      </c>
      <c r="E799" t="s">
        <v>240</v>
      </c>
      <c r="F799">
        <v>1899.99</v>
      </c>
    </row>
    <row r="800" spans="1:6">
      <c r="A800" t="s">
        <v>2477</v>
      </c>
      <c r="B800" t="s">
        <v>1691</v>
      </c>
      <c r="C800" t="s">
        <v>287</v>
      </c>
      <c r="D800" t="s">
        <v>2919</v>
      </c>
      <c r="E800" t="s">
        <v>240</v>
      </c>
      <c r="F800">
        <v>1899.99</v>
      </c>
    </row>
    <row r="801" spans="1:6">
      <c r="A801" t="s">
        <v>2478</v>
      </c>
      <c r="B801" t="s">
        <v>1691</v>
      </c>
      <c r="C801" t="s">
        <v>287</v>
      </c>
      <c r="D801" t="s">
        <v>2919</v>
      </c>
      <c r="E801" t="s">
        <v>240</v>
      </c>
      <c r="F801">
        <v>3259.46</v>
      </c>
    </row>
    <row r="802" spans="1:6">
      <c r="A802" t="s">
        <v>2479</v>
      </c>
      <c r="B802" t="s">
        <v>1691</v>
      </c>
      <c r="C802" t="s">
        <v>287</v>
      </c>
      <c r="D802" t="s">
        <v>2919</v>
      </c>
      <c r="E802" t="s">
        <v>240</v>
      </c>
      <c r="F802">
        <v>2332.9899999999998</v>
      </c>
    </row>
    <row r="803" spans="1:6">
      <c r="A803" t="s">
        <v>2480</v>
      </c>
      <c r="B803" t="s">
        <v>1691</v>
      </c>
      <c r="C803" t="s">
        <v>287</v>
      </c>
      <c r="D803" t="s">
        <v>2919</v>
      </c>
      <c r="E803" t="s">
        <v>240</v>
      </c>
      <c r="F803">
        <v>1599</v>
      </c>
    </row>
    <row r="804" spans="1:6">
      <c r="A804" t="s">
        <v>2481</v>
      </c>
      <c r="B804" t="s">
        <v>1691</v>
      </c>
      <c r="C804" t="s">
        <v>304</v>
      </c>
      <c r="D804" t="s">
        <v>2919</v>
      </c>
      <c r="E804" t="s">
        <v>240</v>
      </c>
      <c r="F804">
        <v>1474.84</v>
      </c>
    </row>
    <row r="805" spans="1:6">
      <c r="A805" t="s">
        <v>2482</v>
      </c>
      <c r="B805" t="s">
        <v>1691</v>
      </c>
      <c r="C805" t="s">
        <v>308</v>
      </c>
      <c r="D805" t="s">
        <v>2919</v>
      </c>
      <c r="E805" t="s">
        <v>240</v>
      </c>
      <c r="F805">
        <v>443.8</v>
      </c>
    </row>
    <row r="806" spans="1:6">
      <c r="A806" t="s">
        <v>2483</v>
      </c>
      <c r="B806" t="s">
        <v>1691</v>
      </c>
      <c r="C806" t="s">
        <v>308</v>
      </c>
      <c r="D806" t="s">
        <v>2919</v>
      </c>
      <c r="E806" t="s">
        <v>240</v>
      </c>
      <c r="F806">
        <v>443.8</v>
      </c>
    </row>
    <row r="807" spans="1:6">
      <c r="A807" t="s">
        <v>2484</v>
      </c>
      <c r="B807" t="s">
        <v>1691</v>
      </c>
      <c r="C807" t="s">
        <v>308</v>
      </c>
      <c r="D807" t="s">
        <v>2919</v>
      </c>
      <c r="E807" t="s">
        <v>240</v>
      </c>
      <c r="F807">
        <v>443.8</v>
      </c>
    </row>
    <row r="808" spans="1:6">
      <c r="A808" t="s">
        <v>2485</v>
      </c>
      <c r="B808" t="s">
        <v>1691</v>
      </c>
      <c r="C808" t="s">
        <v>308</v>
      </c>
      <c r="D808" t="s">
        <v>2919</v>
      </c>
      <c r="E808" t="s">
        <v>240</v>
      </c>
      <c r="F808">
        <v>1.23</v>
      </c>
    </row>
    <row r="809" spans="1:6">
      <c r="A809" t="s">
        <v>2486</v>
      </c>
      <c r="B809" t="s">
        <v>1691</v>
      </c>
      <c r="C809" t="s">
        <v>308</v>
      </c>
      <c r="D809" t="s">
        <v>2919</v>
      </c>
      <c r="E809" t="s">
        <v>240</v>
      </c>
      <c r="F809">
        <v>159.9</v>
      </c>
    </row>
    <row r="810" spans="1:6">
      <c r="A810" t="s">
        <v>2487</v>
      </c>
      <c r="B810" t="s">
        <v>1691</v>
      </c>
      <c r="C810" t="s">
        <v>308</v>
      </c>
      <c r="D810" t="s">
        <v>2919</v>
      </c>
      <c r="E810" t="s">
        <v>240</v>
      </c>
      <c r="F810">
        <v>59.04</v>
      </c>
    </row>
    <row r="811" spans="1:6">
      <c r="A811" t="s">
        <v>2488</v>
      </c>
      <c r="B811" t="s">
        <v>1691</v>
      </c>
      <c r="C811" t="s">
        <v>308</v>
      </c>
      <c r="D811" t="s">
        <v>2919</v>
      </c>
      <c r="E811" t="s">
        <v>240</v>
      </c>
      <c r="F811">
        <v>1400</v>
      </c>
    </row>
    <row r="812" spans="1:6">
      <c r="A812" t="s">
        <v>2489</v>
      </c>
      <c r="B812" t="s">
        <v>1691</v>
      </c>
      <c r="C812" t="s">
        <v>308</v>
      </c>
      <c r="D812" t="s">
        <v>2919</v>
      </c>
      <c r="E812" t="s">
        <v>240</v>
      </c>
      <c r="F812">
        <v>2641.6</v>
      </c>
    </row>
    <row r="813" spans="1:6">
      <c r="A813" t="s">
        <v>2490</v>
      </c>
      <c r="B813" t="s">
        <v>1691</v>
      </c>
      <c r="C813" t="s">
        <v>322</v>
      </c>
      <c r="D813" t="s">
        <v>2919</v>
      </c>
      <c r="E813" t="s">
        <v>209</v>
      </c>
      <c r="F813">
        <v>17351.66</v>
      </c>
    </row>
    <row r="814" spans="1:6">
      <c r="A814" t="s">
        <v>2491</v>
      </c>
      <c r="B814" t="s">
        <v>1691</v>
      </c>
      <c r="C814" t="s">
        <v>325</v>
      </c>
      <c r="D814" t="s">
        <v>2919</v>
      </c>
      <c r="E814" t="s">
        <v>209</v>
      </c>
      <c r="F814">
        <v>3984.21</v>
      </c>
    </row>
    <row r="815" spans="1:6">
      <c r="A815" t="s">
        <v>2492</v>
      </c>
      <c r="B815" t="s">
        <v>1691</v>
      </c>
      <c r="C815" t="s">
        <v>325</v>
      </c>
      <c r="D815" t="s">
        <v>2919</v>
      </c>
      <c r="E815" t="s">
        <v>209</v>
      </c>
      <c r="F815">
        <v>3984.21</v>
      </c>
    </row>
    <row r="816" spans="1:6">
      <c r="A816" t="s">
        <v>2493</v>
      </c>
      <c r="B816" t="s">
        <v>1691</v>
      </c>
      <c r="C816" t="s">
        <v>287</v>
      </c>
      <c r="D816" t="s">
        <v>2919</v>
      </c>
      <c r="E816" t="s">
        <v>240</v>
      </c>
      <c r="F816">
        <v>5385.25</v>
      </c>
    </row>
    <row r="817" spans="1:6">
      <c r="A817" t="s">
        <v>2494</v>
      </c>
      <c r="B817" t="s">
        <v>1691</v>
      </c>
      <c r="C817" t="s">
        <v>287</v>
      </c>
      <c r="D817" t="s">
        <v>2919</v>
      </c>
      <c r="E817" t="s">
        <v>240</v>
      </c>
      <c r="F817">
        <v>4606.3500000000004</v>
      </c>
    </row>
    <row r="818" spans="1:6">
      <c r="A818" t="s">
        <v>2495</v>
      </c>
      <c r="B818" t="s">
        <v>1691</v>
      </c>
      <c r="C818" t="s">
        <v>287</v>
      </c>
      <c r="D818" t="s">
        <v>2919</v>
      </c>
      <c r="E818" t="s">
        <v>240</v>
      </c>
      <c r="F818">
        <v>4606.3500000000004</v>
      </c>
    </row>
    <row r="819" spans="1:6">
      <c r="A819" t="s">
        <v>2496</v>
      </c>
      <c r="B819" t="s">
        <v>1691</v>
      </c>
      <c r="C819" t="s">
        <v>287</v>
      </c>
      <c r="D819" t="s">
        <v>2919</v>
      </c>
      <c r="E819" t="s">
        <v>240</v>
      </c>
      <c r="F819">
        <v>4138.95</v>
      </c>
    </row>
    <row r="820" spans="1:6">
      <c r="A820" t="s">
        <v>2497</v>
      </c>
      <c r="B820" t="s">
        <v>1691</v>
      </c>
      <c r="C820" t="s">
        <v>287</v>
      </c>
      <c r="D820" t="s">
        <v>2919</v>
      </c>
      <c r="E820" t="s">
        <v>240</v>
      </c>
      <c r="F820">
        <v>4138.95</v>
      </c>
    </row>
    <row r="821" spans="1:6">
      <c r="A821" t="s">
        <v>2498</v>
      </c>
      <c r="B821" t="s">
        <v>1691</v>
      </c>
      <c r="C821" t="s">
        <v>287</v>
      </c>
      <c r="D821" t="s">
        <v>2919</v>
      </c>
      <c r="E821" t="s">
        <v>240</v>
      </c>
      <c r="F821">
        <v>2275.5</v>
      </c>
    </row>
    <row r="822" spans="1:6">
      <c r="A822" t="s">
        <v>2499</v>
      </c>
      <c r="B822" t="s">
        <v>1691</v>
      </c>
      <c r="C822" t="s">
        <v>337</v>
      </c>
      <c r="D822" t="s">
        <v>2919</v>
      </c>
      <c r="E822" t="s">
        <v>240</v>
      </c>
      <c r="F822">
        <v>2375</v>
      </c>
    </row>
    <row r="823" spans="1:6">
      <c r="A823" t="s">
        <v>2500</v>
      </c>
      <c r="B823" t="s">
        <v>1691</v>
      </c>
      <c r="C823" t="s">
        <v>337</v>
      </c>
      <c r="D823" t="s">
        <v>2919</v>
      </c>
      <c r="E823" t="s">
        <v>240</v>
      </c>
      <c r="F823">
        <v>2376</v>
      </c>
    </row>
    <row r="824" spans="1:6">
      <c r="A824" t="s">
        <v>2501</v>
      </c>
      <c r="B824" t="s">
        <v>1691</v>
      </c>
      <c r="C824" t="s">
        <v>337</v>
      </c>
      <c r="D824" t="s">
        <v>2919</v>
      </c>
      <c r="E824" t="s">
        <v>240</v>
      </c>
      <c r="F824">
        <v>2377</v>
      </c>
    </row>
    <row r="825" spans="1:6">
      <c r="A825" t="s">
        <v>2502</v>
      </c>
      <c r="B825" t="s">
        <v>1691</v>
      </c>
      <c r="C825" t="s">
        <v>337</v>
      </c>
      <c r="D825" t="s">
        <v>2919</v>
      </c>
      <c r="E825" t="s">
        <v>240</v>
      </c>
      <c r="F825">
        <v>2378</v>
      </c>
    </row>
    <row r="826" spans="1:6">
      <c r="A826" t="s">
        <v>2503</v>
      </c>
      <c r="B826" t="s">
        <v>1691</v>
      </c>
      <c r="C826" t="s">
        <v>346</v>
      </c>
      <c r="D826" t="s">
        <v>2919</v>
      </c>
      <c r="E826" t="s">
        <v>240</v>
      </c>
      <c r="F826">
        <v>2300</v>
      </c>
    </row>
    <row r="827" spans="1:6">
      <c r="A827" t="s">
        <v>2504</v>
      </c>
      <c r="B827" t="s">
        <v>1691</v>
      </c>
      <c r="C827" t="s">
        <v>349</v>
      </c>
      <c r="D827" t="s">
        <v>2919</v>
      </c>
      <c r="E827" t="s">
        <v>209</v>
      </c>
      <c r="F827">
        <v>725.7</v>
      </c>
    </row>
    <row r="828" spans="1:6">
      <c r="A828" t="s">
        <v>2505</v>
      </c>
      <c r="B828" t="s">
        <v>1691</v>
      </c>
      <c r="C828" t="s">
        <v>352</v>
      </c>
      <c r="D828" t="s">
        <v>2919</v>
      </c>
      <c r="E828" t="s">
        <v>209</v>
      </c>
      <c r="F828">
        <v>412.05</v>
      </c>
    </row>
    <row r="829" spans="1:6">
      <c r="A829" t="s">
        <v>2506</v>
      </c>
      <c r="B829" t="s">
        <v>1691</v>
      </c>
      <c r="C829" t="s">
        <v>354</v>
      </c>
      <c r="D829" t="s">
        <v>2919</v>
      </c>
      <c r="E829" t="s">
        <v>209</v>
      </c>
      <c r="F829">
        <v>3450.15</v>
      </c>
    </row>
    <row r="830" spans="1:6">
      <c r="A830" t="s">
        <v>2507</v>
      </c>
      <c r="B830" t="s">
        <v>1691</v>
      </c>
      <c r="C830" t="s">
        <v>354</v>
      </c>
      <c r="D830" t="s">
        <v>2919</v>
      </c>
      <c r="E830" t="s">
        <v>209</v>
      </c>
      <c r="F830">
        <v>3407.1</v>
      </c>
    </row>
    <row r="831" spans="1:6">
      <c r="A831" t="s">
        <v>2508</v>
      </c>
      <c r="B831" t="s">
        <v>1691</v>
      </c>
      <c r="C831" t="s">
        <v>359</v>
      </c>
      <c r="D831" t="s">
        <v>2919</v>
      </c>
      <c r="E831" t="s">
        <v>209</v>
      </c>
      <c r="F831">
        <v>548.99</v>
      </c>
    </row>
    <row r="832" spans="1:6">
      <c r="A832" t="s">
        <v>2509</v>
      </c>
      <c r="B832" t="s">
        <v>1691</v>
      </c>
      <c r="C832" t="s">
        <v>362</v>
      </c>
      <c r="D832" t="s">
        <v>2919</v>
      </c>
      <c r="E832" t="s">
        <v>240</v>
      </c>
      <c r="F832">
        <v>280</v>
      </c>
    </row>
    <row r="833" spans="1:6">
      <c r="A833" t="s">
        <v>2510</v>
      </c>
      <c r="B833" t="s">
        <v>1691</v>
      </c>
      <c r="C833" t="s">
        <v>365</v>
      </c>
      <c r="D833" t="s">
        <v>2919</v>
      </c>
      <c r="E833" t="s">
        <v>240</v>
      </c>
      <c r="F833">
        <v>253.45</v>
      </c>
    </row>
    <row r="834" spans="1:6">
      <c r="A834" t="s">
        <v>2511</v>
      </c>
      <c r="B834" t="s">
        <v>1691</v>
      </c>
      <c r="C834" t="s">
        <v>367</v>
      </c>
      <c r="D834" t="s">
        <v>2919</v>
      </c>
      <c r="E834" t="s">
        <v>209</v>
      </c>
      <c r="F834">
        <v>628.76</v>
      </c>
    </row>
    <row r="835" spans="1:6">
      <c r="A835" t="s">
        <v>2512</v>
      </c>
      <c r="B835" t="s">
        <v>1691</v>
      </c>
      <c r="C835" t="s">
        <v>205</v>
      </c>
      <c r="D835" t="s">
        <v>2919</v>
      </c>
      <c r="E835" t="s">
        <v>209</v>
      </c>
      <c r="F835">
        <v>638.69000000000005</v>
      </c>
    </row>
    <row r="836" spans="1:6">
      <c r="A836" t="s">
        <v>2513</v>
      </c>
      <c r="B836" t="s">
        <v>1691</v>
      </c>
      <c r="C836" t="s">
        <v>205</v>
      </c>
      <c r="D836" t="s">
        <v>2919</v>
      </c>
      <c r="E836" t="s">
        <v>209</v>
      </c>
      <c r="F836">
        <v>990</v>
      </c>
    </row>
    <row r="837" spans="1:6">
      <c r="A837" t="s">
        <v>2514</v>
      </c>
      <c r="B837" t="s">
        <v>1691</v>
      </c>
      <c r="C837" t="s">
        <v>205</v>
      </c>
      <c r="D837" t="s">
        <v>2919</v>
      </c>
      <c r="E837" t="s">
        <v>209</v>
      </c>
      <c r="F837">
        <v>990</v>
      </c>
    </row>
    <row r="838" spans="1:6">
      <c r="A838" t="s">
        <v>2515</v>
      </c>
      <c r="B838" t="s">
        <v>1691</v>
      </c>
      <c r="C838" t="s">
        <v>205</v>
      </c>
      <c r="D838" t="s">
        <v>2919</v>
      </c>
      <c r="E838" t="s">
        <v>209</v>
      </c>
      <c r="F838">
        <v>498</v>
      </c>
    </row>
    <row r="839" spans="1:6">
      <c r="A839" t="s">
        <v>2516</v>
      </c>
      <c r="B839" t="s">
        <v>1691</v>
      </c>
      <c r="C839" t="s">
        <v>205</v>
      </c>
      <c r="D839" t="s">
        <v>2919</v>
      </c>
      <c r="E839" t="s">
        <v>209</v>
      </c>
      <c r="F839">
        <v>498</v>
      </c>
    </row>
    <row r="840" spans="1:6">
      <c r="A840" t="s">
        <v>2517</v>
      </c>
      <c r="B840" t="s">
        <v>1691</v>
      </c>
      <c r="C840" t="s">
        <v>378</v>
      </c>
      <c r="D840" t="s">
        <v>2919</v>
      </c>
      <c r="E840" t="s">
        <v>240</v>
      </c>
      <c r="F840">
        <v>706.5</v>
      </c>
    </row>
    <row r="841" spans="1:6">
      <c r="A841" t="s">
        <v>2518</v>
      </c>
      <c r="B841" t="s">
        <v>1691</v>
      </c>
      <c r="C841" t="s">
        <v>381</v>
      </c>
      <c r="D841" t="s">
        <v>2919</v>
      </c>
      <c r="E841" t="s">
        <v>240</v>
      </c>
      <c r="F841">
        <v>716.27</v>
      </c>
    </row>
    <row r="842" spans="1:6">
      <c r="A842" t="s">
        <v>2519</v>
      </c>
      <c r="B842" t="s">
        <v>1691</v>
      </c>
      <c r="C842" t="s">
        <v>383</v>
      </c>
      <c r="D842" t="s">
        <v>2919</v>
      </c>
      <c r="E842" t="s">
        <v>209</v>
      </c>
      <c r="F842">
        <v>2552.25</v>
      </c>
    </row>
    <row r="843" spans="1:6">
      <c r="A843" t="s">
        <v>2520</v>
      </c>
      <c r="B843" t="s">
        <v>1691</v>
      </c>
      <c r="C843" t="s">
        <v>386</v>
      </c>
      <c r="D843" t="s">
        <v>2919</v>
      </c>
      <c r="E843" t="s">
        <v>209</v>
      </c>
      <c r="F843">
        <v>3490</v>
      </c>
    </row>
    <row r="844" spans="1:6">
      <c r="A844" t="s">
        <v>2521</v>
      </c>
      <c r="B844" t="s">
        <v>1691</v>
      </c>
      <c r="C844" t="s">
        <v>389</v>
      </c>
      <c r="D844" t="s">
        <v>2919</v>
      </c>
      <c r="E844" t="s">
        <v>209</v>
      </c>
      <c r="F844">
        <v>147</v>
      </c>
    </row>
    <row r="845" spans="1:6">
      <c r="A845" t="s">
        <v>2522</v>
      </c>
      <c r="B845" t="s">
        <v>1691</v>
      </c>
      <c r="C845" t="s">
        <v>392</v>
      </c>
      <c r="D845" t="s">
        <v>2919</v>
      </c>
      <c r="E845" t="s">
        <v>240</v>
      </c>
      <c r="F845">
        <v>2275.5</v>
      </c>
    </row>
    <row r="846" spans="1:6">
      <c r="A846" t="s">
        <v>2523</v>
      </c>
      <c r="B846" t="s">
        <v>1691</v>
      </c>
      <c r="C846" t="s">
        <v>287</v>
      </c>
      <c r="D846" t="s">
        <v>2919</v>
      </c>
      <c r="E846" t="s">
        <v>240</v>
      </c>
      <c r="F846">
        <v>2787.95</v>
      </c>
    </row>
    <row r="847" spans="1:6">
      <c r="A847" t="s">
        <v>2524</v>
      </c>
      <c r="B847" t="s">
        <v>1691</v>
      </c>
      <c r="C847" t="s">
        <v>349</v>
      </c>
      <c r="D847" t="s">
        <v>2919</v>
      </c>
      <c r="E847" t="s">
        <v>209</v>
      </c>
      <c r="F847">
        <v>471.42</v>
      </c>
    </row>
    <row r="848" spans="1:6">
      <c r="A848" t="s">
        <v>2525</v>
      </c>
      <c r="B848" t="s">
        <v>1691</v>
      </c>
      <c r="C848" t="s">
        <v>349</v>
      </c>
      <c r="D848" t="s">
        <v>2919</v>
      </c>
      <c r="E848" t="s">
        <v>209</v>
      </c>
      <c r="F848">
        <v>473.95</v>
      </c>
    </row>
    <row r="849" spans="1:6">
      <c r="A849" t="s">
        <v>2526</v>
      </c>
      <c r="B849" t="s">
        <v>1691</v>
      </c>
      <c r="C849" t="s">
        <v>398</v>
      </c>
      <c r="D849" t="s">
        <v>2919</v>
      </c>
      <c r="E849" t="s">
        <v>240</v>
      </c>
      <c r="F849">
        <v>658.97</v>
      </c>
    </row>
    <row r="850" spans="1:6">
      <c r="A850" t="s">
        <v>2527</v>
      </c>
      <c r="B850" t="s">
        <v>1691</v>
      </c>
      <c r="C850" t="s">
        <v>401</v>
      </c>
      <c r="D850" t="s">
        <v>2919</v>
      </c>
      <c r="E850" t="s">
        <v>240</v>
      </c>
      <c r="F850">
        <v>266.86</v>
      </c>
    </row>
    <row r="851" spans="1:6">
      <c r="A851" t="s">
        <v>2528</v>
      </c>
      <c r="B851" t="s">
        <v>1691</v>
      </c>
      <c r="C851" t="s">
        <v>404</v>
      </c>
      <c r="D851" t="s">
        <v>2919</v>
      </c>
      <c r="E851" t="s">
        <v>240</v>
      </c>
      <c r="F851">
        <v>90.67</v>
      </c>
    </row>
    <row r="852" spans="1:6">
      <c r="A852" t="s">
        <v>2529</v>
      </c>
      <c r="B852" t="s">
        <v>1691</v>
      </c>
      <c r="C852" t="s">
        <v>407</v>
      </c>
      <c r="D852" t="s">
        <v>2919</v>
      </c>
      <c r="E852" t="s">
        <v>240</v>
      </c>
      <c r="F852">
        <v>325.95</v>
      </c>
    </row>
    <row r="853" spans="1:6">
      <c r="A853" t="s">
        <v>2530</v>
      </c>
      <c r="B853" t="s">
        <v>1691</v>
      </c>
      <c r="C853" t="s">
        <v>359</v>
      </c>
      <c r="D853" t="s">
        <v>2919</v>
      </c>
      <c r="E853" t="s">
        <v>240</v>
      </c>
      <c r="F853">
        <v>2000</v>
      </c>
    </row>
    <row r="854" spans="1:6">
      <c r="A854" t="s">
        <v>2531</v>
      </c>
      <c r="B854" t="s">
        <v>1691</v>
      </c>
      <c r="C854" t="s">
        <v>205</v>
      </c>
      <c r="D854" t="s">
        <v>2919</v>
      </c>
      <c r="E854" t="s">
        <v>209</v>
      </c>
      <c r="F854">
        <v>1168</v>
      </c>
    </row>
    <row r="855" spans="1:6">
      <c r="A855" t="s">
        <v>2532</v>
      </c>
      <c r="B855" t="s">
        <v>1691</v>
      </c>
      <c r="C855" t="s">
        <v>205</v>
      </c>
      <c r="D855" t="s">
        <v>2919</v>
      </c>
      <c r="E855" t="s">
        <v>209</v>
      </c>
      <c r="F855">
        <v>327.63</v>
      </c>
    </row>
    <row r="856" spans="1:6">
      <c r="A856" t="s">
        <v>2533</v>
      </c>
      <c r="B856" t="s">
        <v>1691</v>
      </c>
      <c r="C856" t="s">
        <v>205</v>
      </c>
      <c r="D856" t="s">
        <v>2919</v>
      </c>
      <c r="E856" t="s">
        <v>209</v>
      </c>
      <c r="F856">
        <v>582.71</v>
      </c>
    </row>
    <row r="857" spans="1:6">
      <c r="A857" t="s">
        <v>2534</v>
      </c>
      <c r="B857" t="s">
        <v>1691</v>
      </c>
      <c r="C857" t="s">
        <v>386</v>
      </c>
      <c r="D857" t="s">
        <v>2919</v>
      </c>
      <c r="E857" t="s">
        <v>209</v>
      </c>
      <c r="F857">
        <v>2656.15</v>
      </c>
    </row>
    <row r="858" spans="1:6">
      <c r="A858" t="s">
        <v>2535</v>
      </c>
      <c r="B858" t="s">
        <v>1691</v>
      </c>
      <c r="C858" t="s">
        <v>386</v>
      </c>
      <c r="D858" t="s">
        <v>2919</v>
      </c>
      <c r="E858" t="s">
        <v>209</v>
      </c>
      <c r="F858">
        <v>3198</v>
      </c>
    </row>
    <row r="859" spans="1:6">
      <c r="A859" t="s">
        <v>2536</v>
      </c>
      <c r="B859" t="s">
        <v>1691</v>
      </c>
      <c r="C859" t="s">
        <v>386</v>
      </c>
      <c r="D859" t="s">
        <v>2919</v>
      </c>
      <c r="E859" t="s">
        <v>209</v>
      </c>
      <c r="F859">
        <v>2775.5</v>
      </c>
    </row>
    <row r="860" spans="1:6">
      <c r="A860" t="s">
        <v>2537</v>
      </c>
      <c r="B860" t="s">
        <v>1691</v>
      </c>
      <c r="C860" t="s">
        <v>386</v>
      </c>
      <c r="D860" t="s">
        <v>2919</v>
      </c>
      <c r="E860" t="s">
        <v>209</v>
      </c>
      <c r="F860">
        <v>2775.5</v>
      </c>
    </row>
    <row r="861" spans="1:6">
      <c r="A861" t="s">
        <v>2538</v>
      </c>
      <c r="B861" t="s">
        <v>1691</v>
      </c>
      <c r="C861" t="s">
        <v>349</v>
      </c>
      <c r="D861" t="s">
        <v>2919</v>
      </c>
      <c r="E861" t="s">
        <v>209</v>
      </c>
      <c r="F861">
        <v>725.47</v>
      </c>
    </row>
    <row r="862" spans="1:6">
      <c r="A862" t="s">
        <v>2539</v>
      </c>
      <c r="B862" t="s">
        <v>1691</v>
      </c>
      <c r="C862" t="s">
        <v>349</v>
      </c>
      <c r="D862" t="s">
        <v>2919</v>
      </c>
      <c r="E862" t="s">
        <v>209</v>
      </c>
      <c r="F862">
        <v>762.6</v>
      </c>
    </row>
    <row r="863" spans="1:6">
      <c r="A863" t="s">
        <v>2540</v>
      </c>
      <c r="B863" t="s">
        <v>1691</v>
      </c>
      <c r="C863" t="s">
        <v>349</v>
      </c>
      <c r="D863" t="s">
        <v>2919</v>
      </c>
      <c r="E863" t="s">
        <v>209</v>
      </c>
      <c r="F863">
        <v>871.72</v>
      </c>
    </row>
    <row r="864" spans="1:6">
      <c r="A864" t="s">
        <v>2541</v>
      </c>
      <c r="B864" t="s">
        <v>1691</v>
      </c>
      <c r="C864" t="s">
        <v>427</v>
      </c>
      <c r="D864" t="s">
        <v>2919</v>
      </c>
      <c r="E864" t="s">
        <v>209</v>
      </c>
      <c r="F864">
        <v>6100</v>
      </c>
    </row>
    <row r="865" spans="1:6">
      <c r="A865" t="s">
        <v>2542</v>
      </c>
      <c r="B865" t="s">
        <v>1691</v>
      </c>
      <c r="C865" t="s">
        <v>428</v>
      </c>
      <c r="D865" t="s">
        <v>2919</v>
      </c>
      <c r="E865" t="s">
        <v>209</v>
      </c>
      <c r="F865">
        <v>3736.1</v>
      </c>
    </row>
    <row r="866" spans="1:6">
      <c r="A866" t="s">
        <v>2543</v>
      </c>
      <c r="B866" t="s">
        <v>1691</v>
      </c>
      <c r="C866" t="s">
        <v>428</v>
      </c>
      <c r="D866" t="s">
        <v>2919</v>
      </c>
      <c r="E866" t="s">
        <v>209</v>
      </c>
      <c r="F866">
        <v>3736.1</v>
      </c>
    </row>
    <row r="867" spans="1:6">
      <c r="A867" t="s">
        <v>2544</v>
      </c>
      <c r="B867" t="s">
        <v>1691</v>
      </c>
      <c r="C867" t="s">
        <v>428</v>
      </c>
      <c r="D867" t="s">
        <v>2919</v>
      </c>
      <c r="E867" t="s">
        <v>209</v>
      </c>
      <c r="F867">
        <v>3736.1</v>
      </c>
    </row>
    <row r="868" spans="1:6">
      <c r="A868" t="s">
        <v>2545</v>
      </c>
      <c r="B868" t="s">
        <v>1691</v>
      </c>
      <c r="C868" t="s">
        <v>428</v>
      </c>
      <c r="D868" t="s">
        <v>2919</v>
      </c>
      <c r="E868" t="s">
        <v>209</v>
      </c>
      <c r="F868">
        <v>3736.2</v>
      </c>
    </row>
    <row r="869" spans="1:6">
      <c r="A869" t="s">
        <v>2546</v>
      </c>
      <c r="B869" t="s">
        <v>1691</v>
      </c>
      <c r="C869" t="s">
        <v>428</v>
      </c>
      <c r="D869" t="s">
        <v>2919</v>
      </c>
      <c r="E869" t="s">
        <v>209</v>
      </c>
      <c r="F869">
        <v>5694.9</v>
      </c>
    </row>
    <row r="870" spans="1:6">
      <c r="A870" t="s">
        <v>2547</v>
      </c>
      <c r="B870" t="s">
        <v>1691</v>
      </c>
      <c r="C870" t="s">
        <v>428</v>
      </c>
      <c r="D870" t="s">
        <v>2919</v>
      </c>
      <c r="E870" t="s">
        <v>209</v>
      </c>
      <c r="F870">
        <v>5694.9</v>
      </c>
    </row>
    <row r="871" spans="1:6">
      <c r="A871" t="s">
        <v>2548</v>
      </c>
      <c r="B871" t="s">
        <v>1691</v>
      </c>
      <c r="C871" t="s">
        <v>428</v>
      </c>
      <c r="D871" t="s">
        <v>2919</v>
      </c>
      <c r="E871" t="s">
        <v>209</v>
      </c>
      <c r="F871">
        <v>5645.71</v>
      </c>
    </row>
    <row r="872" spans="1:6">
      <c r="A872" t="s">
        <v>2549</v>
      </c>
      <c r="B872" t="s">
        <v>1691</v>
      </c>
      <c r="C872" t="s">
        <v>428</v>
      </c>
      <c r="D872" t="s">
        <v>2919</v>
      </c>
      <c r="E872" t="s">
        <v>209</v>
      </c>
      <c r="F872">
        <v>3665.4</v>
      </c>
    </row>
    <row r="873" spans="1:6">
      <c r="A873" t="s">
        <v>2550</v>
      </c>
      <c r="B873" t="s">
        <v>1691</v>
      </c>
      <c r="C873" t="s">
        <v>428</v>
      </c>
      <c r="D873" t="s">
        <v>2919</v>
      </c>
      <c r="E873" t="s">
        <v>209</v>
      </c>
      <c r="F873">
        <v>3665.4</v>
      </c>
    </row>
    <row r="874" spans="1:6">
      <c r="A874" t="s">
        <v>2551</v>
      </c>
      <c r="B874" t="s">
        <v>1691</v>
      </c>
      <c r="C874" t="s">
        <v>429</v>
      </c>
      <c r="D874" t="s">
        <v>2919</v>
      </c>
      <c r="E874" t="s">
        <v>209</v>
      </c>
      <c r="F874">
        <v>20073.599999999999</v>
      </c>
    </row>
    <row r="875" spans="1:6">
      <c r="A875" t="s">
        <v>2552</v>
      </c>
      <c r="B875" t="s">
        <v>1691</v>
      </c>
      <c r="C875" t="s">
        <v>430</v>
      </c>
      <c r="D875" t="s">
        <v>2919</v>
      </c>
      <c r="E875" t="s">
        <v>209</v>
      </c>
      <c r="F875">
        <v>11999.99</v>
      </c>
    </row>
    <row r="876" spans="1:6">
      <c r="A876" t="s">
        <v>2553</v>
      </c>
      <c r="B876" t="s">
        <v>1691</v>
      </c>
      <c r="C876" t="s">
        <v>432</v>
      </c>
      <c r="D876" t="s">
        <v>2919</v>
      </c>
      <c r="E876" t="s">
        <v>209</v>
      </c>
      <c r="F876">
        <v>8340</v>
      </c>
    </row>
    <row r="877" spans="1:6">
      <c r="A877" t="s">
        <v>2554</v>
      </c>
      <c r="B877" t="s">
        <v>1691</v>
      </c>
      <c r="C877" t="s">
        <v>434</v>
      </c>
      <c r="D877" t="s">
        <v>2919</v>
      </c>
      <c r="E877" t="s">
        <v>209</v>
      </c>
      <c r="F877">
        <v>10098</v>
      </c>
    </row>
    <row r="878" spans="1:6">
      <c r="A878" t="s">
        <v>2555</v>
      </c>
      <c r="B878" t="s">
        <v>1691</v>
      </c>
      <c r="C878" t="s">
        <v>435</v>
      </c>
      <c r="D878" t="s">
        <v>2919</v>
      </c>
      <c r="E878" t="s">
        <v>209</v>
      </c>
      <c r="F878">
        <v>5616</v>
      </c>
    </row>
    <row r="879" spans="1:6">
      <c r="A879" t="s">
        <v>2556</v>
      </c>
      <c r="B879" t="s">
        <v>1691</v>
      </c>
      <c r="C879" t="s">
        <v>436</v>
      </c>
      <c r="D879" t="s">
        <v>2919</v>
      </c>
      <c r="E879" t="s">
        <v>240</v>
      </c>
      <c r="F879">
        <v>2745</v>
      </c>
    </row>
    <row r="880" spans="1:6">
      <c r="A880" t="s">
        <v>2557</v>
      </c>
      <c r="B880" t="s">
        <v>1691</v>
      </c>
      <c r="C880" t="s">
        <v>436</v>
      </c>
      <c r="D880" t="s">
        <v>2919</v>
      </c>
      <c r="E880" t="s">
        <v>240</v>
      </c>
      <c r="F880">
        <v>1620</v>
      </c>
    </row>
    <row r="881" spans="1:6">
      <c r="A881" t="s">
        <v>2558</v>
      </c>
      <c r="B881" t="s">
        <v>1691</v>
      </c>
      <c r="C881" t="s">
        <v>436</v>
      </c>
      <c r="D881" t="s">
        <v>2919</v>
      </c>
      <c r="E881" t="s">
        <v>240</v>
      </c>
      <c r="F881">
        <v>2745</v>
      </c>
    </row>
    <row r="882" spans="1:6">
      <c r="A882" t="s">
        <v>2559</v>
      </c>
      <c r="B882" t="s">
        <v>1691</v>
      </c>
      <c r="C882" t="s">
        <v>436</v>
      </c>
      <c r="D882" t="s">
        <v>2919</v>
      </c>
      <c r="E882" t="s">
        <v>240</v>
      </c>
      <c r="F882">
        <v>1620</v>
      </c>
    </row>
    <row r="883" spans="1:6">
      <c r="A883" t="s">
        <v>2560</v>
      </c>
      <c r="B883" t="s">
        <v>1691</v>
      </c>
      <c r="C883" t="s">
        <v>436</v>
      </c>
      <c r="D883" t="s">
        <v>2919</v>
      </c>
      <c r="E883" t="s">
        <v>240</v>
      </c>
      <c r="F883">
        <v>2745</v>
      </c>
    </row>
    <row r="884" spans="1:6">
      <c r="A884" t="s">
        <v>2561</v>
      </c>
      <c r="B884" t="s">
        <v>1691</v>
      </c>
      <c r="C884" t="s">
        <v>437</v>
      </c>
      <c r="D884" t="s">
        <v>2919</v>
      </c>
      <c r="E884" t="s">
        <v>209</v>
      </c>
      <c r="F884">
        <v>1098.98</v>
      </c>
    </row>
    <row r="885" spans="1:6">
      <c r="A885" t="s">
        <v>2562</v>
      </c>
      <c r="B885" t="s">
        <v>1691</v>
      </c>
      <c r="C885" t="s">
        <v>440</v>
      </c>
      <c r="D885" t="s">
        <v>2919</v>
      </c>
      <c r="E885" t="s">
        <v>209</v>
      </c>
      <c r="F885">
        <v>485.59</v>
      </c>
    </row>
    <row r="886" spans="1:6">
      <c r="A886" t="s">
        <v>2563</v>
      </c>
      <c r="B886" t="s">
        <v>1691</v>
      </c>
      <c r="C886" t="s">
        <v>440</v>
      </c>
      <c r="D886" t="s">
        <v>2919</v>
      </c>
      <c r="E886" t="s">
        <v>209</v>
      </c>
      <c r="F886">
        <v>274.97000000000003</v>
      </c>
    </row>
    <row r="887" spans="1:6">
      <c r="A887" t="s">
        <v>2564</v>
      </c>
      <c r="B887" t="s">
        <v>1691</v>
      </c>
      <c r="C887" t="s">
        <v>440</v>
      </c>
      <c r="D887" t="s">
        <v>2919</v>
      </c>
      <c r="E887" t="s">
        <v>209</v>
      </c>
      <c r="F887">
        <v>274.97000000000003</v>
      </c>
    </row>
    <row r="888" spans="1:6">
      <c r="A888" t="s">
        <v>2565</v>
      </c>
      <c r="B888" t="s">
        <v>1691</v>
      </c>
      <c r="C888" t="s">
        <v>440</v>
      </c>
      <c r="D888" t="s">
        <v>2919</v>
      </c>
      <c r="E888" t="s">
        <v>209</v>
      </c>
      <c r="F888">
        <v>274.97000000000003</v>
      </c>
    </row>
    <row r="889" spans="1:6">
      <c r="A889" t="s">
        <v>2566</v>
      </c>
      <c r="B889" t="s">
        <v>1691</v>
      </c>
      <c r="C889" t="s">
        <v>349</v>
      </c>
      <c r="D889" t="s">
        <v>2919</v>
      </c>
      <c r="E889" t="s">
        <v>209</v>
      </c>
      <c r="F889">
        <v>877.58</v>
      </c>
    </row>
    <row r="890" spans="1:6">
      <c r="A890" t="s">
        <v>2567</v>
      </c>
      <c r="B890" t="s">
        <v>1691</v>
      </c>
      <c r="C890" t="s">
        <v>448</v>
      </c>
      <c r="D890" t="s">
        <v>2919</v>
      </c>
      <c r="E890" t="s">
        <v>209</v>
      </c>
      <c r="F890">
        <v>491.45</v>
      </c>
    </row>
    <row r="891" spans="1:6">
      <c r="A891" t="s">
        <v>2568</v>
      </c>
      <c r="B891" t="s">
        <v>1691</v>
      </c>
      <c r="C891" t="s">
        <v>451</v>
      </c>
      <c r="D891" t="s">
        <v>2919</v>
      </c>
      <c r="E891" t="s">
        <v>240</v>
      </c>
      <c r="F891">
        <v>1900</v>
      </c>
    </row>
    <row r="892" spans="1:6">
      <c r="A892" t="s">
        <v>2569</v>
      </c>
      <c r="B892" t="s">
        <v>1691</v>
      </c>
      <c r="C892" t="s">
        <v>440</v>
      </c>
      <c r="D892" t="s">
        <v>2919</v>
      </c>
      <c r="E892" t="s">
        <v>209</v>
      </c>
      <c r="F892">
        <v>289.05</v>
      </c>
    </row>
    <row r="893" spans="1:6">
      <c r="A893" t="s">
        <v>2570</v>
      </c>
      <c r="B893" t="s">
        <v>1691</v>
      </c>
      <c r="C893" t="s">
        <v>440</v>
      </c>
      <c r="D893" t="s">
        <v>2919</v>
      </c>
      <c r="E893" t="s">
        <v>209</v>
      </c>
      <c r="F893">
        <v>289.05</v>
      </c>
    </row>
    <row r="894" spans="1:6">
      <c r="A894" t="s">
        <v>2571</v>
      </c>
      <c r="B894" t="s">
        <v>1691</v>
      </c>
      <c r="C894" t="s">
        <v>456</v>
      </c>
      <c r="D894" t="s">
        <v>2919</v>
      </c>
      <c r="E894" t="s">
        <v>209</v>
      </c>
      <c r="F894">
        <v>280.83</v>
      </c>
    </row>
    <row r="895" spans="1:6">
      <c r="A895" t="s">
        <v>2572</v>
      </c>
      <c r="B895" t="s">
        <v>1691</v>
      </c>
      <c r="C895" t="s">
        <v>459</v>
      </c>
      <c r="D895" t="s">
        <v>2919</v>
      </c>
      <c r="E895" t="s">
        <v>209</v>
      </c>
      <c r="F895">
        <v>683.46</v>
      </c>
    </row>
    <row r="896" spans="1:6">
      <c r="A896" t="s">
        <v>2573</v>
      </c>
      <c r="B896" t="s">
        <v>1691</v>
      </c>
      <c r="C896" t="s">
        <v>462</v>
      </c>
      <c r="D896" t="s">
        <v>2919</v>
      </c>
      <c r="E896" t="s">
        <v>209</v>
      </c>
      <c r="F896">
        <v>170</v>
      </c>
    </row>
    <row r="897" spans="1:6">
      <c r="A897" t="s">
        <v>2574</v>
      </c>
      <c r="B897" t="s">
        <v>1691</v>
      </c>
      <c r="C897" t="s">
        <v>465</v>
      </c>
      <c r="D897" t="s">
        <v>2919</v>
      </c>
      <c r="E897" t="s">
        <v>209</v>
      </c>
      <c r="F897">
        <v>289.05</v>
      </c>
    </row>
    <row r="898" spans="1:6">
      <c r="A898" t="s">
        <v>2575</v>
      </c>
      <c r="B898" t="s">
        <v>1691</v>
      </c>
      <c r="C898" t="s">
        <v>465</v>
      </c>
      <c r="D898" t="s">
        <v>2919</v>
      </c>
      <c r="E898" t="s">
        <v>209</v>
      </c>
      <c r="F898">
        <v>287.11</v>
      </c>
    </row>
    <row r="899" spans="1:6">
      <c r="A899" t="s">
        <v>2576</v>
      </c>
      <c r="B899" t="s">
        <v>1691</v>
      </c>
      <c r="C899" t="s">
        <v>205</v>
      </c>
      <c r="D899" t="s">
        <v>2919</v>
      </c>
      <c r="E899" t="s">
        <v>209</v>
      </c>
      <c r="F899">
        <v>890</v>
      </c>
    </row>
    <row r="900" spans="1:6">
      <c r="A900" t="s">
        <v>2577</v>
      </c>
      <c r="B900" t="s">
        <v>1691</v>
      </c>
      <c r="C900" t="s">
        <v>470</v>
      </c>
      <c r="D900" t="s">
        <v>2919</v>
      </c>
      <c r="E900" t="s">
        <v>240</v>
      </c>
      <c r="F900">
        <v>2500</v>
      </c>
    </row>
    <row r="901" spans="1:6">
      <c r="A901" t="s">
        <v>2578</v>
      </c>
      <c r="B901" t="s">
        <v>1691</v>
      </c>
      <c r="C901" t="s">
        <v>451</v>
      </c>
      <c r="D901" t="s">
        <v>2919</v>
      </c>
      <c r="E901" t="s">
        <v>240</v>
      </c>
      <c r="F901">
        <v>232.47</v>
      </c>
    </row>
    <row r="902" spans="1:6">
      <c r="A902" t="s">
        <v>2579</v>
      </c>
      <c r="B902" t="s">
        <v>1691</v>
      </c>
      <c r="C902" t="s">
        <v>451</v>
      </c>
      <c r="D902" t="s">
        <v>2919</v>
      </c>
      <c r="E902" t="s">
        <v>240</v>
      </c>
      <c r="F902">
        <v>231.69</v>
      </c>
    </row>
    <row r="903" spans="1:6">
      <c r="A903" t="s">
        <v>2580</v>
      </c>
      <c r="B903" t="s">
        <v>1691</v>
      </c>
      <c r="C903" t="s">
        <v>451</v>
      </c>
      <c r="D903" t="s">
        <v>2919</v>
      </c>
      <c r="E903" t="s">
        <v>240</v>
      </c>
      <c r="F903">
        <v>232.47</v>
      </c>
    </row>
    <row r="904" spans="1:6">
      <c r="A904" t="s">
        <v>2581</v>
      </c>
      <c r="B904" t="s">
        <v>1691</v>
      </c>
      <c r="C904" t="s">
        <v>478</v>
      </c>
      <c r="D904" t="s">
        <v>2919</v>
      </c>
      <c r="E904" t="s">
        <v>240</v>
      </c>
      <c r="F904">
        <v>231.68</v>
      </c>
    </row>
    <row r="905" spans="1:6">
      <c r="A905" t="s">
        <v>2582</v>
      </c>
      <c r="B905" t="s">
        <v>1691</v>
      </c>
      <c r="C905" t="s">
        <v>480</v>
      </c>
      <c r="D905" t="s">
        <v>2919</v>
      </c>
      <c r="E905" t="s">
        <v>240</v>
      </c>
      <c r="F905">
        <v>243.95</v>
      </c>
    </row>
    <row r="906" spans="1:6">
      <c r="A906" t="s">
        <v>2583</v>
      </c>
      <c r="B906" t="s">
        <v>1691</v>
      </c>
      <c r="C906" t="s">
        <v>480</v>
      </c>
      <c r="D906" t="s">
        <v>2919</v>
      </c>
      <c r="E906" t="s">
        <v>240</v>
      </c>
      <c r="F906">
        <v>243.95</v>
      </c>
    </row>
    <row r="907" spans="1:6">
      <c r="A907" t="s">
        <v>2584</v>
      </c>
      <c r="B907" t="s">
        <v>1691</v>
      </c>
      <c r="C907" t="s">
        <v>483</v>
      </c>
      <c r="D907" t="s">
        <v>2919</v>
      </c>
      <c r="E907" t="s">
        <v>240</v>
      </c>
      <c r="F907">
        <v>243.95</v>
      </c>
    </row>
    <row r="908" spans="1:6">
      <c r="A908" t="s">
        <v>2585</v>
      </c>
      <c r="B908" t="s">
        <v>1691</v>
      </c>
      <c r="C908" t="s">
        <v>483</v>
      </c>
      <c r="D908" t="s">
        <v>2919</v>
      </c>
      <c r="E908" t="s">
        <v>240</v>
      </c>
      <c r="F908">
        <v>243.95</v>
      </c>
    </row>
    <row r="909" spans="1:6">
      <c r="A909" t="s">
        <v>2586</v>
      </c>
      <c r="B909" t="s">
        <v>1691</v>
      </c>
      <c r="C909" t="s">
        <v>478</v>
      </c>
      <c r="D909" t="s">
        <v>2919</v>
      </c>
      <c r="E909" t="s">
        <v>240</v>
      </c>
      <c r="F909">
        <v>170.29</v>
      </c>
    </row>
    <row r="910" spans="1:6">
      <c r="A910" t="s">
        <v>2587</v>
      </c>
      <c r="B910" t="s">
        <v>1691</v>
      </c>
      <c r="C910" t="s">
        <v>478</v>
      </c>
      <c r="D910" t="s">
        <v>2919</v>
      </c>
      <c r="E910" t="s">
        <v>240</v>
      </c>
      <c r="F910">
        <v>366.53</v>
      </c>
    </row>
    <row r="911" spans="1:6">
      <c r="A911" t="s">
        <v>2588</v>
      </c>
      <c r="B911" t="s">
        <v>1691</v>
      </c>
      <c r="C911" t="s">
        <v>386</v>
      </c>
      <c r="D911" t="s">
        <v>2919</v>
      </c>
      <c r="E911" t="s">
        <v>240</v>
      </c>
      <c r="F911">
        <v>3493</v>
      </c>
    </row>
    <row r="912" spans="1:6">
      <c r="A912" t="s">
        <v>2589</v>
      </c>
      <c r="B912" t="s">
        <v>1691</v>
      </c>
      <c r="C912" t="s">
        <v>478</v>
      </c>
      <c r="D912" t="s">
        <v>2919</v>
      </c>
      <c r="E912" t="s">
        <v>240</v>
      </c>
      <c r="F912">
        <v>2977.61</v>
      </c>
    </row>
    <row r="913" spans="1:6">
      <c r="A913" t="s">
        <v>2590</v>
      </c>
      <c r="B913" t="s">
        <v>1691</v>
      </c>
      <c r="C913" t="s">
        <v>493</v>
      </c>
      <c r="D913" t="s">
        <v>2919</v>
      </c>
      <c r="E913" t="s">
        <v>240</v>
      </c>
      <c r="F913">
        <v>2954.6</v>
      </c>
    </row>
    <row r="914" spans="1:6">
      <c r="A914" t="s">
        <v>2591</v>
      </c>
      <c r="B914" t="s">
        <v>1691</v>
      </c>
      <c r="C914" t="s">
        <v>495</v>
      </c>
      <c r="D914" t="s">
        <v>2919</v>
      </c>
      <c r="E914" t="s">
        <v>209</v>
      </c>
      <c r="F914">
        <v>867.53</v>
      </c>
    </row>
    <row r="915" spans="1:6">
      <c r="A915" t="s">
        <v>2592</v>
      </c>
      <c r="B915" t="s">
        <v>1691</v>
      </c>
      <c r="C915" t="s">
        <v>495</v>
      </c>
      <c r="D915" t="s">
        <v>2919</v>
      </c>
      <c r="E915" t="s">
        <v>209</v>
      </c>
      <c r="F915">
        <v>867.53</v>
      </c>
    </row>
    <row r="916" spans="1:6">
      <c r="A916" t="s">
        <v>2593</v>
      </c>
      <c r="B916" t="s">
        <v>1691</v>
      </c>
      <c r="C916" t="s">
        <v>498</v>
      </c>
      <c r="D916" t="s">
        <v>2919</v>
      </c>
      <c r="E916" t="s">
        <v>209</v>
      </c>
      <c r="F916">
        <v>928.83</v>
      </c>
    </row>
    <row r="917" spans="1:6">
      <c r="A917" t="s">
        <v>2594</v>
      </c>
      <c r="B917" t="s">
        <v>1691</v>
      </c>
      <c r="C917" t="s">
        <v>498</v>
      </c>
      <c r="D917" t="s">
        <v>2919</v>
      </c>
      <c r="E917" t="s">
        <v>209</v>
      </c>
      <c r="F917">
        <v>928.83</v>
      </c>
    </row>
    <row r="918" spans="1:6">
      <c r="A918" t="s">
        <v>2595</v>
      </c>
      <c r="B918" t="s">
        <v>1691</v>
      </c>
      <c r="C918" t="s">
        <v>501</v>
      </c>
      <c r="D918" t="s">
        <v>2919</v>
      </c>
      <c r="E918" t="s">
        <v>209</v>
      </c>
      <c r="F918">
        <v>497.32</v>
      </c>
    </row>
    <row r="919" spans="1:6">
      <c r="A919" t="s">
        <v>2596</v>
      </c>
      <c r="B919" t="s">
        <v>1691</v>
      </c>
      <c r="C919" t="s">
        <v>503</v>
      </c>
      <c r="D919" t="s">
        <v>2919</v>
      </c>
      <c r="E919" t="s">
        <v>209</v>
      </c>
      <c r="F919">
        <v>799.5</v>
      </c>
    </row>
    <row r="920" spans="1:6">
      <c r="A920" t="s">
        <v>2597</v>
      </c>
      <c r="B920" t="s">
        <v>1691</v>
      </c>
      <c r="C920" t="s">
        <v>549</v>
      </c>
      <c r="D920" t="s">
        <v>2919</v>
      </c>
      <c r="E920" t="s">
        <v>209</v>
      </c>
      <c r="F920">
        <v>118.6</v>
      </c>
    </row>
    <row r="921" spans="1:6">
      <c r="A921" t="s">
        <v>2598</v>
      </c>
      <c r="B921" t="s">
        <v>1691</v>
      </c>
      <c r="C921" t="s">
        <v>506</v>
      </c>
      <c r="D921" t="s">
        <v>2919</v>
      </c>
      <c r="E921" t="s">
        <v>240</v>
      </c>
      <c r="F921">
        <v>328.85</v>
      </c>
    </row>
    <row r="922" spans="1:6">
      <c r="A922" t="s">
        <v>2599</v>
      </c>
      <c r="B922" t="s">
        <v>1691</v>
      </c>
      <c r="C922" t="s">
        <v>508</v>
      </c>
      <c r="D922" t="s">
        <v>2919</v>
      </c>
      <c r="E922" t="s">
        <v>240</v>
      </c>
      <c r="F922">
        <v>7415.5</v>
      </c>
    </row>
    <row r="923" spans="1:6">
      <c r="A923" t="s">
        <v>2600</v>
      </c>
      <c r="B923" t="s">
        <v>1691</v>
      </c>
      <c r="C923" t="s">
        <v>510</v>
      </c>
      <c r="D923" t="s">
        <v>2919</v>
      </c>
      <c r="E923" t="s">
        <v>209</v>
      </c>
      <c r="F923">
        <v>820</v>
      </c>
    </row>
    <row r="924" spans="1:6">
      <c r="A924" t="s">
        <v>2601</v>
      </c>
      <c r="B924" t="s">
        <v>1691</v>
      </c>
      <c r="C924" t="s">
        <v>512</v>
      </c>
      <c r="D924" t="s">
        <v>2919</v>
      </c>
      <c r="E924" t="s">
        <v>240</v>
      </c>
      <c r="F924">
        <v>5201.13</v>
      </c>
    </row>
    <row r="925" spans="1:6">
      <c r="A925" t="s">
        <v>2602</v>
      </c>
      <c r="B925" t="s">
        <v>1691</v>
      </c>
      <c r="C925" t="s">
        <v>514</v>
      </c>
      <c r="D925" t="s">
        <v>2919</v>
      </c>
      <c r="E925" t="s">
        <v>209</v>
      </c>
      <c r="F925">
        <v>3296.91</v>
      </c>
    </row>
    <row r="926" spans="1:6">
      <c r="A926" t="s">
        <v>2603</v>
      </c>
      <c r="B926" t="s">
        <v>1691</v>
      </c>
      <c r="C926" t="s">
        <v>516</v>
      </c>
      <c r="D926" t="s">
        <v>2919</v>
      </c>
      <c r="E926" t="s">
        <v>209</v>
      </c>
      <c r="F926">
        <v>4683.76</v>
      </c>
    </row>
    <row r="927" spans="1:6">
      <c r="A927" t="s">
        <v>2604</v>
      </c>
      <c r="B927" t="s">
        <v>1691</v>
      </c>
      <c r="C927" t="s">
        <v>493</v>
      </c>
      <c r="D927" t="s">
        <v>2919</v>
      </c>
      <c r="E927" t="s">
        <v>209</v>
      </c>
      <c r="F927">
        <v>3564.42</v>
      </c>
    </row>
    <row r="928" spans="1:6">
      <c r="A928" t="s">
        <v>2605</v>
      </c>
      <c r="B928" t="s">
        <v>1691</v>
      </c>
      <c r="C928" t="s">
        <v>519</v>
      </c>
      <c r="D928" t="s">
        <v>2919</v>
      </c>
      <c r="E928" t="s">
        <v>240</v>
      </c>
      <c r="F928">
        <v>7628.15</v>
      </c>
    </row>
    <row r="929" spans="1:6">
      <c r="A929" t="s">
        <v>2606</v>
      </c>
      <c r="B929" t="s">
        <v>1691</v>
      </c>
      <c r="C929" t="s">
        <v>519</v>
      </c>
      <c r="D929" t="s">
        <v>2919</v>
      </c>
      <c r="E929" t="s">
        <v>240</v>
      </c>
      <c r="F929">
        <v>7628.15</v>
      </c>
    </row>
    <row r="930" spans="1:6">
      <c r="A930" t="s">
        <v>2607</v>
      </c>
      <c r="B930" t="s">
        <v>1691</v>
      </c>
      <c r="C930" t="s">
        <v>519</v>
      </c>
      <c r="D930" t="s">
        <v>2919</v>
      </c>
      <c r="E930" t="s">
        <v>240</v>
      </c>
      <c r="F930">
        <v>7628.15</v>
      </c>
    </row>
    <row r="931" spans="1:6">
      <c r="A931" t="s">
        <v>2608</v>
      </c>
      <c r="B931" t="s">
        <v>1691</v>
      </c>
      <c r="C931" t="s">
        <v>519</v>
      </c>
      <c r="D931" t="s">
        <v>2919</v>
      </c>
      <c r="E931" t="s">
        <v>240</v>
      </c>
      <c r="F931">
        <v>7628.15</v>
      </c>
    </row>
    <row r="932" spans="1:6">
      <c r="A932" t="s">
        <v>2609</v>
      </c>
      <c r="B932" t="s">
        <v>1691</v>
      </c>
      <c r="C932" t="s">
        <v>524</v>
      </c>
      <c r="D932" t="s">
        <v>2919</v>
      </c>
      <c r="E932" t="s">
        <v>209</v>
      </c>
      <c r="F932">
        <v>6457.46</v>
      </c>
    </row>
    <row r="933" spans="1:6">
      <c r="A933" t="s">
        <v>2610</v>
      </c>
      <c r="B933" t="s">
        <v>1691</v>
      </c>
      <c r="C933" t="s">
        <v>524</v>
      </c>
      <c r="D933" t="s">
        <v>2919</v>
      </c>
      <c r="E933" t="s">
        <v>209</v>
      </c>
      <c r="F933">
        <v>6457.46</v>
      </c>
    </row>
    <row r="934" spans="1:6">
      <c r="A934" t="s">
        <v>2611</v>
      </c>
      <c r="B934" t="s">
        <v>1691</v>
      </c>
      <c r="C934" t="s">
        <v>524</v>
      </c>
      <c r="D934" t="s">
        <v>2919</v>
      </c>
      <c r="E934" t="s">
        <v>209</v>
      </c>
      <c r="F934">
        <v>6457.47</v>
      </c>
    </row>
    <row r="935" spans="1:6">
      <c r="A935" t="s">
        <v>2612</v>
      </c>
      <c r="B935" t="s">
        <v>1691</v>
      </c>
      <c r="C935" t="s">
        <v>528</v>
      </c>
      <c r="D935" t="s">
        <v>2919</v>
      </c>
      <c r="E935" t="s">
        <v>240</v>
      </c>
      <c r="F935">
        <v>6372.37</v>
      </c>
    </row>
    <row r="936" spans="1:6">
      <c r="A936" t="s">
        <v>2613</v>
      </c>
      <c r="B936" t="s">
        <v>1691</v>
      </c>
      <c r="C936" t="s">
        <v>530</v>
      </c>
      <c r="D936" t="s">
        <v>2919</v>
      </c>
      <c r="E936" t="s">
        <v>209</v>
      </c>
      <c r="F936">
        <v>440.71</v>
      </c>
    </row>
    <row r="937" spans="1:6">
      <c r="A937" t="s">
        <v>2614</v>
      </c>
      <c r="B937" t="s">
        <v>1691</v>
      </c>
      <c r="C937" t="s">
        <v>532</v>
      </c>
      <c r="D937" t="s">
        <v>2919</v>
      </c>
      <c r="E937" t="s">
        <v>240</v>
      </c>
      <c r="F937">
        <v>4730.6000000000004</v>
      </c>
    </row>
    <row r="938" spans="1:6">
      <c r="A938" t="s">
        <v>2615</v>
      </c>
      <c r="B938" t="s">
        <v>1691</v>
      </c>
      <c r="C938" t="s">
        <v>534</v>
      </c>
      <c r="D938" t="s">
        <v>2919</v>
      </c>
      <c r="E938" t="s">
        <v>209</v>
      </c>
      <c r="F938">
        <v>791.09</v>
      </c>
    </row>
    <row r="939" spans="1:6">
      <c r="A939" t="s">
        <v>2616</v>
      </c>
      <c r="B939" t="s">
        <v>1691</v>
      </c>
      <c r="C939" t="s">
        <v>536</v>
      </c>
      <c r="D939" t="s">
        <v>2919</v>
      </c>
      <c r="E939" t="s">
        <v>209</v>
      </c>
      <c r="F939">
        <v>894.71</v>
      </c>
    </row>
    <row r="940" spans="1:6">
      <c r="A940" t="s">
        <v>2617</v>
      </c>
      <c r="B940" t="s">
        <v>1691</v>
      </c>
      <c r="C940" t="s">
        <v>538</v>
      </c>
      <c r="D940" t="s">
        <v>2919</v>
      </c>
      <c r="E940" t="s">
        <v>209</v>
      </c>
      <c r="F940">
        <v>2451.7199999999998</v>
      </c>
    </row>
    <row r="941" spans="1:6">
      <c r="A941" t="s">
        <v>2618</v>
      </c>
      <c r="B941" t="s">
        <v>1691</v>
      </c>
      <c r="C941" t="s">
        <v>550</v>
      </c>
      <c r="D941" t="s">
        <v>2919</v>
      </c>
      <c r="E941" t="s">
        <v>209</v>
      </c>
      <c r="F941">
        <v>1026.96</v>
      </c>
    </row>
    <row r="942" spans="1:6">
      <c r="A942" t="s">
        <v>2619</v>
      </c>
      <c r="B942" t="s">
        <v>1691</v>
      </c>
      <c r="C942" t="s">
        <v>551</v>
      </c>
      <c r="D942" t="s">
        <v>2919</v>
      </c>
      <c r="E942" t="s">
        <v>209</v>
      </c>
      <c r="F942">
        <v>427.43</v>
      </c>
    </row>
    <row r="943" spans="1:6">
      <c r="A943" t="s">
        <v>2620</v>
      </c>
      <c r="B943" t="s">
        <v>1691</v>
      </c>
      <c r="C943" t="s">
        <v>1023</v>
      </c>
      <c r="D943" t="s">
        <v>2919</v>
      </c>
      <c r="E943" t="s">
        <v>209</v>
      </c>
      <c r="F943">
        <v>4474.88</v>
      </c>
    </row>
    <row r="944" spans="1:6">
      <c r="A944" t="s">
        <v>2621</v>
      </c>
      <c r="B944" t="s">
        <v>1691</v>
      </c>
      <c r="C944" t="s">
        <v>1024</v>
      </c>
      <c r="D944" t="s">
        <v>2919</v>
      </c>
      <c r="E944" t="s">
        <v>240</v>
      </c>
      <c r="F944">
        <v>10799</v>
      </c>
    </row>
    <row r="945" spans="1:6">
      <c r="A945" t="s">
        <v>2622</v>
      </c>
      <c r="B945" t="s">
        <v>1691</v>
      </c>
      <c r="C945" t="s">
        <v>1025</v>
      </c>
      <c r="D945" t="s">
        <v>2919</v>
      </c>
      <c r="E945" t="s">
        <v>209</v>
      </c>
      <c r="F945">
        <v>440.71</v>
      </c>
    </row>
    <row r="946" spans="1:6">
      <c r="A946" t="s">
        <v>2623</v>
      </c>
      <c r="B946" t="s">
        <v>1691</v>
      </c>
      <c r="C946" t="s">
        <v>1026</v>
      </c>
      <c r="D946" t="s">
        <v>2919</v>
      </c>
      <c r="E946" t="s">
        <v>240</v>
      </c>
      <c r="F946">
        <v>4730.6000000000004</v>
      </c>
    </row>
    <row r="947" spans="1:6">
      <c r="A947" t="s">
        <v>2624</v>
      </c>
      <c r="B947" t="s">
        <v>1691</v>
      </c>
      <c r="C947" t="s">
        <v>1027</v>
      </c>
      <c r="D947" t="s">
        <v>2919</v>
      </c>
      <c r="E947" t="s">
        <v>209</v>
      </c>
      <c r="F947">
        <v>791.09</v>
      </c>
    </row>
    <row r="948" spans="1:6">
      <c r="A948" t="s">
        <v>2625</v>
      </c>
      <c r="B948" t="s">
        <v>1691</v>
      </c>
      <c r="C948" t="s">
        <v>1028</v>
      </c>
      <c r="D948" t="s">
        <v>2919</v>
      </c>
      <c r="E948" t="s">
        <v>209</v>
      </c>
      <c r="F948">
        <v>874.71</v>
      </c>
    </row>
    <row r="949" spans="1:6">
      <c r="A949" t="s">
        <v>2626</v>
      </c>
      <c r="B949" t="s">
        <v>1691</v>
      </c>
      <c r="C949" t="s">
        <v>1029</v>
      </c>
      <c r="D949" t="s">
        <v>2919</v>
      </c>
      <c r="E949" t="s">
        <v>209</v>
      </c>
      <c r="F949">
        <v>1026.6600000000001</v>
      </c>
    </row>
    <row r="950" spans="1:6">
      <c r="A950" t="s">
        <v>2627</v>
      </c>
      <c r="B950" t="s">
        <v>1691</v>
      </c>
      <c r="C950" t="s">
        <v>1030</v>
      </c>
      <c r="D950" t="s">
        <v>2919</v>
      </c>
      <c r="E950" t="s">
        <v>209</v>
      </c>
      <c r="F950">
        <v>427.43</v>
      </c>
    </row>
    <row r="951" spans="1:6">
      <c r="A951" t="s">
        <v>2628</v>
      </c>
      <c r="B951" t="s">
        <v>1691</v>
      </c>
      <c r="C951" t="s">
        <v>1031</v>
      </c>
      <c r="D951" t="s">
        <v>2919</v>
      </c>
      <c r="E951" t="s">
        <v>209</v>
      </c>
      <c r="F951">
        <v>7720.6</v>
      </c>
    </row>
    <row r="952" spans="1:6">
      <c r="A952" t="s">
        <v>2629</v>
      </c>
      <c r="B952" t="s">
        <v>1691</v>
      </c>
      <c r="C952" t="s">
        <v>1032</v>
      </c>
      <c r="D952" t="s">
        <v>2919</v>
      </c>
      <c r="E952" t="s">
        <v>209</v>
      </c>
      <c r="F952">
        <v>1580</v>
      </c>
    </row>
    <row r="953" spans="1:6">
      <c r="A953" t="s">
        <v>2630</v>
      </c>
      <c r="B953" t="s">
        <v>1691</v>
      </c>
      <c r="C953" t="s">
        <v>1033</v>
      </c>
      <c r="D953" t="s">
        <v>2919</v>
      </c>
      <c r="E953" t="s">
        <v>240</v>
      </c>
      <c r="F953">
        <v>550.27</v>
      </c>
    </row>
    <row r="954" spans="1:6">
      <c r="A954" t="s">
        <v>2631</v>
      </c>
      <c r="B954" t="s">
        <v>1691</v>
      </c>
      <c r="C954" t="s">
        <v>1034</v>
      </c>
      <c r="D954" t="s">
        <v>2919</v>
      </c>
      <c r="E954" t="s">
        <v>240</v>
      </c>
      <c r="F954">
        <v>1150</v>
      </c>
    </row>
    <row r="955" spans="1:6">
      <c r="A955" t="s">
        <v>2632</v>
      </c>
      <c r="B955" t="s">
        <v>1691</v>
      </c>
      <c r="C955" t="s">
        <v>1035</v>
      </c>
      <c r="D955" t="s">
        <v>2919</v>
      </c>
      <c r="E955" t="s">
        <v>209</v>
      </c>
      <c r="F955">
        <v>2699</v>
      </c>
    </row>
    <row r="956" spans="1:6">
      <c r="A956" t="s">
        <v>2633</v>
      </c>
      <c r="B956" t="s">
        <v>1691</v>
      </c>
      <c r="C956" t="s">
        <v>1036</v>
      </c>
      <c r="D956" t="s">
        <v>2919</v>
      </c>
      <c r="E956" t="s">
        <v>209</v>
      </c>
      <c r="F956">
        <v>1230</v>
      </c>
    </row>
    <row r="957" spans="1:6">
      <c r="A957" t="s">
        <v>2634</v>
      </c>
      <c r="B957" t="s">
        <v>1691</v>
      </c>
      <c r="C957" t="s">
        <v>1037</v>
      </c>
      <c r="D957" t="s">
        <v>2919</v>
      </c>
      <c r="E957" t="s">
        <v>209</v>
      </c>
      <c r="F957">
        <v>3636.1</v>
      </c>
    </row>
    <row r="958" spans="1:6">
      <c r="A958" t="s">
        <v>2635</v>
      </c>
      <c r="B958" t="s">
        <v>1691</v>
      </c>
      <c r="C958" t="s">
        <v>555</v>
      </c>
      <c r="D958" t="s">
        <v>2907</v>
      </c>
      <c r="E958" t="s">
        <v>209</v>
      </c>
      <c r="F958">
        <v>3649.65</v>
      </c>
    </row>
    <row r="959" spans="1:6">
      <c r="A959" t="s">
        <v>2636</v>
      </c>
      <c r="B959" t="s">
        <v>1691</v>
      </c>
      <c r="C959" t="s">
        <v>558</v>
      </c>
      <c r="D959" t="s">
        <v>2907</v>
      </c>
      <c r="E959" t="s">
        <v>209</v>
      </c>
      <c r="F959">
        <v>3865.35</v>
      </c>
    </row>
    <row r="960" spans="1:6">
      <c r="A960" t="s">
        <v>2637</v>
      </c>
      <c r="B960" t="s">
        <v>1691</v>
      </c>
      <c r="C960" t="s">
        <v>561</v>
      </c>
      <c r="D960" t="s">
        <v>2907</v>
      </c>
      <c r="E960" t="s">
        <v>240</v>
      </c>
      <c r="F960">
        <v>18756.12</v>
      </c>
    </row>
    <row r="961" spans="1:6">
      <c r="A961" t="s">
        <v>2638</v>
      </c>
      <c r="B961" t="s">
        <v>1691</v>
      </c>
      <c r="C961" t="s">
        <v>563</v>
      </c>
      <c r="D961" t="s">
        <v>2907</v>
      </c>
      <c r="E961" t="s">
        <v>209</v>
      </c>
      <c r="F961">
        <v>628.26</v>
      </c>
    </row>
    <row r="962" spans="1:6">
      <c r="A962" t="s">
        <v>2639</v>
      </c>
      <c r="B962" t="s">
        <v>1691</v>
      </c>
      <c r="C962" t="s">
        <v>566</v>
      </c>
      <c r="D962" t="s">
        <v>2907</v>
      </c>
      <c r="E962" t="s">
        <v>209</v>
      </c>
      <c r="F962">
        <v>2280.7399999999998</v>
      </c>
    </row>
    <row r="963" spans="1:6">
      <c r="A963" t="s">
        <v>2640</v>
      </c>
      <c r="B963" t="s">
        <v>1691</v>
      </c>
      <c r="C963" t="s">
        <v>569</v>
      </c>
      <c r="D963" t="s">
        <v>2907</v>
      </c>
      <c r="E963" t="s">
        <v>240</v>
      </c>
      <c r="F963">
        <v>31016.79</v>
      </c>
    </row>
    <row r="964" spans="1:6">
      <c r="A964" t="s">
        <v>2641</v>
      </c>
      <c r="B964" t="s">
        <v>1691</v>
      </c>
      <c r="C964" t="s">
        <v>573</v>
      </c>
      <c r="D964" t="s">
        <v>2907</v>
      </c>
      <c r="E964" t="s">
        <v>209</v>
      </c>
      <c r="F964">
        <v>299.13</v>
      </c>
    </row>
    <row r="965" spans="1:6">
      <c r="A965" t="s">
        <v>2642</v>
      </c>
      <c r="B965" t="s">
        <v>1691</v>
      </c>
      <c r="C965" t="s">
        <v>576</v>
      </c>
      <c r="D965" t="s">
        <v>2907</v>
      </c>
      <c r="E965" t="s">
        <v>209</v>
      </c>
      <c r="F965">
        <v>9000</v>
      </c>
    </row>
    <row r="966" spans="1:6">
      <c r="A966" t="s">
        <v>2643</v>
      </c>
      <c r="B966" t="s">
        <v>1691</v>
      </c>
      <c r="C966" t="s">
        <v>578</v>
      </c>
      <c r="D966" t="s">
        <v>2907</v>
      </c>
      <c r="E966" t="s">
        <v>209</v>
      </c>
      <c r="F966">
        <v>2656.8</v>
      </c>
    </row>
    <row r="967" spans="1:6">
      <c r="A967" t="s">
        <v>2644</v>
      </c>
      <c r="B967" t="s">
        <v>1691</v>
      </c>
      <c r="C967" t="s">
        <v>579</v>
      </c>
      <c r="D967" t="s">
        <v>2907</v>
      </c>
      <c r="E967" t="s">
        <v>209</v>
      </c>
      <c r="F967">
        <v>1536.7</v>
      </c>
    </row>
    <row r="968" spans="1:6">
      <c r="A968" t="s">
        <v>2645</v>
      </c>
      <c r="B968" t="s">
        <v>1691</v>
      </c>
      <c r="C968" t="s">
        <v>581</v>
      </c>
      <c r="D968" t="s">
        <v>2907</v>
      </c>
      <c r="E968" t="s">
        <v>209</v>
      </c>
      <c r="F968">
        <v>2942</v>
      </c>
    </row>
    <row r="969" spans="1:6">
      <c r="A969" t="s">
        <v>2646</v>
      </c>
      <c r="B969" t="s">
        <v>1691</v>
      </c>
      <c r="C969" t="s">
        <v>584</v>
      </c>
      <c r="D969" t="s">
        <v>2907</v>
      </c>
      <c r="E969" t="s">
        <v>240</v>
      </c>
      <c r="F969">
        <v>2049</v>
      </c>
    </row>
    <row r="970" spans="1:6">
      <c r="A970" t="s">
        <v>2647</v>
      </c>
      <c r="B970" t="s">
        <v>1691</v>
      </c>
      <c r="C970" t="s">
        <v>587</v>
      </c>
      <c r="D970" t="s">
        <v>2907</v>
      </c>
      <c r="E970" t="s">
        <v>209</v>
      </c>
      <c r="F970">
        <v>2907</v>
      </c>
    </row>
    <row r="971" spans="1:6">
      <c r="A971" t="s">
        <v>2648</v>
      </c>
      <c r="B971" t="s">
        <v>1691</v>
      </c>
      <c r="C971" t="s">
        <v>591</v>
      </c>
      <c r="D971" t="s">
        <v>2907</v>
      </c>
      <c r="E971" t="s">
        <v>209</v>
      </c>
      <c r="F971">
        <v>3498</v>
      </c>
    </row>
    <row r="972" spans="1:6">
      <c r="A972" t="s">
        <v>2649</v>
      </c>
      <c r="B972" t="s">
        <v>1691</v>
      </c>
      <c r="C972" t="s">
        <v>594</v>
      </c>
      <c r="D972" t="s">
        <v>2907</v>
      </c>
      <c r="E972" t="s">
        <v>209</v>
      </c>
      <c r="F972">
        <v>412</v>
      </c>
    </row>
    <row r="973" spans="1:6">
      <c r="A973" t="s">
        <v>2650</v>
      </c>
      <c r="B973" t="s">
        <v>1691</v>
      </c>
      <c r="C973" t="s">
        <v>595</v>
      </c>
      <c r="D973" t="s">
        <v>2907</v>
      </c>
      <c r="E973" t="s">
        <v>240</v>
      </c>
      <c r="F973">
        <v>2299</v>
      </c>
    </row>
    <row r="974" spans="1:6">
      <c r="A974" t="s">
        <v>2651</v>
      </c>
      <c r="B974" t="s">
        <v>1691</v>
      </c>
      <c r="C974" t="s">
        <v>598</v>
      </c>
      <c r="D974" t="s">
        <v>2907</v>
      </c>
      <c r="E974" t="s">
        <v>209</v>
      </c>
      <c r="F974">
        <v>1895</v>
      </c>
    </row>
    <row r="975" spans="1:6">
      <c r="A975" t="s">
        <v>2652</v>
      </c>
      <c r="B975" t="s">
        <v>1691</v>
      </c>
      <c r="C975" t="s">
        <v>601</v>
      </c>
      <c r="D975" t="s">
        <v>2907</v>
      </c>
      <c r="E975" t="s">
        <v>209</v>
      </c>
      <c r="F975">
        <v>1300</v>
      </c>
    </row>
    <row r="976" spans="1:6">
      <c r="A976" t="s">
        <v>2653</v>
      </c>
      <c r="B976" t="s">
        <v>1691</v>
      </c>
      <c r="C976" t="s">
        <v>603</v>
      </c>
      <c r="D976" t="s">
        <v>2907</v>
      </c>
      <c r="E976" t="s">
        <v>240</v>
      </c>
      <c r="F976">
        <v>11994</v>
      </c>
    </row>
    <row r="977" spans="1:6">
      <c r="A977" t="s">
        <v>2654</v>
      </c>
      <c r="B977" t="s">
        <v>1691</v>
      </c>
      <c r="C977" t="s">
        <v>606</v>
      </c>
      <c r="D977" t="s">
        <v>2907</v>
      </c>
      <c r="E977" t="s">
        <v>209</v>
      </c>
      <c r="F977">
        <v>3658.78</v>
      </c>
    </row>
    <row r="978" spans="1:6">
      <c r="A978" t="s">
        <v>2655</v>
      </c>
      <c r="B978" t="s">
        <v>1691</v>
      </c>
      <c r="C978" t="s">
        <v>607</v>
      </c>
      <c r="D978" t="s">
        <v>2907</v>
      </c>
      <c r="E978" t="s">
        <v>209</v>
      </c>
      <c r="F978">
        <v>10701</v>
      </c>
    </row>
    <row r="979" spans="1:6">
      <c r="A979" t="s">
        <v>2656</v>
      </c>
      <c r="B979" t="s">
        <v>1691</v>
      </c>
      <c r="C979" t="s">
        <v>608</v>
      </c>
      <c r="D979" t="s">
        <v>2907</v>
      </c>
      <c r="E979" t="s">
        <v>209</v>
      </c>
      <c r="F979">
        <v>5679.96</v>
      </c>
    </row>
    <row r="980" spans="1:6">
      <c r="A980" t="s">
        <v>2657</v>
      </c>
      <c r="B980" t="s">
        <v>1691</v>
      </c>
      <c r="C980" t="s">
        <v>610</v>
      </c>
      <c r="D980" t="s">
        <v>2907</v>
      </c>
      <c r="E980" t="s">
        <v>209</v>
      </c>
      <c r="F980">
        <v>1291.5</v>
      </c>
    </row>
    <row r="981" spans="1:6">
      <c r="A981" t="s">
        <v>2658</v>
      </c>
      <c r="B981" t="s">
        <v>1691</v>
      </c>
      <c r="C981" t="s">
        <v>612</v>
      </c>
      <c r="D981" t="s">
        <v>2907</v>
      </c>
      <c r="E981" t="s">
        <v>240</v>
      </c>
      <c r="F981">
        <v>7380</v>
      </c>
    </row>
    <row r="982" spans="1:6">
      <c r="A982" t="s">
        <v>2659</v>
      </c>
      <c r="B982" t="s">
        <v>1691</v>
      </c>
      <c r="C982" t="s">
        <v>614</v>
      </c>
      <c r="D982" t="s">
        <v>2907</v>
      </c>
      <c r="E982" t="s">
        <v>209</v>
      </c>
      <c r="F982">
        <v>3567</v>
      </c>
    </row>
    <row r="983" spans="1:6">
      <c r="A983" t="s">
        <v>2660</v>
      </c>
      <c r="B983" t="s">
        <v>1691</v>
      </c>
      <c r="C983" t="s">
        <v>615</v>
      </c>
      <c r="D983" t="s">
        <v>2907</v>
      </c>
      <c r="E983" t="s">
        <v>209</v>
      </c>
      <c r="F983">
        <v>430.5</v>
      </c>
    </row>
    <row r="984" spans="1:6">
      <c r="A984" t="s">
        <v>2661</v>
      </c>
      <c r="B984" t="s">
        <v>1691</v>
      </c>
      <c r="C984" t="s">
        <v>616</v>
      </c>
      <c r="D984" t="s">
        <v>2907</v>
      </c>
      <c r="E984" t="s">
        <v>209</v>
      </c>
      <c r="F984">
        <v>45467.77</v>
      </c>
    </row>
    <row r="985" spans="1:6">
      <c r="A985" t="s">
        <v>2662</v>
      </c>
      <c r="B985" t="s">
        <v>1691</v>
      </c>
      <c r="C985" t="s">
        <v>618</v>
      </c>
      <c r="D985" t="s">
        <v>2907</v>
      </c>
      <c r="E985" t="s">
        <v>209</v>
      </c>
      <c r="F985">
        <v>3321</v>
      </c>
    </row>
    <row r="986" spans="1:6">
      <c r="A986" t="s">
        <v>2663</v>
      </c>
      <c r="B986" t="s">
        <v>1691</v>
      </c>
      <c r="C986" t="s">
        <v>619</v>
      </c>
      <c r="D986" t="s">
        <v>2907</v>
      </c>
      <c r="E986" t="s">
        <v>209</v>
      </c>
      <c r="F986">
        <v>3499</v>
      </c>
    </row>
    <row r="987" spans="1:6">
      <c r="A987" t="s">
        <v>2664</v>
      </c>
      <c r="B987" t="s">
        <v>1691</v>
      </c>
      <c r="C987" t="s">
        <v>622</v>
      </c>
      <c r="D987" t="s">
        <v>2907</v>
      </c>
      <c r="E987" t="s">
        <v>209</v>
      </c>
      <c r="F987">
        <v>1399</v>
      </c>
    </row>
    <row r="988" spans="1:6">
      <c r="A988" t="s">
        <v>2665</v>
      </c>
      <c r="B988" t="s">
        <v>1691</v>
      </c>
      <c r="C988" t="s">
        <v>626</v>
      </c>
      <c r="D988" t="s">
        <v>2907</v>
      </c>
      <c r="E988" t="s">
        <v>209</v>
      </c>
      <c r="F988">
        <v>3209</v>
      </c>
    </row>
    <row r="989" spans="1:6">
      <c r="A989" t="s">
        <v>2666</v>
      </c>
      <c r="B989" t="s">
        <v>1691</v>
      </c>
      <c r="C989" t="s">
        <v>628</v>
      </c>
      <c r="D989" t="s">
        <v>2907</v>
      </c>
      <c r="E989" t="s">
        <v>240</v>
      </c>
      <c r="F989">
        <v>1399</v>
      </c>
    </row>
    <row r="990" spans="1:6">
      <c r="A990" t="s">
        <v>2667</v>
      </c>
      <c r="B990" t="s">
        <v>1691</v>
      </c>
      <c r="C990" t="s">
        <v>630</v>
      </c>
      <c r="D990" t="s">
        <v>2907</v>
      </c>
      <c r="E990" t="s">
        <v>209</v>
      </c>
      <c r="F990">
        <v>2628</v>
      </c>
    </row>
    <row r="991" spans="1:6">
      <c r="A991" t="s">
        <v>2668</v>
      </c>
      <c r="B991" t="s">
        <v>1691</v>
      </c>
      <c r="C991" t="s">
        <v>632</v>
      </c>
      <c r="D991" t="s">
        <v>2907</v>
      </c>
      <c r="E991" t="s">
        <v>240</v>
      </c>
      <c r="F991">
        <v>1799</v>
      </c>
    </row>
    <row r="992" spans="1:6">
      <c r="A992" t="s">
        <v>2669</v>
      </c>
      <c r="B992" t="s">
        <v>1691</v>
      </c>
      <c r="C992" t="s">
        <v>634</v>
      </c>
      <c r="D992" t="s">
        <v>2907</v>
      </c>
      <c r="E992" t="s">
        <v>209</v>
      </c>
      <c r="F992">
        <v>1328.99</v>
      </c>
    </row>
    <row r="993" spans="1:6">
      <c r="A993" t="s">
        <v>2670</v>
      </c>
      <c r="B993" t="s">
        <v>1691</v>
      </c>
      <c r="C993" t="s">
        <v>635</v>
      </c>
      <c r="D993" t="s">
        <v>2907</v>
      </c>
      <c r="E993" t="s">
        <v>209</v>
      </c>
      <c r="F993">
        <v>1522.74</v>
      </c>
    </row>
    <row r="994" spans="1:6">
      <c r="A994" t="s">
        <v>2671</v>
      </c>
      <c r="B994" t="s">
        <v>1691</v>
      </c>
      <c r="C994" t="s">
        <v>637</v>
      </c>
      <c r="D994" t="s">
        <v>2907</v>
      </c>
      <c r="E994" t="s">
        <v>209</v>
      </c>
      <c r="F994">
        <v>389.91</v>
      </c>
    </row>
    <row r="995" spans="1:6">
      <c r="A995" t="s">
        <v>2672</v>
      </c>
      <c r="B995" t="s">
        <v>1691</v>
      </c>
      <c r="C995" t="s">
        <v>640</v>
      </c>
      <c r="D995" t="s">
        <v>2907</v>
      </c>
      <c r="E995" t="s">
        <v>209</v>
      </c>
      <c r="F995">
        <v>1500</v>
      </c>
    </row>
    <row r="996" spans="1:6">
      <c r="A996" t="s">
        <v>2673</v>
      </c>
      <c r="B996" t="s">
        <v>1691</v>
      </c>
      <c r="C996" t="s">
        <v>643</v>
      </c>
      <c r="D996" t="s">
        <v>2907</v>
      </c>
      <c r="E996" t="s">
        <v>240</v>
      </c>
      <c r="F996">
        <v>2000</v>
      </c>
    </row>
    <row r="997" spans="1:6">
      <c r="A997" t="s">
        <v>2674</v>
      </c>
      <c r="B997" t="s">
        <v>1691</v>
      </c>
      <c r="C997" t="s">
        <v>646</v>
      </c>
      <c r="D997" t="s">
        <v>2907</v>
      </c>
      <c r="E997" t="s">
        <v>240</v>
      </c>
      <c r="F997">
        <v>2150</v>
      </c>
    </row>
    <row r="998" spans="1:6">
      <c r="A998" t="s">
        <v>2675</v>
      </c>
      <c r="B998" t="s">
        <v>1691</v>
      </c>
      <c r="C998" t="s">
        <v>648</v>
      </c>
      <c r="D998" t="s">
        <v>2907</v>
      </c>
      <c r="E998" t="s">
        <v>209</v>
      </c>
      <c r="F998">
        <v>1450</v>
      </c>
    </row>
    <row r="999" spans="1:6">
      <c r="A999" t="s">
        <v>2676</v>
      </c>
      <c r="B999" t="s">
        <v>1691</v>
      </c>
      <c r="C999" t="s">
        <v>651</v>
      </c>
      <c r="D999" t="s">
        <v>2907</v>
      </c>
      <c r="E999" t="s">
        <v>209</v>
      </c>
      <c r="F999">
        <v>1189.99</v>
      </c>
    </row>
    <row r="1000" spans="1:6">
      <c r="A1000" t="s">
        <v>2677</v>
      </c>
      <c r="B1000" t="s">
        <v>1691</v>
      </c>
      <c r="C1000" t="s">
        <v>654</v>
      </c>
      <c r="D1000" t="s">
        <v>2907</v>
      </c>
      <c r="E1000" t="s">
        <v>209</v>
      </c>
      <c r="F1000">
        <v>624.42999999999995</v>
      </c>
    </row>
    <row r="1001" spans="1:6">
      <c r="A1001" t="s">
        <v>2678</v>
      </c>
      <c r="B1001" t="s">
        <v>1691</v>
      </c>
      <c r="C1001" t="s">
        <v>657</v>
      </c>
      <c r="D1001" t="s">
        <v>2907</v>
      </c>
      <c r="E1001" t="s">
        <v>209</v>
      </c>
      <c r="F1001">
        <v>3444.98</v>
      </c>
    </row>
    <row r="1002" spans="1:6">
      <c r="A1002" t="s">
        <v>2679</v>
      </c>
      <c r="B1002" t="s">
        <v>1691</v>
      </c>
      <c r="C1002" t="s">
        <v>660</v>
      </c>
      <c r="D1002" t="s">
        <v>2907</v>
      </c>
      <c r="E1002" t="s">
        <v>209</v>
      </c>
      <c r="F1002">
        <v>9840</v>
      </c>
    </row>
    <row r="1003" spans="1:6">
      <c r="A1003" t="s">
        <v>2680</v>
      </c>
      <c r="B1003" t="s">
        <v>1691</v>
      </c>
      <c r="C1003" t="s">
        <v>663</v>
      </c>
      <c r="D1003" t="s">
        <v>2907</v>
      </c>
      <c r="E1003" t="s">
        <v>240</v>
      </c>
      <c r="F1003">
        <v>1679.9</v>
      </c>
    </row>
    <row r="1004" spans="1:6">
      <c r="A1004" t="s">
        <v>2681</v>
      </c>
      <c r="B1004" t="s">
        <v>1691</v>
      </c>
      <c r="C1004" t="s">
        <v>665</v>
      </c>
      <c r="D1004" t="s">
        <v>2907</v>
      </c>
      <c r="E1004" t="s">
        <v>240</v>
      </c>
      <c r="F1004">
        <v>1588.9</v>
      </c>
    </row>
    <row r="1005" spans="1:6">
      <c r="A1005" t="s">
        <v>2682</v>
      </c>
      <c r="B1005" t="s">
        <v>1691</v>
      </c>
      <c r="C1005" t="s">
        <v>1095</v>
      </c>
      <c r="D1005" t="s">
        <v>2907</v>
      </c>
      <c r="E1005" t="s">
        <v>209</v>
      </c>
      <c r="F1005">
        <v>1170</v>
      </c>
    </row>
    <row r="1006" spans="1:6">
      <c r="A1006" t="s">
        <v>2683</v>
      </c>
      <c r="B1006" t="s">
        <v>1691</v>
      </c>
      <c r="C1006" t="s">
        <v>1096</v>
      </c>
      <c r="D1006" t="s">
        <v>2907</v>
      </c>
      <c r="E1006" t="s">
        <v>209</v>
      </c>
      <c r="F1006">
        <v>2521.5</v>
      </c>
    </row>
    <row r="1007" spans="1:6">
      <c r="A1007" t="s">
        <v>2684</v>
      </c>
      <c r="B1007" t="s">
        <v>1691</v>
      </c>
      <c r="C1007" t="s">
        <v>1097</v>
      </c>
      <c r="D1007" t="s">
        <v>2907</v>
      </c>
      <c r="E1007" t="s">
        <v>209</v>
      </c>
      <c r="F1007">
        <v>5200</v>
      </c>
    </row>
    <row r="1008" spans="1:6">
      <c r="A1008" t="s">
        <v>2685</v>
      </c>
      <c r="B1008" t="s">
        <v>1691</v>
      </c>
      <c r="C1008" t="s">
        <v>671</v>
      </c>
      <c r="D1008" t="s">
        <v>2907</v>
      </c>
      <c r="E1008" t="s">
        <v>209</v>
      </c>
      <c r="F1008">
        <v>17599.95</v>
      </c>
    </row>
    <row r="1009" spans="1:6">
      <c r="A1009" t="s">
        <v>2686</v>
      </c>
      <c r="B1009" t="s">
        <v>1691</v>
      </c>
      <c r="C1009" t="s">
        <v>675</v>
      </c>
      <c r="D1009" t="s">
        <v>2907</v>
      </c>
      <c r="E1009" t="s">
        <v>209</v>
      </c>
      <c r="F1009">
        <v>4796.04</v>
      </c>
    </row>
    <row r="1010" spans="1:6">
      <c r="A1010" t="s">
        <v>2687</v>
      </c>
      <c r="B1010" t="s">
        <v>1691</v>
      </c>
      <c r="C1010" t="s">
        <v>676</v>
      </c>
      <c r="D1010" t="s">
        <v>2907</v>
      </c>
      <c r="E1010" t="s">
        <v>209</v>
      </c>
      <c r="F1010">
        <v>11367.92</v>
      </c>
    </row>
    <row r="1011" spans="1:6">
      <c r="A1011" t="s">
        <v>2688</v>
      </c>
      <c r="B1011" t="s">
        <v>1691</v>
      </c>
      <c r="C1011" t="s">
        <v>678</v>
      </c>
      <c r="D1011" t="s">
        <v>2907</v>
      </c>
      <c r="E1011" t="s">
        <v>209</v>
      </c>
      <c r="F1011">
        <v>2745.06</v>
      </c>
    </row>
    <row r="1012" spans="1:6">
      <c r="A1012" t="s">
        <v>2689</v>
      </c>
      <c r="B1012" t="s">
        <v>1691</v>
      </c>
      <c r="C1012" t="s">
        <v>678</v>
      </c>
      <c r="D1012" t="s">
        <v>2907</v>
      </c>
      <c r="E1012" t="s">
        <v>209</v>
      </c>
      <c r="F1012">
        <v>1650</v>
      </c>
    </row>
    <row r="1013" spans="1:6">
      <c r="A1013" t="s">
        <v>2690</v>
      </c>
      <c r="B1013" t="s">
        <v>1691</v>
      </c>
      <c r="C1013" t="s">
        <v>678</v>
      </c>
      <c r="D1013" t="s">
        <v>2907</v>
      </c>
      <c r="E1013" t="s">
        <v>209</v>
      </c>
      <c r="F1013">
        <v>1350</v>
      </c>
    </row>
    <row r="1014" spans="1:6">
      <c r="A1014" t="s">
        <v>2691</v>
      </c>
      <c r="B1014" t="s">
        <v>1691</v>
      </c>
      <c r="C1014" t="s">
        <v>688</v>
      </c>
      <c r="D1014" t="s">
        <v>2907</v>
      </c>
      <c r="E1014" t="s">
        <v>209</v>
      </c>
      <c r="F1014">
        <v>519.05999999999995</v>
      </c>
    </row>
    <row r="1015" spans="1:6">
      <c r="A1015" t="s">
        <v>2692</v>
      </c>
      <c r="B1015" t="s">
        <v>1691</v>
      </c>
      <c r="C1015" t="s">
        <v>678</v>
      </c>
      <c r="D1015" t="s">
        <v>2907</v>
      </c>
      <c r="E1015" t="s">
        <v>209</v>
      </c>
      <c r="F1015">
        <v>2475.6999999999998</v>
      </c>
    </row>
    <row r="1016" spans="1:6">
      <c r="A1016" t="s">
        <v>2693</v>
      </c>
      <c r="B1016" t="s">
        <v>1691</v>
      </c>
      <c r="C1016" t="s">
        <v>688</v>
      </c>
      <c r="D1016" t="s">
        <v>2907</v>
      </c>
      <c r="E1016" t="s">
        <v>209</v>
      </c>
      <c r="F1016">
        <v>3000</v>
      </c>
    </row>
    <row r="1017" spans="1:6">
      <c r="A1017" t="s">
        <v>2694</v>
      </c>
      <c r="B1017" t="s">
        <v>1691</v>
      </c>
      <c r="C1017" t="s">
        <v>287</v>
      </c>
      <c r="D1017" t="s">
        <v>2907</v>
      </c>
      <c r="E1017" t="s">
        <v>240</v>
      </c>
      <c r="F1017">
        <v>2395</v>
      </c>
    </row>
    <row r="1018" spans="1:6">
      <c r="A1018" t="s">
        <v>2695</v>
      </c>
      <c r="B1018" t="s">
        <v>1691</v>
      </c>
      <c r="C1018" t="s">
        <v>287</v>
      </c>
      <c r="D1018" t="s">
        <v>2907</v>
      </c>
      <c r="E1018" t="s">
        <v>240</v>
      </c>
      <c r="F1018">
        <v>59186.02</v>
      </c>
    </row>
    <row r="1019" spans="1:6">
      <c r="A1019" t="s">
        <v>2696</v>
      </c>
      <c r="B1019" t="s">
        <v>1691</v>
      </c>
      <c r="C1019" t="s">
        <v>287</v>
      </c>
      <c r="D1019" t="s">
        <v>2907</v>
      </c>
      <c r="E1019" t="s">
        <v>240</v>
      </c>
      <c r="F1019">
        <v>16925.64</v>
      </c>
    </row>
    <row r="1020" spans="1:6">
      <c r="A1020" t="s">
        <v>2697</v>
      </c>
      <c r="B1020" t="s">
        <v>1691</v>
      </c>
      <c r="C1020" t="s">
        <v>287</v>
      </c>
      <c r="D1020" t="s">
        <v>2907</v>
      </c>
      <c r="E1020" t="s">
        <v>240</v>
      </c>
      <c r="F1020">
        <v>1968</v>
      </c>
    </row>
    <row r="1021" spans="1:6">
      <c r="A1021" t="s">
        <v>2698</v>
      </c>
      <c r="B1021" t="s">
        <v>1691</v>
      </c>
      <c r="C1021" t="s">
        <v>287</v>
      </c>
      <c r="D1021" t="s">
        <v>2907</v>
      </c>
      <c r="E1021" t="s">
        <v>240</v>
      </c>
      <c r="F1021">
        <v>1297.3499999999999</v>
      </c>
    </row>
    <row r="1022" spans="1:6">
      <c r="A1022" t="s">
        <v>2699</v>
      </c>
      <c r="B1022" t="s">
        <v>1691</v>
      </c>
      <c r="C1022" t="s">
        <v>287</v>
      </c>
      <c r="D1022" t="s">
        <v>2907</v>
      </c>
      <c r="E1022" t="s">
        <v>240</v>
      </c>
      <c r="F1022">
        <v>1721.39</v>
      </c>
    </row>
    <row r="1023" spans="1:6">
      <c r="A1023" t="s">
        <v>2700</v>
      </c>
      <c r="B1023" t="s">
        <v>1691</v>
      </c>
      <c r="C1023" t="s">
        <v>704</v>
      </c>
      <c r="D1023" t="s">
        <v>2907</v>
      </c>
      <c r="E1023" t="s">
        <v>209</v>
      </c>
      <c r="F1023">
        <v>417</v>
      </c>
    </row>
    <row r="1024" spans="1:6">
      <c r="A1024" t="s">
        <v>2701</v>
      </c>
      <c r="B1024" t="s">
        <v>1691</v>
      </c>
      <c r="C1024" t="s">
        <v>707</v>
      </c>
      <c r="D1024" t="s">
        <v>2907</v>
      </c>
      <c r="E1024" t="s">
        <v>209</v>
      </c>
      <c r="F1024">
        <v>1599</v>
      </c>
    </row>
    <row r="1025" spans="1:6">
      <c r="A1025" t="s">
        <v>2702</v>
      </c>
      <c r="B1025" t="s">
        <v>1691</v>
      </c>
      <c r="C1025" t="s">
        <v>707</v>
      </c>
      <c r="D1025" t="s">
        <v>2907</v>
      </c>
      <c r="E1025" t="s">
        <v>209</v>
      </c>
      <c r="F1025">
        <v>3865.35</v>
      </c>
    </row>
    <row r="1026" spans="1:6">
      <c r="A1026" t="s">
        <v>2703</v>
      </c>
      <c r="B1026" t="s">
        <v>1691</v>
      </c>
      <c r="C1026" t="s">
        <v>707</v>
      </c>
      <c r="D1026" t="s">
        <v>2907</v>
      </c>
      <c r="E1026" t="s">
        <v>209</v>
      </c>
      <c r="F1026">
        <v>1418</v>
      </c>
    </row>
    <row r="1027" spans="1:6">
      <c r="A1027" t="s">
        <v>2704</v>
      </c>
      <c r="B1027" t="s">
        <v>1691</v>
      </c>
      <c r="C1027" t="s">
        <v>707</v>
      </c>
      <c r="D1027" t="s">
        <v>2907</v>
      </c>
      <c r="E1027" t="s">
        <v>209</v>
      </c>
      <c r="F1027">
        <v>1299</v>
      </c>
    </row>
    <row r="1028" spans="1:6">
      <c r="A1028" t="s">
        <v>2705</v>
      </c>
      <c r="B1028" t="s">
        <v>1691</v>
      </c>
      <c r="C1028" t="s">
        <v>707</v>
      </c>
      <c r="D1028" t="s">
        <v>2907</v>
      </c>
      <c r="E1028" t="s">
        <v>209</v>
      </c>
      <c r="F1028">
        <v>1500</v>
      </c>
    </row>
    <row r="1029" spans="1:6">
      <c r="A1029" t="s">
        <v>2706</v>
      </c>
      <c r="B1029" t="s">
        <v>1691</v>
      </c>
      <c r="C1029" t="s">
        <v>205</v>
      </c>
      <c r="D1029" t="s">
        <v>2907</v>
      </c>
      <c r="E1029" t="s">
        <v>209</v>
      </c>
      <c r="F1029">
        <v>564</v>
      </c>
    </row>
    <row r="1030" spans="1:6">
      <c r="A1030" t="s">
        <v>2707</v>
      </c>
      <c r="B1030" t="s">
        <v>1691</v>
      </c>
      <c r="C1030" t="s">
        <v>205</v>
      </c>
      <c r="D1030" t="s">
        <v>2907</v>
      </c>
      <c r="E1030" t="s">
        <v>209</v>
      </c>
      <c r="F1030">
        <v>462</v>
      </c>
    </row>
    <row r="1031" spans="1:6">
      <c r="A1031" t="s">
        <v>2708</v>
      </c>
      <c r="B1031" t="s">
        <v>1691</v>
      </c>
      <c r="C1031" t="s">
        <v>205</v>
      </c>
      <c r="D1031" t="s">
        <v>2907</v>
      </c>
      <c r="E1031" t="s">
        <v>209</v>
      </c>
      <c r="F1031">
        <v>269</v>
      </c>
    </row>
    <row r="1032" spans="1:6">
      <c r="A1032" t="s">
        <v>2709</v>
      </c>
      <c r="B1032" t="s">
        <v>1691</v>
      </c>
      <c r="C1032" t="s">
        <v>718</v>
      </c>
      <c r="D1032" t="s">
        <v>2907</v>
      </c>
      <c r="E1032" t="s">
        <v>209</v>
      </c>
      <c r="F1032">
        <v>2616.1999999999998</v>
      </c>
    </row>
    <row r="1033" spans="1:6">
      <c r="A1033" t="s">
        <v>2710</v>
      </c>
      <c r="B1033" t="s">
        <v>1691</v>
      </c>
      <c r="C1033" t="s">
        <v>459</v>
      </c>
      <c r="D1033" t="s">
        <v>2907</v>
      </c>
      <c r="E1033" t="s">
        <v>209</v>
      </c>
      <c r="F1033">
        <v>159</v>
      </c>
    </row>
    <row r="1034" spans="1:6">
      <c r="A1034" t="s">
        <v>2711</v>
      </c>
      <c r="B1034" t="s">
        <v>1691</v>
      </c>
      <c r="C1034" t="s">
        <v>723</v>
      </c>
      <c r="D1034" t="s">
        <v>2907</v>
      </c>
      <c r="E1034" t="s">
        <v>209</v>
      </c>
      <c r="F1034">
        <v>2398</v>
      </c>
    </row>
    <row r="1035" spans="1:6">
      <c r="A1035" t="s">
        <v>2712</v>
      </c>
      <c r="B1035" t="s">
        <v>1691</v>
      </c>
      <c r="C1035" t="s">
        <v>726</v>
      </c>
      <c r="D1035" t="s">
        <v>2907</v>
      </c>
      <c r="E1035" t="s">
        <v>209</v>
      </c>
      <c r="F1035">
        <v>4999</v>
      </c>
    </row>
    <row r="1036" spans="1:6">
      <c r="A1036" t="s">
        <v>2713</v>
      </c>
      <c r="B1036" t="s">
        <v>1691</v>
      </c>
      <c r="C1036" t="s">
        <v>726</v>
      </c>
      <c r="D1036" t="s">
        <v>2907</v>
      </c>
      <c r="E1036" t="s">
        <v>209</v>
      </c>
      <c r="F1036">
        <v>6320</v>
      </c>
    </row>
    <row r="1037" spans="1:6">
      <c r="A1037" t="s">
        <v>2714</v>
      </c>
      <c r="B1037" t="s">
        <v>1691</v>
      </c>
      <c r="C1037" t="s">
        <v>731</v>
      </c>
      <c r="D1037" t="s">
        <v>2907</v>
      </c>
      <c r="E1037" t="s">
        <v>209</v>
      </c>
      <c r="F1037">
        <v>937.94</v>
      </c>
    </row>
    <row r="1038" spans="1:6">
      <c r="A1038" t="s">
        <v>2715</v>
      </c>
      <c r="B1038" t="s">
        <v>1691</v>
      </c>
      <c r="C1038" t="s">
        <v>707</v>
      </c>
      <c r="D1038" t="s">
        <v>2907</v>
      </c>
      <c r="E1038" t="s">
        <v>240</v>
      </c>
      <c r="F1038">
        <v>1390</v>
      </c>
    </row>
    <row r="1039" spans="1:6">
      <c r="A1039" t="s">
        <v>2716</v>
      </c>
      <c r="B1039" t="s">
        <v>1691</v>
      </c>
      <c r="C1039" t="s">
        <v>707</v>
      </c>
      <c r="D1039" t="s">
        <v>2907</v>
      </c>
      <c r="E1039" t="s">
        <v>209</v>
      </c>
      <c r="F1039">
        <v>2657.98</v>
      </c>
    </row>
    <row r="1040" spans="1:6">
      <c r="A1040" t="s">
        <v>2717</v>
      </c>
      <c r="B1040" t="s">
        <v>1691</v>
      </c>
      <c r="C1040" t="s">
        <v>737</v>
      </c>
      <c r="D1040" t="s">
        <v>2907</v>
      </c>
      <c r="E1040" t="s">
        <v>209</v>
      </c>
      <c r="F1040">
        <v>1555.95</v>
      </c>
    </row>
    <row r="1041" spans="1:6">
      <c r="A1041" t="s">
        <v>2718</v>
      </c>
      <c r="B1041" t="s">
        <v>1691</v>
      </c>
      <c r="C1041" t="s">
        <v>740</v>
      </c>
      <c r="D1041" t="s">
        <v>2907</v>
      </c>
      <c r="E1041" t="s">
        <v>240</v>
      </c>
      <c r="F1041">
        <v>860</v>
      </c>
    </row>
    <row r="1042" spans="1:6">
      <c r="A1042" t="s">
        <v>2719</v>
      </c>
      <c r="B1042" t="s">
        <v>1691</v>
      </c>
      <c r="C1042" t="s">
        <v>744</v>
      </c>
      <c r="D1042" t="s">
        <v>2907</v>
      </c>
      <c r="E1042" t="s">
        <v>240</v>
      </c>
      <c r="F1042">
        <v>449</v>
      </c>
    </row>
    <row r="1043" spans="1:6">
      <c r="A1043" t="s">
        <v>2720</v>
      </c>
      <c r="B1043" t="s">
        <v>1691</v>
      </c>
      <c r="C1043" t="s">
        <v>704</v>
      </c>
      <c r="D1043" t="s">
        <v>2907</v>
      </c>
      <c r="E1043" t="s">
        <v>240</v>
      </c>
      <c r="F1043">
        <v>429</v>
      </c>
    </row>
    <row r="1044" spans="1:6">
      <c r="A1044" t="s">
        <v>2721</v>
      </c>
      <c r="B1044" t="s">
        <v>1691</v>
      </c>
      <c r="C1044" t="s">
        <v>707</v>
      </c>
      <c r="D1044" t="s">
        <v>2907</v>
      </c>
      <c r="E1044" t="s">
        <v>209</v>
      </c>
      <c r="F1044">
        <v>1</v>
      </c>
    </row>
    <row r="1045" spans="1:6">
      <c r="A1045" t="s">
        <v>2722</v>
      </c>
      <c r="B1045" t="s">
        <v>1691</v>
      </c>
      <c r="C1045" t="s">
        <v>1084</v>
      </c>
      <c r="D1045" t="s">
        <v>2907</v>
      </c>
      <c r="E1045" t="s">
        <v>209</v>
      </c>
      <c r="F1045">
        <v>17700</v>
      </c>
    </row>
    <row r="1046" spans="1:6">
      <c r="A1046" t="s">
        <v>2723</v>
      </c>
      <c r="B1046" t="s">
        <v>1691</v>
      </c>
      <c r="C1046" t="s">
        <v>707</v>
      </c>
      <c r="D1046" t="s">
        <v>2907</v>
      </c>
      <c r="E1046" t="s">
        <v>209</v>
      </c>
      <c r="F1046">
        <v>2370.98</v>
      </c>
    </row>
    <row r="1047" spans="1:6">
      <c r="A1047" t="s">
        <v>2724</v>
      </c>
      <c r="B1047" t="s">
        <v>1691</v>
      </c>
      <c r="C1047" t="s">
        <v>1085</v>
      </c>
      <c r="D1047" t="s">
        <v>2907</v>
      </c>
      <c r="E1047" t="s">
        <v>240</v>
      </c>
      <c r="F1047">
        <v>431</v>
      </c>
    </row>
    <row r="1048" spans="1:6">
      <c r="A1048" t="s">
        <v>2725</v>
      </c>
      <c r="B1048" t="s">
        <v>1691</v>
      </c>
      <c r="C1048" t="s">
        <v>1086</v>
      </c>
      <c r="D1048" t="s">
        <v>2907</v>
      </c>
      <c r="E1048" t="s">
        <v>209</v>
      </c>
      <c r="F1048">
        <v>799</v>
      </c>
    </row>
    <row r="1049" spans="1:6">
      <c r="A1049" t="s">
        <v>2726</v>
      </c>
      <c r="B1049" t="s">
        <v>1691</v>
      </c>
      <c r="C1049" t="s">
        <v>678</v>
      </c>
      <c r="D1049" t="s">
        <v>2907</v>
      </c>
      <c r="E1049" t="s">
        <v>209</v>
      </c>
      <c r="F1049">
        <v>959.99</v>
      </c>
    </row>
    <row r="1050" spans="1:6">
      <c r="A1050" t="s">
        <v>2727</v>
      </c>
      <c r="B1050" t="s">
        <v>1691</v>
      </c>
      <c r="C1050" t="s">
        <v>688</v>
      </c>
      <c r="D1050" t="s">
        <v>2907</v>
      </c>
      <c r="E1050" t="s">
        <v>209</v>
      </c>
      <c r="F1050">
        <v>440</v>
      </c>
    </row>
    <row r="1051" spans="1:6">
      <c r="A1051" t="s">
        <v>2728</v>
      </c>
      <c r="B1051" t="s">
        <v>1691</v>
      </c>
      <c r="C1051" t="s">
        <v>678</v>
      </c>
      <c r="D1051" t="s">
        <v>2907</v>
      </c>
      <c r="E1051" t="s">
        <v>209</v>
      </c>
      <c r="F1051">
        <v>1120</v>
      </c>
    </row>
    <row r="1052" spans="1:6">
      <c r="A1052" t="s">
        <v>2729</v>
      </c>
      <c r="B1052" t="s">
        <v>1691</v>
      </c>
      <c r="C1052" t="s">
        <v>688</v>
      </c>
      <c r="D1052" t="s">
        <v>2907</v>
      </c>
      <c r="E1052" t="s">
        <v>209</v>
      </c>
      <c r="F1052">
        <v>300</v>
      </c>
    </row>
    <row r="1053" spans="1:6">
      <c r="A1053" t="s">
        <v>2730</v>
      </c>
      <c r="B1053" t="s">
        <v>1691</v>
      </c>
      <c r="C1053" t="s">
        <v>392</v>
      </c>
      <c r="D1053" t="s">
        <v>2907</v>
      </c>
      <c r="E1053" t="s">
        <v>240</v>
      </c>
      <c r="F1053">
        <v>7000.98</v>
      </c>
    </row>
    <row r="1054" spans="1:6">
      <c r="A1054" t="s">
        <v>2731</v>
      </c>
      <c r="B1054" t="s">
        <v>1691</v>
      </c>
      <c r="C1054" t="s">
        <v>718</v>
      </c>
      <c r="D1054" t="s">
        <v>2911</v>
      </c>
      <c r="E1054" t="s">
        <v>209</v>
      </c>
      <c r="F1054">
        <v>10000</v>
      </c>
    </row>
    <row r="1055" spans="1:6">
      <c r="A1055" t="s">
        <v>2732</v>
      </c>
      <c r="B1055" t="s">
        <v>1691</v>
      </c>
      <c r="C1055" t="s">
        <v>759</v>
      </c>
      <c r="D1055" t="s">
        <v>2911</v>
      </c>
      <c r="E1055" t="s">
        <v>209</v>
      </c>
      <c r="F1055">
        <v>112724</v>
      </c>
    </row>
    <row r="1056" spans="1:6">
      <c r="A1056" t="s">
        <v>2733</v>
      </c>
      <c r="B1056" t="s">
        <v>1691</v>
      </c>
      <c r="C1056" t="s">
        <v>763</v>
      </c>
      <c r="D1056" t="s">
        <v>2911</v>
      </c>
      <c r="E1056" t="s">
        <v>209</v>
      </c>
      <c r="F1056">
        <v>11600</v>
      </c>
    </row>
    <row r="1057" spans="1:6">
      <c r="A1057" t="s">
        <v>2734</v>
      </c>
      <c r="B1057" t="s">
        <v>1691</v>
      </c>
      <c r="C1057" t="s">
        <v>678</v>
      </c>
      <c r="D1057" t="s">
        <v>2911</v>
      </c>
      <c r="E1057" t="s">
        <v>209</v>
      </c>
      <c r="F1057">
        <v>1942.47</v>
      </c>
    </row>
    <row r="1058" spans="1:6">
      <c r="A1058" t="s">
        <v>2735</v>
      </c>
      <c r="B1058" t="s">
        <v>1691</v>
      </c>
      <c r="C1058" t="s">
        <v>688</v>
      </c>
      <c r="D1058" t="s">
        <v>2911</v>
      </c>
      <c r="E1058" t="s">
        <v>209</v>
      </c>
      <c r="F1058">
        <v>441.2</v>
      </c>
    </row>
    <row r="1059" spans="1:6">
      <c r="A1059" t="s">
        <v>2736</v>
      </c>
      <c r="B1059" t="s">
        <v>1691</v>
      </c>
      <c r="C1059" t="s">
        <v>678</v>
      </c>
      <c r="D1059" t="s">
        <v>2911</v>
      </c>
      <c r="E1059" t="s">
        <v>209</v>
      </c>
      <c r="F1059">
        <v>1942.46</v>
      </c>
    </row>
    <row r="1060" spans="1:6">
      <c r="A1060" t="s">
        <v>2737</v>
      </c>
      <c r="B1060" t="s">
        <v>1691</v>
      </c>
      <c r="C1060" t="s">
        <v>688</v>
      </c>
      <c r="D1060" t="s">
        <v>2911</v>
      </c>
      <c r="E1060" t="s">
        <v>209</v>
      </c>
      <c r="F1060">
        <v>441.2</v>
      </c>
    </row>
    <row r="1061" spans="1:6">
      <c r="A1061" t="s">
        <v>2738</v>
      </c>
      <c r="B1061" t="s">
        <v>1691</v>
      </c>
      <c r="C1061" t="s">
        <v>678</v>
      </c>
      <c r="D1061" t="s">
        <v>2911</v>
      </c>
      <c r="E1061" t="s">
        <v>209</v>
      </c>
      <c r="F1061">
        <v>2323.33</v>
      </c>
    </row>
    <row r="1062" spans="1:6">
      <c r="A1062" t="s">
        <v>2739</v>
      </c>
      <c r="B1062" t="s">
        <v>1691</v>
      </c>
      <c r="C1062" t="s">
        <v>688</v>
      </c>
      <c r="D1062" t="s">
        <v>2911</v>
      </c>
      <c r="E1062" t="s">
        <v>209</v>
      </c>
      <c r="F1062">
        <v>386.38</v>
      </c>
    </row>
    <row r="1063" spans="1:6">
      <c r="A1063" t="s">
        <v>2740</v>
      </c>
      <c r="B1063" t="s">
        <v>1691</v>
      </c>
      <c r="C1063" t="s">
        <v>678</v>
      </c>
      <c r="D1063" t="s">
        <v>2911</v>
      </c>
      <c r="E1063" t="s">
        <v>209</v>
      </c>
      <c r="F1063">
        <v>2091</v>
      </c>
    </row>
    <row r="1064" spans="1:6">
      <c r="A1064" t="s">
        <v>2741</v>
      </c>
      <c r="B1064" t="s">
        <v>1691</v>
      </c>
      <c r="C1064" t="s">
        <v>322</v>
      </c>
      <c r="D1064" t="s">
        <v>2911</v>
      </c>
      <c r="E1064" t="s">
        <v>209</v>
      </c>
      <c r="F1064">
        <v>4972.8900000000003</v>
      </c>
    </row>
    <row r="1065" spans="1:6">
      <c r="A1065" t="s">
        <v>2742</v>
      </c>
      <c r="B1065" t="s">
        <v>1691</v>
      </c>
      <c r="C1065" t="s">
        <v>678</v>
      </c>
      <c r="D1065" t="s">
        <v>2911</v>
      </c>
      <c r="E1065" t="s">
        <v>209</v>
      </c>
      <c r="F1065">
        <v>2081.16</v>
      </c>
    </row>
    <row r="1066" spans="1:6">
      <c r="A1066" t="s">
        <v>2743</v>
      </c>
      <c r="B1066" t="s">
        <v>1691</v>
      </c>
      <c r="C1066" t="s">
        <v>688</v>
      </c>
      <c r="D1066" t="s">
        <v>2911</v>
      </c>
      <c r="E1066" t="s">
        <v>209</v>
      </c>
      <c r="F1066">
        <v>357.93</v>
      </c>
    </row>
    <row r="1067" spans="1:6">
      <c r="A1067" t="s">
        <v>2744</v>
      </c>
      <c r="B1067" t="s">
        <v>1691</v>
      </c>
      <c r="C1067" t="s">
        <v>678</v>
      </c>
      <c r="D1067" t="s">
        <v>2911</v>
      </c>
      <c r="E1067" t="s">
        <v>209</v>
      </c>
      <c r="F1067">
        <v>2081.16</v>
      </c>
    </row>
    <row r="1068" spans="1:6">
      <c r="A1068" t="s">
        <v>2745</v>
      </c>
      <c r="B1068" t="s">
        <v>1691</v>
      </c>
      <c r="C1068" t="s">
        <v>688</v>
      </c>
      <c r="D1068" t="s">
        <v>2911</v>
      </c>
      <c r="E1068" t="s">
        <v>209</v>
      </c>
      <c r="F1068">
        <v>357.93</v>
      </c>
    </row>
    <row r="1069" spans="1:6">
      <c r="A1069" t="s">
        <v>2746</v>
      </c>
      <c r="B1069" t="s">
        <v>1691</v>
      </c>
      <c r="C1069" t="s">
        <v>678</v>
      </c>
      <c r="D1069" t="s">
        <v>2911</v>
      </c>
      <c r="E1069" t="s">
        <v>209</v>
      </c>
      <c r="F1069">
        <v>2081.16</v>
      </c>
    </row>
    <row r="1070" spans="1:6">
      <c r="A1070" t="s">
        <v>2747</v>
      </c>
      <c r="B1070" t="s">
        <v>1691</v>
      </c>
      <c r="C1070" t="s">
        <v>688</v>
      </c>
      <c r="D1070" t="s">
        <v>2911</v>
      </c>
      <c r="E1070" t="s">
        <v>209</v>
      </c>
      <c r="F1070">
        <v>357.93</v>
      </c>
    </row>
    <row r="1071" spans="1:6">
      <c r="A1071" t="s">
        <v>2748</v>
      </c>
      <c r="B1071" t="s">
        <v>1691</v>
      </c>
      <c r="C1071" t="s">
        <v>678</v>
      </c>
      <c r="D1071" t="s">
        <v>2911</v>
      </c>
      <c r="E1071" t="s">
        <v>209</v>
      </c>
      <c r="F1071">
        <v>2081.16</v>
      </c>
    </row>
    <row r="1072" spans="1:6">
      <c r="A1072" t="s">
        <v>2749</v>
      </c>
      <c r="B1072" t="s">
        <v>1691</v>
      </c>
      <c r="C1072" t="s">
        <v>688</v>
      </c>
      <c r="D1072" t="s">
        <v>2911</v>
      </c>
      <c r="E1072" t="s">
        <v>209</v>
      </c>
      <c r="F1072">
        <v>357.93</v>
      </c>
    </row>
    <row r="1073" spans="1:6">
      <c r="A1073" t="s">
        <v>2750</v>
      </c>
      <c r="B1073" t="s">
        <v>1691</v>
      </c>
      <c r="C1073" t="s">
        <v>678</v>
      </c>
      <c r="D1073" t="s">
        <v>2911</v>
      </c>
      <c r="E1073" t="s">
        <v>209</v>
      </c>
      <c r="F1073">
        <v>2081.16</v>
      </c>
    </row>
    <row r="1074" spans="1:6">
      <c r="A1074" t="s">
        <v>2751</v>
      </c>
      <c r="B1074" t="s">
        <v>1691</v>
      </c>
      <c r="C1074" t="s">
        <v>688</v>
      </c>
      <c r="D1074" t="s">
        <v>2911</v>
      </c>
      <c r="E1074" t="s">
        <v>209</v>
      </c>
      <c r="F1074">
        <v>357.93</v>
      </c>
    </row>
    <row r="1075" spans="1:6">
      <c r="A1075" t="s">
        <v>2752</v>
      </c>
      <c r="B1075" t="s">
        <v>1691</v>
      </c>
      <c r="C1075" t="s">
        <v>783</v>
      </c>
      <c r="D1075" t="s">
        <v>2911</v>
      </c>
      <c r="E1075" t="s">
        <v>209</v>
      </c>
      <c r="F1075">
        <v>13199.2</v>
      </c>
    </row>
    <row r="1076" spans="1:6">
      <c r="A1076" t="s">
        <v>2753</v>
      </c>
      <c r="B1076" t="s">
        <v>1691</v>
      </c>
      <c r="C1076" t="s">
        <v>787</v>
      </c>
      <c r="D1076" t="s">
        <v>2911</v>
      </c>
      <c r="E1076" t="s">
        <v>209</v>
      </c>
      <c r="F1076">
        <v>4755</v>
      </c>
    </row>
    <row r="1077" spans="1:6">
      <c r="A1077" t="s">
        <v>2754</v>
      </c>
      <c r="B1077" t="s">
        <v>1691</v>
      </c>
      <c r="C1077" t="s">
        <v>791</v>
      </c>
      <c r="D1077" t="s">
        <v>2911</v>
      </c>
      <c r="E1077" t="s">
        <v>209</v>
      </c>
      <c r="F1077">
        <v>30000</v>
      </c>
    </row>
    <row r="1078" spans="1:6">
      <c r="A1078" t="s">
        <v>2755</v>
      </c>
      <c r="B1078" t="s">
        <v>1691</v>
      </c>
      <c r="C1078" t="s">
        <v>794</v>
      </c>
      <c r="D1078" t="s">
        <v>2911</v>
      </c>
      <c r="E1078" t="s">
        <v>209</v>
      </c>
      <c r="F1078">
        <v>3600</v>
      </c>
    </row>
    <row r="1079" spans="1:6">
      <c r="A1079" t="s">
        <v>2756</v>
      </c>
      <c r="B1079" t="s">
        <v>1691</v>
      </c>
      <c r="C1079" t="s">
        <v>797</v>
      </c>
      <c r="D1079" t="s">
        <v>2911</v>
      </c>
      <c r="E1079" t="s">
        <v>209</v>
      </c>
      <c r="F1079">
        <v>9800</v>
      </c>
    </row>
    <row r="1080" spans="1:6">
      <c r="A1080" t="s">
        <v>2757</v>
      </c>
      <c r="B1080" t="s">
        <v>1691</v>
      </c>
      <c r="C1080" t="s">
        <v>801</v>
      </c>
      <c r="D1080" t="s">
        <v>2911</v>
      </c>
      <c r="E1080" t="s">
        <v>209</v>
      </c>
      <c r="F1080">
        <v>22630</v>
      </c>
    </row>
    <row r="1081" spans="1:6">
      <c r="A1081" t="s">
        <v>2758</v>
      </c>
      <c r="B1081" t="s">
        <v>1691</v>
      </c>
      <c r="C1081" t="s">
        <v>759</v>
      </c>
      <c r="D1081" t="s">
        <v>2911</v>
      </c>
      <c r="E1081" t="s">
        <v>209</v>
      </c>
      <c r="F1081">
        <v>117980</v>
      </c>
    </row>
    <row r="1082" spans="1:6">
      <c r="A1082" t="s">
        <v>2759</v>
      </c>
      <c r="B1082" t="s">
        <v>1691</v>
      </c>
      <c r="C1082" t="s">
        <v>804</v>
      </c>
      <c r="D1082" t="s">
        <v>2911</v>
      </c>
      <c r="E1082" t="s">
        <v>209</v>
      </c>
      <c r="F1082">
        <v>7700</v>
      </c>
    </row>
    <row r="1083" spans="1:6">
      <c r="A1083" t="s">
        <v>2760</v>
      </c>
      <c r="B1083" t="s">
        <v>1691</v>
      </c>
      <c r="C1083" t="s">
        <v>807</v>
      </c>
      <c r="D1083" t="s">
        <v>2911</v>
      </c>
      <c r="E1083" t="s">
        <v>209</v>
      </c>
      <c r="F1083">
        <v>15900</v>
      </c>
    </row>
    <row r="1084" spans="1:6">
      <c r="A1084" t="s">
        <v>2761</v>
      </c>
      <c r="B1084" t="s">
        <v>1691</v>
      </c>
      <c r="C1084" t="s">
        <v>810</v>
      </c>
      <c r="D1084" t="s">
        <v>2911</v>
      </c>
      <c r="E1084" t="s">
        <v>209</v>
      </c>
      <c r="F1084">
        <v>8500</v>
      </c>
    </row>
    <row r="1085" spans="1:6">
      <c r="A1085" t="s">
        <v>2762</v>
      </c>
      <c r="B1085" t="s">
        <v>1691</v>
      </c>
      <c r="C1085" t="s">
        <v>813</v>
      </c>
      <c r="D1085" t="s">
        <v>2911</v>
      </c>
      <c r="E1085" t="s">
        <v>209</v>
      </c>
      <c r="F1085">
        <v>69970.5</v>
      </c>
    </row>
    <row r="1086" spans="1:6">
      <c r="A1086" t="s">
        <v>2763</v>
      </c>
      <c r="B1086" t="s">
        <v>1691</v>
      </c>
      <c r="C1086" t="s">
        <v>816</v>
      </c>
      <c r="D1086" t="s">
        <v>2911</v>
      </c>
      <c r="E1086" t="s">
        <v>209</v>
      </c>
      <c r="F1086">
        <v>16414.349999999999</v>
      </c>
    </row>
    <row r="1087" spans="1:6">
      <c r="A1087" t="s">
        <v>2764</v>
      </c>
      <c r="B1087" t="s">
        <v>1691</v>
      </c>
      <c r="C1087" t="s">
        <v>818</v>
      </c>
      <c r="D1087" t="s">
        <v>2911</v>
      </c>
      <c r="E1087" t="s">
        <v>240</v>
      </c>
      <c r="F1087">
        <v>4104</v>
      </c>
    </row>
    <row r="1088" spans="1:6">
      <c r="A1088" t="s">
        <v>2765</v>
      </c>
      <c r="B1088" t="s">
        <v>1691</v>
      </c>
      <c r="C1088" t="s">
        <v>820</v>
      </c>
      <c r="D1088" t="s">
        <v>2911</v>
      </c>
      <c r="E1088" t="s">
        <v>209</v>
      </c>
      <c r="F1088">
        <v>14557.32</v>
      </c>
    </row>
    <row r="1089" spans="1:6">
      <c r="A1089" t="s">
        <v>2766</v>
      </c>
      <c r="B1089" t="s">
        <v>1691</v>
      </c>
      <c r="C1089" t="s">
        <v>823</v>
      </c>
      <c r="D1089" t="s">
        <v>2911</v>
      </c>
      <c r="E1089" t="s">
        <v>209</v>
      </c>
      <c r="F1089">
        <v>5446</v>
      </c>
    </row>
    <row r="1090" spans="1:6">
      <c r="A1090" t="s">
        <v>2767</v>
      </c>
      <c r="B1090" t="s">
        <v>1691</v>
      </c>
      <c r="C1090" t="s">
        <v>825</v>
      </c>
      <c r="D1090" t="s">
        <v>2911</v>
      </c>
      <c r="E1090" t="s">
        <v>209</v>
      </c>
      <c r="F1090">
        <v>10399.959999999999</v>
      </c>
    </row>
    <row r="1091" spans="1:6">
      <c r="A1091" t="s">
        <v>2768</v>
      </c>
      <c r="B1091" t="s">
        <v>1691</v>
      </c>
      <c r="C1091" t="s">
        <v>828</v>
      </c>
      <c r="D1091" t="s">
        <v>2911</v>
      </c>
      <c r="E1091" t="s">
        <v>209</v>
      </c>
      <c r="F1091">
        <v>32865</v>
      </c>
    </row>
    <row r="1092" spans="1:6">
      <c r="A1092" t="s">
        <v>2769</v>
      </c>
      <c r="B1092" t="s">
        <v>1691</v>
      </c>
      <c r="C1092" t="s">
        <v>261</v>
      </c>
      <c r="D1092" t="s">
        <v>2911</v>
      </c>
      <c r="E1092" t="s">
        <v>209</v>
      </c>
      <c r="F1092">
        <v>1178</v>
      </c>
    </row>
    <row r="1093" spans="1:6">
      <c r="A1093" t="s">
        <v>2770</v>
      </c>
      <c r="B1093" t="s">
        <v>1691</v>
      </c>
      <c r="C1093" t="s">
        <v>832</v>
      </c>
      <c r="D1093" t="s">
        <v>2911</v>
      </c>
      <c r="E1093" t="s">
        <v>209</v>
      </c>
      <c r="F1093">
        <v>15098.4</v>
      </c>
    </row>
    <row r="1094" spans="1:6">
      <c r="A1094" t="s">
        <v>2771</v>
      </c>
      <c r="B1094" t="s">
        <v>1691</v>
      </c>
      <c r="C1094" t="s">
        <v>825</v>
      </c>
      <c r="D1094" t="s">
        <v>2911</v>
      </c>
      <c r="E1094" t="s">
        <v>209</v>
      </c>
      <c r="F1094">
        <v>3505.5</v>
      </c>
    </row>
    <row r="1095" spans="1:6">
      <c r="A1095" t="s">
        <v>2772</v>
      </c>
      <c r="B1095" t="s">
        <v>1691</v>
      </c>
      <c r="C1095" t="s">
        <v>825</v>
      </c>
      <c r="D1095" t="s">
        <v>2911</v>
      </c>
      <c r="E1095" t="s">
        <v>209</v>
      </c>
      <c r="F1095">
        <v>7011</v>
      </c>
    </row>
    <row r="1096" spans="1:6">
      <c r="A1096" t="s">
        <v>2773</v>
      </c>
      <c r="B1096" t="s">
        <v>1691</v>
      </c>
      <c r="C1096" t="s">
        <v>1053</v>
      </c>
      <c r="D1096" t="s">
        <v>2911</v>
      </c>
      <c r="E1096" t="s">
        <v>209</v>
      </c>
      <c r="F1096">
        <v>11000</v>
      </c>
    </row>
    <row r="1097" spans="1:6">
      <c r="A1097" t="s">
        <v>2774</v>
      </c>
      <c r="B1097" t="s">
        <v>1691</v>
      </c>
      <c r="C1097" t="s">
        <v>3144</v>
      </c>
      <c r="D1097" t="s">
        <v>2915</v>
      </c>
      <c r="E1097" t="s">
        <v>209</v>
      </c>
      <c r="F1097">
        <v>34900</v>
      </c>
    </row>
    <row r="1098" spans="1:6">
      <c r="A1098" t="s">
        <v>2775</v>
      </c>
      <c r="B1098" t="s">
        <v>1691</v>
      </c>
      <c r="C1098" t="s">
        <v>3149</v>
      </c>
      <c r="D1098" t="s">
        <v>2915</v>
      </c>
      <c r="E1098" t="s">
        <v>240</v>
      </c>
      <c r="F1098">
        <v>24261.75</v>
      </c>
    </row>
    <row r="1099" spans="1:6">
      <c r="A1099" t="s">
        <v>2776</v>
      </c>
      <c r="B1099" t="s">
        <v>1691</v>
      </c>
      <c r="C1099" t="s">
        <v>3147</v>
      </c>
      <c r="D1099" t="s">
        <v>2915</v>
      </c>
      <c r="E1099" t="s">
        <v>240</v>
      </c>
      <c r="F1099">
        <v>10050</v>
      </c>
    </row>
    <row r="1100" spans="1:6">
      <c r="A1100" t="s">
        <v>2774</v>
      </c>
      <c r="B1100" t="s">
        <v>1691</v>
      </c>
      <c r="C1100" t="s">
        <v>925</v>
      </c>
      <c r="D1100" t="s">
        <v>2905</v>
      </c>
      <c r="E1100" t="s">
        <v>240</v>
      </c>
      <c r="F1100">
        <v>1161.44</v>
      </c>
    </row>
    <row r="1101" spans="1:6">
      <c r="A1101" t="s">
        <v>2775</v>
      </c>
      <c r="B1101" t="s">
        <v>1691</v>
      </c>
      <c r="C1101" t="s">
        <v>926</v>
      </c>
      <c r="D1101" t="s">
        <v>2905</v>
      </c>
      <c r="E1101" t="s">
        <v>240</v>
      </c>
      <c r="F1101">
        <v>10836.56</v>
      </c>
    </row>
    <row r="1102" spans="1:6">
      <c r="A1102" t="s">
        <v>2776</v>
      </c>
      <c r="B1102" t="s">
        <v>1691</v>
      </c>
      <c r="C1102" t="s">
        <v>927</v>
      </c>
      <c r="D1102" t="s">
        <v>2905</v>
      </c>
      <c r="E1102" t="s">
        <v>240</v>
      </c>
      <c r="F1102">
        <v>419</v>
      </c>
    </row>
    <row r="1103" spans="1:6">
      <c r="A1103" t="s">
        <v>2777</v>
      </c>
      <c r="B1103" t="s">
        <v>1691</v>
      </c>
      <c r="C1103" t="s">
        <v>928</v>
      </c>
      <c r="D1103" t="s">
        <v>2905</v>
      </c>
      <c r="E1103" t="s">
        <v>240</v>
      </c>
      <c r="F1103">
        <v>2462.77</v>
      </c>
    </row>
    <row r="1104" spans="1:6">
      <c r="A1104" t="s">
        <v>2778</v>
      </c>
      <c r="B1104" t="s">
        <v>1691</v>
      </c>
      <c r="C1104" t="s">
        <v>929</v>
      </c>
      <c r="D1104" t="s">
        <v>2905</v>
      </c>
      <c r="E1104" t="s">
        <v>240</v>
      </c>
      <c r="F1104">
        <v>2599</v>
      </c>
    </row>
    <row r="1105" spans="1:6">
      <c r="A1105" t="s">
        <v>2779</v>
      </c>
      <c r="B1105" t="s">
        <v>1691</v>
      </c>
      <c r="C1105" t="s">
        <v>930</v>
      </c>
      <c r="D1105" t="s">
        <v>2905</v>
      </c>
      <c r="E1105" t="s">
        <v>240</v>
      </c>
      <c r="F1105">
        <v>1298.78</v>
      </c>
    </row>
    <row r="1106" spans="1:6">
      <c r="A1106" t="s">
        <v>2780</v>
      </c>
      <c r="B1106" t="s">
        <v>1691</v>
      </c>
      <c r="C1106" t="s">
        <v>931</v>
      </c>
      <c r="D1106" t="s">
        <v>2905</v>
      </c>
      <c r="E1106" t="s">
        <v>240</v>
      </c>
      <c r="F1106">
        <v>352</v>
      </c>
    </row>
    <row r="1107" spans="1:6">
      <c r="A1107" t="s">
        <v>2781</v>
      </c>
      <c r="B1107" t="s">
        <v>1691</v>
      </c>
      <c r="C1107" t="s">
        <v>932</v>
      </c>
      <c r="D1107" t="s">
        <v>2905</v>
      </c>
      <c r="E1107" t="s">
        <v>240</v>
      </c>
      <c r="F1107">
        <v>656</v>
      </c>
    </row>
    <row r="1108" spans="1:6">
      <c r="A1108" t="s">
        <v>2782</v>
      </c>
      <c r="B1108" t="s">
        <v>1691</v>
      </c>
      <c r="C1108" t="s">
        <v>933</v>
      </c>
      <c r="D1108" t="s">
        <v>2905</v>
      </c>
      <c r="E1108" t="s">
        <v>240</v>
      </c>
      <c r="F1108">
        <v>440</v>
      </c>
    </row>
    <row r="1109" spans="1:6">
      <c r="A1109" t="s">
        <v>2783</v>
      </c>
      <c r="B1109" t="s">
        <v>1691</v>
      </c>
      <c r="C1109" t="s">
        <v>934</v>
      </c>
      <c r="D1109" t="s">
        <v>2905</v>
      </c>
      <c r="E1109" t="s">
        <v>240</v>
      </c>
      <c r="F1109">
        <v>379</v>
      </c>
    </row>
    <row r="1110" spans="1:6">
      <c r="A1110" t="s">
        <v>2784</v>
      </c>
      <c r="B1110" t="s">
        <v>1691</v>
      </c>
      <c r="C1110" t="s">
        <v>935</v>
      </c>
      <c r="D1110" t="s">
        <v>2905</v>
      </c>
      <c r="E1110" t="s">
        <v>240</v>
      </c>
      <c r="F1110">
        <v>599</v>
      </c>
    </row>
    <row r="1111" spans="1:6">
      <c r="A1111" t="s">
        <v>2785</v>
      </c>
      <c r="B1111" t="s">
        <v>1691</v>
      </c>
      <c r="C1111" t="s">
        <v>936</v>
      </c>
      <c r="D1111" t="s">
        <v>2905</v>
      </c>
      <c r="E1111" t="s">
        <v>240</v>
      </c>
      <c r="F1111">
        <v>549</v>
      </c>
    </row>
    <row r="1112" spans="1:6">
      <c r="A1112" t="s">
        <v>2786</v>
      </c>
      <c r="B1112" t="s">
        <v>1691</v>
      </c>
      <c r="C1112" t="s">
        <v>937</v>
      </c>
      <c r="D1112" t="s">
        <v>2905</v>
      </c>
      <c r="E1112" t="s">
        <v>240</v>
      </c>
      <c r="F1112">
        <v>4399</v>
      </c>
    </row>
    <row r="1113" spans="1:6">
      <c r="A1113" t="s">
        <v>2787</v>
      </c>
      <c r="B1113" t="s">
        <v>1691</v>
      </c>
      <c r="C1113" t="s">
        <v>938</v>
      </c>
      <c r="D1113" t="s">
        <v>2905</v>
      </c>
      <c r="E1113" t="s">
        <v>240</v>
      </c>
      <c r="F1113">
        <v>369</v>
      </c>
    </row>
    <row r="1114" spans="1:6">
      <c r="A1114" t="s">
        <v>2788</v>
      </c>
      <c r="B1114" t="s">
        <v>1691</v>
      </c>
      <c r="C1114" t="s">
        <v>939</v>
      </c>
      <c r="D1114" t="s">
        <v>2905</v>
      </c>
      <c r="E1114" t="s">
        <v>209</v>
      </c>
      <c r="F1114">
        <v>6900</v>
      </c>
    </row>
    <row r="1115" spans="1:6">
      <c r="A1115" t="s">
        <v>2789</v>
      </c>
      <c r="B1115" t="s">
        <v>1691</v>
      </c>
      <c r="C1115" t="s">
        <v>940</v>
      </c>
      <c r="D1115" t="s">
        <v>2905</v>
      </c>
      <c r="E1115" t="s">
        <v>209</v>
      </c>
      <c r="F1115">
        <v>5535</v>
      </c>
    </row>
    <row r="1116" spans="1:6">
      <c r="A1116" t="s">
        <v>2790</v>
      </c>
      <c r="B1116" t="s">
        <v>1691</v>
      </c>
      <c r="C1116" t="s">
        <v>941</v>
      </c>
      <c r="D1116" t="s">
        <v>2905</v>
      </c>
      <c r="E1116" t="s">
        <v>209</v>
      </c>
      <c r="F1116">
        <v>66000</v>
      </c>
    </row>
    <row r="1117" spans="1:6">
      <c r="A1117" t="s">
        <v>2791</v>
      </c>
      <c r="B1117" t="s">
        <v>1691</v>
      </c>
      <c r="C1117" t="s">
        <v>942</v>
      </c>
      <c r="D1117" t="s">
        <v>2905</v>
      </c>
      <c r="E1117" t="s">
        <v>209</v>
      </c>
      <c r="F1117">
        <v>9609.99</v>
      </c>
    </row>
    <row r="1118" spans="1:6">
      <c r="A1118" t="s">
        <v>2792</v>
      </c>
      <c r="B1118" t="s">
        <v>1691</v>
      </c>
      <c r="C1118" t="s">
        <v>943</v>
      </c>
      <c r="D1118" t="s">
        <v>2905</v>
      </c>
      <c r="E1118" t="s">
        <v>209</v>
      </c>
      <c r="F1118">
        <v>6365.25</v>
      </c>
    </row>
    <row r="1119" spans="1:6">
      <c r="A1119" t="s">
        <v>2793</v>
      </c>
      <c r="B1119" t="s">
        <v>1691</v>
      </c>
      <c r="C1119" t="s">
        <v>944</v>
      </c>
      <c r="D1119" t="s">
        <v>2905</v>
      </c>
      <c r="E1119" t="s">
        <v>209</v>
      </c>
      <c r="F1119">
        <v>9624.75</v>
      </c>
    </row>
    <row r="1120" spans="1:6">
      <c r="A1120" t="s">
        <v>2794</v>
      </c>
      <c r="B1120" t="s">
        <v>1691</v>
      </c>
      <c r="C1120" t="s">
        <v>946</v>
      </c>
      <c r="D1120" t="s">
        <v>2905</v>
      </c>
      <c r="E1120" t="s">
        <v>209</v>
      </c>
      <c r="F1120">
        <v>7798.2</v>
      </c>
    </row>
    <row r="1121" spans="1:6">
      <c r="A1121" t="s">
        <v>2795</v>
      </c>
      <c r="B1121" t="s">
        <v>1691</v>
      </c>
      <c r="C1121" t="s">
        <v>948</v>
      </c>
      <c r="D1121" t="s">
        <v>2905</v>
      </c>
      <c r="E1121" t="s">
        <v>209</v>
      </c>
      <c r="F1121">
        <v>7798.2</v>
      </c>
    </row>
    <row r="1122" spans="1:6">
      <c r="A1122" t="s">
        <v>2796</v>
      </c>
      <c r="B1122" t="s">
        <v>1691</v>
      </c>
      <c r="C1122" t="s">
        <v>949</v>
      </c>
      <c r="D1122" t="s">
        <v>2905</v>
      </c>
      <c r="E1122" t="s">
        <v>209</v>
      </c>
      <c r="F1122">
        <v>8208.5300000000007</v>
      </c>
    </row>
    <row r="1123" spans="1:6">
      <c r="A1123" t="s">
        <v>2797</v>
      </c>
      <c r="B1123" t="s">
        <v>1691</v>
      </c>
      <c r="C1123" t="s">
        <v>951</v>
      </c>
      <c r="D1123" t="s">
        <v>2905</v>
      </c>
      <c r="E1123" t="s">
        <v>209</v>
      </c>
      <c r="F1123">
        <v>4392</v>
      </c>
    </row>
    <row r="1124" spans="1:6">
      <c r="A1124" t="s">
        <v>2798</v>
      </c>
      <c r="B1124" t="s">
        <v>1691</v>
      </c>
      <c r="C1124" t="s">
        <v>952</v>
      </c>
      <c r="D1124" t="s">
        <v>2905</v>
      </c>
      <c r="E1124" t="s">
        <v>240</v>
      </c>
      <c r="F1124">
        <v>11951.48</v>
      </c>
    </row>
    <row r="1125" spans="1:6">
      <c r="A1125" t="s">
        <v>2799</v>
      </c>
      <c r="B1125" t="s">
        <v>1691</v>
      </c>
      <c r="C1125" t="s">
        <v>953</v>
      </c>
      <c r="D1125" t="s">
        <v>2905</v>
      </c>
      <c r="E1125" t="s">
        <v>209</v>
      </c>
      <c r="F1125">
        <v>3543.51</v>
      </c>
    </row>
    <row r="1126" spans="1:6">
      <c r="A1126" t="s">
        <v>2800</v>
      </c>
      <c r="B1126" t="s">
        <v>1691</v>
      </c>
      <c r="C1126" t="s">
        <v>954</v>
      </c>
      <c r="D1126" t="s">
        <v>2905</v>
      </c>
      <c r="E1126" t="s">
        <v>209</v>
      </c>
      <c r="F1126">
        <v>3859.68</v>
      </c>
    </row>
    <row r="1127" spans="1:6">
      <c r="A1127" t="s">
        <v>2801</v>
      </c>
      <c r="B1127" t="s">
        <v>1691</v>
      </c>
      <c r="C1127" t="s">
        <v>956</v>
      </c>
      <c r="D1127" t="s">
        <v>2905</v>
      </c>
      <c r="E1127" t="s">
        <v>209</v>
      </c>
      <c r="F1127">
        <v>3859.68</v>
      </c>
    </row>
    <row r="1128" spans="1:6">
      <c r="A1128" t="s">
        <v>2802</v>
      </c>
      <c r="B1128" t="s">
        <v>1691</v>
      </c>
      <c r="C1128" t="s">
        <v>957</v>
      </c>
      <c r="D1128" t="s">
        <v>2905</v>
      </c>
      <c r="E1128" t="s">
        <v>240</v>
      </c>
      <c r="F1128">
        <v>373</v>
      </c>
    </row>
    <row r="1129" spans="1:6">
      <c r="A1129" t="s">
        <v>2803</v>
      </c>
      <c r="B1129" t="s">
        <v>1691</v>
      </c>
      <c r="C1129" t="s">
        <v>958</v>
      </c>
      <c r="D1129" t="s">
        <v>2905</v>
      </c>
      <c r="E1129" t="s">
        <v>240</v>
      </c>
      <c r="F1129">
        <v>118.98</v>
      </c>
    </row>
    <row r="1130" spans="1:6">
      <c r="A1130" t="s">
        <v>2804</v>
      </c>
      <c r="B1130" t="s">
        <v>1691</v>
      </c>
      <c r="C1130" t="s">
        <v>959</v>
      </c>
      <c r="D1130" t="s">
        <v>2905</v>
      </c>
      <c r="E1130" t="s">
        <v>209</v>
      </c>
      <c r="F1130">
        <v>5000.01</v>
      </c>
    </row>
    <row r="1131" spans="1:6">
      <c r="A1131" t="s">
        <v>2805</v>
      </c>
      <c r="B1131" t="s">
        <v>1691</v>
      </c>
      <c r="C1131" t="s">
        <v>960</v>
      </c>
      <c r="D1131" t="s">
        <v>2905</v>
      </c>
      <c r="E1131" t="s">
        <v>209</v>
      </c>
      <c r="F1131">
        <v>1449</v>
      </c>
    </row>
    <row r="1132" spans="1:6">
      <c r="A1132" t="s">
        <v>2806</v>
      </c>
      <c r="B1132" t="s">
        <v>1691</v>
      </c>
      <c r="C1132" t="s">
        <v>1049</v>
      </c>
      <c r="D1132" t="s">
        <v>2905</v>
      </c>
      <c r="E1132" t="s">
        <v>209</v>
      </c>
      <c r="F1132">
        <v>999</v>
      </c>
    </row>
    <row r="1133" spans="1:6">
      <c r="A1133" t="s">
        <v>2807</v>
      </c>
      <c r="B1133" t="s">
        <v>1691</v>
      </c>
      <c r="C1133" t="s">
        <v>1050</v>
      </c>
      <c r="D1133" t="s">
        <v>2905</v>
      </c>
      <c r="E1133" t="s">
        <v>209</v>
      </c>
      <c r="F1133">
        <v>1300</v>
      </c>
    </row>
    <row r="1134" spans="1:6">
      <c r="A1134" t="s">
        <v>2808</v>
      </c>
      <c r="B1134" t="s">
        <v>1691</v>
      </c>
      <c r="C1134" t="s">
        <v>962</v>
      </c>
      <c r="D1134" t="s">
        <v>2905</v>
      </c>
      <c r="E1134" t="s">
        <v>209</v>
      </c>
      <c r="F1134">
        <v>2448</v>
      </c>
    </row>
    <row r="1135" spans="1:6">
      <c r="A1135" t="s">
        <v>2809</v>
      </c>
      <c r="B1135" t="s">
        <v>1691</v>
      </c>
      <c r="C1135" t="s">
        <v>979</v>
      </c>
      <c r="D1135" t="s">
        <v>2916</v>
      </c>
      <c r="E1135" t="s">
        <v>209</v>
      </c>
      <c r="F1135">
        <v>140960.97</v>
      </c>
    </row>
    <row r="1136" spans="1:6">
      <c r="A1136" t="s">
        <v>2810</v>
      </c>
      <c r="B1136" t="s">
        <v>1691</v>
      </c>
      <c r="C1136" t="s">
        <v>1075</v>
      </c>
      <c r="D1136" t="s">
        <v>2916</v>
      </c>
      <c r="E1136" t="s">
        <v>209</v>
      </c>
      <c r="F1136">
        <v>2198.9899999999998</v>
      </c>
    </row>
    <row r="1137" spans="1:6">
      <c r="A1137" t="s">
        <v>2811</v>
      </c>
      <c r="B1137" t="s">
        <v>1691</v>
      </c>
      <c r="C1137" t="s">
        <v>1076</v>
      </c>
      <c r="D1137" t="s">
        <v>2916</v>
      </c>
      <c r="E1137" t="s">
        <v>209</v>
      </c>
      <c r="F1137">
        <v>4305</v>
      </c>
    </row>
    <row r="1138" spans="1:6">
      <c r="A1138" t="s">
        <v>2812</v>
      </c>
      <c r="B1138" t="s">
        <v>1691</v>
      </c>
      <c r="C1138" t="s">
        <v>1077</v>
      </c>
      <c r="D1138" t="s">
        <v>2916</v>
      </c>
      <c r="E1138" t="s">
        <v>209</v>
      </c>
      <c r="F1138">
        <v>2621.13</v>
      </c>
    </row>
    <row r="1139" spans="1:6">
      <c r="A1139" t="s">
        <v>2813</v>
      </c>
      <c r="B1139" t="s">
        <v>1691</v>
      </c>
      <c r="C1139" t="s">
        <v>1078</v>
      </c>
      <c r="D1139" t="s">
        <v>2916</v>
      </c>
      <c r="E1139" t="s">
        <v>209</v>
      </c>
      <c r="F1139">
        <v>2496.9</v>
      </c>
    </row>
    <row r="1140" spans="1:6">
      <c r="A1140" t="s">
        <v>2814</v>
      </c>
      <c r="B1140" t="s">
        <v>1691</v>
      </c>
      <c r="C1140" t="s">
        <v>1079</v>
      </c>
      <c r="D1140" t="s">
        <v>2916</v>
      </c>
      <c r="E1140" t="s">
        <v>240</v>
      </c>
      <c r="F1140">
        <v>4061.46</v>
      </c>
    </row>
    <row r="1141" spans="1:6">
      <c r="A1141" t="s">
        <v>2815</v>
      </c>
      <c r="B1141" t="s">
        <v>1691</v>
      </c>
      <c r="C1141" t="s">
        <v>1080</v>
      </c>
      <c r="D1141" t="s">
        <v>2916</v>
      </c>
      <c r="E1141" t="s">
        <v>240</v>
      </c>
      <c r="F1141">
        <v>2576.85</v>
      </c>
    </row>
    <row r="1142" spans="1:6">
      <c r="A1142" t="s">
        <v>2816</v>
      </c>
      <c r="B1142" t="s">
        <v>1691</v>
      </c>
      <c r="C1142" t="s">
        <v>1081</v>
      </c>
      <c r="D1142" t="s">
        <v>2916</v>
      </c>
      <c r="E1142" t="s">
        <v>240</v>
      </c>
      <c r="F1142">
        <v>3425.55</v>
      </c>
    </row>
    <row r="1143" spans="1:6">
      <c r="A1143" t="s">
        <v>2817</v>
      </c>
      <c r="B1143" t="s">
        <v>1691</v>
      </c>
      <c r="C1143" t="s">
        <v>1082</v>
      </c>
      <c r="D1143" t="s">
        <v>2916</v>
      </c>
      <c r="E1143" t="s">
        <v>240</v>
      </c>
      <c r="F1143">
        <v>3480.9</v>
      </c>
    </row>
    <row r="1144" spans="1:6">
      <c r="A1144" t="s">
        <v>2818</v>
      </c>
      <c r="B1144" t="s">
        <v>1691</v>
      </c>
      <c r="C1144" t="s">
        <v>1083</v>
      </c>
      <c r="D1144" t="s">
        <v>2916</v>
      </c>
      <c r="E1144" t="s">
        <v>209</v>
      </c>
      <c r="F1144">
        <v>2652.4</v>
      </c>
    </row>
    <row r="1145" spans="1:6">
      <c r="A1145" t="s">
        <v>2819</v>
      </c>
      <c r="B1145" t="s">
        <v>1691</v>
      </c>
      <c r="C1145" t="s">
        <v>979</v>
      </c>
      <c r="D1145" t="s">
        <v>2915</v>
      </c>
      <c r="E1145" t="s">
        <v>209</v>
      </c>
      <c r="F1145">
        <v>9840</v>
      </c>
    </row>
    <row r="1146" spans="1:6">
      <c r="A1146" t="s">
        <v>2820</v>
      </c>
      <c r="B1146" t="s">
        <v>1691</v>
      </c>
      <c r="C1146" t="s">
        <v>979</v>
      </c>
      <c r="D1146" t="s">
        <v>2915</v>
      </c>
      <c r="E1146" t="s">
        <v>209</v>
      </c>
      <c r="F1146">
        <v>9840</v>
      </c>
    </row>
    <row r="1147" spans="1:6">
      <c r="A1147" t="s">
        <v>2821</v>
      </c>
      <c r="B1147" t="s">
        <v>1691</v>
      </c>
      <c r="C1147" t="s">
        <v>753</v>
      </c>
      <c r="D1147" t="s">
        <v>2915</v>
      </c>
      <c r="E1147" t="s">
        <v>209</v>
      </c>
      <c r="F1147">
        <v>1199</v>
      </c>
    </row>
    <row r="1148" spans="1:6">
      <c r="A1148" t="s">
        <v>2822</v>
      </c>
      <c r="B1148" t="s">
        <v>1691</v>
      </c>
      <c r="C1148" t="s">
        <v>990</v>
      </c>
      <c r="D1148" t="s">
        <v>2915</v>
      </c>
      <c r="E1148" t="s">
        <v>240</v>
      </c>
      <c r="F1148">
        <v>299</v>
      </c>
    </row>
    <row r="1149" spans="1:6">
      <c r="A1149" t="s">
        <v>2823</v>
      </c>
      <c r="B1149" t="s">
        <v>1691</v>
      </c>
      <c r="C1149" t="s">
        <v>991</v>
      </c>
      <c r="D1149" t="s">
        <v>2915</v>
      </c>
      <c r="E1149" t="s">
        <v>209</v>
      </c>
      <c r="F1149">
        <v>599.26</v>
      </c>
    </row>
    <row r="1150" spans="1:6">
      <c r="A1150" t="s">
        <v>2824</v>
      </c>
      <c r="B1150" t="s">
        <v>1691</v>
      </c>
      <c r="C1150" t="s">
        <v>993</v>
      </c>
      <c r="D1150" t="s">
        <v>2915</v>
      </c>
      <c r="E1150" t="s">
        <v>209</v>
      </c>
      <c r="F1150">
        <v>974.65</v>
      </c>
    </row>
    <row r="1151" spans="1:6">
      <c r="A1151" t="s">
        <v>2825</v>
      </c>
      <c r="B1151" t="s">
        <v>1691</v>
      </c>
      <c r="C1151" t="s">
        <v>995</v>
      </c>
      <c r="D1151" t="s">
        <v>2915</v>
      </c>
      <c r="E1151" t="s">
        <v>240</v>
      </c>
      <c r="F1151">
        <v>86.1</v>
      </c>
    </row>
    <row r="1152" spans="1:6">
      <c r="A1152" t="s">
        <v>2826</v>
      </c>
      <c r="B1152" t="s">
        <v>1691</v>
      </c>
      <c r="C1152" t="s">
        <v>997</v>
      </c>
      <c r="D1152" t="s">
        <v>2915</v>
      </c>
      <c r="E1152" t="s">
        <v>209</v>
      </c>
      <c r="F1152">
        <v>199</v>
      </c>
    </row>
    <row r="1153" spans="1:6">
      <c r="A1153" t="s">
        <v>2827</v>
      </c>
      <c r="B1153" t="s">
        <v>1691</v>
      </c>
      <c r="C1153" t="s">
        <v>459</v>
      </c>
      <c r="D1153" t="s">
        <v>2915</v>
      </c>
      <c r="E1153" t="s">
        <v>209</v>
      </c>
      <c r="F1153">
        <v>151.38</v>
      </c>
    </row>
    <row r="1154" spans="1:6">
      <c r="A1154" t="s">
        <v>2828</v>
      </c>
      <c r="B1154" t="s">
        <v>1691</v>
      </c>
      <c r="C1154" t="s">
        <v>287</v>
      </c>
      <c r="D1154" t="s">
        <v>2915</v>
      </c>
      <c r="E1154" t="s">
        <v>240</v>
      </c>
      <c r="F1154">
        <v>1350</v>
      </c>
    </row>
    <row r="1155" spans="1:6">
      <c r="A1155" t="s">
        <v>2829</v>
      </c>
      <c r="B1155" t="s">
        <v>1691</v>
      </c>
      <c r="C1155" t="s">
        <v>753</v>
      </c>
      <c r="D1155" t="s">
        <v>2915</v>
      </c>
      <c r="E1155" t="s">
        <v>209</v>
      </c>
      <c r="F1155">
        <v>3100</v>
      </c>
    </row>
    <row r="1156" spans="1:6">
      <c r="A1156" t="s">
        <v>2830</v>
      </c>
      <c r="B1156" t="s">
        <v>1691</v>
      </c>
      <c r="C1156" t="s">
        <v>1001</v>
      </c>
      <c r="D1156" t="s">
        <v>2915</v>
      </c>
      <c r="E1156" t="s">
        <v>209</v>
      </c>
      <c r="F1156">
        <v>3400</v>
      </c>
    </row>
    <row r="1157" spans="1:6">
      <c r="A1157" t="s">
        <v>2831</v>
      </c>
      <c r="B1157" t="s">
        <v>1691</v>
      </c>
      <c r="C1157" t="s">
        <v>1003</v>
      </c>
      <c r="D1157" t="s">
        <v>2915</v>
      </c>
      <c r="E1157" t="s">
        <v>240</v>
      </c>
      <c r="F1157">
        <v>1998</v>
      </c>
    </row>
    <row r="1158" spans="1:6">
      <c r="A1158" t="s">
        <v>2832</v>
      </c>
      <c r="B1158" t="s">
        <v>1691</v>
      </c>
      <c r="C1158" t="s">
        <v>1073</v>
      </c>
      <c r="D1158" t="s">
        <v>2915</v>
      </c>
      <c r="E1158" t="s">
        <v>209</v>
      </c>
      <c r="F1158">
        <v>1702</v>
      </c>
    </row>
    <row r="1159" spans="1:6">
      <c r="A1159" t="s">
        <v>2833</v>
      </c>
      <c r="B1159" t="s">
        <v>1691</v>
      </c>
      <c r="C1159" t="s">
        <v>1074</v>
      </c>
      <c r="D1159" t="s">
        <v>2915</v>
      </c>
      <c r="E1159" t="s">
        <v>240</v>
      </c>
      <c r="F1159">
        <v>828</v>
      </c>
    </row>
    <row r="1160" spans="1:6">
      <c r="A1160" t="s">
        <v>2834</v>
      </c>
      <c r="B1160" t="s">
        <v>1691</v>
      </c>
      <c r="C1160" t="s">
        <v>895</v>
      </c>
      <c r="D1160" t="s">
        <v>1492</v>
      </c>
      <c r="E1160" t="s">
        <v>209</v>
      </c>
      <c r="F1160">
        <v>3259.5</v>
      </c>
    </row>
    <row r="1161" spans="1:6">
      <c r="A1161" t="s">
        <v>2835</v>
      </c>
      <c r="B1161" t="s">
        <v>1691</v>
      </c>
      <c r="C1161" t="s">
        <v>898</v>
      </c>
      <c r="D1161" t="s">
        <v>1492</v>
      </c>
      <c r="E1161" t="s">
        <v>209</v>
      </c>
      <c r="F1161">
        <v>2000.8</v>
      </c>
    </row>
    <row r="1162" spans="1:6">
      <c r="A1162" t="s">
        <v>2836</v>
      </c>
      <c r="B1162" t="s">
        <v>1691</v>
      </c>
      <c r="C1162" t="s">
        <v>900</v>
      </c>
      <c r="D1162" t="s">
        <v>1492</v>
      </c>
      <c r="E1162" t="s">
        <v>2899</v>
      </c>
      <c r="F1162">
        <v>303.05</v>
      </c>
    </row>
    <row r="1163" spans="1:6">
      <c r="A1163" t="s">
        <v>2837</v>
      </c>
      <c r="B1163" t="s">
        <v>1691</v>
      </c>
      <c r="C1163" t="s">
        <v>903</v>
      </c>
      <c r="D1163" t="s">
        <v>1492</v>
      </c>
      <c r="E1163" t="s">
        <v>209</v>
      </c>
      <c r="F1163">
        <v>579</v>
      </c>
    </row>
    <row r="1164" spans="1:6">
      <c r="A1164" t="s">
        <v>2838</v>
      </c>
      <c r="B1164" t="s">
        <v>1691</v>
      </c>
      <c r="C1164" t="s">
        <v>895</v>
      </c>
      <c r="D1164" t="s">
        <v>1492</v>
      </c>
      <c r="E1164" t="s">
        <v>209</v>
      </c>
      <c r="F1164">
        <v>2690</v>
      </c>
    </row>
    <row r="1165" spans="1:6">
      <c r="A1165" t="s">
        <v>2839</v>
      </c>
      <c r="B1165" t="s">
        <v>1691</v>
      </c>
      <c r="C1165" t="s">
        <v>906</v>
      </c>
      <c r="D1165" t="s">
        <v>1492</v>
      </c>
      <c r="E1165" t="s">
        <v>209</v>
      </c>
      <c r="F1165">
        <v>2479</v>
      </c>
    </row>
    <row r="1166" spans="1:6">
      <c r="A1166" t="s">
        <v>2840</v>
      </c>
      <c r="B1166" t="s">
        <v>1691</v>
      </c>
      <c r="C1166" t="s">
        <v>908</v>
      </c>
      <c r="D1166" t="s">
        <v>1492</v>
      </c>
      <c r="E1166" t="s">
        <v>209</v>
      </c>
      <c r="F1166">
        <v>1954.99</v>
      </c>
    </row>
    <row r="1167" spans="1:6">
      <c r="A1167" t="s">
        <v>2841</v>
      </c>
      <c r="B1167" t="s">
        <v>1691</v>
      </c>
      <c r="C1167" t="s">
        <v>838</v>
      </c>
      <c r="D1167" t="s">
        <v>2913</v>
      </c>
      <c r="E1167" t="s">
        <v>209</v>
      </c>
      <c r="F1167">
        <v>2550</v>
      </c>
    </row>
    <row r="1168" spans="1:6">
      <c r="A1168" t="s">
        <v>2842</v>
      </c>
      <c r="B1168" t="s">
        <v>1691</v>
      </c>
      <c r="C1168" t="s">
        <v>678</v>
      </c>
      <c r="D1168" t="s">
        <v>2913</v>
      </c>
      <c r="E1168" t="s">
        <v>209</v>
      </c>
      <c r="F1168">
        <v>2349.3000000000002</v>
      </c>
    </row>
    <row r="1169" spans="1:6">
      <c r="A1169" t="s">
        <v>2843</v>
      </c>
      <c r="B1169" t="s">
        <v>1691</v>
      </c>
      <c r="C1169" t="s">
        <v>678</v>
      </c>
      <c r="D1169" t="s">
        <v>2913</v>
      </c>
      <c r="E1169" t="s">
        <v>209</v>
      </c>
      <c r="F1169">
        <v>2349.3000000000002</v>
      </c>
    </row>
    <row r="1170" spans="1:6">
      <c r="A1170" t="s">
        <v>2844</v>
      </c>
      <c r="B1170" t="s">
        <v>1691</v>
      </c>
      <c r="C1170" t="s">
        <v>322</v>
      </c>
      <c r="D1170" t="s">
        <v>2913</v>
      </c>
      <c r="E1170" t="s">
        <v>209</v>
      </c>
      <c r="F1170">
        <v>5645.7</v>
      </c>
    </row>
    <row r="1171" spans="1:6">
      <c r="A1171" t="s">
        <v>2845</v>
      </c>
      <c r="B1171" t="s">
        <v>1691</v>
      </c>
      <c r="C1171" t="s">
        <v>718</v>
      </c>
      <c r="D1171" t="s">
        <v>2913</v>
      </c>
      <c r="E1171" t="s">
        <v>209</v>
      </c>
      <c r="F1171">
        <v>2348.5</v>
      </c>
    </row>
    <row r="1172" spans="1:6">
      <c r="A1172" t="s">
        <v>2846</v>
      </c>
      <c r="B1172" t="s">
        <v>1691</v>
      </c>
      <c r="C1172" t="s">
        <v>205</v>
      </c>
      <c r="D1172" t="s">
        <v>2913</v>
      </c>
      <c r="E1172" t="s">
        <v>209</v>
      </c>
      <c r="F1172">
        <v>738.1</v>
      </c>
    </row>
    <row r="1173" spans="1:6">
      <c r="A1173" t="s">
        <v>2847</v>
      </c>
      <c r="B1173" t="s">
        <v>1691</v>
      </c>
      <c r="C1173" t="s">
        <v>205</v>
      </c>
      <c r="D1173" t="s">
        <v>2913</v>
      </c>
      <c r="E1173" t="s">
        <v>209</v>
      </c>
      <c r="F1173">
        <v>448.95</v>
      </c>
    </row>
    <row r="1174" spans="1:6">
      <c r="A1174" t="s">
        <v>2848</v>
      </c>
      <c r="B1174" t="s">
        <v>1691</v>
      </c>
      <c r="C1174" t="s">
        <v>205</v>
      </c>
      <c r="D1174" t="s">
        <v>2913</v>
      </c>
      <c r="E1174" t="s">
        <v>209</v>
      </c>
      <c r="F1174">
        <v>1420.65</v>
      </c>
    </row>
    <row r="1175" spans="1:6">
      <c r="A1175" t="s">
        <v>2849</v>
      </c>
      <c r="B1175" t="s">
        <v>1691</v>
      </c>
      <c r="C1175" t="s">
        <v>844</v>
      </c>
      <c r="D1175" t="s">
        <v>2913</v>
      </c>
      <c r="E1175" t="s">
        <v>209</v>
      </c>
      <c r="F1175">
        <v>1992.6</v>
      </c>
    </row>
    <row r="1176" spans="1:6">
      <c r="A1176" t="s">
        <v>2850</v>
      </c>
      <c r="B1176" t="s">
        <v>1691</v>
      </c>
      <c r="C1176" t="s">
        <v>383</v>
      </c>
      <c r="D1176" t="s">
        <v>2913</v>
      </c>
      <c r="E1176" t="s">
        <v>209</v>
      </c>
      <c r="F1176">
        <v>3333.3</v>
      </c>
    </row>
    <row r="1177" spans="1:6">
      <c r="A1177" t="s">
        <v>2851</v>
      </c>
      <c r="B1177" t="s">
        <v>1691</v>
      </c>
      <c r="C1177" t="s">
        <v>383</v>
      </c>
      <c r="D1177" t="s">
        <v>2913</v>
      </c>
      <c r="E1177" t="s">
        <v>209</v>
      </c>
      <c r="F1177">
        <v>2787.18</v>
      </c>
    </row>
    <row r="1178" spans="1:6">
      <c r="A1178" t="s">
        <v>2852</v>
      </c>
      <c r="B1178" t="s">
        <v>1691</v>
      </c>
      <c r="C1178" t="s">
        <v>383</v>
      </c>
      <c r="D1178" t="s">
        <v>2913</v>
      </c>
      <c r="E1178" t="s">
        <v>209</v>
      </c>
      <c r="F1178">
        <v>2787.18</v>
      </c>
    </row>
    <row r="1179" spans="1:6">
      <c r="A1179" t="s">
        <v>2853</v>
      </c>
      <c r="B1179" t="s">
        <v>1691</v>
      </c>
      <c r="C1179" t="s">
        <v>383</v>
      </c>
      <c r="D1179" t="s">
        <v>2913</v>
      </c>
      <c r="E1179" t="s">
        <v>209</v>
      </c>
      <c r="F1179">
        <v>2787.18</v>
      </c>
    </row>
    <row r="1180" spans="1:6">
      <c r="A1180" t="s">
        <v>2854</v>
      </c>
      <c r="B1180" t="s">
        <v>1691</v>
      </c>
      <c r="C1180" t="s">
        <v>459</v>
      </c>
      <c r="D1180" t="s">
        <v>2913</v>
      </c>
      <c r="E1180" t="s">
        <v>209</v>
      </c>
      <c r="F1180">
        <v>250.98</v>
      </c>
    </row>
    <row r="1181" spans="1:6">
      <c r="A1181" t="s">
        <v>2855</v>
      </c>
      <c r="B1181" t="s">
        <v>1691</v>
      </c>
      <c r="C1181" t="s">
        <v>459</v>
      </c>
      <c r="D1181" t="s">
        <v>2913</v>
      </c>
      <c r="E1181" t="s">
        <v>209</v>
      </c>
      <c r="F1181">
        <v>250.98</v>
      </c>
    </row>
    <row r="1182" spans="1:6">
      <c r="A1182" t="s">
        <v>2856</v>
      </c>
      <c r="B1182" t="s">
        <v>1691</v>
      </c>
      <c r="C1182" t="s">
        <v>847</v>
      </c>
      <c r="D1182" t="s">
        <v>2913</v>
      </c>
      <c r="E1182" t="s">
        <v>209</v>
      </c>
      <c r="F1182">
        <v>405.9</v>
      </c>
    </row>
    <row r="1183" spans="1:6">
      <c r="A1183" t="s">
        <v>2857</v>
      </c>
      <c r="B1183" t="s">
        <v>1691</v>
      </c>
      <c r="C1183" t="s">
        <v>848</v>
      </c>
      <c r="D1183" t="s">
        <v>2913</v>
      </c>
      <c r="E1183" t="s">
        <v>209</v>
      </c>
      <c r="F1183">
        <v>268.39999999999998</v>
      </c>
    </row>
    <row r="1184" spans="1:6">
      <c r="A1184" t="s">
        <v>2858</v>
      </c>
      <c r="B1184" t="s">
        <v>1691</v>
      </c>
      <c r="C1184" t="s">
        <v>359</v>
      </c>
      <c r="D1184" t="s">
        <v>2913</v>
      </c>
      <c r="E1184" t="s">
        <v>240</v>
      </c>
      <c r="F1184">
        <v>300</v>
      </c>
    </row>
    <row r="1185" spans="1:6">
      <c r="A1185" t="s">
        <v>2859</v>
      </c>
      <c r="B1185" t="s">
        <v>1691</v>
      </c>
      <c r="C1185" t="s">
        <v>849</v>
      </c>
      <c r="D1185" t="s">
        <v>2913</v>
      </c>
      <c r="E1185" t="s">
        <v>209</v>
      </c>
      <c r="F1185">
        <v>1469.28</v>
      </c>
    </row>
    <row r="1186" spans="1:6">
      <c r="A1186" t="s">
        <v>2860</v>
      </c>
      <c r="B1186" t="s">
        <v>1691</v>
      </c>
      <c r="C1186" t="s">
        <v>851</v>
      </c>
      <c r="D1186" t="s">
        <v>2913</v>
      </c>
      <c r="E1186" t="s">
        <v>209</v>
      </c>
      <c r="F1186">
        <v>2988.9</v>
      </c>
    </row>
    <row r="1187" spans="1:6">
      <c r="A1187" t="s">
        <v>2861</v>
      </c>
      <c r="B1187" t="s">
        <v>1691</v>
      </c>
      <c r="C1187" t="s">
        <v>855</v>
      </c>
      <c r="D1187" t="s">
        <v>2913</v>
      </c>
      <c r="E1187" t="s">
        <v>209</v>
      </c>
      <c r="F1187">
        <v>923.73</v>
      </c>
    </row>
    <row r="1188" spans="1:6">
      <c r="A1188" t="s">
        <v>2862</v>
      </c>
      <c r="B1188" t="s">
        <v>1691</v>
      </c>
      <c r="C1188" t="s">
        <v>858</v>
      </c>
      <c r="D1188" t="s">
        <v>2913</v>
      </c>
      <c r="E1188" t="s">
        <v>209</v>
      </c>
      <c r="F1188">
        <v>322.26</v>
      </c>
    </row>
    <row r="1189" spans="1:6">
      <c r="A1189" t="s">
        <v>2863</v>
      </c>
      <c r="B1189" t="s">
        <v>1691</v>
      </c>
      <c r="C1189" t="s">
        <v>862</v>
      </c>
      <c r="D1189" t="s">
        <v>2913</v>
      </c>
      <c r="E1189" t="s">
        <v>209</v>
      </c>
      <c r="F1189">
        <v>3100</v>
      </c>
    </row>
    <row r="1190" spans="1:6">
      <c r="A1190" t="s">
        <v>2864</v>
      </c>
      <c r="B1190" t="s">
        <v>1691</v>
      </c>
      <c r="C1190" t="s">
        <v>465</v>
      </c>
      <c r="D1190" t="s">
        <v>2913</v>
      </c>
      <c r="E1190" t="s">
        <v>209</v>
      </c>
      <c r="F1190">
        <v>270</v>
      </c>
    </row>
    <row r="1191" spans="1:6">
      <c r="A1191" t="s">
        <v>2865</v>
      </c>
      <c r="B1191" t="s">
        <v>1691</v>
      </c>
      <c r="C1191" t="s">
        <v>865</v>
      </c>
      <c r="D1191" t="s">
        <v>2913</v>
      </c>
      <c r="E1191" t="s">
        <v>240</v>
      </c>
      <c r="F1191">
        <v>420.12</v>
      </c>
    </row>
    <row r="1192" spans="1:6">
      <c r="A1192" t="s">
        <v>2866</v>
      </c>
      <c r="B1192" t="s">
        <v>1691</v>
      </c>
      <c r="C1192" t="s">
        <v>865</v>
      </c>
      <c r="D1192" t="s">
        <v>2913</v>
      </c>
      <c r="E1192" t="s">
        <v>240</v>
      </c>
      <c r="F1192">
        <v>420.12</v>
      </c>
    </row>
    <row r="1193" spans="1:6">
      <c r="A1193" t="s">
        <v>2867</v>
      </c>
      <c r="B1193" t="s">
        <v>1691</v>
      </c>
      <c r="C1193" t="s">
        <v>865</v>
      </c>
      <c r="D1193" t="s">
        <v>2913</v>
      </c>
      <c r="E1193" t="s">
        <v>240</v>
      </c>
      <c r="F1193">
        <v>420.12</v>
      </c>
    </row>
    <row r="1194" spans="1:6">
      <c r="A1194" t="s">
        <v>2868</v>
      </c>
      <c r="B1194" t="s">
        <v>1691</v>
      </c>
      <c r="C1194" t="s">
        <v>862</v>
      </c>
      <c r="D1194" t="s">
        <v>2913</v>
      </c>
      <c r="E1194" t="s">
        <v>209</v>
      </c>
      <c r="F1194">
        <v>3062.7</v>
      </c>
    </row>
    <row r="1195" spans="1:6">
      <c r="A1195" t="s">
        <v>2869</v>
      </c>
      <c r="B1195" t="s">
        <v>1691</v>
      </c>
      <c r="C1195" t="s">
        <v>862</v>
      </c>
      <c r="D1195" t="s">
        <v>2913</v>
      </c>
      <c r="E1195" t="s">
        <v>209</v>
      </c>
      <c r="F1195">
        <v>3062.7</v>
      </c>
    </row>
    <row r="1196" spans="1:6">
      <c r="A1196" t="s">
        <v>2870</v>
      </c>
      <c r="B1196" t="s">
        <v>1691</v>
      </c>
      <c r="C1196" t="s">
        <v>862</v>
      </c>
      <c r="D1196" t="s">
        <v>2913</v>
      </c>
      <c r="E1196" t="s">
        <v>209</v>
      </c>
      <c r="F1196">
        <v>3062.7</v>
      </c>
    </row>
    <row r="1197" spans="1:6">
      <c r="A1197" t="s">
        <v>2871</v>
      </c>
      <c r="B1197" t="s">
        <v>1691</v>
      </c>
      <c r="C1197" t="s">
        <v>875</v>
      </c>
      <c r="D1197" t="s">
        <v>2913</v>
      </c>
      <c r="E1197" t="s">
        <v>209</v>
      </c>
      <c r="F1197">
        <v>631.24</v>
      </c>
    </row>
    <row r="1198" spans="1:6">
      <c r="A1198" t="s">
        <v>2872</v>
      </c>
      <c r="B1198" t="s">
        <v>1691</v>
      </c>
      <c r="C1198" t="s">
        <v>308</v>
      </c>
      <c r="D1198" t="s">
        <v>2913</v>
      </c>
      <c r="E1198" t="s">
        <v>240</v>
      </c>
      <c r="F1198">
        <v>1107.04</v>
      </c>
    </row>
    <row r="1199" spans="1:6">
      <c r="A1199" t="s">
        <v>2873</v>
      </c>
      <c r="B1199" t="s">
        <v>1691</v>
      </c>
      <c r="C1199" t="s">
        <v>862</v>
      </c>
      <c r="D1199" t="s">
        <v>2913</v>
      </c>
      <c r="E1199" t="s">
        <v>209</v>
      </c>
      <c r="F1199">
        <v>3062.7</v>
      </c>
    </row>
    <row r="1200" spans="1:6">
      <c r="A1200" t="s">
        <v>2874</v>
      </c>
      <c r="B1200" t="s">
        <v>1691</v>
      </c>
      <c r="C1200" t="s">
        <v>862</v>
      </c>
      <c r="D1200" t="s">
        <v>2913</v>
      </c>
      <c r="E1200" t="s">
        <v>209</v>
      </c>
      <c r="F1200">
        <v>3136.5</v>
      </c>
    </row>
    <row r="1201" spans="1:6">
      <c r="A1201" t="s">
        <v>2875</v>
      </c>
      <c r="B1201" t="s">
        <v>1691</v>
      </c>
      <c r="C1201" t="s">
        <v>862</v>
      </c>
      <c r="D1201" t="s">
        <v>2913</v>
      </c>
      <c r="E1201" t="s">
        <v>209</v>
      </c>
      <c r="F1201">
        <v>3136.5</v>
      </c>
    </row>
    <row r="1202" spans="1:6">
      <c r="A1202" t="s">
        <v>2876</v>
      </c>
      <c r="B1202" t="s">
        <v>1691</v>
      </c>
      <c r="C1202" t="s">
        <v>883</v>
      </c>
      <c r="D1202" t="s">
        <v>2913</v>
      </c>
      <c r="E1202" t="s">
        <v>209</v>
      </c>
      <c r="F1202">
        <v>2284.11</v>
      </c>
    </row>
    <row r="1203" spans="1:6">
      <c r="A1203" t="s">
        <v>2877</v>
      </c>
      <c r="B1203" t="s">
        <v>1691</v>
      </c>
      <c r="C1203" t="s">
        <v>459</v>
      </c>
      <c r="D1203" t="s">
        <v>2913</v>
      </c>
      <c r="E1203" t="s">
        <v>209</v>
      </c>
      <c r="F1203">
        <v>691.26</v>
      </c>
    </row>
    <row r="1204" spans="1:6">
      <c r="A1204" t="s">
        <v>2878</v>
      </c>
      <c r="B1204" t="s">
        <v>1691</v>
      </c>
      <c r="C1204" t="s">
        <v>459</v>
      </c>
      <c r="D1204" t="s">
        <v>2913</v>
      </c>
      <c r="E1204" t="s">
        <v>209</v>
      </c>
      <c r="F1204">
        <v>691.26</v>
      </c>
    </row>
    <row r="1205" spans="1:6">
      <c r="A1205" t="s">
        <v>2879</v>
      </c>
      <c r="B1205" t="s">
        <v>1691</v>
      </c>
      <c r="C1205" t="s">
        <v>205</v>
      </c>
      <c r="D1205" t="s">
        <v>2913</v>
      </c>
      <c r="E1205" t="s">
        <v>209</v>
      </c>
      <c r="F1205">
        <v>1660.5</v>
      </c>
    </row>
    <row r="1206" spans="1:6">
      <c r="A1206" t="s">
        <v>2880</v>
      </c>
      <c r="B1206" t="s">
        <v>1691</v>
      </c>
      <c r="C1206" t="s">
        <v>888</v>
      </c>
      <c r="D1206" t="s">
        <v>2913</v>
      </c>
      <c r="E1206" t="s">
        <v>209</v>
      </c>
      <c r="F1206">
        <v>430.49</v>
      </c>
    </row>
    <row r="1207" spans="1:6">
      <c r="A1207" t="s">
        <v>2881</v>
      </c>
      <c r="B1207" t="s">
        <v>1691</v>
      </c>
      <c r="C1207" t="s">
        <v>891</v>
      </c>
      <c r="D1207" t="s">
        <v>2913</v>
      </c>
      <c r="E1207" t="s">
        <v>240</v>
      </c>
      <c r="F1207">
        <v>129</v>
      </c>
    </row>
    <row r="1208" spans="1:6">
      <c r="A1208" t="s">
        <v>2882</v>
      </c>
      <c r="B1208" t="s">
        <v>1691</v>
      </c>
      <c r="C1208" t="s">
        <v>892</v>
      </c>
      <c r="D1208" t="s">
        <v>2913</v>
      </c>
      <c r="E1208" t="s">
        <v>209</v>
      </c>
      <c r="F1208">
        <v>850</v>
      </c>
    </row>
    <row r="1209" spans="1:6">
      <c r="A1209" t="s">
        <v>2883</v>
      </c>
      <c r="B1209" t="s">
        <v>1691</v>
      </c>
      <c r="C1209" t="s">
        <v>1057</v>
      </c>
      <c r="D1209" t="s">
        <v>2913</v>
      </c>
      <c r="E1209" t="s">
        <v>240</v>
      </c>
      <c r="F1209">
        <v>1337.39</v>
      </c>
    </row>
    <row r="1210" spans="1:6">
      <c r="A1210" t="s">
        <v>2884</v>
      </c>
      <c r="B1210" t="s">
        <v>1691</v>
      </c>
      <c r="C1210" t="s">
        <v>1058</v>
      </c>
      <c r="D1210" t="s">
        <v>2913</v>
      </c>
      <c r="E1210" t="s">
        <v>209</v>
      </c>
      <c r="F1210">
        <v>11924.85</v>
      </c>
    </row>
    <row r="1211" spans="1:6">
      <c r="A1211" t="s">
        <v>2885</v>
      </c>
      <c r="B1211" t="s">
        <v>1691</v>
      </c>
      <c r="C1211" t="s">
        <v>1059</v>
      </c>
      <c r="D1211" t="s">
        <v>2913</v>
      </c>
      <c r="E1211" t="s">
        <v>209</v>
      </c>
      <c r="F1211">
        <v>3700</v>
      </c>
    </row>
    <row r="1212" spans="1:6">
      <c r="A1212" t="s">
        <v>2886</v>
      </c>
      <c r="B1212" t="s">
        <v>1691</v>
      </c>
      <c r="C1212" t="s">
        <v>1060</v>
      </c>
      <c r="D1212" t="s">
        <v>2913</v>
      </c>
      <c r="E1212" t="s">
        <v>209</v>
      </c>
      <c r="F1212">
        <v>3700</v>
      </c>
    </row>
    <row r="1213" spans="1:6">
      <c r="A1213" t="s">
        <v>2887</v>
      </c>
      <c r="B1213" t="s">
        <v>1691</v>
      </c>
      <c r="C1213" t="s">
        <v>1061</v>
      </c>
      <c r="D1213" t="s">
        <v>2913</v>
      </c>
      <c r="E1213" t="s">
        <v>209</v>
      </c>
      <c r="F1213">
        <v>2550</v>
      </c>
    </row>
    <row r="1214" spans="1:6">
      <c r="A1214" t="s">
        <v>2888</v>
      </c>
      <c r="B1214" t="s">
        <v>1691</v>
      </c>
      <c r="C1214" t="s">
        <v>1061</v>
      </c>
      <c r="D1214" t="s">
        <v>2913</v>
      </c>
      <c r="E1214" t="s">
        <v>209</v>
      </c>
      <c r="F1214">
        <v>2550</v>
      </c>
    </row>
    <row r="1215" spans="1:6">
      <c r="A1215" t="s">
        <v>2889</v>
      </c>
      <c r="B1215" t="s">
        <v>1691</v>
      </c>
      <c r="C1215" t="s">
        <v>678</v>
      </c>
      <c r="D1215" t="s">
        <v>2909</v>
      </c>
      <c r="E1215" t="s">
        <v>209</v>
      </c>
      <c r="F1215">
        <v>2300</v>
      </c>
    </row>
    <row r="1216" spans="1:6">
      <c r="A1216" t="s">
        <v>2890</v>
      </c>
      <c r="B1216" t="s">
        <v>1691</v>
      </c>
      <c r="C1216" t="s">
        <v>205</v>
      </c>
      <c r="D1216" t="s">
        <v>2909</v>
      </c>
      <c r="E1216" t="s">
        <v>209</v>
      </c>
      <c r="F1216">
        <v>260</v>
      </c>
    </row>
    <row r="1217" spans="1:6">
      <c r="A1217" t="s">
        <v>2891</v>
      </c>
      <c r="B1217" t="s">
        <v>1691</v>
      </c>
      <c r="C1217" t="s">
        <v>678</v>
      </c>
      <c r="D1217" t="s">
        <v>2909</v>
      </c>
      <c r="E1217" t="s">
        <v>209</v>
      </c>
      <c r="F1217">
        <v>2379</v>
      </c>
    </row>
    <row r="1218" spans="1:6">
      <c r="A1218" t="s">
        <v>2892</v>
      </c>
      <c r="B1218" t="s">
        <v>1691</v>
      </c>
      <c r="C1218" t="s">
        <v>205</v>
      </c>
      <c r="D1218" t="s">
        <v>2909</v>
      </c>
      <c r="E1218" t="s">
        <v>209</v>
      </c>
      <c r="F1218">
        <v>240</v>
      </c>
    </row>
    <row r="1219" spans="1:6">
      <c r="A1219" t="s">
        <v>2893</v>
      </c>
      <c r="B1219" t="s">
        <v>1691</v>
      </c>
      <c r="C1219" t="s">
        <v>678</v>
      </c>
      <c r="D1219" t="s">
        <v>2909</v>
      </c>
      <c r="E1219" t="s">
        <v>240</v>
      </c>
      <c r="F1219">
        <v>2000</v>
      </c>
    </row>
    <row r="1220" spans="1:6">
      <c r="A1220" t="s">
        <v>2894</v>
      </c>
      <c r="B1220" t="s">
        <v>1691</v>
      </c>
      <c r="C1220" t="s">
        <v>753</v>
      </c>
      <c r="D1220" t="s">
        <v>2909</v>
      </c>
      <c r="E1220" t="s">
        <v>209</v>
      </c>
      <c r="F1220">
        <v>2299.9899999999998</v>
      </c>
    </row>
    <row r="1221" spans="1:6">
      <c r="A1221" t="s">
        <v>3059</v>
      </c>
      <c r="B1221" t="s">
        <v>1691</v>
      </c>
      <c r="C1221" t="s">
        <v>205</v>
      </c>
      <c r="D1221" t="s">
        <v>2939</v>
      </c>
      <c r="E1221" t="s">
        <v>209</v>
      </c>
      <c r="F1221">
        <v>949.58</v>
      </c>
    </row>
    <row r="1222" spans="1:6">
      <c r="A1222" t="s">
        <v>3078</v>
      </c>
      <c r="B1222" t="s">
        <v>1691</v>
      </c>
      <c r="C1222" t="s">
        <v>386</v>
      </c>
      <c r="D1222" t="s">
        <v>2939</v>
      </c>
      <c r="E1222" t="s">
        <v>240</v>
      </c>
      <c r="F1222">
        <v>3988.83</v>
      </c>
    </row>
    <row r="1223" spans="1:6">
      <c r="A1223" t="s">
        <v>3079</v>
      </c>
      <c r="B1223" t="s">
        <v>1691</v>
      </c>
      <c r="C1223" t="s">
        <v>386</v>
      </c>
      <c r="D1223" t="s">
        <v>2939</v>
      </c>
      <c r="E1223" t="s">
        <v>209</v>
      </c>
      <c r="F1223">
        <v>1555</v>
      </c>
    </row>
    <row r="1224" spans="1:6">
      <c r="A1224" t="s">
        <v>3060</v>
      </c>
      <c r="B1224" t="s">
        <v>1691</v>
      </c>
      <c r="C1224" t="s">
        <v>386</v>
      </c>
      <c r="D1224" t="s">
        <v>2939</v>
      </c>
      <c r="E1224" t="s">
        <v>209</v>
      </c>
      <c r="F1224">
        <v>1555</v>
      </c>
    </row>
    <row r="1225" spans="1:6">
      <c r="A1225" t="s">
        <v>3061</v>
      </c>
      <c r="B1225" t="s">
        <v>1691</v>
      </c>
      <c r="C1225" t="s">
        <v>386</v>
      </c>
      <c r="D1225" t="s">
        <v>2939</v>
      </c>
      <c r="E1225" t="s">
        <v>209</v>
      </c>
      <c r="F1225">
        <v>2499</v>
      </c>
    </row>
    <row r="1226" spans="1:6">
      <c r="A1226" t="s">
        <v>3062</v>
      </c>
      <c r="B1226" t="s">
        <v>1691</v>
      </c>
      <c r="C1226" t="s">
        <v>2950</v>
      </c>
      <c r="D1226" t="s">
        <v>2939</v>
      </c>
      <c r="E1226" t="s">
        <v>240</v>
      </c>
      <c r="F1226">
        <v>1879.55</v>
      </c>
    </row>
    <row r="1227" spans="1:6">
      <c r="A1227" t="s">
        <v>3063</v>
      </c>
      <c r="B1227" t="s">
        <v>1691</v>
      </c>
      <c r="C1227" t="s">
        <v>2954</v>
      </c>
      <c r="D1227" t="s">
        <v>2939</v>
      </c>
      <c r="E1227" t="s">
        <v>209</v>
      </c>
      <c r="F1227">
        <v>1045.5</v>
      </c>
    </row>
    <row r="1228" spans="1:6">
      <c r="A1228" t="s">
        <v>3064</v>
      </c>
      <c r="B1228" t="s">
        <v>1691</v>
      </c>
      <c r="C1228" t="s">
        <v>205</v>
      </c>
      <c r="D1228" t="s">
        <v>2939</v>
      </c>
      <c r="E1228" t="s">
        <v>209</v>
      </c>
      <c r="F1228">
        <v>928</v>
      </c>
    </row>
    <row r="1229" spans="1:6">
      <c r="A1229" t="s">
        <v>3065</v>
      </c>
      <c r="B1229" t="s">
        <v>1691</v>
      </c>
      <c r="C1229" t="s">
        <v>2974</v>
      </c>
      <c r="D1229" t="s">
        <v>2939</v>
      </c>
      <c r="E1229" t="s">
        <v>209</v>
      </c>
      <c r="F1229">
        <v>2460</v>
      </c>
    </row>
    <row r="1230" spans="1:6">
      <c r="A1230" t="s">
        <v>3080</v>
      </c>
      <c r="B1230" t="s">
        <v>1691</v>
      </c>
      <c r="C1230" t="s">
        <v>478</v>
      </c>
      <c r="D1230" t="s">
        <v>2939</v>
      </c>
      <c r="E1230" t="s">
        <v>240</v>
      </c>
      <c r="F1230">
        <v>980.27</v>
      </c>
    </row>
    <row r="1231" spans="1:6">
      <c r="A1231" t="s">
        <v>3081</v>
      </c>
      <c r="B1231" t="s">
        <v>1691</v>
      </c>
      <c r="C1231" t="s">
        <v>2977</v>
      </c>
      <c r="D1231" t="s">
        <v>2939</v>
      </c>
      <c r="E1231" t="s">
        <v>209</v>
      </c>
      <c r="F1231">
        <v>1445.32</v>
      </c>
    </row>
    <row r="1232" spans="1:6">
      <c r="A1232" t="s">
        <v>3082</v>
      </c>
      <c r="B1232" t="s">
        <v>1691</v>
      </c>
      <c r="C1232" t="s">
        <v>2981</v>
      </c>
      <c r="D1232" t="s">
        <v>2939</v>
      </c>
      <c r="E1232" t="s">
        <v>209</v>
      </c>
      <c r="F1232">
        <v>2452.52</v>
      </c>
    </row>
    <row r="1233" spans="1:6">
      <c r="A1233" t="s">
        <v>3066</v>
      </c>
      <c r="B1233" t="s">
        <v>1691</v>
      </c>
      <c r="C1233" t="s">
        <v>3001</v>
      </c>
      <c r="D1233" t="s">
        <v>2913</v>
      </c>
      <c r="E1233" t="s">
        <v>209</v>
      </c>
      <c r="F1233">
        <v>2865.9</v>
      </c>
    </row>
    <row r="1234" spans="1:6">
      <c r="A1234" t="s">
        <v>3083</v>
      </c>
      <c r="B1234" t="s">
        <v>1691</v>
      </c>
      <c r="C1234" t="s">
        <v>459</v>
      </c>
      <c r="D1234" t="s">
        <v>2913</v>
      </c>
      <c r="E1234" t="s">
        <v>209</v>
      </c>
      <c r="F1234">
        <v>550</v>
      </c>
    </row>
    <row r="1235" spans="1:6">
      <c r="A1235" t="s">
        <v>3084</v>
      </c>
      <c r="B1235" t="s">
        <v>1691</v>
      </c>
      <c r="C1235" t="s">
        <v>459</v>
      </c>
      <c r="D1235" t="s">
        <v>2913</v>
      </c>
      <c r="E1235" t="s">
        <v>209</v>
      </c>
      <c r="F1235">
        <v>550</v>
      </c>
    </row>
    <row r="1236" spans="1:6">
      <c r="A1236" t="s">
        <v>3085</v>
      </c>
      <c r="B1236" t="s">
        <v>1691</v>
      </c>
      <c r="C1236" t="s">
        <v>847</v>
      </c>
      <c r="D1236" t="s">
        <v>2913</v>
      </c>
      <c r="E1236" t="s">
        <v>209</v>
      </c>
      <c r="F1236">
        <v>57.81</v>
      </c>
    </row>
    <row r="1237" spans="1:6">
      <c r="A1237" t="s">
        <v>3086</v>
      </c>
      <c r="B1237" t="s">
        <v>1691</v>
      </c>
      <c r="C1237" t="s">
        <v>3007</v>
      </c>
      <c r="D1237" t="s">
        <v>2913</v>
      </c>
      <c r="E1237" t="s">
        <v>209</v>
      </c>
      <c r="F1237">
        <v>440.59</v>
      </c>
    </row>
    <row r="1238" spans="1:6">
      <c r="A1238" t="s">
        <v>3067</v>
      </c>
      <c r="B1238" t="s">
        <v>1691</v>
      </c>
      <c r="C1238" t="s">
        <v>925</v>
      </c>
      <c r="D1238" t="s">
        <v>2913</v>
      </c>
      <c r="E1238" t="s">
        <v>209</v>
      </c>
      <c r="F1238">
        <v>750</v>
      </c>
    </row>
    <row r="1239" spans="1:6">
      <c r="A1239" t="s">
        <v>3068</v>
      </c>
      <c r="B1239" t="s">
        <v>1691</v>
      </c>
      <c r="C1239" t="s">
        <v>3013</v>
      </c>
      <c r="D1239" t="s">
        <v>2909</v>
      </c>
      <c r="E1239" t="s">
        <v>209</v>
      </c>
      <c r="F1239">
        <v>5067.6000000000004</v>
      </c>
    </row>
    <row r="1240" spans="1:6">
      <c r="A1240" t="s">
        <v>3069</v>
      </c>
      <c r="B1240" t="s">
        <v>1691</v>
      </c>
      <c r="C1240" t="s">
        <v>3018</v>
      </c>
      <c r="D1240" t="s">
        <v>1492</v>
      </c>
      <c r="E1240" t="s">
        <v>240</v>
      </c>
      <c r="F1240">
        <v>3390.99</v>
      </c>
    </row>
    <row r="1241" spans="1:6">
      <c r="A1241" t="s">
        <v>3070</v>
      </c>
      <c r="B1241" t="s">
        <v>1691</v>
      </c>
      <c r="C1241" t="s">
        <v>3019</v>
      </c>
      <c r="D1241" t="s">
        <v>1492</v>
      </c>
      <c r="E1241" t="s">
        <v>240</v>
      </c>
      <c r="F1241">
        <v>3499</v>
      </c>
    </row>
    <row r="1242" spans="1:6">
      <c r="A1242" t="s">
        <v>3071</v>
      </c>
      <c r="B1242" t="s">
        <v>1691</v>
      </c>
      <c r="C1242" t="s">
        <v>3020</v>
      </c>
      <c r="D1242" t="s">
        <v>1492</v>
      </c>
      <c r="E1242" t="s">
        <v>240</v>
      </c>
      <c r="F1242">
        <v>769.81</v>
      </c>
    </row>
    <row r="1243" spans="1:6">
      <c r="A1243" t="s">
        <v>3072</v>
      </c>
      <c r="B1243" t="s">
        <v>1691</v>
      </c>
      <c r="C1243" t="s">
        <v>3021</v>
      </c>
      <c r="D1243" t="s">
        <v>1492</v>
      </c>
      <c r="E1243" t="s">
        <v>209</v>
      </c>
      <c r="F1243">
        <v>578</v>
      </c>
    </row>
    <row r="1244" spans="1:6">
      <c r="A1244" t="s">
        <v>3073</v>
      </c>
      <c r="B1244" t="s">
        <v>1691</v>
      </c>
      <c r="C1244" t="s">
        <v>3028</v>
      </c>
      <c r="D1244" t="s">
        <v>2911</v>
      </c>
      <c r="E1244" t="s">
        <v>240</v>
      </c>
      <c r="F1244">
        <v>5594.4</v>
      </c>
    </row>
    <row r="1245" spans="1:6">
      <c r="A1245" t="s">
        <v>3074</v>
      </c>
      <c r="B1245" t="s">
        <v>1691</v>
      </c>
      <c r="C1245" t="s">
        <v>3029</v>
      </c>
      <c r="D1245" t="s">
        <v>2911</v>
      </c>
      <c r="E1245" t="s">
        <v>240</v>
      </c>
      <c r="F1245">
        <v>2529</v>
      </c>
    </row>
    <row r="1246" spans="1:6">
      <c r="A1246" t="s">
        <v>3075</v>
      </c>
      <c r="B1246" t="s">
        <v>1691</v>
      </c>
      <c r="C1246" t="s">
        <v>3076</v>
      </c>
      <c r="D1246" t="s">
        <v>2916</v>
      </c>
      <c r="E1246" t="s">
        <v>209</v>
      </c>
      <c r="F1246">
        <v>3083</v>
      </c>
    </row>
    <row r="1247" spans="1:6">
      <c r="A1247" t="s">
        <v>3115</v>
      </c>
      <c r="B1247" t="s">
        <v>1691</v>
      </c>
      <c r="C1247" t="s">
        <v>3089</v>
      </c>
      <c r="D1247" t="s">
        <v>3046</v>
      </c>
      <c r="E1247" t="s">
        <v>209</v>
      </c>
      <c r="F1247">
        <v>1264.99</v>
      </c>
    </row>
    <row r="1248" spans="1:6">
      <c r="A1248" t="s">
        <v>3116</v>
      </c>
      <c r="B1248" t="s">
        <v>1691</v>
      </c>
      <c r="C1248" t="s">
        <v>3090</v>
      </c>
      <c r="D1248" t="s">
        <v>3046</v>
      </c>
      <c r="E1248" t="s">
        <v>209</v>
      </c>
      <c r="F1248">
        <v>2718</v>
      </c>
    </row>
    <row r="1249" spans="1:6">
      <c r="A1249" t="s">
        <v>3117</v>
      </c>
      <c r="B1249" t="s">
        <v>1691</v>
      </c>
      <c r="C1249" t="s">
        <v>3091</v>
      </c>
      <c r="D1249" t="s">
        <v>3046</v>
      </c>
      <c r="E1249" t="s">
        <v>240</v>
      </c>
      <c r="F1249">
        <v>2999</v>
      </c>
    </row>
    <row r="1250" spans="1:6">
      <c r="A1250" t="s">
        <v>3118</v>
      </c>
      <c r="B1250" t="s">
        <v>1691</v>
      </c>
      <c r="C1250" t="s">
        <v>3092</v>
      </c>
      <c r="D1250" t="s">
        <v>3046</v>
      </c>
      <c r="E1250" t="s">
        <v>209</v>
      </c>
      <c r="F1250">
        <v>1525.2</v>
      </c>
    </row>
    <row r="1251" spans="1:6">
      <c r="A1251" t="s">
        <v>3119</v>
      </c>
      <c r="B1251" t="s">
        <v>1691</v>
      </c>
      <c r="C1251" t="s">
        <v>3094</v>
      </c>
      <c r="D1251" t="s">
        <v>3046</v>
      </c>
      <c r="E1251" t="s">
        <v>240</v>
      </c>
      <c r="F1251">
        <v>2500</v>
      </c>
    </row>
    <row r="1252" spans="1:6">
      <c r="A1252" t="s">
        <v>3120</v>
      </c>
      <c r="B1252" t="s">
        <v>1691</v>
      </c>
      <c r="C1252" t="s">
        <v>3095</v>
      </c>
      <c r="D1252" t="s">
        <v>3046</v>
      </c>
      <c r="E1252" t="s">
        <v>240</v>
      </c>
      <c r="F1252">
        <v>2700</v>
      </c>
    </row>
    <row r="1253" spans="1:6">
      <c r="A1253" t="s">
        <v>3121</v>
      </c>
      <c r="B1253" t="s">
        <v>1691</v>
      </c>
      <c r="C1253" t="s">
        <v>3096</v>
      </c>
      <c r="D1253" t="s">
        <v>3046</v>
      </c>
      <c r="E1253" t="s">
        <v>209</v>
      </c>
      <c r="F1253">
        <v>399</v>
      </c>
    </row>
    <row r="1254" spans="1:6">
      <c r="A1254" t="s">
        <v>3122</v>
      </c>
      <c r="B1254" t="s">
        <v>1691</v>
      </c>
      <c r="C1254" t="s">
        <v>3097</v>
      </c>
      <c r="D1254" t="s">
        <v>3046</v>
      </c>
      <c r="E1254" t="s">
        <v>240</v>
      </c>
      <c r="F1254">
        <v>4735.5</v>
      </c>
    </row>
    <row r="1255" spans="1:6">
      <c r="A1255" t="s">
        <v>3123</v>
      </c>
      <c r="B1255" t="s">
        <v>1691</v>
      </c>
      <c r="C1255" t="s">
        <v>3098</v>
      </c>
      <c r="D1255" t="s">
        <v>3046</v>
      </c>
      <c r="E1255" t="s">
        <v>209</v>
      </c>
      <c r="F1255">
        <v>1387.65</v>
      </c>
    </row>
    <row r="1256" spans="1:6">
      <c r="A1256" t="s">
        <v>3124</v>
      </c>
      <c r="B1256" t="s">
        <v>1691</v>
      </c>
      <c r="C1256" t="s">
        <v>3099</v>
      </c>
      <c r="D1256" t="s">
        <v>3046</v>
      </c>
      <c r="E1256" t="s">
        <v>209</v>
      </c>
      <c r="F1256">
        <v>1968.01</v>
      </c>
    </row>
    <row r="1257" spans="1:6">
      <c r="A1257" t="s">
        <v>3125</v>
      </c>
      <c r="B1257" t="s">
        <v>1691</v>
      </c>
      <c r="C1257" t="s">
        <v>3101</v>
      </c>
      <c r="D1257" t="s">
        <v>3046</v>
      </c>
      <c r="E1257" t="s">
        <v>209</v>
      </c>
      <c r="F1257">
        <v>5342.46</v>
      </c>
    </row>
    <row r="1258" spans="1:6">
      <c r="A1258" t="s">
        <v>3126</v>
      </c>
      <c r="B1258" t="s">
        <v>1691</v>
      </c>
      <c r="C1258" t="s">
        <v>3102</v>
      </c>
      <c r="D1258" t="s">
        <v>3046</v>
      </c>
      <c r="E1258" t="s">
        <v>209</v>
      </c>
      <c r="F1258">
        <v>649.98</v>
      </c>
    </row>
    <row r="1259" spans="1:6">
      <c r="A1259" t="s">
        <v>3127</v>
      </c>
      <c r="B1259" t="s">
        <v>1691</v>
      </c>
      <c r="C1259" t="s">
        <v>3103</v>
      </c>
      <c r="D1259" t="s">
        <v>3046</v>
      </c>
      <c r="E1259" t="s">
        <v>240</v>
      </c>
      <c r="F1259">
        <v>576.64</v>
      </c>
    </row>
    <row r="1260" spans="1:6">
      <c r="A1260" t="s">
        <v>3128</v>
      </c>
      <c r="B1260" t="s">
        <v>1691</v>
      </c>
      <c r="C1260" t="s">
        <v>3104</v>
      </c>
      <c r="D1260" t="s">
        <v>3046</v>
      </c>
      <c r="E1260" t="s">
        <v>209</v>
      </c>
      <c r="F1260">
        <v>602.76</v>
      </c>
    </row>
    <row r="1261" spans="1:6">
      <c r="A1261" t="s">
        <v>3129</v>
      </c>
      <c r="B1261" t="s">
        <v>1691</v>
      </c>
      <c r="C1261" t="s">
        <v>3105</v>
      </c>
      <c r="D1261" t="s">
        <v>3046</v>
      </c>
      <c r="E1261" t="s">
        <v>240</v>
      </c>
      <c r="F1261">
        <v>1094.01</v>
      </c>
    </row>
    <row r="1262" spans="1:6">
      <c r="A1262" t="s">
        <v>3130</v>
      </c>
      <c r="B1262" t="s">
        <v>1691</v>
      </c>
      <c r="C1262" t="s">
        <v>3107</v>
      </c>
      <c r="D1262" t="s">
        <v>3046</v>
      </c>
      <c r="E1262" t="s">
        <v>240</v>
      </c>
      <c r="F1262">
        <v>491.25</v>
      </c>
    </row>
    <row r="1263" spans="1:6">
      <c r="A1263" t="s">
        <v>3131</v>
      </c>
      <c r="B1263" t="s">
        <v>1691</v>
      </c>
      <c r="C1263" t="s">
        <v>3109</v>
      </c>
      <c r="D1263" t="s">
        <v>3046</v>
      </c>
      <c r="E1263" t="s">
        <v>209</v>
      </c>
      <c r="F1263">
        <v>1197</v>
      </c>
    </row>
    <row r="1264" spans="1:6">
      <c r="A1264" t="s">
        <v>3132</v>
      </c>
      <c r="B1264" t="s">
        <v>1691</v>
      </c>
      <c r="C1264" t="s">
        <v>3110</v>
      </c>
      <c r="D1264" t="s">
        <v>3046</v>
      </c>
      <c r="E1264" t="s">
        <v>209</v>
      </c>
      <c r="F1264">
        <v>223.61</v>
      </c>
    </row>
    <row r="1265" spans="1:6">
      <c r="A1265" t="s">
        <v>3133</v>
      </c>
      <c r="B1265" t="s">
        <v>1691</v>
      </c>
      <c r="C1265" t="s">
        <v>3111</v>
      </c>
      <c r="D1265" t="s">
        <v>3046</v>
      </c>
      <c r="E1265" t="s">
        <v>240</v>
      </c>
      <c r="F1265">
        <v>276.75</v>
      </c>
    </row>
    <row r="1266" spans="1:6">
      <c r="A1266" t="s">
        <v>3134</v>
      </c>
      <c r="B1266" t="s">
        <v>1691</v>
      </c>
      <c r="C1266" t="s">
        <v>3112</v>
      </c>
      <c r="D1266" t="s">
        <v>3046</v>
      </c>
      <c r="E1266" t="s">
        <v>209</v>
      </c>
      <c r="F1266">
        <v>279</v>
      </c>
    </row>
    <row r="1267" spans="1:6">
      <c r="A1267" t="s">
        <v>3135</v>
      </c>
      <c r="B1267" t="s">
        <v>1691</v>
      </c>
      <c r="C1267" t="s">
        <v>3114</v>
      </c>
      <c r="D1267" t="s">
        <v>3046</v>
      </c>
      <c r="E1267" t="s">
        <v>209</v>
      </c>
      <c r="F1267">
        <v>1783.5</v>
      </c>
    </row>
  </sheetData>
  <phoneticPr fontId="1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2:D92"/>
  <sheetViews>
    <sheetView topLeftCell="A19" zoomScale="90" zoomScaleNormal="90" workbookViewId="0">
      <selection activeCell="C18" sqref="C18"/>
    </sheetView>
  </sheetViews>
  <sheetFormatPr defaultRowHeight="13.2"/>
  <cols>
    <col min="1" max="1" width="82.5546875" customWidth="1"/>
    <col min="2" max="2" width="23" customWidth="1"/>
    <col min="3" max="4" width="26.44140625" bestFit="1" customWidth="1"/>
  </cols>
  <sheetData>
    <row r="2" spans="1:4">
      <c r="A2" s="2" t="s">
        <v>1689</v>
      </c>
      <c r="B2" s="2" t="s">
        <v>197</v>
      </c>
      <c r="C2" t="s">
        <v>2897</v>
      </c>
    </row>
    <row r="3" spans="1:4">
      <c r="A3" t="s">
        <v>1690</v>
      </c>
      <c r="C3" s="1">
        <v>42429713.250000007</v>
      </c>
    </row>
    <row r="4" spans="1:4">
      <c r="A4" t="s">
        <v>2900</v>
      </c>
      <c r="C4" s="1">
        <v>42429713.250000007</v>
      </c>
      <c r="D4" s="1"/>
    </row>
    <row r="5" spans="1:4">
      <c r="A5" t="s">
        <v>1688</v>
      </c>
      <c r="C5" s="1">
        <v>100591352.59470002</v>
      </c>
    </row>
    <row r="6" spans="1:4">
      <c r="A6" t="s">
        <v>2901</v>
      </c>
      <c r="C6" s="1">
        <v>100591352.59470002</v>
      </c>
      <c r="D6" s="1"/>
    </row>
    <row r="7" spans="1:4">
      <c r="A7" t="s">
        <v>1691</v>
      </c>
      <c r="B7" t="s">
        <v>2899</v>
      </c>
      <c r="C7" s="1">
        <v>303.05</v>
      </c>
    </row>
    <row r="8" spans="1:4">
      <c r="B8" t="s">
        <v>240</v>
      </c>
      <c r="C8" s="1">
        <v>501739.25000000006</v>
      </c>
    </row>
    <row r="9" spans="1:4">
      <c r="B9" t="s">
        <v>209</v>
      </c>
      <c r="C9" s="1">
        <v>1680774.5399999991</v>
      </c>
    </row>
    <row r="10" spans="1:4">
      <c r="A10" t="s">
        <v>2902</v>
      </c>
      <c r="C10" s="1">
        <v>2182816.8399999989</v>
      </c>
      <c r="D10" s="1"/>
    </row>
    <row r="11" spans="1:4">
      <c r="A11" t="s">
        <v>1692</v>
      </c>
      <c r="C11" s="1">
        <v>13032405.410000004</v>
      </c>
    </row>
    <row r="12" spans="1:4">
      <c r="A12" t="s">
        <v>2903</v>
      </c>
      <c r="C12" s="1">
        <v>13032405.410000004</v>
      </c>
    </row>
    <row r="13" spans="1:4">
      <c r="A13" t="s">
        <v>2898</v>
      </c>
      <c r="C13" s="1">
        <v>158236288.09470004</v>
      </c>
    </row>
    <row r="17" spans="1:2">
      <c r="A17" s="2" t="s">
        <v>143</v>
      </c>
      <c r="B17" t="s">
        <v>2897</v>
      </c>
    </row>
    <row r="18" spans="1:2">
      <c r="A18" t="s">
        <v>2919</v>
      </c>
      <c r="B18" s="1">
        <v>77953006.460699856</v>
      </c>
    </row>
    <row r="19" spans="1:2">
      <c r="A19" t="s">
        <v>1492</v>
      </c>
      <c r="B19" s="1">
        <v>822704.14000000013</v>
      </c>
    </row>
    <row r="20" spans="1:2">
      <c r="A20" t="s">
        <v>2905</v>
      </c>
      <c r="B20" s="1">
        <v>15433879.457999997</v>
      </c>
    </row>
    <row r="21" spans="1:2">
      <c r="A21" t="s">
        <v>2907</v>
      </c>
      <c r="B21" s="1">
        <v>33248923.27999999</v>
      </c>
    </row>
    <row r="22" spans="1:2">
      <c r="A22" t="s">
        <v>2909</v>
      </c>
      <c r="B22" s="1">
        <v>2091373.9800000002</v>
      </c>
    </row>
    <row r="23" spans="1:2">
      <c r="A23" t="s">
        <v>2911</v>
      </c>
      <c r="B23" s="1">
        <v>8518371.4800000004</v>
      </c>
    </row>
    <row r="24" spans="1:2">
      <c r="A24" t="s">
        <v>2913</v>
      </c>
      <c r="B24" s="1">
        <v>161451.39999999991</v>
      </c>
    </row>
    <row r="25" spans="1:2">
      <c r="A25" t="s">
        <v>2916</v>
      </c>
      <c r="B25" s="1">
        <v>6860267.4900000012</v>
      </c>
    </row>
    <row r="26" spans="1:2">
      <c r="A26" t="s">
        <v>2915</v>
      </c>
      <c r="B26" s="1">
        <v>6791094.1799999997</v>
      </c>
    </row>
    <row r="27" spans="1:2">
      <c r="A27" t="s">
        <v>3046</v>
      </c>
      <c r="B27" s="1">
        <v>6355216.2260000007</v>
      </c>
    </row>
    <row r="28" spans="1:2">
      <c r="A28" t="s">
        <v>2898</v>
      </c>
      <c r="B28" s="1">
        <v>158236288.09469986</v>
      </c>
    </row>
    <row r="35" spans="1:4">
      <c r="A35" s="2" t="s">
        <v>143</v>
      </c>
      <c r="B35" s="2" t="s">
        <v>1689</v>
      </c>
      <c r="C35" s="2" t="s">
        <v>197</v>
      </c>
      <c r="D35" t="s">
        <v>2897</v>
      </c>
    </row>
    <row r="36" spans="1:4">
      <c r="A36" t="s">
        <v>2919</v>
      </c>
      <c r="B36" t="s">
        <v>1690</v>
      </c>
      <c r="D36" s="1">
        <v>36682193.420000002</v>
      </c>
    </row>
    <row r="37" spans="1:4">
      <c r="B37" t="s">
        <v>1688</v>
      </c>
      <c r="D37" s="1">
        <v>37432784.170700006</v>
      </c>
    </row>
    <row r="38" spans="1:4">
      <c r="B38" t="s">
        <v>1691</v>
      </c>
      <c r="C38" t="s">
        <v>240</v>
      </c>
      <c r="D38" s="1">
        <v>190798.39999999994</v>
      </c>
    </row>
    <row r="39" spans="1:4">
      <c r="C39" t="s">
        <v>209</v>
      </c>
      <c r="D39" s="1">
        <v>322532.43000000005</v>
      </c>
    </row>
    <row r="40" spans="1:4">
      <c r="B40" t="s">
        <v>1692</v>
      </c>
      <c r="D40" s="1">
        <v>3324698.0399999996</v>
      </c>
    </row>
    <row r="41" spans="1:4">
      <c r="A41" t="s">
        <v>2920</v>
      </c>
      <c r="D41" s="1">
        <v>77953006.46070002</v>
      </c>
    </row>
    <row r="42" spans="1:4">
      <c r="A42" t="s">
        <v>1492</v>
      </c>
      <c r="B42" t="s">
        <v>1691</v>
      </c>
      <c r="C42" t="s">
        <v>2899</v>
      </c>
      <c r="D42" s="1">
        <v>303.05</v>
      </c>
    </row>
    <row r="43" spans="1:4">
      <c r="C43" t="s">
        <v>240</v>
      </c>
      <c r="D43" s="1">
        <v>7659.7999999999993</v>
      </c>
    </row>
    <row r="44" spans="1:4">
      <c r="C44" t="s">
        <v>209</v>
      </c>
      <c r="D44" s="1">
        <v>13541.289999999999</v>
      </c>
    </row>
    <row r="45" spans="1:4">
      <c r="B45" t="s">
        <v>1692</v>
      </c>
      <c r="D45" s="1">
        <v>801200</v>
      </c>
    </row>
    <row r="46" spans="1:4">
      <c r="A46" t="s">
        <v>2904</v>
      </c>
      <c r="D46" s="1">
        <v>822704.14</v>
      </c>
    </row>
    <row r="47" spans="1:4">
      <c r="A47" t="s">
        <v>2905</v>
      </c>
      <c r="B47" t="s">
        <v>1690</v>
      </c>
      <c r="D47" s="1">
        <v>82935.899999999994</v>
      </c>
    </row>
    <row r="48" spans="1:4">
      <c r="B48" t="s">
        <v>1688</v>
      </c>
      <c r="D48" s="1">
        <v>14534347.807999998</v>
      </c>
    </row>
    <row r="49" spans="1:4">
      <c r="B49" t="s">
        <v>1691</v>
      </c>
      <c r="C49" t="s">
        <v>240</v>
      </c>
      <c r="D49" s="1">
        <v>38964.01</v>
      </c>
    </row>
    <row r="50" spans="1:4">
      <c r="C50" t="s">
        <v>209</v>
      </c>
      <c r="D50" s="1">
        <v>154690.79999999999</v>
      </c>
    </row>
    <row r="51" spans="1:4">
      <c r="B51" t="s">
        <v>1692</v>
      </c>
      <c r="D51" s="1">
        <v>622940.93999999959</v>
      </c>
    </row>
    <row r="52" spans="1:4">
      <c r="A52" t="s">
        <v>2906</v>
      </c>
      <c r="D52" s="1">
        <v>15433879.457999999</v>
      </c>
    </row>
    <row r="53" spans="1:4">
      <c r="A53" t="s">
        <v>2907</v>
      </c>
      <c r="B53" t="s">
        <v>1690</v>
      </c>
      <c r="D53" s="1">
        <v>2810629.5</v>
      </c>
    </row>
    <row r="54" spans="1:4">
      <c r="B54" t="s">
        <v>1688</v>
      </c>
      <c r="D54" s="1">
        <v>26030272.919999998</v>
      </c>
    </row>
    <row r="55" spans="1:4">
      <c r="B55" t="s">
        <v>1691</v>
      </c>
      <c r="C55" t="s">
        <v>240</v>
      </c>
      <c r="D55" s="1">
        <v>178165.09000000003</v>
      </c>
    </row>
    <row r="56" spans="1:4">
      <c r="C56" t="s">
        <v>209</v>
      </c>
      <c r="D56" s="1">
        <v>254137.80000000008</v>
      </c>
    </row>
    <row r="57" spans="1:4">
      <c r="B57" t="s">
        <v>1692</v>
      </c>
      <c r="D57" s="1">
        <v>3975717.97</v>
      </c>
    </row>
    <row r="58" spans="1:4">
      <c r="A58" t="s">
        <v>2908</v>
      </c>
      <c r="D58" s="1">
        <v>33248923.279999997</v>
      </c>
    </row>
    <row r="59" spans="1:4">
      <c r="A59" t="s">
        <v>2909</v>
      </c>
      <c r="B59" t="s">
        <v>1690</v>
      </c>
      <c r="D59" s="1">
        <v>100000</v>
      </c>
    </row>
    <row r="60" spans="1:4">
      <c r="B60" t="s">
        <v>1691</v>
      </c>
      <c r="C60" t="s">
        <v>240</v>
      </c>
      <c r="D60" s="1">
        <v>2000</v>
      </c>
    </row>
    <row r="61" spans="1:4">
      <c r="C61" t="s">
        <v>209</v>
      </c>
      <c r="D61" s="1">
        <v>12546.59</v>
      </c>
    </row>
    <row r="62" spans="1:4">
      <c r="B62" t="s">
        <v>1692</v>
      </c>
      <c r="D62" s="1">
        <v>1976827.3900000001</v>
      </c>
    </row>
    <row r="63" spans="1:4">
      <c r="A63" t="s">
        <v>2910</v>
      </c>
      <c r="D63" s="1">
        <v>2091373.9800000002</v>
      </c>
    </row>
    <row r="64" spans="1:4">
      <c r="A64" t="s">
        <v>2911</v>
      </c>
      <c r="B64" t="s">
        <v>1690</v>
      </c>
      <c r="D64" s="1">
        <v>786151.1</v>
      </c>
    </row>
    <row r="65" spans="1:4">
      <c r="B65" t="s">
        <v>1688</v>
      </c>
      <c r="D65" s="1">
        <v>5800000.4500000002</v>
      </c>
    </row>
    <row r="66" spans="1:4">
      <c r="B66" t="s">
        <v>1691</v>
      </c>
      <c r="C66" t="s">
        <v>240</v>
      </c>
      <c r="D66" s="1">
        <v>12227.4</v>
      </c>
    </row>
    <row r="67" spans="1:4">
      <c r="C67" t="s">
        <v>209</v>
      </c>
      <c r="D67" s="1">
        <v>582570.61</v>
      </c>
    </row>
    <row r="68" spans="1:4">
      <c r="B68" t="s">
        <v>1692</v>
      </c>
      <c r="D68" s="1">
        <v>1337421.92</v>
      </c>
    </row>
    <row r="69" spans="1:4">
      <c r="A69" t="s">
        <v>2912</v>
      </c>
      <c r="D69" s="1">
        <v>8518371.4800000004</v>
      </c>
    </row>
    <row r="70" spans="1:4">
      <c r="A70" t="s">
        <v>2913</v>
      </c>
      <c r="B70" t="s">
        <v>1691</v>
      </c>
      <c r="C70" t="s">
        <v>240</v>
      </c>
      <c r="D70" s="1">
        <v>4133.79</v>
      </c>
    </row>
    <row r="71" spans="1:4">
      <c r="C71" t="s">
        <v>209</v>
      </c>
      <c r="D71" s="1">
        <v>97190.180000000008</v>
      </c>
    </row>
    <row r="72" spans="1:4">
      <c r="B72" t="s">
        <v>1692</v>
      </c>
      <c r="D72" s="1">
        <v>60127.43</v>
      </c>
    </row>
    <row r="73" spans="1:4">
      <c r="A73" t="s">
        <v>2914</v>
      </c>
      <c r="D73" s="1">
        <v>161451.4</v>
      </c>
    </row>
    <row r="74" spans="1:4">
      <c r="A74" t="s">
        <v>2916</v>
      </c>
      <c r="B74" t="s">
        <v>1690</v>
      </c>
      <c r="D74" s="1">
        <v>600999.30000000005</v>
      </c>
    </row>
    <row r="75" spans="1:4">
      <c r="B75" t="s">
        <v>1688</v>
      </c>
      <c r="D75" s="1">
        <v>5459096.5999999996</v>
      </c>
    </row>
    <row r="76" spans="1:4">
      <c r="B76" t="s">
        <v>1691</v>
      </c>
      <c r="C76" t="s">
        <v>240</v>
      </c>
      <c r="D76" s="1">
        <v>13544.76</v>
      </c>
    </row>
    <row r="77" spans="1:4">
      <c r="C77" t="s">
        <v>209</v>
      </c>
      <c r="D77" s="1">
        <v>158318.38999999998</v>
      </c>
    </row>
    <row r="78" spans="1:4">
      <c r="B78" t="s">
        <v>1692</v>
      </c>
      <c r="D78" s="1">
        <v>628308.43999999994</v>
      </c>
    </row>
    <row r="79" spans="1:4">
      <c r="A79" t="s">
        <v>2917</v>
      </c>
      <c r="D79" s="1">
        <v>6860267.4899999984</v>
      </c>
    </row>
    <row r="80" spans="1:4">
      <c r="A80" t="s">
        <v>2915</v>
      </c>
      <c r="B80" t="s">
        <v>1690</v>
      </c>
      <c r="D80" s="1">
        <v>954629.52</v>
      </c>
    </row>
    <row r="81" spans="1:4">
      <c r="B81" t="s">
        <v>1688</v>
      </c>
      <c r="D81" s="1">
        <v>5558709.2400000002</v>
      </c>
    </row>
    <row r="82" spans="1:4">
      <c r="B82" t="s">
        <v>1691</v>
      </c>
      <c r="C82" t="s">
        <v>240</v>
      </c>
      <c r="D82" s="1">
        <v>38872.85</v>
      </c>
    </row>
    <row r="83" spans="1:4">
      <c r="C83" t="s">
        <v>209</v>
      </c>
      <c r="D83" s="1">
        <v>65905.290000000008</v>
      </c>
    </row>
    <row r="84" spans="1:4">
      <c r="B84" t="s">
        <v>1692</v>
      </c>
      <c r="D84" s="1">
        <v>172977.28</v>
      </c>
    </row>
    <row r="85" spans="1:4">
      <c r="A85" t="s">
        <v>2918</v>
      </c>
      <c r="D85" s="1">
        <v>6791094.1799999997</v>
      </c>
    </row>
    <row r="86" spans="1:4">
      <c r="A86" t="s">
        <v>3046</v>
      </c>
      <c r="B86" t="s">
        <v>1690</v>
      </c>
      <c r="D86" s="1">
        <v>412174.51</v>
      </c>
    </row>
    <row r="87" spans="1:4">
      <c r="B87" t="s">
        <v>1688</v>
      </c>
      <c r="D87" s="1">
        <v>5776141.4060000004</v>
      </c>
    </row>
    <row r="88" spans="1:4">
      <c r="B88" t="s">
        <v>1691</v>
      </c>
      <c r="C88" t="s">
        <v>240</v>
      </c>
      <c r="D88" s="1">
        <v>15373.15</v>
      </c>
    </row>
    <row r="89" spans="1:4">
      <c r="C89" t="s">
        <v>209</v>
      </c>
      <c r="D89" s="1">
        <v>19341.160000000003</v>
      </c>
    </row>
    <row r="90" spans="1:4">
      <c r="B90" t="s">
        <v>1692</v>
      </c>
      <c r="D90" s="1">
        <v>132186</v>
      </c>
    </row>
    <row r="91" spans="1:4">
      <c r="A91" t="s">
        <v>3137</v>
      </c>
      <c r="D91" s="1">
        <v>6355216.2260000007</v>
      </c>
    </row>
    <row r="92" spans="1:4">
      <c r="A92" t="s">
        <v>2898</v>
      </c>
      <c r="D92" s="1">
        <v>158236288.09470001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workbookViewId="0">
      <selection activeCell="I12" sqref="I12"/>
    </sheetView>
  </sheetViews>
  <sheetFormatPr defaultRowHeight="13.2"/>
  <cols>
    <col min="1" max="1" width="5.33203125" customWidth="1"/>
    <col min="2" max="2" width="32.33203125" customWidth="1"/>
    <col min="8" max="8" width="15.33203125" bestFit="1" customWidth="1"/>
    <col min="9" max="9" width="21.6640625" customWidth="1"/>
    <col min="10" max="10" width="21" customWidth="1"/>
    <col min="12" max="12" width="44.33203125" customWidth="1"/>
  </cols>
  <sheetData>
    <row r="1" spans="1:18">
      <c r="A1" s="802" t="s">
        <v>4250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</row>
    <row r="2" spans="1:18" s="192" customFormat="1" ht="29.4" customHeight="1">
      <c r="A2" s="192">
        <v>1</v>
      </c>
      <c r="B2" s="188" t="s">
        <v>3843</v>
      </c>
      <c r="C2" s="188">
        <v>2022</v>
      </c>
      <c r="D2" s="188"/>
      <c r="E2" s="189"/>
      <c r="F2" s="189"/>
      <c r="G2" s="190"/>
      <c r="H2" s="188"/>
      <c r="I2" s="191">
        <v>711138.65</v>
      </c>
      <c r="J2" s="192" t="s">
        <v>2919</v>
      </c>
      <c r="K2" s="193" t="s">
        <v>3844</v>
      </c>
      <c r="N2" s="194"/>
      <c r="O2" s="194"/>
      <c r="P2" s="194"/>
      <c r="Q2" s="194"/>
      <c r="R2" s="194"/>
    </row>
    <row r="3" spans="1:18" s="192" customFormat="1" ht="33.6" customHeight="1">
      <c r="A3" s="192">
        <v>2</v>
      </c>
      <c r="B3" s="192" t="s">
        <v>3845</v>
      </c>
      <c r="C3" s="188">
        <v>2022</v>
      </c>
      <c r="D3" s="188"/>
      <c r="E3" s="189"/>
      <c r="F3" s="189"/>
      <c r="G3" s="190"/>
      <c r="H3" s="188"/>
      <c r="I3" s="191">
        <v>95589.03</v>
      </c>
      <c r="J3" s="192" t="s">
        <v>2919</v>
      </c>
      <c r="K3" s="193" t="s">
        <v>3844</v>
      </c>
      <c r="N3" s="194"/>
      <c r="O3" s="194"/>
      <c r="P3" s="194"/>
      <c r="Q3" s="194"/>
      <c r="R3" s="194"/>
    </row>
    <row r="4" spans="1:18" s="192" customFormat="1" ht="34.200000000000003" customHeight="1">
      <c r="A4" s="192">
        <v>3</v>
      </c>
      <c r="B4" s="192" t="s">
        <v>3846</v>
      </c>
      <c r="C4" s="188">
        <v>2022</v>
      </c>
      <c r="D4" s="188"/>
      <c r="E4" s="189"/>
      <c r="F4" s="189"/>
      <c r="G4" s="190"/>
      <c r="H4" s="188"/>
      <c r="I4" s="191">
        <v>432724.4</v>
      </c>
      <c r="J4" s="192" t="s">
        <v>2919</v>
      </c>
      <c r="K4" s="193" t="s">
        <v>3844</v>
      </c>
      <c r="N4" s="194"/>
      <c r="O4" s="194"/>
      <c r="P4" s="194"/>
      <c r="Q4" s="194"/>
      <c r="R4" s="194"/>
    </row>
    <row r="5" spans="1:18" s="192" customFormat="1" ht="39.75" customHeight="1">
      <c r="A5" s="192">
        <v>4</v>
      </c>
      <c r="B5" s="192" t="s">
        <v>3847</v>
      </c>
      <c r="C5" s="188">
        <v>2022</v>
      </c>
      <c r="D5" s="188"/>
      <c r="E5" s="189"/>
      <c r="F5" s="189"/>
      <c r="G5" s="190"/>
      <c r="H5" s="188"/>
      <c r="I5" s="191">
        <v>1355840.34</v>
      </c>
      <c r="J5" s="192" t="s">
        <v>2919</v>
      </c>
      <c r="K5" s="193" t="s">
        <v>3844</v>
      </c>
      <c r="N5" s="194"/>
      <c r="O5" s="194"/>
      <c r="P5" s="194"/>
      <c r="Q5" s="194"/>
      <c r="R5" s="194"/>
    </row>
    <row r="6" spans="1:18" s="192" customFormat="1" ht="38.4" customHeight="1">
      <c r="A6" s="192">
        <v>5</v>
      </c>
      <c r="B6" s="192" t="s">
        <v>3848</v>
      </c>
      <c r="C6" s="188">
        <v>2022</v>
      </c>
      <c r="D6" s="188"/>
      <c r="E6" s="189"/>
      <c r="F6" s="189"/>
      <c r="G6" s="190"/>
      <c r="H6" s="188"/>
      <c r="I6" s="191">
        <v>634374.34</v>
      </c>
      <c r="J6" s="192" t="s">
        <v>2919</v>
      </c>
      <c r="K6" s="193" t="s">
        <v>3844</v>
      </c>
      <c r="N6" s="194"/>
      <c r="O6" s="194"/>
      <c r="P6" s="194"/>
      <c r="Q6" s="194"/>
      <c r="R6" s="194"/>
    </row>
    <row r="7" spans="1:18" s="192" customFormat="1" ht="35.4" customHeight="1">
      <c r="A7" s="192">
        <v>6</v>
      </c>
      <c r="B7" s="192" t="s">
        <v>3849</v>
      </c>
      <c r="C7" s="188">
        <v>2022</v>
      </c>
      <c r="D7" s="188"/>
      <c r="E7" s="189"/>
      <c r="F7" s="189"/>
      <c r="G7" s="190"/>
      <c r="H7" s="188"/>
      <c r="I7" s="191">
        <v>278190.73</v>
      </c>
      <c r="J7" s="192" t="s">
        <v>2919</v>
      </c>
      <c r="K7" s="193" t="s">
        <v>3844</v>
      </c>
      <c r="N7" s="194"/>
      <c r="O7" s="194"/>
      <c r="P7" s="194"/>
      <c r="Q7" s="194"/>
      <c r="R7" s="194"/>
    </row>
    <row r="8" spans="1:18" s="803" customFormat="1" ht="24.9" customHeight="1">
      <c r="A8" s="803">
        <v>7</v>
      </c>
      <c r="B8" s="803" t="s">
        <v>3850</v>
      </c>
      <c r="C8" s="804">
        <v>2022</v>
      </c>
      <c r="D8" s="804"/>
      <c r="E8" s="805"/>
      <c r="F8" s="805"/>
      <c r="G8" s="806"/>
      <c r="H8" s="804"/>
      <c r="I8" s="900"/>
      <c r="J8" s="803" t="s">
        <v>2919</v>
      </c>
      <c r="K8" s="807" t="s">
        <v>3844</v>
      </c>
      <c r="L8" s="803" t="s">
        <v>4001</v>
      </c>
      <c r="N8" s="808"/>
      <c r="O8" s="808"/>
      <c r="P8" s="808"/>
      <c r="Q8" s="808"/>
      <c r="R8" s="808"/>
    </row>
    <row r="9" spans="1:18" s="803" customFormat="1" ht="24.9" customHeight="1">
      <c r="A9" s="803">
        <v>8</v>
      </c>
      <c r="B9" s="803" t="s">
        <v>3851</v>
      </c>
      <c r="C9" s="804">
        <v>2022</v>
      </c>
      <c r="D9" s="804"/>
      <c r="E9" s="805"/>
      <c r="F9" s="805"/>
      <c r="G9" s="806"/>
      <c r="H9" s="804"/>
      <c r="I9" s="900"/>
      <c r="J9" s="803" t="s">
        <v>2919</v>
      </c>
      <c r="K9" s="807" t="s">
        <v>3844</v>
      </c>
      <c r="L9" s="803" t="s">
        <v>4001</v>
      </c>
      <c r="N9" s="808"/>
      <c r="O9" s="808"/>
      <c r="P9" s="808"/>
      <c r="Q9" s="808"/>
      <c r="R9" s="808"/>
    </row>
    <row r="10" spans="1:18" s="192" customFormat="1" ht="24.9" customHeight="1">
      <c r="A10" s="192">
        <v>9</v>
      </c>
      <c r="B10" s="192" t="s">
        <v>3852</v>
      </c>
      <c r="C10" s="188">
        <v>2022</v>
      </c>
      <c r="D10" s="188"/>
      <c r="E10" s="189"/>
      <c r="F10" s="189"/>
      <c r="G10" s="190"/>
      <c r="H10" s="188"/>
      <c r="I10" s="191">
        <v>381415.55</v>
      </c>
      <c r="J10" s="192" t="s">
        <v>2919</v>
      </c>
      <c r="K10" s="193" t="s">
        <v>3844</v>
      </c>
      <c r="N10" s="194"/>
      <c r="O10" s="194"/>
      <c r="P10" s="194"/>
      <c r="Q10" s="194"/>
      <c r="R10" s="194"/>
    </row>
    <row r="11" spans="1:18" s="192" customFormat="1" ht="24.9" customHeight="1">
      <c r="A11" s="192">
        <v>10</v>
      </c>
      <c r="B11" s="192" t="s">
        <v>3853</v>
      </c>
      <c r="C11" s="188">
        <v>2022</v>
      </c>
      <c r="D11" s="188"/>
      <c r="E11" s="189"/>
      <c r="F11" s="189"/>
      <c r="G11" s="190"/>
      <c r="H11" s="188"/>
      <c r="I11" s="191">
        <v>418013.59</v>
      </c>
      <c r="J11" s="192" t="s">
        <v>2919</v>
      </c>
      <c r="K11" s="193" t="s">
        <v>3844</v>
      </c>
      <c r="N11" s="194"/>
      <c r="O11" s="194"/>
      <c r="P11" s="194"/>
      <c r="Q11" s="194"/>
      <c r="R11" s="194"/>
    </row>
    <row r="12" spans="1:18" s="803" customFormat="1" ht="29.25" customHeight="1">
      <c r="A12" s="803">
        <v>11</v>
      </c>
      <c r="B12" s="803" t="s">
        <v>3854</v>
      </c>
      <c r="C12" s="804">
        <v>2022</v>
      </c>
      <c r="D12" s="804"/>
      <c r="E12" s="805"/>
      <c r="F12" s="805"/>
      <c r="G12" s="806"/>
      <c r="H12" s="809"/>
      <c r="I12" s="900"/>
      <c r="J12" s="803" t="s">
        <v>2919</v>
      </c>
      <c r="K12" s="807" t="s">
        <v>3844</v>
      </c>
      <c r="L12" s="803" t="s">
        <v>4001</v>
      </c>
      <c r="N12" s="808"/>
      <c r="O12" s="808"/>
      <c r="P12" s="808"/>
      <c r="Q12" s="808"/>
      <c r="R12" s="808"/>
    </row>
    <row r="13" spans="1:18" s="166" customFormat="1" ht="24.9" customHeight="1">
      <c r="C13" s="167"/>
      <c r="D13" s="167"/>
      <c r="E13" s="168"/>
      <c r="F13" s="168"/>
      <c r="G13" s="169"/>
      <c r="H13" s="861" t="s">
        <v>3176</v>
      </c>
      <c r="I13" s="862">
        <f>SUM(I2:I12)</f>
        <v>4307286.63</v>
      </c>
      <c r="K13" s="171"/>
      <c r="N13" s="172"/>
      <c r="O13" s="172"/>
      <c r="P13" s="172"/>
      <c r="Q13" s="172"/>
      <c r="R13" s="172"/>
    </row>
    <row r="15" spans="1:18">
      <c r="H15" s="801" t="s">
        <v>4259</v>
      </c>
      <c r="I15" s="885">
        <f>I2+I3+I4+I5+I6+I7+I10+I11</f>
        <v>4307286.63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workbookViewId="0">
      <selection activeCell="B19" sqref="B19"/>
    </sheetView>
  </sheetViews>
  <sheetFormatPr defaultRowHeight="13.2"/>
  <cols>
    <col min="1" max="1" width="17.33203125" bestFit="1" customWidth="1"/>
    <col min="2" max="2" width="19.6640625" bestFit="1" customWidth="1"/>
    <col min="3" max="3" width="15.88671875" bestFit="1" customWidth="1"/>
    <col min="4" max="4" width="15.109375" bestFit="1" customWidth="1"/>
    <col min="5" max="6" width="12.109375" bestFit="1" customWidth="1"/>
    <col min="7" max="7" width="13.88671875" bestFit="1" customWidth="1"/>
    <col min="8" max="8" width="10.109375" bestFit="1" customWidth="1"/>
    <col min="9" max="9" width="13.88671875" bestFit="1" customWidth="1"/>
    <col min="10" max="10" width="11.109375" bestFit="1" customWidth="1"/>
    <col min="11" max="11" width="10.109375" customWidth="1"/>
    <col min="12" max="12" width="13.88671875" bestFit="1" customWidth="1"/>
    <col min="13" max="13" width="12.109375" bestFit="1" customWidth="1"/>
  </cols>
  <sheetData>
    <row r="1" spans="1:14">
      <c r="A1" s="4"/>
      <c r="B1" s="4" t="s">
        <v>3155</v>
      </c>
      <c r="C1" s="5" t="s">
        <v>3156</v>
      </c>
      <c r="D1" s="5" t="s">
        <v>3157</v>
      </c>
      <c r="E1" s="6" t="s">
        <v>3161</v>
      </c>
      <c r="F1" s="6" t="s">
        <v>3162</v>
      </c>
      <c r="G1" s="6" t="s">
        <v>3163</v>
      </c>
      <c r="H1" s="6" t="s">
        <v>3164</v>
      </c>
      <c r="I1" s="6" t="s">
        <v>3165</v>
      </c>
      <c r="J1" s="6" t="s">
        <v>3166</v>
      </c>
      <c r="L1" s="6" t="s">
        <v>3168</v>
      </c>
      <c r="M1" s="6" t="s">
        <v>3169</v>
      </c>
    </row>
    <row r="2" spans="1:14">
      <c r="A2" s="4" t="s">
        <v>3158</v>
      </c>
      <c r="B2" s="4">
        <v>622940.93999999994</v>
      </c>
      <c r="C2" s="5">
        <v>14534347.609999999</v>
      </c>
      <c r="D2" s="5">
        <v>82935.899999999994</v>
      </c>
      <c r="E2" s="6"/>
      <c r="F2" s="6"/>
      <c r="G2" s="6"/>
      <c r="H2" s="6"/>
      <c r="I2" s="7"/>
      <c r="J2" s="7"/>
      <c r="K2" s="7"/>
      <c r="L2" s="7">
        <v>154690.79999999999</v>
      </c>
      <c r="M2" s="7">
        <v>38964.01</v>
      </c>
      <c r="N2" s="7"/>
    </row>
    <row r="3" spans="1:14">
      <c r="A3" s="4" t="s">
        <v>3159</v>
      </c>
      <c r="B3" s="4">
        <v>801200</v>
      </c>
      <c r="C3" s="5"/>
      <c r="D3" s="5"/>
      <c r="E3" s="6"/>
      <c r="F3" s="6"/>
      <c r="G3" s="6"/>
      <c r="H3" s="6"/>
      <c r="I3" s="7"/>
      <c r="J3" s="7"/>
      <c r="K3" s="7"/>
      <c r="L3" s="7">
        <v>13541.29</v>
      </c>
      <c r="M3" s="7">
        <v>7659.8</v>
      </c>
      <c r="N3" s="7"/>
    </row>
    <row r="4" spans="1:14">
      <c r="A4" s="4" t="s">
        <v>3160</v>
      </c>
      <c r="B4" s="4">
        <v>3324792.68</v>
      </c>
      <c r="C4" s="5">
        <v>37233190.170000002</v>
      </c>
      <c r="D4" s="5">
        <v>36682193.420000002</v>
      </c>
      <c r="E4" s="6">
        <v>200000</v>
      </c>
      <c r="F4" s="6">
        <v>100000</v>
      </c>
      <c r="G4" s="6">
        <v>3000</v>
      </c>
      <c r="H4" s="6">
        <v>3000</v>
      </c>
      <c r="I4" s="6">
        <v>2000000</v>
      </c>
      <c r="J4" s="6">
        <v>10000</v>
      </c>
      <c r="K4" s="7"/>
      <c r="L4" s="7">
        <v>322532.43</v>
      </c>
      <c r="M4" s="7">
        <v>190798.4</v>
      </c>
      <c r="N4" s="7"/>
    </row>
    <row r="5" spans="1:14">
      <c r="A5" s="4"/>
      <c r="B5" s="4"/>
      <c r="C5" s="5">
        <v>199594</v>
      </c>
      <c r="D5" s="5"/>
      <c r="E5" s="6"/>
      <c r="F5" s="6"/>
      <c r="G5" s="6"/>
      <c r="H5" s="6"/>
      <c r="I5" s="6"/>
      <c r="J5" s="6"/>
      <c r="K5" s="7"/>
      <c r="L5" s="7"/>
      <c r="M5" s="7"/>
      <c r="N5" s="7"/>
    </row>
    <row r="6" spans="1:14">
      <c r="A6" s="4" t="s">
        <v>3167</v>
      </c>
      <c r="B6" s="9">
        <v>1327956.24</v>
      </c>
      <c r="C6" s="5">
        <v>5800000.4500000002</v>
      </c>
      <c r="D6" s="5">
        <v>786151.1</v>
      </c>
      <c r="E6" s="6"/>
      <c r="F6" s="6"/>
      <c r="G6" s="6"/>
      <c r="H6" s="6"/>
      <c r="I6" s="7"/>
      <c r="J6" s="7"/>
      <c r="K6" s="7"/>
      <c r="L6" s="7">
        <v>582570.61</v>
      </c>
      <c r="M6" s="7">
        <v>12227.4</v>
      </c>
      <c r="N6" s="7"/>
    </row>
    <row r="7" spans="1:14">
      <c r="A7" s="4" t="s">
        <v>3170</v>
      </c>
      <c r="B7" s="4">
        <v>54207.62</v>
      </c>
      <c r="C7" s="7"/>
      <c r="D7" s="7"/>
      <c r="E7" s="7"/>
      <c r="F7" s="7"/>
      <c r="G7" s="7"/>
      <c r="H7" s="7"/>
      <c r="I7" s="7"/>
      <c r="J7" s="7"/>
      <c r="K7" s="7"/>
      <c r="L7" s="7">
        <v>97190.18</v>
      </c>
      <c r="M7" s="7">
        <v>4133.79</v>
      </c>
      <c r="N7" s="7"/>
    </row>
    <row r="8" spans="1:14">
      <c r="A8" s="4" t="s">
        <v>3171</v>
      </c>
      <c r="B8" s="4">
        <v>1976827.39</v>
      </c>
      <c r="C8" s="7"/>
      <c r="D8" s="7">
        <v>100000</v>
      </c>
      <c r="E8" s="7"/>
      <c r="F8" s="7"/>
      <c r="G8" s="7"/>
      <c r="H8" s="7"/>
      <c r="I8" s="7"/>
      <c r="J8" s="7"/>
      <c r="K8" s="7"/>
      <c r="L8" s="7">
        <v>12546.59</v>
      </c>
      <c r="M8" s="7">
        <v>2000</v>
      </c>
      <c r="N8" s="7"/>
    </row>
    <row r="9" spans="1:14">
      <c r="A9" s="4" t="s">
        <v>3172</v>
      </c>
      <c r="B9" s="7">
        <v>132186</v>
      </c>
      <c r="C9" s="7">
        <v>5776141.4100000001</v>
      </c>
      <c r="D9" s="7">
        <v>412174.51</v>
      </c>
      <c r="E9" s="7"/>
      <c r="F9" s="7"/>
      <c r="G9" s="7"/>
      <c r="H9" s="7"/>
      <c r="I9" s="7"/>
      <c r="J9" s="7"/>
      <c r="K9" s="7"/>
      <c r="L9" s="7">
        <v>19341.16</v>
      </c>
      <c r="M9" s="7">
        <v>15373.15</v>
      </c>
      <c r="N9" s="7"/>
    </row>
    <row r="10" spans="1:14">
      <c r="A10" s="4" t="s">
        <v>3173</v>
      </c>
      <c r="B10" s="7">
        <v>172977.28</v>
      </c>
      <c r="C10" s="7">
        <v>5558709.2400000002</v>
      </c>
      <c r="D10" s="7">
        <v>954629.52</v>
      </c>
      <c r="E10" s="7"/>
      <c r="F10" s="7"/>
      <c r="G10" s="7"/>
      <c r="H10" s="7"/>
      <c r="I10" s="7"/>
      <c r="J10" s="7"/>
      <c r="K10" s="7"/>
      <c r="L10" s="7">
        <v>31005.29</v>
      </c>
      <c r="M10" s="7">
        <v>4561.1000000000004</v>
      </c>
      <c r="N10" s="7"/>
    </row>
    <row r="11" spans="1:14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10050</v>
      </c>
      <c r="N11" s="7"/>
    </row>
    <row r="12" spans="1:14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34900</v>
      </c>
      <c r="M12" s="7">
        <v>24261.75</v>
      </c>
      <c r="N12" s="7"/>
    </row>
    <row r="13" spans="1:14">
      <c r="A13" s="4" t="s">
        <v>3174</v>
      </c>
      <c r="B13" s="7">
        <v>628308.43999999994</v>
      </c>
      <c r="C13" s="7">
        <v>5459096.5999999996</v>
      </c>
      <c r="D13" s="7">
        <v>600999.30000000005</v>
      </c>
      <c r="E13" s="7"/>
      <c r="F13" s="7"/>
      <c r="G13" s="7"/>
      <c r="H13" s="7"/>
      <c r="I13" s="7"/>
      <c r="J13" s="7"/>
      <c r="K13" s="7"/>
      <c r="L13" s="7">
        <v>158318.39000000001</v>
      </c>
      <c r="M13" s="7">
        <v>13544.76</v>
      </c>
      <c r="N13" s="7"/>
    </row>
    <row r="14" spans="1:14">
      <c r="A14" s="4"/>
      <c r="B14" s="7"/>
      <c r="C14" s="7">
        <v>1575900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4" t="s">
        <v>3175</v>
      </c>
      <c r="B15" s="7">
        <v>3975717.97</v>
      </c>
      <c r="C15" s="7">
        <v>26030272.920000002</v>
      </c>
      <c r="D15" s="7">
        <v>2810629.5</v>
      </c>
      <c r="E15" s="7"/>
      <c r="F15" s="7"/>
      <c r="G15" s="7"/>
      <c r="H15" s="7"/>
      <c r="I15" s="7"/>
      <c r="J15" s="7"/>
      <c r="K15" s="7"/>
      <c r="L15" s="7">
        <v>254137.8</v>
      </c>
      <c r="M15" s="7">
        <v>178165.09</v>
      </c>
      <c r="N15" s="7"/>
    </row>
    <row r="16" spans="1:14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>
      <c r="A19" t="s">
        <v>3176</v>
      </c>
      <c r="B19" s="8">
        <f t="shared" ref="B19:J19" si="0">SUM(B2:B18)</f>
        <v>13017114.560000001</v>
      </c>
      <c r="C19" s="8">
        <f t="shared" si="0"/>
        <v>102167252.39999999</v>
      </c>
      <c r="D19" s="8">
        <f t="shared" si="0"/>
        <v>42429713.25</v>
      </c>
      <c r="E19" s="7">
        <f t="shared" si="0"/>
        <v>200000</v>
      </c>
      <c r="F19" s="7">
        <f t="shared" si="0"/>
        <v>100000</v>
      </c>
      <c r="G19" s="7">
        <f t="shared" si="0"/>
        <v>3000</v>
      </c>
      <c r="H19" s="7">
        <f t="shared" si="0"/>
        <v>3000</v>
      </c>
      <c r="I19" s="7">
        <f t="shared" si="0"/>
        <v>2000000</v>
      </c>
      <c r="J19" s="7">
        <f t="shared" si="0"/>
        <v>10000</v>
      </c>
      <c r="K19" s="7"/>
      <c r="L19" s="8">
        <f>SUM(L2:L18)</f>
        <v>1680774.5399999998</v>
      </c>
      <c r="M19" s="8">
        <f>SUM(M2:M18)</f>
        <v>501739.25</v>
      </c>
      <c r="N19" s="7"/>
    </row>
    <row r="20" spans="1:1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"/>
  <dimension ref="A1:S237"/>
  <sheetViews>
    <sheetView zoomScale="85" zoomScaleNormal="85" workbookViewId="0">
      <pane xSplit="1" ySplit="2" topLeftCell="B23" activePane="bottomRight" state="frozen"/>
      <selection pane="topRight" activeCell="B1" sqref="B1"/>
      <selection pane="bottomLeft" activeCell="A5" sqref="A5"/>
      <selection pane="bottomRight" activeCell="I237" sqref="I237"/>
    </sheetView>
  </sheetViews>
  <sheetFormatPr defaultColWidth="9" defaultRowHeight="24.9" customHeight="1"/>
  <cols>
    <col min="1" max="1" width="5.88671875" style="24" customWidth="1"/>
    <col min="2" max="2" width="41.33203125" style="24" customWidth="1"/>
    <col min="3" max="3" width="13.88671875" style="22" customWidth="1"/>
    <col min="4" max="4" width="35" style="22" customWidth="1"/>
    <col min="5" max="5" width="12.6640625" style="128" customWidth="1"/>
    <col min="6" max="6" width="10.5546875" style="128" customWidth="1"/>
    <col min="7" max="7" width="12.33203125" style="129" customWidth="1"/>
    <col min="8" max="8" width="15.44140625" style="22" customWidth="1"/>
    <col min="9" max="9" width="21" style="58" bestFit="1" customWidth="1"/>
    <col min="10" max="10" width="27.21875" style="24" customWidth="1"/>
    <col min="11" max="11" width="28.44140625" style="23" customWidth="1"/>
    <col min="12" max="12" width="19.44140625" style="24" customWidth="1"/>
    <col min="13" max="13" width="43.5546875" style="24" customWidth="1"/>
    <col min="14" max="14" width="8" style="67" hidden="1" customWidth="1"/>
    <col min="15" max="15" width="17.44140625" style="67" hidden="1" customWidth="1"/>
    <col min="16" max="16" width="121.5546875" style="67" hidden="1" customWidth="1"/>
    <col min="17" max="17" width="102" style="67" hidden="1" customWidth="1"/>
    <col min="18" max="18" width="22.44140625" style="67" hidden="1" customWidth="1"/>
    <col min="19" max="19" width="18.33203125" style="24" customWidth="1"/>
    <col min="20" max="16384" width="9" style="24"/>
  </cols>
  <sheetData>
    <row r="1" spans="1:19" s="46" customFormat="1" ht="24.9" customHeight="1" thickBot="1">
      <c r="A1" s="50"/>
      <c r="B1" s="49" t="s">
        <v>0</v>
      </c>
      <c r="C1" s="25"/>
      <c r="D1" s="25"/>
      <c r="E1" s="55"/>
      <c r="F1" s="55"/>
      <c r="G1" s="57"/>
      <c r="H1" s="25"/>
      <c r="I1" s="58"/>
      <c r="K1" s="26"/>
      <c r="N1" s="59" t="s">
        <v>1687</v>
      </c>
      <c r="O1" s="59"/>
      <c r="P1" s="59"/>
      <c r="Q1" s="59"/>
      <c r="R1" s="59"/>
    </row>
    <row r="2" spans="1:19" ht="39.9" customHeight="1">
      <c r="A2" s="60" t="s">
        <v>1</v>
      </c>
      <c r="B2" s="27" t="s">
        <v>1684</v>
      </c>
      <c r="C2" s="61" t="s">
        <v>2</v>
      </c>
      <c r="D2" s="61" t="s">
        <v>3</v>
      </c>
      <c r="E2" s="62" t="s">
        <v>4</v>
      </c>
      <c r="F2" s="63" t="s">
        <v>1674</v>
      </c>
      <c r="G2" s="64" t="s">
        <v>5</v>
      </c>
      <c r="H2" s="65" t="s">
        <v>6</v>
      </c>
      <c r="I2" s="66" t="s">
        <v>7</v>
      </c>
      <c r="J2" s="63" t="s">
        <v>8</v>
      </c>
      <c r="K2" s="63" t="s">
        <v>9</v>
      </c>
      <c r="L2" s="810" t="s">
        <v>10</v>
      </c>
      <c r="M2" s="811" t="s">
        <v>1123</v>
      </c>
      <c r="N2" s="67" t="s">
        <v>1685</v>
      </c>
      <c r="O2" s="67" t="s">
        <v>1689</v>
      </c>
      <c r="P2" s="67" t="s">
        <v>1684</v>
      </c>
      <c r="Q2" s="67" t="s">
        <v>143</v>
      </c>
      <c r="R2" s="67" t="s">
        <v>1682</v>
      </c>
      <c r="S2" s="812"/>
    </row>
    <row r="3" spans="1:19" ht="24.9" customHeight="1">
      <c r="A3" s="28">
        <v>1</v>
      </c>
      <c r="B3" s="29" t="s">
        <v>11</v>
      </c>
      <c r="C3" s="28">
        <v>1965</v>
      </c>
      <c r="D3" s="28"/>
      <c r="E3" s="31">
        <v>1510</v>
      </c>
      <c r="F3" s="31"/>
      <c r="G3" s="30">
        <v>5313.63</v>
      </c>
      <c r="H3" s="34" t="s">
        <v>12</v>
      </c>
      <c r="I3" s="51">
        <f>G3*E3</f>
        <v>8023581.2999999998</v>
      </c>
      <c r="J3" s="28" t="s">
        <v>2919</v>
      </c>
      <c r="K3" s="29" t="s">
        <v>3676</v>
      </c>
      <c r="L3" s="56" t="s">
        <v>15</v>
      </c>
      <c r="M3" s="35"/>
      <c r="N3" s="67" t="str">
        <f t="shared" ref="N3:N58" si="0">$N$1&amp;TEXT(A3,"0000")</f>
        <v>BK0001</v>
      </c>
      <c r="O3" s="67" t="s">
        <v>1688</v>
      </c>
      <c r="P3" s="67" t="str">
        <f>B3</f>
        <v>BUDYNEK RATUSZA (administracyjno - biurowy) z wieżą gotycką z XIX w.</v>
      </c>
      <c r="Q3" s="67" t="str">
        <f>J3</f>
        <v>Gmina Ścinawa</v>
      </c>
      <c r="R3" s="68">
        <f>I3</f>
        <v>8023581.2999999998</v>
      </c>
    </row>
    <row r="4" spans="1:19" ht="24.9" customHeight="1">
      <c r="A4" s="28">
        <v>2</v>
      </c>
      <c r="B4" s="41" t="s">
        <v>14</v>
      </c>
      <c r="C4" s="28">
        <v>1992</v>
      </c>
      <c r="D4" s="41"/>
      <c r="E4" s="31">
        <v>377.6</v>
      </c>
      <c r="F4" s="31"/>
      <c r="G4" s="38">
        <v>5309.51</v>
      </c>
      <c r="H4" s="34" t="s">
        <v>12</v>
      </c>
      <c r="I4" s="51">
        <f t="shared" ref="I4:I28" si="1">G4*E4</f>
        <v>2004870.9760000003</v>
      </c>
      <c r="J4" s="28" t="s">
        <v>2919</v>
      </c>
      <c r="K4" s="29" t="s">
        <v>3677</v>
      </c>
      <c r="L4" s="56" t="s">
        <v>15</v>
      </c>
      <c r="M4" s="54" t="s">
        <v>3348</v>
      </c>
      <c r="N4" s="67" t="str">
        <f t="shared" si="0"/>
        <v>BK0002</v>
      </c>
      <c r="O4" s="67" t="s">
        <v>1688</v>
      </c>
      <c r="P4" s="67" t="str">
        <f t="shared" ref="P4:P58" si="2">B4</f>
        <v>Budynek na Stadionie (klubowy)</v>
      </c>
      <c r="Q4" s="67" t="str">
        <f t="shared" ref="Q4:Q58" si="3">J4</f>
        <v>Gmina Ścinawa</v>
      </c>
      <c r="R4" s="68">
        <f t="shared" ref="R4:R58" si="4">I4</f>
        <v>2004870.9760000003</v>
      </c>
    </row>
    <row r="5" spans="1:19" ht="24.9" customHeight="1">
      <c r="A5" s="28">
        <v>3</v>
      </c>
      <c r="B5" s="29" t="s">
        <v>16</v>
      </c>
      <c r="C5" s="28" t="s">
        <v>17</v>
      </c>
      <c r="D5" s="28"/>
      <c r="E5" s="31">
        <v>514.21</v>
      </c>
      <c r="F5" s="31" t="s">
        <v>3340</v>
      </c>
      <c r="G5" s="30">
        <v>1926.64</v>
      </c>
      <c r="H5" s="34" t="s">
        <v>12</v>
      </c>
      <c r="I5" s="51">
        <f t="shared" si="1"/>
        <v>990697.55440000014</v>
      </c>
      <c r="J5" s="28" t="s">
        <v>2919</v>
      </c>
      <c r="K5" s="29" t="s">
        <v>3678</v>
      </c>
      <c r="L5" s="56" t="s">
        <v>15</v>
      </c>
      <c r="M5" s="54"/>
      <c r="N5" s="67" t="str">
        <f t="shared" si="0"/>
        <v>BK0003</v>
      </c>
      <c r="O5" s="67" t="s">
        <v>1688</v>
      </c>
      <c r="P5" s="67" t="str">
        <f t="shared" si="2"/>
        <v>REMIZA OSP-mieszkalny</v>
      </c>
      <c r="Q5" s="67" t="str">
        <f t="shared" si="3"/>
        <v>Gmina Ścinawa</v>
      </c>
      <c r="R5" s="68">
        <f t="shared" si="4"/>
        <v>990697.55440000014</v>
      </c>
    </row>
    <row r="6" spans="1:19" ht="24.9" customHeight="1">
      <c r="A6" s="28">
        <v>4</v>
      </c>
      <c r="B6" s="29" t="s">
        <v>18</v>
      </c>
      <c r="C6" s="28" t="s">
        <v>19</v>
      </c>
      <c r="D6" s="28"/>
      <c r="E6" s="31">
        <v>145</v>
      </c>
      <c r="F6" s="31"/>
      <c r="G6" s="30">
        <v>3092.17</v>
      </c>
      <c r="H6" s="34" t="s">
        <v>12</v>
      </c>
      <c r="I6" s="51">
        <f t="shared" si="1"/>
        <v>448364.65</v>
      </c>
      <c r="J6" s="28" t="s">
        <v>2919</v>
      </c>
      <c r="K6" s="29" t="s">
        <v>20</v>
      </c>
      <c r="L6" s="56" t="s">
        <v>15</v>
      </c>
      <c r="M6" s="54"/>
      <c r="N6" s="67" t="str">
        <f t="shared" si="0"/>
        <v>BK0004</v>
      </c>
      <c r="O6" s="67" t="s">
        <v>1688</v>
      </c>
      <c r="P6" s="67" t="str">
        <f t="shared" si="2"/>
        <v>REMIZA OSP</v>
      </c>
      <c r="Q6" s="67" t="str">
        <f t="shared" si="3"/>
        <v>Gmina Ścinawa</v>
      </c>
      <c r="R6" s="68">
        <f t="shared" si="4"/>
        <v>448364.65</v>
      </c>
    </row>
    <row r="7" spans="1:19" ht="24.9" customHeight="1">
      <c r="A7" s="28">
        <v>5</v>
      </c>
      <c r="B7" s="29" t="s">
        <v>18</v>
      </c>
      <c r="C7" s="28" t="s">
        <v>17</v>
      </c>
      <c r="D7" s="28"/>
      <c r="E7" s="31">
        <v>149</v>
      </c>
      <c r="F7" s="31"/>
      <c r="G7" s="30">
        <v>3045.2</v>
      </c>
      <c r="H7" s="34" t="s">
        <v>12</v>
      </c>
      <c r="I7" s="51">
        <f t="shared" si="1"/>
        <v>453734.8</v>
      </c>
      <c r="J7" s="28" t="s">
        <v>2919</v>
      </c>
      <c r="K7" s="29" t="s">
        <v>21</v>
      </c>
      <c r="L7" s="56" t="s">
        <v>15</v>
      </c>
      <c r="M7" s="54"/>
      <c r="N7" s="67" t="str">
        <f t="shared" si="0"/>
        <v>BK0005</v>
      </c>
      <c r="O7" s="67" t="s">
        <v>1688</v>
      </c>
      <c r="P7" s="67" t="str">
        <f t="shared" si="2"/>
        <v>REMIZA OSP</v>
      </c>
      <c r="Q7" s="67" t="str">
        <f t="shared" si="3"/>
        <v>Gmina Ścinawa</v>
      </c>
      <c r="R7" s="68">
        <f t="shared" si="4"/>
        <v>453734.8</v>
      </c>
    </row>
    <row r="8" spans="1:19" s="154" customFormat="1" ht="24.9" customHeight="1">
      <c r="A8" s="28">
        <v>6</v>
      </c>
      <c r="B8" s="148" t="s">
        <v>22</v>
      </c>
      <c r="C8" s="147" t="s">
        <v>23</v>
      </c>
      <c r="D8" s="147"/>
      <c r="E8" s="149">
        <v>502.86</v>
      </c>
      <c r="F8" s="149"/>
      <c r="G8" s="150">
        <v>9567</v>
      </c>
      <c r="H8" s="155" t="s">
        <v>12</v>
      </c>
      <c r="I8" s="157">
        <v>4619540.01</v>
      </c>
      <c r="J8" s="147" t="s">
        <v>2919</v>
      </c>
      <c r="K8" s="148" t="s">
        <v>3679</v>
      </c>
      <c r="L8" s="151" t="s">
        <v>15</v>
      </c>
      <c r="M8" s="156" t="s">
        <v>3778</v>
      </c>
      <c r="N8" s="152" t="str">
        <f t="shared" si="0"/>
        <v>BK0006</v>
      </c>
      <c r="O8" s="152" t="s">
        <v>1688</v>
      </c>
      <c r="P8" s="152" t="str">
        <f t="shared" si="2"/>
        <v>Budynek biurowo-handlowy</v>
      </c>
      <c r="Q8" s="152" t="str">
        <f t="shared" si="3"/>
        <v>Gmina Ścinawa</v>
      </c>
      <c r="R8" s="153">
        <f t="shared" si="4"/>
        <v>4619540.01</v>
      </c>
    </row>
    <row r="9" spans="1:19" s="734" customFormat="1" ht="42" customHeight="1">
      <c r="A9" s="28">
        <v>7</v>
      </c>
      <c r="B9" s="726" t="s">
        <v>1005</v>
      </c>
      <c r="C9" s="725">
        <v>1930</v>
      </c>
      <c r="D9" s="725"/>
      <c r="E9" s="727">
        <v>325</v>
      </c>
      <c r="F9" s="727"/>
      <c r="G9" s="728">
        <v>2392</v>
      </c>
      <c r="H9" s="729" t="s">
        <v>12</v>
      </c>
      <c r="I9" s="636">
        <f t="shared" ref="I9" si="5">G9*E9</f>
        <v>777400</v>
      </c>
      <c r="J9" s="725" t="s">
        <v>2919</v>
      </c>
      <c r="K9" s="726" t="s">
        <v>26</v>
      </c>
      <c r="L9" s="730" t="s">
        <v>3347</v>
      </c>
      <c r="M9" s="731"/>
      <c r="N9" s="732" t="str">
        <f t="shared" si="0"/>
        <v>BK0007</v>
      </c>
      <c r="O9" s="732" t="s">
        <v>1688</v>
      </c>
      <c r="P9" s="732" t="str">
        <f t="shared" si="2"/>
        <v>Budynek po byłym Przedszkolu Oddz. Zamiejscowy w Zaborowie wraz z budynkiem gospodarczym i WC</v>
      </c>
      <c r="Q9" s="732" t="str">
        <f t="shared" si="3"/>
        <v>Gmina Ścinawa</v>
      </c>
      <c r="R9" s="733">
        <f t="shared" si="4"/>
        <v>777400</v>
      </c>
      <c r="S9" s="813"/>
    </row>
    <row r="10" spans="1:19" s="154" customFormat="1" ht="24.9" customHeight="1">
      <c r="A10" s="28">
        <v>8</v>
      </c>
      <c r="B10" s="159" t="s">
        <v>27</v>
      </c>
      <c r="C10" s="160"/>
      <c r="D10" s="160"/>
      <c r="E10" s="161">
        <v>789</v>
      </c>
      <c r="F10" s="161"/>
      <c r="G10" s="162">
        <v>706.17</v>
      </c>
      <c r="H10" s="165" t="s">
        <v>12</v>
      </c>
      <c r="I10" s="163">
        <v>557168.13</v>
      </c>
      <c r="J10" s="160" t="s">
        <v>2916</v>
      </c>
      <c r="K10" s="159" t="s">
        <v>3680</v>
      </c>
      <c r="L10" s="164" t="s">
        <v>15</v>
      </c>
      <c r="M10" s="160" t="s">
        <v>3779</v>
      </c>
      <c r="N10" s="67" t="s">
        <v>1699</v>
      </c>
      <c r="O10" s="67" t="s">
        <v>1688</v>
      </c>
      <c r="P10" s="67" t="s">
        <v>27</v>
      </c>
      <c r="Q10" s="67" t="s">
        <v>2916</v>
      </c>
      <c r="R10" s="68">
        <v>557168.13</v>
      </c>
    </row>
    <row r="11" spans="1:19" s="734" customFormat="1" ht="24.9" customHeight="1">
      <c r="A11" s="28">
        <v>9</v>
      </c>
      <c r="B11" s="726" t="s">
        <v>28</v>
      </c>
      <c r="C11" s="725" t="s">
        <v>17</v>
      </c>
      <c r="D11" s="725" t="s">
        <v>29</v>
      </c>
      <c r="E11" s="727">
        <v>31</v>
      </c>
      <c r="F11" s="727"/>
      <c r="G11" s="728">
        <v>2684.82</v>
      </c>
      <c r="H11" s="729" t="s">
        <v>12</v>
      </c>
      <c r="I11" s="636">
        <f t="shared" ref="I11:I14" si="6">G11*E11</f>
        <v>83229.42</v>
      </c>
      <c r="J11" s="725" t="s">
        <v>2919</v>
      </c>
      <c r="K11" s="726" t="s">
        <v>30</v>
      </c>
      <c r="L11" s="730" t="s">
        <v>3347</v>
      </c>
      <c r="M11" s="731"/>
      <c r="N11" s="67" t="str">
        <f t="shared" si="0"/>
        <v>BK0009</v>
      </c>
      <c r="O11" s="67" t="s">
        <v>1688</v>
      </c>
      <c r="P11" s="67" t="str">
        <f t="shared" si="2"/>
        <v>Remiza OSP</v>
      </c>
      <c r="Q11" s="67" t="str">
        <f t="shared" si="3"/>
        <v>Gmina Ścinawa</v>
      </c>
      <c r="R11" s="68">
        <f t="shared" si="4"/>
        <v>83229.42</v>
      </c>
      <c r="S11" s="813"/>
    </row>
    <row r="12" spans="1:19" s="734" customFormat="1" ht="24.9" customHeight="1">
      <c r="A12" s="28">
        <v>10</v>
      </c>
      <c r="B12" s="726" t="s">
        <v>31</v>
      </c>
      <c r="C12" s="725" t="s">
        <v>32</v>
      </c>
      <c r="D12" s="725" t="s">
        <v>33</v>
      </c>
      <c r="E12" s="727">
        <v>604.49</v>
      </c>
      <c r="F12" s="727"/>
      <c r="G12" s="728">
        <v>1603</v>
      </c>
      <c r="H12" s="729" t="s">
        <v>12</v>
      </c>
      <c r="I12" s="888">
        <f t="shared" si="6"/>
        <v>968997.47</v>
      </c>
      <c r="J12" s="725" t="s">
        <v>2919</v>
      </c>
      <c r="K12" s="726" t="s">
        <v>3681</v>
      </c>
      <c r="L12" s="730" t="s">
        <v>3347</v>
      </c>
      <c r="M12" s="731" t="s">
        <v>3349</v>
      </c>
      <c r="N12" s="67" t="str">
        <f t="shared" si="0"/>
        <v>BK0010</v>
      </c>
      <c r="O12" s="67" t="s">
        <v>1688</v>
      </c>
      <c r="P12" s="67" t="str">
        <f t="shared" si="2"/>
        <v>Budynek użytkowo-gospodarczy</v>
      </c>
      <c r="Q12" s="67" t="str">
        <f t="shared" si="3"/>
        <v>Gmina Ścinawa</v>
      </c>
      <c r="R12" s="68">
        <f t="shared" si="4"/>
        <v>968997.47</v>
      </c>
      <c r="S12" s="813"/>
    </row>
    <row r="13" spans="1:19" s="734" customFormat="1" ht="24.9" customHeight="1">
      <c r="A13" s="28">
        <v>11</v>
      </c>
      <c r="B13" s="726" t="s">
        <v>34</v>
      </c>
      <c r="C13" s="725">
        <v>1850</v>
      </c>
      <c r="D13" s="735" t="s">
        <v>35</v>
      </c>
      <c r="E13" s="727">
        <v>286.89</v>
      </c>
      <c r="F13" s="727"/>
      <c r="G13" s="728">
        <v>2690.81</v>
      </c>
      <c r="H13" s="729" t="s">
        <v>12</v>
      </c>
      <c r="I13" s="888">
        <f t="shared" si="6"/>
        <v>771966.48089999997</v>
      </c>
      <c r="J13" s="725" t="s">
        <v>2919</v>
      </c>
      <c r="K13" s="726" t="s">
        <v>36</v>
      </c>
      <c r="L13" s="730" t="s">
        <v>3347</v>
      </c>
      <c r="M13" s="731"/>
      <c r="N13" s="67" t="str">
        <f t="shared" si="0"/>
        <v>BK0011</v>
      </c>
      <c r="O13" s="67" t="s">
        <v>1688</v>
      </c>
      <c r="P13" s="67" t="str">
        <f t="shared" si="2"/>
        <v>Budynek mieszkalny</v>
      </c>
      <c r="Q13" s="67" t="str">
        <f t="shared" si="3"/>
        <v>Gmina Ścinawa</v>
      </c>
      <c r="R13" s="68">
        <f t="shared" si="4"/>
        <v>771966.48089999997</v>
      </c>
      <c r="S13" s="813"/>
    </row>
    <row r="14" spans="1:19" s="734" customFormat="1" ht="24.9" customHeight="1">
      <c r="A14" s="28">
        <v>12</v>
      </c>
      <c r="B14" s="726" t="s">
        <v>37</v>
      </c>
      <c r="C14" s="725">
        <v>1950</v>
      </c>
      <c r="D14" s="735" t="s">
        <v>35</v>
      </c>
      <c r="E14" s="727">
        <v>36</v>
      </c>
      <c r="F14" s="727"/>
      <c r="G14" s="728">
        <v>1499</v>
      </c>
      <c r="H14" s="729" t="s">
        <v>12</v>
      </c>
      <c r="I14" s="888">
        <f t="shared" si="6"/>
        <v>53964</v>
      </c>
      <c r="J14" s="725" t="s">
        <v>2919</v>
      </c>
      <c r="K14" s="726" t="s">
        <v>1102</v>
      </c>
      <c r="L14" s="730" t="s">
        <v>3347</v>
      </c>
      <c r="M14" s="731"/>
      <c r="N14" s="67" t="str">
        <f t="shared" si="0"/>
        <v>BK0012</v>
      </c>
      <c r="O14" s="67" t="s">
        <v>1688</v>
      </c>
      <c r="P14" s="67" t="str">
        <f t="shared" si="2"/>
        <v>Budynek gospodarczy</v>
      </c>
      <c r="Q14" s="67" t="str">
        <f t="shared" si="3"/>
        <v>Gmina Ścinawa</v>
      </c>
      <c r="R14" s="68">
        <f t="shared" si="4"/>
        <v>53964</v>
      </c>
      <c r="S14" s="813"/>
    </row>
    <row r="15" spans="1:19" ht="24.9" customHeight="1">
      <c r="A15" s="28">
        <v>13</v>
      </c>
      <c r="B15" s="29" t="s">
        <v>41</v>
      </c>
      <c r="C15" s="28">
        <v>1946</v>
      </c>
      <c r="D15" s="28" t="s">
        <v>42</v>
      </c>
      <c r="E15" s="31">
        <v>178</v>
      </c>
      <c r="F15" s="31"/>
      <c r="G15" s="30">
        <v>1500</v>
      </c>
      <c r="H15" s="34" t="s">
        <v>12</v>
      </c>
      <c r="I15" s="51">
        <f t="shared" si="1"/>
        <v>267000</v>
      </c>
      <c r="J15" s="28" t="s">
        <v>2916</v>
      </c>
      <c r="K15" s="52" t="s">
        <v>3692</v>
      </c>
      <c r="L15" s="56" t="s">
        <v>15</v>
      </c>
      <c r="M15" s="54"/>
      <c r="N15" s="67" t="str">
        <f t="shared" si="0"/>
        <v>BK0013</v>
      </c>
      <c r="O15" s="67" t="s">
        <v>1688</v>
      </c>
      <c r="P15" s="67" t="str">
        <f t="shared" si="2"/>
        <v>Budynek stolarni-kotłownia OT42/2017</v>
      </c>
      <c r="Q15" s="67" t="str">
        <f t="shared" si="3"/>
        <v>Zakład Gospodarki Komunalnej w Ścinawie Sp. z o.o.</v>
      </c>
      <c r="R15" s="68">
        <f t="shared" si="4"/>
        <v>267000</v>
      </c>
    </row>
    <row r="16" spans="1:19" ht="24.9" customHeight="1">
      <c r="A16" s="28">
        <v>14</v>
      </c>
      <c r="B16" s="29" t="s">
        <v>43</v>
      </c>
      <c r="C16" s="28" t="s">
        <v>44</v>
      </c>
      <c r="D16" s="28" t="s">
        <v>45</v>
      </c>
      <c r="E16" s="31">
        <v>11.25</v>
      </c>
      <c r="F16" s="31"/>
      <c r="G16" s="30">
        <v>1738.07</v>
      </c>
      <c r="H16" s="34" t="s">
        <v>12</v>
      </c>
      <c r="I16" s="51">
        <f t="shared" si="1"/>
        <v>19553.287499999999</v>
      </c>
      <c r="J16" s="28" t="s">
        <v>2916</v>
      </c>
      <c r="K16" s="52" t="s">
        <v>3692</v>
      </c>
      <c r="L16" s="56" t="s">
        <v>15</v>
      </c>
      <c r="M16" s="54"/>
      <c r="N16" s="67" t="str">
        <f t="shared" si="0"/>
        <v>BK0014</v>
      </c>
      <c r="O16" s="67" t="s">
        <v>1688</v>
      </c>
      <c r="P16" s="67" t="str">
        <f t="shared" si="2"/>
        <v>Budynek portierni OT 27/2017</v>
      </c>
      <c r="Q16" s="67" t="str">
        <f t="shared" si="3"/>
        <v>Zakład Gospodarki Komunalnej w Ścinawie Sp. z o.o.</v>
      </c>
      <c r="R16" s="68">
        <f t="shared" si="4"/>
        <v>19553.287499999999</v>
      </c>
    </row>
    <row r="17" spans="1:18" ht="24.9" customHeight="1">
      <c r="A17" s="28">
        <v>15</v>
      </c>
      <c r="B17" s="29" t="s">
        <v>46</v>
      </c>
      <c r="C17" s="28">
        <v>1931</v>
      </c>
      <c r="D17" s="28" t="s">
        <v>47</v>
      </c>
      <c r="E17" s="31">
        <v>99.91</v>
      </c>
      <c r="F17" s="31"/>
      <c r="G17" s="30">
        <v>1500</v>
      </c>
      <c r="H17" s="34" t="s">
        <v>12</v>
      </c>
      <c r="I17" s="51">
        <f>G17*E17</f>
        <v>149865</v>
      </c>
      <c r="J17" s="28" t="s">
        <v>2916</v>
      </c>
      <c r="K17" s="52" t="s">
        <v>3692</v>
      </c>
      <c r="L17" s="56" t="s">
        <v>15</v>
      </c>
      <c r="M17" s="54"/>
      <c r="N17" s="67" t="str">
        <f t="shared" si="0"/>
        <v>BK0015</v>
      </c>
      <c r="O17" s="67" t="s">
        <v>1688</v>
      </c>
      <c r="P17" s="67" t="str">
        <f t="shared" si="2"/>
        <v>Budynek stolarni OT 26/2017</v>
      </c>
      <c r="Q17" s="67" t="str">
        <f t="shared" si="3"/>
        <v>Zakład Gospodarki Komunalnej w Ścinawie Sp. z o.o.</v>
      </c>
      <c r="R17" s="68">
        <f t="shared" si="4"/>
        <v>149865</v>
      </c>
    </row>
    <row r="18" spans="1:18" ht="24.9" customHeight="1">
      <c r="A18" s="28">
        <v>16</v>
      </c>
      <c r="B18" s="29" t="s">
        <v>48</v>
      </c>
      <c r="C18" s="28">
        <v>1919</v>
      </c>
      <c r="D18" s="28" t="s">
        <v>42</v>
      </c>
      <c r="E18" s="31">
        <v>64</v>
      </c>
      <c r="F18" s="31"/>
      <c r="G18" s="30">
        <v>1151.18</v>
      </c>
      <c r="H18" s="34" t="s">
        <v>12</v>
      </c>
      <c r="I18" s="51">
        <f t="shared" si="1"/>
        <v>73675.520000000004</v>
      </c>
      <c r="J18" s="28" t="s">
        <v>2916</v>
      </c>
      <c r="K18" s="52" t="s">
        <v>3692</v>
      </c>
      <c r="L18" s="56" t="s">
        <v>15</v>
      </c>
      <c r="M18" s="54"/>
      <c r="N18" s="67" t="str">
        <f t="shared" si="0"/>
        <v>BK0016</v>
      </c>
      <c r="O18" s="67" t="s">
        <v>1688</v>
      </c>
      <c r="P18" s="67" t="str">
        <f t="shared" si="2"/>
        <v>Budynek warsztatu OT 24/2017</v>
      </c>
      <c r="Q18" s="67" t="str">
        <f t="shared" si="3"/>
        <v>Zakład Gospodarki Komunalnej w Ścinawie Sp. z o.o.</v>
      </c>
      <c r="R18" s="68">
        <f t="shared" si="4"/>
        <v>73675.520000000004</v>
      </c>
    </row>
    <row r="19" spans="1:18" ht="24.9" customHeight="1">
      <c r="A19" s="28">
        <v>17</v>
      </c>
      <c r="B19" s="29" t="s">
        <v>49</v>
      </c>
      <c r="C19" s="28">
        <v>1987</v>
      </c>
      <c r="D19" s="28" t="s">
        <v>50</v>
      </c>
      <c r="E19" s="31">
        <v>404.96</v>
      </c>
      <c r="F19" s="31"/>
      <c r="G19" s="30">
        <v>1151.18</v>
      </c>
      <c r="H19" s="34" t="s">
        <v>12</v>
      </c>
      <c r="I19" s="51">
        <f t="shared" si="1"/>
        <v>466181.85279999999</v>
      </c>
      <c r="J19" s="28" t="s">
        <v>2916</v>
      </c>
      <c r="K19" s="52" t="s">
        <v>3692</v>
      </c>
      <c r="L19" s="56" t="s">
        <v>15</v>
      </c>
      <c r="M19" s="54"/>
      <c r="N19" s="67" t="str">
        <f t="shared" si="0"/>
        <v>BK0017</v>
      </c>
      <c r="O19" s="67" t="s">
        <v>1688</v>
      </c>
      <c r="P19" s="67" t="str">
        <f t="shared" si="2"/>
        <v>Budynek warsztatu-magazyn OT 25/2017</v>
      </c>
      <c r="Q19" s="67" t="str">
        <f t="shared" si="3"/>
        <v>Zakład Gospodarki Komunalnej w Ścinawie Sp. z o.o.</v>
      </c>
      <c r="R19" s="68">
        <f t="shared" si="4"/>
        <v>466181.85279999999</v>
      </c>
    </row>
    <row r="20" spans="1:18" ht="24.9" customHeight="1">
      <c r="A20" s="28">
        <v>18</v>
      </c>
      <c r="B20" s="29" t="s">
        <v>51</v>
      </c>
      <c r="C20" s="28">
        <v>1970</v>
      </c>
      <c r="D20" s="28" t="s">
        <v>52</v>
      </c>
      <c r="E20" s="31">
        <v>7.55</v>
      </c>
      <c r="F20" s="31"/>
      <c r="G20" s="30">
        <v>1702.1</v>
      </c>
      <c r="H20" s="34" t="s">
        <v>12</v>
      </c>
      <c r="I20" s="51">
        <f t="shared" si="1"/>
        <v>12850.855</v>
      </c>
      <c r="J20" s="28" t="s">
        <v>2919</v>
      </c>
      <c r="K20" s="29" t="s">
        <v>3682</v>
      </c>
      <c r="L20" s="69" t="s">
        <v>15</v>
      </c>
      <c r="M20" s="70"/>
      <c r="N20" s="67" t="str">
        <f t="shared" si="0"/>
        <v>BK0018</v>
      </c>
      <c r="O20" s="67" t="s">
        <v>1688</v>
      </c>
      <c r="P20" s="67" t="str">
        <f t="shared" si="2"/>
        <v>Stróżówka - portiernia</v>
      </c>
      <c r="Q20" s="67" t="str">
        <f t="shared" si="3"/>
        <v>Gmina Ścinawa</v>
      </c>
      <c r="R20" s="68">
        <f t="shared" si="4"/>
        <v>12850.855</v>
      </c>
    </row>
    <row r="21" spans="1:18" ht="24.9" customHeight="1">
      <c r="A21" s="28">
        <v>19</v>
      </c>
      <c r="B21" s="29" t="s">
        <v>53</v>
      </c>
      <c r="C21" s="28">
        <v>1915</v>
      </c>
      <c r="D21" s="28" t="s">
        <v>52</v>
      </c>
      <c r="E21" s="31">
        <v>45.6</v>
      </c>
      <c r="F21" s="31"/>
      <c r="G21" s="30">
        <v>2727</v>
      </c>
      <c r="H21" s="34" t="s">
        <v>12</v>
      </c>
      <c r="I21" s="51">
        <f t="shared" si="1"/>
        <v>124351.2</v>
      </c>
      <c r="J21" s="28" t="s">
        <v>2919</v>
      </c>
      <c r="K21" s="29" t="s">
        <v>3682</v>
      </c>
      <c r="L21" s="69" t="s">
        <v>15</v>
      </c>
      <c r="M21" s="70"/>
      <c r="N21" s="67" t="str">
        <f t="shared" si="0"/>
        <v>BK0019</v>
      </c>
      <c r="O21" s="67" t="s">
        <v>1688</v>
      </c>
      <c r="P21" s="67" t="str">
        <f t="shared" si="2"/>
        <v>Magazyn</v>
      </c>
      <c r="Q21" s="67" t="str">
        <f t="shared" si="3"/>
        <v>Gmina Ścinawa</v>
      </c>
      <c r="R21" s="68">
        <f t="shared" si="4"/>
        <v>124351.2</v>
      </c>
    </row>
    <row r="22" spans="1:18" ht="24.9" customHeight="1">
      <c r="A22" s="28">
        <v>20</v>
      </c>
      <c r="B22" s="29" t="s">
        <v>54</v>
      </c>
      <c r="C22" s="28">
        <v>1915</v>
      </c>
      <c r="D22" s="28" t="s">
        <v>52</v>
      </c>
      <c r="E22" s="31">
        <v>47</v>
      </c>
      <c r="F22" s="31"/>
      <c r="G22" s="30">
        <v>2727</v>
      </c>
      <c r="H22" s="34" t="s">
        <v>12</v>
      </c>
      <c r="I22" s="51">
        <f t="shared" si="1"/>
        <v>128169</v>
      </c>
      <c r="J22" s="28" t="s">
        <v>2919</v>
      </c>
      <c r="K22" s="29" t="s">
        <v>3682</v>
      </c>
      <c r="L22" s="69" t="s">
        <v>15</v>
      </c>
      <c r="M22" s="70"/>
      <c r="N22" s="67" t="str">
        <f t="shared" si="0"/>
        <v>BK0020</v>
      </c>
      <c r="O22" s="67" t="s">
        <v>1688</v>
      </c>
      <c r="P22" s="67" t="str">
        <f t="shared" si="2"/>
        <v>Budynek administracyjno-socjalny</v>
      </c>
      <c r="Q22" s="67" t="str">
        <f t="shared" si="3"/>
        <v>Gmina Ścinawa</v>
      </c>
      <c r="R22" s="68">
        <f t="shared" si="4"/>
        <v>128169</v>
      </c>
    </row>
    <row r="23" spans="1:18" ht="24.9" customHeight="1">
      <c r="A23" s="28">
        <v>21</v>
      </c>
      <c r="B23" s="29" t="s">
        <v>53</v>
      </c>
      <c r="C23" s="28">
        <v>1915</v>
      </c>
      <c r="D23" s="28" t="s">
        <v>52</v>
      </c>
      <c r="E23" s="31">
        <v>207</v>
      </c>
      <c r="F23" s="31"/>
      <c r="G23" s="30">
        <v>2606</v>
      </c>
      <c r="H23" s="34" t="s">
        <v>12</v>
      </c>
      <c r="I23" s="51">
        <f>G23*E23</f>
        <v>539442</v>
      </c>
      <c r="J23" s="28" t="s">
        <v>2919</v>
      </c>
      <c r="K23" s="29" t="s">
        <v>3682</v>
      </c>
      <c r="L23" s="69" t="s">
        <v>15</v>
      </c>
      <c r="M23" s="70"/>
      <c r="N23" s="67" t="str">
        <f t="shared" si="0"/>
        <v>BK0021</v>
      </c>
      <c r="O23" s="67" t="s">
        <v>1688</v>
      </c>
      <c r="P23" s="67" t="str">
        <f t="shared" si="2"/>
        <v>Magazyn</v>
      </c>
      <c r="Q23" s="67" t="str">
        <f t="shared" si="3"/>
        <v>Gmina Ścinawa</v>
      </c>
      <c r="R23" s="68">
        <f t="shared" si="4"/>
        <v>539442</v>
      </c>
    </row>
    <row r="24" spans="1:18" ht="24.9" customHeight="1">
      <c r="A24" s="28">
        <v>22</v>
      </c>
      <c r="B24" s="29" t="s">
        <v>55</v>
      </c>
      <c r="C24" s="28">
        <v>1915</v>
      </c>
      <c r="D24" s="28" t="s">
        <v>52</v>
      </c>
      <c r="E24" s="31">
        <v>76.5</v>
      </c>
      <c r="F24" s="31"/>
      <c r="G24" s="30">
        <v>2606</v>
      </c>
      <c r="H24" s="34" t="s">
        <v>12</v>
      </c>
      <c r="I24" s="51">
        <f t="shared" si="1"/>
        <v>199359</v>
      </c>
      <c r="J24" s="28" t="s">
        <v>2919</v>
      </c>
      <c r="K24" s="29" t="s">
        <v>3682</v>
      </c>
      <c r="L24" s="69" t="s">
        <v>15</v>
      </c>
      <c r="M24" s="70"/>
      <c r="N24" s="67" t="str">
        <f t="shared" si="0"/>
        <v>BK0022</v>
      </c>
      <c r="O24" s="67" t="s">
        <v>1688</v>
      </c>
      <c r="P24" s="67" t="str">
        <f t="shared" si="2"/>
        <v>Budynek komunikacyjno-magazynowy</v>
      </c>
      <c r="Q24" s="67" t="str">
        <f t="shared" si="3"/>
        <v>Gmina Ścinawa</v>
      </c>
      <c r="R24" s="68">
        <f t="shared" si="4"/>
        <v>199359</v>
      </c>
    </row>
    <row r="25" spans="1:18" ht="24.9" customHeight="1">
      <c r="A25" s="28">
        <v>23</v>
      </c>
      <c r="B25" s="29" t="s">
        <v>56</v>
      </c>
      <c r="C25" s="28" t="s">
        <v>1006</v>
      </c>
      <c r="D25" s="28" t="s">
        <v>52</v>
      </c>
      <c r="E25" s="31">
        <v>94.5</v>
      </c>
      <c r="F25" s="31"/>
      <c r="G25" s="30">
        <v>702.41</v>
      </c>
      <c r="H25" s="34" t="s">
        <v>12</v>
      </c>
      <c r="I25" s="51">
        <f t="shared" si="1"/>
        <v>66377.744999999995</v>
      </c>
      <c r="J25" s="28" t="s">
        <v>2919</v>
      </c>
      <c r="K25" s="29" t="s">
        <v>3682</v>
      </c>
      <c r="L25" s="69" t="s">
        <v>15</v>
      </c>
      <c r="M25" s="70"/>
      <c r="N25" s="67" t="str">
        <f t="shared" si="0"/>
        <v>BK0023</v>
      </c>
      <c r="O25" s="67" t="s">
        <v>1688</v>
      </c>
      <c r="P25" s="67" t="str">
        <f t="shared" si="2"/>
        <v>Kotłownia</v>
      </c>
      <c r="Q25" s="67" t="str">
        <f t="shared" si="3"/>
        <v>Gmina Ścinawa</v>
      </c>
      <c r="R25" s="68">
        <f t="shared" si="4"/>
        <v>66377.744999999995</v>
      </c>
    </row>
    <row r="26" spans="1:18" ht="24.9" customHeight="1">
      <c r="A26" s="28">
        <v>24</v>
      </c>
      <c r="B26" s="29" t="s">
        <v>53</v>
      </c>
      <c r="C26" s="28">
        <v>1915</v>
      </c>
      <c r="D26" s="28" t="s">
        <v>52</v>
      </c>
      <c r="E26" s="31">
        <v>133</v>
      </c>
      <c r="F26" s="31"/>
      <c r="G26" s="30">
        <v>2393.64</v>
      </c>
      <c r="H26" s="34" t="s">
        <v>12</v>
      </c>
      <c r="I26" s="51">
        <f t="shared" si="1"/>
        <v>318354.12</v>
      </c>
      <c r="J26" s="28" t="s">
        <v>2919</v>
      </c>
      <c r="K26" s="29" t="s">
        <v>3682</v>
      </c>
      <c r="L26" s="69" t="s">
        <v>15</v>
      </c>
      <c r="M26" s="70"/>
      <c r="N26" s="67" t="str">
        <f t="shared" si="0"/>
        <v>BK0024</v>
      </c>
      <c r="O26" s="67" t="s">
        <v>1688</v>
      </c>
      <c r="P26" s="67" t="str">
        <f t="shared" si="2"/>
        <v>Magazyn</v>
      </c>
      <c r="Q26" s="67" t="str">
        <f t="shared" si="3"/>
        <v>Gmina Ścinawa</v>
      </c>
      <c r="R26" s="68">
        <f t="shared" si="4"/>
        <v>318354.12</v>
      </c>
    </row>
    <row r="27" spans="1:18" ht="24.9" customHeight="1">
      <c r="A27" s="28">
        <v>25</v>
      </c>
      <c r="B27" s="29" t="s">
        <v>57</v>
      </c>
      <c r="C27" s="28">
        <v>1918</v>
      </c>
      <c r="D27" s="28" t="s">
        <v>52</v>
      </c>
      <c r="E27" s="31">
        <v>133.19999999999999</v>
      </c>
      <c r="F27" s="31"/>
      <c r="G27" s="30">
        <v>2183</v>
      </c>
      <c r="H27" s="34" t="s">
        <v>12</v>
      </c>
      <c r="I27" s="51">
        <f t="shared" si="1"/>
        <v>290775.59999999998</v>
      </c>
      <c r="J27" s="28" t="s">
        <v>2919</v>
      </c>
      <c r="K27" s="29" t="s">
        <v>3682</v>
      </c>
      <c r="L27" s="69" t="s">
        <v>15</v>
      </c>
      <c r="M27" s="70"/>
      <c r="N27" s="67" t="str">
        <f t="shared" si="0"/>
        <v>BK0025</v>
      </c>
      <c r="O27" s="67" t="s">
        <v>1688</v>
      </c>
      <c r="P27" s="67" t="str">
        <f t="shared" si="2"/>
        <v>Budynek produkcyjny</v>
      </c>
      <c r="Q27" s="67" t="str">
        <f t="shared" si="3"/>
        <v>Gmina Ścinawa</v>
      </c>
      <c r="R27" s="68">
        <f t="shared" si="4"/>
        <v>290775.59999999998</v>
      </c>
    </row>
    <row r="28" spans="1:18" ht="24.9" customHeight="1">
      <c r="A28" s="28">
        <v>26</v>
      </c>
      <c r="B28" s="29" t="s">
        <v>58</v>
      </c>
      <c r="C28" s="28">
        <v>1915</v>
      </c>
      <c r="D28" s="28" t="s">
        <v>52</v>
      </c>
      <c r="E28" s="31">
        <v>154</v>
      </c>
      <c r="F28" s="31"/>
      <c r="G28" s="30">
        <v>1929</v>
      </c>
      <c r="H28" s="34" t="s">
        <v>12</v>
      </c>
      <c r="I28" s="51">
        <f t="shared" si="1"/>
        <v>297066</v>
      </c>
      <c r="J28" s="28" t="s">
        <v>2919</v>
      </c>
      <c r="K28" s="29" t="s">
        <v>3682</v>
      </c>
      <c r="L28" s="69" t="s">
        <v>15</v>
      </c>
      <c r="M28" s="70"/>
      <c r="N28" s="67" t="str">
        <f t="shared" si="0"/>
        <v>BK0026</v>
      </c>
      <c r="O28" s="67" t="s">
        <v>1688</v>
      </c>
      <c r="P28" s="67" t="str">
        <f t="shared" si="2"/>
        <v>Budynek produkcyjno-biurowy</v>
      </c>
      <c r="Q28" s="67" t="str">
        <f t="shared" si="3"/>
        <v>Gmina Ścinawa</v>
      </c>
      <c r="R28" s="68">
        <f t="shared" si="4"/>
        <v>297066</v>
      </c>
    </row>
    <row r="29" spans="1:18" ht="24.9" customHeight="1">
      <c r="A29" s="28">
        <v>27</v>
      </c>
      <c r="B29" s="29" t="s">
        <v>59</v>
      </c>
      <c r="C29" s="28">
        <v>1915</v>
      </c>
      <c r="D29" s="28" t="s">
        <v>52</v>
      </c>
      <c r="E29" s="31">
        <v>156.4</v>
      </c>
      <c r="F29" s="31"/>
      <c r="G29" s="30">
        <v>1944.34</v>
      </c>
      <c r="H29" s="34" t="s">
        <v>12</v>
      </c>
      <c r="I29" s="51">
        <f>G29*E29</f>
        <v>304094.77600000001</v>
      </c>
      <c r="J29" s="28" t="s">
        <v>2919</v>
      </c>
      <c r="K29" s="29" t="s">
        <v>3682</v>
      </c>
      <c r="L29" s="69" t="s">
        <v>15</v>
      </c>
      <c r="M29" s="70"/>
      <c r="N29" s="67" t="str">
        <f t="shared" si="0"/>
        <v>BK0027</v>
      </c>
      <c r="O29" s="67" t="s">
        <v>1688</v>
      </c>
      <c r="P29" s="67" t="str">
        <f t="shared" si="2"/>
        <v>Budynek warsztatowy</v>
      </c>
      <c r="Q29" s="67" t="str">
        <f t="shared" si="3"/>
        <v>Gmina Ścinawa</v>
      </c>
      <c r="R29" s="68">
        <f t="shared" si="4"/>
        <v>304094.77600000001</v>
      </c>
    </row>
    <row r="30" spans="1:18" ht="24.9" customHeight="1">
      <c r="A30" s="28">
        <v>28</v>
      </c>
      <c r="B30" s="29" t="s">
        <v>57</v>
      </c>
      <c r="C30" s="28">
        <v>1918</v>
      </c>
      <c r="D30" s="28" t="s">
        <v>52</v>
      </c>
      <c r="E30" s="31">
        <v>195.5</v>
      </c>
      <c r="F30" s="31"/>
      <c r="G30" s="30">
        <v>2183</v>
      </c>
      <c r="H30" s="34" t="s">
        <v>12</v>
      </c>
      <c r="I30" s="51">
        <f>G30*E30</f>
        <v>426776.5</v>
      </c>
      <c r="J30" s="28" t="s">
        <v>2919</v>
      </c>
      <c r="K30" s="29" t="s">
        <v>3682</v>
      </c>
      <c r="L30" s="69" t="s">
        <v>15</v>
      </c>
      <c r="M30" s="70"/>
      <c r="N30" s="67" t="str">
        <f t="shared" si="0"/>
        <v>BK0028</v>
      </c>
      <c r="O30" s="67" t="s">
        <v>1688</v>
      </c>
      <c r="P30" s="67" t="str">
        <f t="shared" si="2"/>
        <v>Budynek produkcyjny</v>
      </c>
      <c r="Q30" s="67" t="str">
        <f t="shared" si="3"/>
        <v>Gmina Ścinawa</v>
      </c>
      <c r="R30" s="68">
        <f t="shared" si="4"/>
        <v>426776.5</v>
      </c>
    </row>
    <row r="31" spans="1:18" ht="24.9" customHeight="1">
      <c r="A31" s="28">
        <v>29</v>
      </c>
      <c r="B31" s="29" t="s">
        <v>53</v>
      </c>
      <c r="C31" s="28">
        <v>1915</v>
      </c>
      <c r="D31" s="28" t="s">
        <v>52</v>
      </c>
      <c r="E31" s="31">
        <v>207</v>
      </c>
      <c r="F31" s="31"/>
      <c r="G31" s="30">
        <v>2393.64</v>
      </c>
      <c r="H31" s="34" t="s">
        <v>12</v>
      </c>
      <c r="I31" s="51">
        <f>G31*E31</f>
        <v>495483.48</v>
      </c>
      <c r="J31" s="28" t="s">
        <v>2919</v>
      </c>
      <c r="K31" s="29" t="s">
        <v>3682</v>
      </c>
      <c r="L31" s="69" t="s">
        <v>15</v>
      </c>
      <c r="M31" s="70"/>
      <c r="N31" s="67" t="str">
        <f t="shared" si="0"/>
        <v>BK0029</v>
      </c>
      <c r="O31" s="67" t="s">
        <v>1688</v>
      </c>
      <c r="P31" s="67" t="str">
        <f t="shared" si="2"/>
        <v>Magazyn</v>
      </c>
      <c r="Q31" s="67" t="str">
        <f t="shared" si="3"/>
        <v>Gmina Ścinawa</v>
      </c>
      <c r="R31" s="68">
        <f t="shared" si="4"/>
        <v>495483.48</v>
      </c>
    </row>
    <row r="32" spans="1:18" ht="24.9" customHeight="1">
      <c r="A32" s="28">
        <v>30</v>
      </c>
      <c r="B32" s="29" t="s">
        <v>57</v>
      </c>
      <c r="C32" s="28"/>
      <c r="D32" s="28" t="s">
        <v>52</v>
      </c>
      <c r="E32" s="31">
        <v>241</v>
      </c>
      <c r="F32" s="31"/>
      <c r="G32" s="30">
        <v>2184</v>
      </c>
      <c r="H32" s="34" t="s">
        <v>12</v>
      </c>
      <c r="I32" s="51">
        <f>G32*E32</f>
        <v>526344</v>
      </c>
      <c r="J32" s="28" t="s">
        <v>2919</v>
      </c>
      <c r="K32" s="29" t="s">
        <v>3682</v>
      </c>
      <c r="L32" s="69" t="s">
        <v>15</v>
      </c>
      <c r="M32" s="70"/>
      <c r="N32" s="67" t="str">
        <f t="shared" si="0"/>
        <v>BK0030</v>
      </c>
      <c r="O32" s="67" t="s">
        <v>1688</v>
      </c>
      <c r="P32" s="67" t="str">
        <f t="shared" si="2"/>
        <v>Budynek produkcyjny</v>
      </c>
      <c r="Q32" s="67" t="str">
        <f t="shared" si="3"/>
        <v>Gmina Ścinawa</v>
      </c>
      <c r="R32" s="68">
        <f t="shared" si="4"/>
        <v>526344</v>
      </c>
    </row>
    <row r="33" spans="1:18" ht="24.9" customHeight="1">
      <c r="A33" s="28">
        <v>31</v>
      </c>
      <c r="B33" s="29" t="s">
        <v>60</v>
      </c>
      <c r="C33" s="28"/>
      <c r="D33" s="28"/>
      <c r="E33" s="31">
        <v>11</v>
      </c>
      <c r="F33" s="31" t="s">
        <v>3340</v>
      </c>
      <c r="G33" s="30">
        <v>3627.28</v>
      </c>
      <c r="H33" s="28" t="s">
        <v>12</v>
      </c>
      <c r="I33" s="51">
        <f t="shared" ref="I33:I36" si="7">G33*E33</f>
        <v>39900.080000000002</v>
      </c>
      <c r="J33" s="28" t="s">
        <v>2919</v>
      </c>
      <c r="K33" s="29" t="s">
        <v>61</v>
      </c>
      <c r="L33" s="56" t="s">
        <v>15</v>
      </c>
      <c r="M33" s="54"/>
      <c r="N33" s="67" t="str">
        <f t="shared" si="0"/>
        <v>BK0031</v>
      </c>
      <c r="O33" s="67" t="s">
        <v>1688</v>
      </c>
      <c r="P33" s="67" t="str">
        <f t="shared" si="2"/>
        <v>lokal mieszkalny</v>
      </c>
      <c r="Q33" s="67" t="str">
        <f t="shared" si="3"/>
        <v>Gmina Ścinawa</v>
      </c>
      <c r="R33" s="68">
        <f t="shared" si="4"/>
        <v>39900.080000000002</v>
      </c>
    </row>
    <row r="34" spans="1:18" ht="24.9" customHeight="1">
      <c r="A34" s="28">
        <v>32</v>
      </c>
      <c r="B34" s="29" t="s">
        <v>62</v>
      </c>
      <c r="C34" s="28"/>
      <c r="D34" s="28"/>
      <c r="E34" s="31">
        <v>55.63</v>
      </c>
      <c r="F34" s="31" t="s">
        <v>3340</v>
      </c>
      <c r="G34" s="30">
        <v>3627.28</v>
      </c>
      <c r="H34" s="28" t="s">
        <v>12</v>
      </c>
      <c r="I34" s="51">
        <f t="shared" si="7"/>
        <v>201785.58640000003</v>
      </c>
      <c r="J34" s="28" t="s">
        <v>2919</v>
      </c>
      <c r="K34" s="29" t="s">
        <v>63</v>
      </c>
      <c r="L34" s="56" t="s">
        <v>15</v>
      </c>
      <c r="M34" s="54"/>
      <c r="N34" s="67" t="str">
        <f t="shared" si="0"/>
        <v>BK0032</v>
      </c>
      <c r="O34" s="67" t="s">
        <v>1688</v>
      </c>
      <c r="P34" s="67" t="str">
        <f t="shared" si="2"/>
        <v>lokal mieszkalny wraz z pomieszczeniem gospodarczym</v>
      </c>
      <c r="Q34" s="67" t="str">
        <f t="shared" si="3"/>
        <v>Gmina Ścinawa</v>
      </c>
      <c r="R34" s="68">
        <f t="shared" si="4"/>
        <v>201785.58640000003</v>
      </c>
    </row>
    <row r="35" spans="1:18" ht="24.9" customHeight="1">
      <c r="A35" s="28">
        <v>33</v>
      </c>
      <c r="B35" s="29" t="s">
        <v>62</v>
      </c>
      <c r="C35" s="28"/>
      <c r="D35" s="28"/>
      <c r="E35" s="31">
        <v>50.67</v>
      </c>
      <c r="F35" s="31" t="s">
        <v>3340</v>
      </c>
      <c r="G35" s="30">
        <v>3627.28</v>
      </c>
      <c r="H35" s="28" t="s">
        <v>12</v>
      </c>
      <c r="I35" s="51">
        <f t="shared" si="7"/>
        <v>183794.27760000003</v>
      </c>
      <c r="J35" s="28" t="s">
        <v>2919</v>
      </c>
      <c r="K35" s="29" t="s">
        <v>64</v>
      </c>
      <c r="L35" s="56" t="s">
        <v>15</v>
      </c>
      <c r="M35" s="54"/>
      <c r="N35" s="67" t="str">
        <f t="shared" si="0"/>
        <v>BK0033</v>
      </c>
      <c r="O35" s="67" t="s">
        <v>1688</v>
      </c>
      <c r="P35" s="67" t="str">
        <f t="shared" si="2"/>
        <v>lokal mieszkalny wraz z pomieszczeniem gospodarczym</v>
      </c>
      <c r="Q35" s="67" t="str">
        <f t="shared" si="3"/>
        <v>Gmina Ścinawa</v>
      </c>
      <c r="R35" s="68">
        <f t="shared" si="4"/>
        <v>183794.27760000003</v>
      </c>
    </row>
    <row r="36" spans="1:18" ht="24.9" customHeight="1">
      <c r="A36" s="28">
        <v>34</v>
      </c>
      <c r="B36" s="29" t="s">
        <v>62</v>
      </c>
      <c r="C36" s="28"/>
      <c r="D36" s="28"/>
      <c r="E36" s="31">
        <v>34.5</v>
      </c>
      <c r="F36" s="31" t="s">
        <v>3340</v>
      </c>
      <c r="G36" s="30">
        <v>3627.28</v>
      </c>
      <c r="H36" s="28" t="s">
        <v>12</v>
      </c>
      <c r="I36" s="51">
        <f t="shared" si="7"/>
        <v>125141.16</v>
      </c>
      <c r="J36" s="28" t="s">
        <v>2919</v>
      </c>
      <c r="K36" s="29" t="s">
        <v>65</v>
      </c>
      <c r="L36" s="56" t="s">
        <v>15</v>
      </c>
      <c r="M36" s="54"/>
      <c r="N36" s="67" t="str">
        <f t="shared" si="0"/>
        <v>BK0034</v>
      </c>
      <c r="O36" s="67" t="s">
        <v>1688</v>
      </c>
      <c r="P36" s="67" t="str">
        <f t="shared" si="2"/>
        <v>lokal mieszkalny wraz z pomieszczeniem gospodarczym</v>
      </c>
      <c r="Q36" s="67" t="str">
        <f t="shared" si="3"/>
        <v>Gmina Ścinawa</v>
      </c>
      <c r="R36" s="68">
        <f t="shared" si="4"/>
        <v>125141.16</v>
      </c>
    </row>
    <row r="37" spans="1:18" ht="24.9" customHeight="1">
      <c r="A37" s="28">
        <v>35</v>
      </c>
      <c r="B37" s="29" t="s">
        <v>62</v>
      </c>
      <c r="C37" s="28"/>
      <c r="D37" s="28"/>
      <c r="E37" s="31">
        <v>33.31</v>
      </c>
      <c r="F37" s="31" t="s">
        <v>3340</v>
      </c>
      <c r="G37" s="30">
        <v>3627.28</v>
      </c>
      <c r="H37" s="28" t="s">
        <v>12</v>
      </c>
      <c r="I37" s="51">
        <f>G37*E37</f>
        <v>120824.69680000002</v>
      </c>
      <c r="J37" s="28" t="s">
        <v>2919</v>
      </c>
      <c r="K37" s="29" t="s">
        <v>66</v>
      </c>
      <c r="L37" s="56" t="s">
        <v>15</v>
      </c>
      <c r="M37" s="54"/>
      <c r="N37" s="67" t="str">
        <f t="shared" si="0"/>
        <v>BK0035</v>
      </c>
      <c r="O37" s="67" t="s">
        <v>1688</v>
      </c>
      <c r="P37" s="67" t="str">
        <f t="shared" si="2"/>
        <v>lokal mieszkalny wraz z pomieszczeniem gospodarczym</v>
      </c>
      <c r="Q37" s="67" t="str">
        <f t="shared" si="3"/>
        <v>Gmina Ścinawa</v>
      </c>
      <c r="R37" s="68">
        <f t="shared" si="4"/>
        <v>120824.69680000002</v>
      </c>
    </row>
    <row r="38" spans="1:18" ht="24.9" customHeight="1">
      <c r="A38" s="28">
        <v>36</v>
      </c>
      <c r="B38" s="29" t="s">
        <v>62</v>
      </c>
      <c r="C38" s="28"/>
      <c r="D38" s="28"/>
      <c r="E38" s="31">
        <v>41</v>
      </c>
      <c r="F38" s="31" t="s">
        <v>3340</v>
      </c>
      <c r="G38" s="30">
        <v>3627.28</v>
      </c>
      <c r="H38" s="28" t="s">
        <v>12</v>
      </c>
      <c r="I38" s="51">
        <f t="shared" ref="I38:I40" si="8">G38*E38</f>
        <v>148718.48000000001</v>
      </c>
      <c r="J38" s="28" t="s">
        <v>2919</v>
      </c>
      <c r="K38" s="29" t="s">
        <v>67</v>
      </c>
      <c r="L38" s="56" t="s">
        <v>15</v>
      </c>
      <c r="M38" s="54"/>
      <c r="N38" s="67" t="str">
        <f t="shared" si="0"/>
        <v>BK0036</v>
      </c>
      <c r="O38" s="67" t="s">
        <v>1688</v>
      </c>
      <c r="P38" s="67" t="str">
        <f t="shared" si="2"/>
        <v>lokal mieszkalny wraz z pomieszczeniem gospodarczym</v>
      </c>
      <c r="Q38" s="67" t="str">
        <f t="shared" si="3"/>
        <v>Gmina Ścinawa</v>
      </c>
      <c r="R38" s="68">
        <f t="shared" si="4"/>
        <v>148718.48000000001</v>
      </c>
    </row>
    <row r="39" spans="1:18" ht="24.9" customHeight="1">
      <c r="A39" s="28">
        <v>37</v>
      </c>
      <c r="B39" s="29" t="s">
        <v>60</v>
      </c>
      <c r="C39" s="28"/>
      <c r="D39" s="28"/>
      <c r="E39" s="31">
        <v>56.35</v>
      </c>
      <c r="F39" s="31" t="s">
        <v>3340</v>
      </c>
      <c r="G39" s="30">
        <v>3627.28</v>
      </c>
      <c r="H39" s="28" t="s">
        <v>12</v>
      </c>
      <c r="I39" s="51">
        <f t="shared" si="8"/>
        <v>204397.228</v>
      </c>
      <c r="J39" s="28" t="s">
        <v>2919</v>
      </c>
      <c r="K39" s="29" t="s">
        <v>68</v>
      </c>
      <c r="L39" s="56" t="s">
        <v>15</v>
      </c>
      <c r="M39" s="54"/>
      <c r="N39" s="67" t="str">
        <f t="shared" si="0"/>
        <v>BK0037</v>
      </c>
      <c r="O39" s="67" t="s">
        <v>1688</v>
      </c>
      <c r="P39" s="67" t="str">
        <f t="shared" si="2"/>
        <v>lokal mieszkalny</v>
      </c>
      <c r="Q39" s="67" t="str">
        <f t="shared" si="3"/>
        <v>Gmina Ścinawa</v>
      </c>
      <c r="R39" s="68">
        <f t="shared" si="4"/>
        <v>204397.228</v>
      </c>
    </row>
    <row r="40" spans="1:18" ht="24.9" customHeight="1">
      <c r="A40" s="28">
        <v>38</v>
      </c>
      <c r="B40" s="29" t="s">
        <v>1007</v>
      </c>
      <c r="C40" s="28"/>
      <c r="D40" s="28"/>
      <c r="E40" s="31">
        <v>6.03</v>
      </c>
      <c r="F40" s="31" t="s">
        <v>3340</v>
      </c>
      <c r="G40" s="30">
        <v>3627.28</v>
      </c>
      <c r="H40" s="28" t="s">
        <v>12</v>
      </c>
      <c r="I40" s="51">
        <f t="shared" si="8"/>
        <v>21872.4984</v>
      </c>
      <c r="J40" s="28" t="s">
        <v>2919</v>
      </c>
      <c r="K40" s="29" t="s">
        <v>69</v>
      </c>
      <c r="L40" s="56" t="s">
        <v>15</v>
      </c>
      <c r="M40" s="54"/>
      <c r="N40" s="67" t="str">
        <f t="shared" si="0"/>
        <v>BK0038</v>
      </c>
      <c r="O40" s="67" t="s">
        <v>1688</v>
      </c>
      <c r="P40" s="67" t="str">
        <f t="shared" si="2"/>
        <v xml:space="preserve"> pomieszczenie gospodarcze (lokal mieszkalny sprzedany)</v>
      </c>
      <c r="Q40" s="67" t="str">
        <f t="shared" si="3"/>
        <v>Gmina Ścinawa</v>
      </c>
      <c r="R40" s="68">
        <f t="shared" si="4"/>
        <v>21872.4984</v>
      </c>
    </row>
    <row r="41" spans="1:18" ht="24.9" customHeight="1">
      <c r="A41" s="28">
        <v>39</v>
      </c>
      <c r="B41" s="29" t="s">
        <v>60</v>
      </c>
      <c r="C41" s="28"/>
      <c r="D41" s="28"/>
      <c r="E41" s="31">
        <v>32.03</v>
      </c>
      <c r="F41" s="31" t="s">
        <v>3340</v>
      </c>
      <c r="G41" s="30">
        <v>3627.28</v>
      </c>
      <c r="H41" s="28" t="s">
        <v>12</v>
      </c>
      <c r="I41" s="51">
        <f>G41*E41</f>
        <v>116181.77840000001</v>
      </c>
      <c r="J41" s="28" t="s">
        <v>2919</v>
      </c>
      <c r="K41" s="29" t="s">
        <v>70</v>
      </c>
      <c r="L41" s="56" t="s">
        <v>15</v>
      </c>
      <c r="M41" s="54"/>
      <c r="N41" s="67" t="str">
        <f t="shared" si="0"/>
        <v>BK0039</v>
      </c>
      <c r="O41" s="67" t="s">
        <v>1688</v>
      </c>
      <c r="P41" s="67" t="str">
        <f t="shared" si="2"/>
        <v>lokal mieszkalny</v>
      </c>
      <c r="Q41" s="67" t="str">
        <f t="shared" si="3"/>
        <v>Gmina Ścinawa</v>
      </c>
      <c r="R41" s="68">
        <f t="shared" si="4"/>
        <v>116181.77840000001</v>
      </c>
    </row>
    <row r="42" spans="1:18" ht="24.9" customHeight="1">
      <c r="A42" s="28">
        <v>40</v>
      </c>
      <c r="B42" s="29" t="s">
        <v>62</v>
      </c>
      <c r="C42" s="28"/>
      <c r="D42" s="28"/>
      <c r="E42" s="31">
        <v>58.25</v>
      </c>
      <c r="F42" s="31" t="s">
        <v>3340</v>
      </c>
      <c r="G42" s="30">
        <v>3627.28</v>
      </c>
      <c r="H42" s="28" t="s">
        <v>12</v>
      </c>
      <c r="I42" s="51">
        <f t="shared" ref="I42:I45" si="9">G42*E42</f>
        <v>211289.06</v>
      </c>
      <c r="J42" s="28" t="s">
        <v>2919</v>
      </c>
      <c r="K42" s="29" t="s">
        <v>71</v>
      </c>
      <c r="L42" s="56" t="s">
        <v>15</v>
      </c>
      <c r="M42" s="54"/>
      <c r="N42" s="67" t="str">
        <f t="shared" si="0"/>
        <v>BK0040</v>
      </c>
      <c r="O42" s="67" t="s">
        <v>1688</v>
      </c>
      <c r="P42" s="67" t="str">
        <f t="shared" si="2"/>
        <v>lokal mieszkalny wraz z pomieszczeniem gospodarczym</v>
      </c>
      <c r="Q42" s="67" t="str">
        <f t="shared" si="3"/>
        <v>Gmina Ścinawa</v>
      </c>
      <c r="R42" s="68">
        <f t="shared" si="4"/>
        <v>211289.06</v>
      </c>
    </row>
    <row r="43" spans="1:18" ht="24.9" customHeight="1">
      <c r="A43" s="28">
        <v>41</v>
      </c>
      <c r="B43" s="29" t="s">
        <v>60</v>
      </c>
      <c r="C43" s="28"/>
      <c r="D43" s="28"/>
      <c r="E43" s="31">
        <v>148.62</v>
      </c>
      <c r="F43" s="31" t="s">
        <v>3340</v>
      </c>
      <c r="G43" s="30">
        <v>3627.28</v>
      </c>
      <c r="H43" s="28" t="s">
        <v>12</v>
      </c>
      <c r="I43" s="51">
        <f t="shared" si="9"/>
        <v>539086.35360000003</v>
      </c>
      <c r="J43" s="28" t="s">
        <v>2919</v>
      </c>
      <c r="K43" s="29" t="s">
        <v>72</v>
      </c>
      <c r="L43" s="56" t="s">
        <v>15</v>
      </c>
      <c r="M43" s="54"/>
      <c r="N43" s="67" t="str">
        <f t="shared" si="0"/>
        <v>BK0041</v>
      </c>
      <c r="O43" s="67" t="s">
        <v>1688</v>
      </c>
      <c r="P43" s="67" t="str">
        <f t="shared" si="2"/>
        <v>lokal mieszkalny</v>
      </c>
      <c r="Q43" s="67" t="str">
        <f t="shared" si="3"/>
        <v>Gmina Ścinawa</v>
      </c>
      <c r="R43" s="68">
        <f t="shared" si="4"/>
        <v>539086.35360000003</v>
      </c>
    </row>
    <row r="44" spans="1:18" ht="24.9" customHeight="1">
      <c r="A44" s="28">
        <v>42</v>
      </c>
      <c r="B44" s="29" t="s">
        <v>62</v>
      </c>
      <c r="C44" s="28"/>
      <c r="D44" s="28"/>
      <c r="E44" s="31">
        <v>54.44</v>
      </c>
      <c r="F44" s="31" t="s">
        <v>3340</v>
      </c>
      <c r="G44" s="30">
        <v>3627.28</v>
      </c>
      <c r="H44" s="28" t="s">
        <v>12</v>
      </c>
      <c r="I44" s="51">
        <f t="shared" si="9"/>
        <v>197469.1232</v>
      </c>
      <c r="J44" s="28" t="s">
        <v>2919</v>
      </c>
      <c r="K44" s="29" t="s">
        <v>73</v>
      </c>
      <c r="L44" s="56" t="s">
        <v>15</v>
      </c>
      <c r="M44" s="54"/>
      <c r="N44" s="67" t="str">
        <f t="shared" si="0"/>
        <v>BK0042</v>
      </c>
      <c r="O44" s="67" t="s">
        <v>1688</v>
      </c>
      <c r="P44" s="67" t="str">
        <f t="shared" si="2"/>
        <v>lokal mieszkalny wraz z pomieszczeniem gospodarczym</v>
      </c>
      <c r="Q44" s="67" t="str">
        <f t="shared" si="3"/>
        <v>Gmina Ścinawa</v>
      </c>
      <c r="R44" s="68">
        <f t="shared" si="4"/>
        <v>197469.1232</v>
      </c>
    </row>
    <row r="45" spans="1:18" ht="24.9" customHeight="1">
      <c r="A45" s="28">
        <v>43</v>
      </c>
      <c r="B45" s="29" t="s">
        <v>62</v>
      </c>
      <c r="C45" s="28"/>
      <c r="D45" s="28"/>
      <c r="E45" s="31">
        <v>73.150000000000006</v>
      </c>
      <c r="F45" s="31" t="s">
        <v>3340</v>
      </c>
      <c r="G45" s="30">
        <v>3627.28</v>
      </c>
      <c r="H45" s="28" t="s">
        <v>12</v>
      </c>
      <c r="I45" s="51">
        <f t="shared" si="9"/>
        <v>265335.53200000001</v>
      </c>
      <c r="J45" s="28" t="s">
        <v>2919</v>
      </c>
      <c r="K45" s="29" t="s">
        <v>74</v>
      </c>
      <c r="L45" s="56" t="s">
        <v>15</v>
      </c>
      <c r="M45" s="54"/>
      <c r="N45" s="67" t="str">
        <f t="shared" si="0"/>
        <v>BK0043</v>
      </c>
      <c r="O45" s="67" t="s">
        <v>1688</v>
      </c>
      <c r="P45" s="67" t="str">
        <f t="shared" si="2"/>
        <v>lokal mieszkalny wraz z pomieszczeniem gospodarczym</v>
      </c>
      <c r="Q45" s="67" t="str">
        <f t="shared" si="3"/>
        <v>Gmina Ścinawa</v>
      </c>
      <c r="R45" s="68">
        <f t="shared" si="4"/>
        <v>265335.53200000001</v>
      </c>
    </row>
    <row r="46" spans="1:18" ht="24.9" customHeight="1">
      <c r="A46" s="28">
        <v>44</v>
      </c>
      <c r="B46" s="29" t="s">
        <v>62</v>
      </c>
      <c r="C46" s="28"/>
      <c r="D46" s="28"/>
      <c r="E46" s="31">
        <v>71.52</v>
      </c>
      <c r="F46" s="31" t="s">
        <v>3340</v>
      </c>
      <c r="G46" s="30">
        <v>3627.28</v>
      </c>
      <c r="H46" s="28" t="s">
        <v>12</v>
      </c>
      <c r="I46" s="51">
        <f t="shared" ref="I46" si="10">G46*E46</f>
        <v>259423.0656</v>
      </c>
      <c r="J46" s="28" t="s">
        <v>2919</v>
      </c>
      <c r="K46" s="29" t="s">
        <v>75</v>
      </c>
      <c r="L46" s="56" t="s">
        <v>15</v>
      </c>
      <c r="M46" s="54"/>
      <c r="N46" s="67" t="str">
        <f t="shared" si="0"/>
        <v>BK0044</v>
      </c>
      <c r="O46" s="67" t="s">
        <v>1688</v>
      </c>
      <c r="P46" s="67" t="str">
        <f t="shared" si="2"/>
        <v>lokal mieszkalny wraz z pomieszczeniem gospodarczym</v>
      </c>
      <c r="Q46" s="67" t="str">
        <f t="shared" si="3"/>
        <v>Gmina Ścinawa</v>
      </c>
      <c r="R46" s="68">
        <f t="shared" si="4"/>
        <v>259423.0656</v>
      </c>
    </row>
    <row r="47" spans="1:18" s="895" customFormat="1" ht="24.9" customHeight="1">
      <c r="A47" s="725">
        <v>45</v>
      </c>
      <c r="B47" s="890" t="s">
        <v>62</v>
      </c>
      <c r="C47" s="891"/>
      <c r="D47" s="891" t="s">
        <v>3718</v>
      </c>
      <c r="E47" s="892">
        <v>102.92</v>
      </c>
      <c r="F47" s="892" t="s">
        <v>3340</v>
      </c>
      <c r="G47" s="728">
        <v>3627.28</v>
      </c>
      <c r="H47" s="891" t="s">
        <v>12</v>
      </c>
      <c r="I47" s="893">
        <v>0</v>
      </c>
      <c r="J47" s="891" t="s">
        <v>2919</v>
      </c>
      <c r="K47" s="890" t="s">
        <v>76</v>
      </c>
      <c r="L47" s="894" t="s">
        <v>15</v>
      </c>
      <c r="M47" s="891"/>
      <c r="N47" s="629" t="str">
        <f t="shared" si="0"/>
        <v>BK0045</v>
      </c>
      <c r="O47" s="629" t="s">
        <v>1688</v>
      </c>
      <c r="P47" s="629" t="str">
        <f t="shared" si="2"/>
        <v>lokal mieszkalny wraz z pomieszczeniem gospodarczym</v>
      </c>
      <c r="Q47" s="629" t="str">
        <f t="shared" si="3"/>
        <v>Gmina Ścinawa</v>
      </c>
      <c r="R47" s="630">
        <f t="shared" si="4"/>
        <v>0</v>
      </c>
    </row>
    <row r="48" spans="1:18" ht="24.9" customHeight="1">
      <c r="A48" s="28">
        <v>46</v>
      </c>
      <c r="B48" s="29" t="s">
        <v>62</v>
      </c>
      <c r="C48" s="28"/>
      <c r="D48" s="28"/>
      <c r="E48" s="31">
        <v>97.39</v>
      </c>
      <c r="F48" s="31" t="s">
        <v>3340</v>
      </c>
      <c r="G48" s="30">
        <v>3627.28</v>
      </c>
      <c r="H48" s="28" t="s">
        <v>12</v>
      </c>
      <c r="I48" s="51">
        <f>G48*E48</f>
        <v>353260.79920000001</v>
      </c>
      <c r="J48" s="28" t="s">
        <v>2919</v>
      </c>
      <c r="K48" s="29" t="s">
        <v>77</v>
      </c>
      <c r="L48" s="56" t="s">
        <v>15</v>
      </c>
      <c r="M48" s="54"/>
      <c r="N48" s="67" t="str">
        <f t="shared" si="0"/>
        <v>BK0046</v>
      </c>
      <c r="O48" s="67" t="s">
        <v>1688</v>
      </c>
      <c r="P48" s="67" t="str">
        <f t="shared" si="2"/>
        <v>lokal mieszkalny wraz z pomieszczeniem gospodarczym</v>
      </c>
      <c r="Q48" s="67" t="str">
        <f t="shared" si="3"/>
        <v>Gmina Ścinawa</v>
      </c>
      <c r="R48" s="68">
        <f t="shared" si="4"/>
        <v>353260.79920000001</v>
      </c>
    </row>
    <row r="49" spans="1:18" ht="24.9" customHeight="1">
      <c r="A49" s="28">
        <v>47</v>
      </c>
      <c r="B49" s="29" t="s">
        <v>3673</v>
      </c>
      <c r="C49" s="28"/>
      <c r="D49" s="28"/>
      <c r="E49" s="31">
        <v>130</v>
      </c>
      <c r="F49" s="31" t="s">
        <v>3340</v>
      </c>
      <c r="G49" s="30">
        <v>3627.28</v>
      </c>
      <c r="H49" s="28" t="s">
        <v>12</v>
      </c>
      <c r="I49" s="51">
        <f t="shared" ref="I49:I55" si="11">G49*E49</f>
        <v>471546.4</v>
      </c>
      <c r="J49" s="28" t="s">
        <v>2919</v>
      </c>
      <c r="K49" s="29" t="s">
        <v>3683</v>
      </c>
      <c r="L49" s="56" t="s">
        <v>15</v>
      </c>
      <c r="M49" s="54" t="s">
        <v>3674</v>
      </c>
      <c r="N49" s="67" t="str">
        <f t="shared" si="0"/>
        <v>BK0047</v>
      </c>
      <c r="O49" s="67" t="s">
        <v>1688</v>
      </c>
      <c r="P49" s="67" t="str">
        <f t="shared" si="2"/>
        <v>Lokal mieszkalny  w  budynku mieszkalno-usługowym</v>
      </c>
      <c r="Q49" s="67" t="str">
        <f t="shared" si="3"/>
        <v>Gmina Ścinawa</v>
      </c>
      <c r="R49" s="68">
        <f t="shared" si="4"/>
        <v>471546.4</v>
      </c>
    </row>
    <row r="50" spans="1:18" ht="24.9" customHeight="1">
      <c r="A50" s="28">
        <v>48</v>
      </c>
      <c r="B50" s="29" t="s">
        <v>62</v>
      </c>
      <c r="C50" s="28"/>
      <c r="D50" s="28"/>
      <c r="E50" s="31">
        <v>40.090000000000003</v>
      </c>
      <c r="F50" s="31" t="s">
        <v>3340</v>
      </c>
      <c r="G50" s="30">
        <v>3627.28</v>
      </c>
      <c r="H50" s="28" t="s">
        <v>12</v>
      </c>
      <c r="I50" s="51">
        <f t="shared" si="11"/>
        <v>145417.65520000001</v>
      </c>
      <c r="J50" s="28" t="s">
        <v>2919</v>
      </c>
      <c r="K50" s="29" t="s">
        <v>78</v>
      </c>
      <c r="L50" s="56" t="s">
        <v>15</v>
      </c>
      <c r="M50" s="54"/>
      <c r="N50" s="67" t="str">
        <f t="shared" si="0"/>
        <v>BK0048</v>
      </c>
      <c r="O50" s="67" t="s">
        <v>1688</v>
      </c>
      <c r="P50" s="67" t="str">
        <f t="shared" si="2"/>
        <v>lokal mieszkalny wraz z pomieszczeniem gospodarczym</v>
      </c>
      <c r="Q50" s="67" t="str">
        <f t="shared" si="3"/>
        <v>Gmina Ścinawa</v>
      </c>
      <c r="R50" s="68">
        <f t="shared" si="4"/>
        <v>145417.65520000001</v>
      </c>
    </row>
    <row r="51" spans="1:18" ht="24.9" customHeight="1">
      <c r="A51" s="28">
        <v>49</v>
      </c>
      <c r="B51" s="29" t="s">
        <v>60</v>
      </c>
      <c r="C51" s="28"/>
      <c r="D51" s="28"/>
      <c r="E51" s="31">
        <v>33.630000000000003</v>
      </c>
      <c r="F51" s="31" t="s">
        <v>3340</v>
      </c>
      <c r="G51" s="30">
        <v>3627.28</v>
      </c>
      <c r="H51" s="28" t="s">
        <v>12</v>
      </c>
      <c r="I51" s="51">
        <f t="shared" si="11"/>
        <v>121985.42640000001</v>
      </c>
      <c r="J51" s="28" t="s">
        <v>2919</v>
      </c>
      <c r="K51" s="29" t="s">
        <v>79</v>
      </c>
      <c r="L51" s="56" t="s">
        <v>15</v>
      </c>
      <c r="M51" s="54"/>
      <c r="N51" s="67" t="str">
        <f t="shared" si="0"/>
        <v>BK0049</v>
      </c>
      <c r="O51" s="67" t="s">
        <v>1688</v>
      </c>
      <c r="P51" s="67" t="str">
        <f t="shared" si="2"/>
        <v>lokal mieszkalny</v>
      </c>
      <c r="Q51" s="67" t="str">
        <f t="shared" si="3"/>
        <v>Gmina Ścinawa</v>
      </c>
      <c r="R51" s="68">
        <f t="shared" si="4"/>
        <v>121985.42640000001</v>
      </c>
    </row>
    <row r="52" spans="1:18" ht="24.9" customHeight="1">
      <c r="A52" s="28">
        <v>50</v>
      </c>
      <c r="B52" s="29" t="s">
        <v>62</v>
      </c>
      <c r="C52" s="28"/>
      <c r="D52" s="28"/>
      <c r="E52" s="31">
        <v>48.02</v>
      </c>
      <c r="F52" s="31" t="s">
        <v>3340</v>
      </c>
      <c r="G52" s="30">
        <v>3627.28</v>
      </c>
      <c r="H52" s="28" t="s">
        <v>12</v>
      </c>
      <c r="I52" s="51">
        <f t="shared" si="11"/>
        <v>174181.98560000001</v>
      </c>
      <c r="J52" s="28" t="s">
        <v>2919</v>
      </c>
      <c r="K52" s="29" t="s">
        <v>80</v>
      </c>
      <c r="L52" s="56" t="s">
        <v>15</v>
      </c>
      <c r="M52" s="54"/>
      <c r="N52" s="67" t="str">
        <f t="shared" si="0"/>
        <v>BK0050</v>
      </c>
      <c r="O52" s="67" t="s">
        <v>1688</v>
      </c>
      <c r="P52" s="67" t="str">
        <f t="shared" si="2"/>
        <v>lokal mieszkalny wraz z pomieszczeniem gospodarczym</v>
      </c>
      <c r="Q52" s="67" t="str">
        <f t="shared" si="3"/>
        <v>Gmina Ścinawa</v>
      </c>
      <c r="R52" s="68">
        <f t="shared" si="4"/>
        <v>174181.98560000001</v>
      </c>
    </row>
    <row r="53" spans="1:18" ht="24.9" customHeight="1">
      <c r="A53" s="28">
        <v>51</v>
      </c>
      <c r="B53" s="29" t="s">
        <v>62</v>
      </c>
      <c r="C53" s="28"/>
      <c r="D53" s="28"/>
      <c r="E53" s="31">
        <v>20.76</v>
      </c>
      <c r="F53" s="31" t="s">
        <v>3340</v>
      </c>
      <c r="G53" s="30">
        <v>3627.28</v>
      </c>
      <c r="H53" s="28" t="s">
        <v>12</v>
      </c>
      <c r="I53" s="51">
        <f t="shared" si="11"/>
        <v>75302.332800000004</v>
      </c>
      <c r="J53" s="28" t="s">
        <v>2919</v>
      </c>
      <c r="K53" s="29" t="s">
        <v>81</v>
      </c>
      <c r="L53" s="56" t="s">
        <v>15</v>
      </c>
      <c r="M53" s="54"/>
      <c r="N53" s="67" t="str">
        <f t="shared" si="0"/>
        <v>BK0051</v>
      </c>
      <c r="O53" s="67" t="s">
        <v>1688</v>
      </c>
      <c r="P53" s="67" t="str">
        <f t="shared" si="2"/>
        <v>lokal mieszkalny wraz z pomieszczeniem gospodarczym</v>
      </c>
      <c r="Q53" s="67" t="str">
        <f t="shared" si="3"/>
        <v>Gmina Ścinawa</v>
      </c>
      <c r="R53" s="68">
        <f t="shared" si="4"/>
        <v>75302.332800000004</v>
      </c>
    </row>
    <row r="54" spans="1:18" s="895" customFormat="1" ht="24.9" customHeight="1">
      <c r="A54" s="725">
        <v>52</v>
      </c>
      <c r="B54" s="890" t="s">
        <v>62</v>
      </c>
      <c r="C54" s="891"/>
      <c r="D54" s="891" t="s">
        <v>3718</v>
      </c>
      <c r="E54" s="892">
        <v>63.8</v>
      </c>
      <c r="F54" s="892" t="s">
        <v>3340</v>
      </c>
      <c r="G54" s="896">
        <v>3627.28</v>
      </c>
      <c r="H54" s="891" t="s">
        <v>12</v>
      </c>
      <c r="I54" s="893">
        <v>0</v>
      </c>
      <c r="J54" s="891" t="s">
        <v>2919</v>
      </c>
      <c r="K54" s="890" t="s">
        <v>82</v>
      </c>
      <c r="L54" s="894" t="s">
        <v>15</v>
      </c>
      <c r="M54" s="891"/>
      <c r="N54" s="629" t="str">
        <f t="shared" si="0"/>
        <v>BK0052</v>
      </c>
      <c r="O54" s="629" t="s">
        <v>1688</v>
      </c>
      <c r="P54" s="629" t="str">
        <f t="shared" si="2"/>
        <v>lokal mieszkalny wraz z pomieszczeniem gospodarczym</v>
      </c>
      <c r="Q54" s="629" t="str">
        <f t="shared" si="3"/>
        <v>Gmina Ścinawa</v>
      </c>
      <c r="R54" s="630">
        <f t="shared" si="4"/>
        <v>0</v>
      </c>
    </row>
    <row r="55" spans="1:18" ht="24.9" customHeight="1">
      <c r="A55" s="28">
        <v>53</v>
      </c>
      <c r="B55" s="29" t="s">
        <v>62</v>
      </c>
      <c r="C55" s="28"/>
      <c r="D55" s="28"/>
      <c r="E55" s="31">
        <v>49.02</v>
      </c>
      <c r="F55" s="31" t="s">
        <v>3340</v>
      </c>
      <c r="G55" s="30">
        <v>3627.28</v>
      </c>
      <c r="H55" s="28" t="s">
        <v>12</v>
      </c>
      <c r="I55" s="51">
        <f t="shared" si="11"/>
        <v>177809.26560000001</v>
      </c>
      <c r="J55" s="28" t="s">
        <v>2919</v>
      </c>
      <c r="K55" s="29" t="s">
        <v>83</v>
      </c>
      <c r="L55" s="56" t="s">
        <v>15</v>
      </c>
      <c r="M55" s="48"/>
      <c r="N55" s="67" t="str">
        <f t="shared" si="0"/>
        <v>BK0053</v>
      </c>
      <c r="O55" s="67" t="s">
        <v>1688</v>
      </c>
      <c r="P55" s="67" t="str">
        <f t="shared" si="2"/>
        <v>lokal mieszkalny wraz z pomieszczeniem gospodarczym</v>
      </c>
      <c r="Q55" s="67" t="str">
        <f t="shared" si="3"/>
        <v>Gmina Ścinawa</v>
      </c>
      <c r="R55" s="68">
        <f t="shared" si="4"/>
        <v>177809.26560000001</v>
      </c>
    </row>
    <row r="56" spans="1:18" ht="24.9" customHeight="1">
      <c r="A56" s="28">
        <v>54</v>
      </c>
      <c r="B56" s="29" t="s">
        <v>60</v>
      </c>
      <c r="C56" s="28"/>
      <c r="D56" s="28"/>
      <c r="E56" s="31">
        <v>32.119999999999997</v>
      </c>
      <c r="F56" s="31" t="s">
        <v>3340</v>
      </c>
      <c r="G56" s="30">
        <v>3627.28</v>
      </c>
      <c r="H56" s="28" t="s">
        <v>12</v>
      </c>
      <c r="I56" s="51">
        <f>G56*E56</f>
        <v>116508.23359999999</v>
      </c>
      <c r="J56" s="28" t="s">
        <v>2919</v>
      </c>
      <c r="K56" s="29" t="s">
        <v>84</v>
      </c>
      <c r="L56" s="56" t="s">
        <v>15</v>
      </c>
      <c r="M56" s="54"/>
      <c r="N56" s="67" t="str">
        <f t="shared" si="0"/>
        <v>BK0054</v>
      </c>
      <c r="O56" s="67" t="s">
        <v>1688</v>
      </c>
      <c r="P56" s="67" t="str">
        <f t="shared" si="2"/>
        <v>lokal mieszkalny</v>
      </c>
      <c r="Q56" s="67" t="str">
        <f t="shared" si="3"/>
        <v>Gmina Ścinawa</v>
      </c>
      <c r="R56" s="68">
        <f t="shared" si="4"/>
        <v>116508.23359999999</v>
      </c>
    </row>
    <row r="57" spans="1:18" ht="24.9" customHeight="1">
      <c r="A57" s="28">
        <v>55</v>
      </c>
      <c r="B57" s="29" t="s">
        <v>62</v>
      </c>
      <c r="C57" s="28"/>
      <c r="D57" s="28"/>
      <c r="E57" s="31">
        <v>51.44</v>
      </c>
      <c r="F57" s="31" t="s">
        <v>3340</v>
      </c>
      <c r="G57" s="30">
        <v>3627.28</v>
      </c>
      <c r="H57" s="28" t="s">
        <v>12</v>
      </c>
      <c r="I57" s="51">
        <f t="shared" ref="I57:I64" si="12">G57*E57</f>
        <v>186587.28320000001</v>
      </c>
      <c r="J57" s="28" t="s">
        <v>2919</v>
      </c>
      <c r="K57" s="29" t="s">
        <v>85</v>
      </c>
      <c r="L57" s="56" t="s">
        <v>15</v>
      </c>
      <c r="M57" s="54"/>
      <c r="N57" s="67" t="str">
        <f t="shared" si="0"/>
        <v>BK0055</v>
      </c>
      <c r="O57" s="67" t="s">
        <v>1688</v>
      </c>
      <c r="P57" s="67" t="str">
        <f t="shared" si="2"/>
        <v>lokal mieszkalny wraz z pomieszczeniem gospodarczym</v>
      </c>
      <c r="Q57" s="67" t="str">
        <f t="shared" si="3"/>
        <v>Gmina Ścinawa</v>
      </c>
      <c r="R57" s="68">
        <f t="shared" si="4"/>
        <v>186587.28320000001</v>
      </c>
    </row>
    <row r="58" spans="1:18" ht="24.9" customHeight="1">
      <c r="A58" s="28">
        <v>56</v>
      </c>
      <c r="B58" s="29" t="s">
        <v>62</v>
      </c>
      <c r="C58" s="28"/>
      <c r="D58" s="28"/>
      <c r="E58" s="31">
        <v>65.05</v>
      </c>
      <c r="F58" s="31" t="s">
        <v>3340</v>
      </c>
      <c r="G58" s="30">
        <v>3627.28</v>
      </c>
      <c r="H58" s="28" t="s">
        <v>12</v>
      </c>
      <c r="I58" s="51">
        <f t="shared" si="12"/>
        <v>235954.56400000001</v>
      </c>
      <c r="J58" s="28" t="s">
        <v>2919</v>
      </c>
      <c r="K58" s="29" t="s">
        <v>86</v>
      </c>
      <c r="L58" s="56" t="s">
        <v>15</v>
      </c>
      <c r="M58" s="54"/>
      <c r="N58" s="67" t="str">
        <f t="shared" si="0"/>
        <v>BK0056</v>
      </c>
      <c r="O58" s="67" t="s">
        <v>1688</v>
      </c>
      <c r="P58" s="67" t="str">
        <f t="shared" si="2"/>
        <v>lokal mieszkalny wraz z pomieszczeniem gospodarczym</v>
      </c>
      <c r="Q58" s="67" t="str">
        <f t="shared" si="3"/>
        <v>Gmina Ścinawa</v>
      </c>
      <c r="R58" s="68">
        <f t="shared" si="4"/>
        <v>235954.56400000001</v>
      </c>
    </row>
    <row r="59" spans="1:18" ht="24.9" customHeight="1">
      <c r="A59" s="28">
        <v>57</v>
      </c>
      <c r="B59" s="29" t="s">
        <v>60</v>
      </c>
      <c r="C59" s="28"/>
      <c r="D59" s="28"/>
      <c r="E59" s="31">
        <v>23.53</v>
      </c>
      <c r="F59" s="31" t="s">
        <v>3340</v>
      </c>
      <c r="G59" s="30">
        <v>3627.28</v>
      </c>
      <c r="H59" s="28" t="s">
        <v>12</v>
      </c>
      <c r="I59" s="51">
        <f t="shared" si="12"/>
        <v>85349.898400000005</v>
      </c>
      <c r="J59" s="28" t="s">
        <v>2919</v>
      </c>
      <c r="K59" s="29" t="s">
        <v>87</v>
      </c>
      <c r="L59" s="56" t="s">
        <v>15</v>
      </c>
      <c r="M59" s="54"/>
      <c r="N59" s="67" t="str">
        <f t="shared" ref="N59:N106" si="13">$N$1&amp;TEXT(A59,"0000")</f>
        <v>BK0057</v>
      </c>
      <c r="O59" s="67" t="s">
        <v>1688</v>
      </c>
      <c r="P59" s="67" t="str">
        <f t="shared" ref="P59:P107" si="14">B59</f>
        <v>lokal mieszkalny</v>
      </c>
      <c r="Q59" s="67" t="str">
        <f t="shared" ref="Q59:Q107" si="15">J59</f>
        <v>Gmina Ścinawa</v>
      </c>
      <c r="R59" s="68">
        <f t="shared" ref="R59:R107" si="16">I59</f>
        <v>85349.898400000005</v>
      </c>
    </row>
    <row r="60" spans="1:18" ht="24.9" customHeight="1">
      <c r="A60" s="28">
        <v>58</v>
      </c>
      <c r="B60" s="29" t="s">
        <v>62</v>
      </c>
      <c r="C60" s="28"/>
      <c r="D60" s="28"/>
      <c r="E60" s="31">
        <v>45.74</v>
      </c>
      <c r="F60" s="31" t="s">
        <v>3340</v>
      </c>
      <c r="G60" s="30">
        <v>3627.28</v>
      </c>
      <c r="H60" s="28" t="s">
        <v>12</v>
      </c>
      <c r="I60" s="51">
        <f t="shared" si="12"/>
        <v>165911.78720000002</v>
      </c>
      <c r="J60" s="28" t="s">
        <v>2919</v>
      </c>
      <c r="K60" s="29" t="s">
        <v>88</v>
      </c>
      <c r="L60" s="56" t="s">
        <v>15</v>
      </c>
      <c r="M60" s="54"/>
      <c r="N60" s="67" t="str">
        <f t="shared" si="13"/>
        <v>BK0058</v>
      </c>
      <c r="O60" s="67" t="s">
        <v>1688</v>
      </c>
      <c r="P60" s="67" t="str">
        <f t="shared" si="14"/>
        <v>lokal mieszkalny wraz z pomieszczeniem gospodarczym</v>
      </c>
      <c r="Q60" s="67" t="str">
        <f t="shared" si="15"/>
        <v>Gmina Ścinawa</v>
      </c>
      <c r="R60" s="68">
        <f t="shared" si="16"/>
        <v>165911.78720000002</v>
      </c>
    </row>
    <row r="61" spans="1:18" ht="24.9" customHeight="1">
      <c r="A61" s="28">
        <v>59</v>
      </c>
      <c r="B61" s="29" t="s">
        <v>60</v>
      </c>
      <c r="C61" s="28"/>
      <c r="D61" s="28"/>
      <c r="E61" s="31">
        <v>38.86</v>
      </c>
      <c r="F61" s="31" t="s">
        <v>3340</v>
      </c>
      <c r="G61" s="30">
        <v>3627.28</v>
      </c>
      <c r="H61" s="28" t="s">
        <v>12</v>
      </c>
      <c r="I61" s="51">
        <f t="shared" si="12"/>
        <v>140956.10080000001</v>
      </c>
      <c r="J61" s="28" t="s">
        <v>2919</v>
      </c>
      <c r="K61" s="29" t="s">
        <v>89</v>
      </c>
      <c r="L61" s="56" t="s">
        <v>15</v>
      </c>
      <c r="M61" s="54"/>
      <c r="N61" s="67" t="str">
        <f t="shared" si="13"/>
        <v>BK0059</v>
      </c>
      <c r="O61" s="67" t="s">
        <v>1688</v>
      </c>
      <c r="P61" s="67" t="str">
        <f t="shared" si="14"/>
        <v>lokal mieszkalny</v>
      </c>
      <c r="Q61" s="67" t="str">
        <f t="shared" si="15"/>
        <v>Gmina Ścinawa</v>
      </c>
      <c r="R61" s="68">
        <f t="shared" si="16"/>
        <v>140956.10080000001</v>
      </c>
    </row>
    <row r="62" spans="1:18" ht="24.9" customHeight="1">
      <c r="A62" s="28">
        <v>60</v>
      </c>
      <c r="B62" s="29" t="s">
        <v>60</v>
      </c>
      <c r="C62" s="28"/>
      <c r="D62" s="28"/>
      <c r="E62" s="31">
        <v>59.1</v>
      </c>
      <c r="F62" s="31" t="s">
        <v>3340</v>
      </c>
      <c r="G62" s="30">
        <v>3627.28</v>
      </c>
      <c r="H62" s="28" t="s">
        <v>12</v>
      </c>
      <c r="I62" s="51">
        <f t="shared" si="12"/>
        <v>214372.24800000002</v>
      </c>
      <c r="J62" s="28" t="s">
        <v>2919</v>
      </c>
      <c r="K62" s="29" t="s">
        <v>90</v>
      </c>
      <c r="L62" s="56" t="s">
        <v>15</v>
      </c>
      <c r="M62" s="54"/>
      <c r="N62" s="67" t="str">
        <f t="shared" si="13"/>
        <v>BK0060</v>
      </c>
      <c r="O62" s="67" t="s">
        <v>1688</v>
      </c>
      <c r="P62" s="67" t="str">
        <f t="shared" si="14"/>
        <v>lokal mieszkalny</v>
      </c>
      <c r="Q62" s="67" t="str">
        <f t="shared" si="15"/>
        <v>Gmina Ścinawa</v>
      </c>
      <c r="R62" s="68">
        <f t="shared" si="16"/>
        <v>214372.24800000002</v>
      </c>
    </row>
    <row r="63" spans="1:18" ht="24.9" customHeight="1">
      <c r="A63" s="28">
        <v>61</v>
      </c>
      <c r="B63" s="29" t="s">
        <v>62</v>
      </c>
      <c r="C63" s="28"/>
      <c r="D63" s="28"/>
      <c r="E63" s="31">
        <v>52.96</v>
      </c>
      <c r="F63" s="31" t="s">
        <v>3340</v>
      </c>
      <c r="G63" s="30">
        <v>3627.28</v>
      </c>
      <c r="H63" s="28" t="s">
        <v>12</v>
      </c>
      <c r="I63" s="51">
        <f t="shared" si="12"/>
        <v>192100.7488</v>
      </c>
      <c r="J63" s="28" t="s">
        <v>2919</v>
      </c>
      <c r="K63" s="29" t="s">
        <v>91</v>
      </c>
      <c r="L63" s="56" t="s">
        <v>15</v>
      </c>
      <c r="M63" s="54"/>
      <c r="N63" s="67" t="str">
        <f t="shared" si="13"/>
        <v>BK0061</v>
      </c>
      <c r="O63" s="67" t="s">
        <v>1688</v>
      </c>
      <c r="P63" s="67" t="str">
        <f t="shared" si="14"/>
        <v>lokal mieszkalny wraz z pomieszczeniem gospodarczym</v>
      </c>
      <c r="Q63" s="67" t="str">
        <f t="shared" si="15"/>
        <v>Gmina Ścinawa</v>
      </c>
      <c r="R63" s="68">
        <f t="shared" si="16"/>
        <v>192100.7488</v>
      </c>
    </row>
    <row r="64" spans="1:18" ht="24.9" customHeight="1">
      <c r="A64" s="28">
        <v>62</v>
      </c>
      <c r="B64" s="29" t="s">
        <v>60</v>
      </c>
      <c r="C64" s="28"/>
      <c r="D64" s="28"/>
      <c r="E64" s="31">
        <v>43.4</v>
      </c>
      <c r="F64" s="31" t="s">
        <v>3340</v>
      </c>
      <c r="G64" s="30">
        <v>3628.28</v>
      </c>
      <c r="H64" s="28" t="s">
        <v>12</v>
      </c>
      <c r="I64" s="51">
        <f t="shared" si="12"/>
        <v>157467.35200000001</v>
      </c>
      <c r="J64" s="28" t="s">
        <v>2919</v>
      </c>
      <c r="K64" s="29" t="s">
        <v>92</v>
      </c>
      <c r="L64" s="56" t="s">
        <v>15</v>
      </c>
      <c r="M64" s="54"/>
      <c r="N64" s="67" t="str">
        <f t="shared" si="13"/>
        <v>BK0062</v>
      </c>
      <c r="O64" s="67" t="s">
        <v>1688</v>
      </c>
      <c r="P64" s="67" t="str">
        <f t="shared" si="14"/>
        <v>lokal mieszkalny</v>
      </c>
      <c r="Q64" s="67" t="str">
        <f t="shared" si="15"/>
        <v>Gmina Ścinawa</v>
      </c>
      <c r="R64" s="68">
        <f t="shared" si="16"/>
        <v>157467.35200000001</v>
      </c>
    </row>
    <row r="65" spans="1:18" ht="24.9" customHeight="1">
      <c r="A65" s="28">
        <v>63</v>
      </c>
      <c r="B65" s="29" t="s">
        <v>60</v>
      </c>
      <c r="C65" s="28"/>
      <c r="D65" s="28"/>
      <c r="E65" s="31">
        <v>30.35</v>
      </c>
      <c r="F65" s="31" t="s">
        <v>3340</v>
      </c>
      <c r="G65" s="30">
        <v>3627.28</v>
      </c>
      <c r="H65" s="28" t="s">
        <v>12</v>
      </c>
      <c r="I65" s="51">
        <f t="shared" ref="I65:I70" si="17">G65*E65</f>
        <v>110087.948</v>
      </c>
      <c r="J65" s="28" t="s">
        <v>2919</v>
      </c>
      <c r="K65" s="29" t="s">
        <v>93</v>
      </c>
      <c r="L65" s="56" t="s">
        <v>15</v>
      </c>
      <c r="M65" s="54"/>
      <c r="N65" s="67" t="str">
        <f t="shared" si="13"/>
        <v>BK0063</v>
      </c>
      <c r="O65" s="67" t="s">
        <v>1688</v>
      </c>
      <c r="P65" s="67" t="str">
        <f t="shared" si="14"/>
        <v>lokal mieszkalny</v>
      </c>
      <c r="Q65" s="67" t="str">
        <f t="shared" si="15"/>
        <v>Gmina Ścinawa</v>
      </c>
      <c r="R65" s="68">
        <f t="shared" si="16"/>
        <v>110087.948</v>
      </c>
    </row>
    <row r="66" spans="1:18" ht="24.9" customHeight="1">
      <c r="A66" s="28">
        <v>64</v>
      </c>
      <c r="B66" s="29" t="s">
        <v>62</v>
      </c>
      <c r="C66" s="28"/>
      <c r="D66" s="28"/>
      <c r="E66" s="31">
        <v>44.92</v>
      </c>
      <c r="F66" s="31" t="s">
        <v>3340</v>
      </c>
      <c r="G66" s="30">
        <v>3627.28</v>
      </c>
      <c r="H66" s="28" t="s">
        <v>12</v>
      </c>
      <c r="I66" s="51">
        <f t="shared" si="17"/>
        <v>162937.41760000002</v>
      </c>
      <c r="J66" s="28" t="s">
        <v>2919</v>
      </c>
      <c r="K66" s="29" t="s">
        <v>94</v>
      </c>
      <c r="L66" s="56" t="s">
        <v>15</v>
      </c>
      <c r="M66" s="54"/>
      <c r="N66" s="67" t="str">
        <f t="shared" si="13"/>
        <v>BK0064</v>
      </c>
      <c r="O66" s="67" t="s">
        <v>1688</v>
      </c>
      <c r="P66" s="67" t="str">
        <f t="shared" si="14"/>
        <v>lokal mieszkalny wraz z pomieszczeniem gospodarczym</v>
      </c>
      <c r="Q66" s="67" t="str">
        <f t="shared" si="15"/>
        <v>Gmina Ścinawa</v>
      </c>
      <c r="R66" s="68">
        <f t="shared" si="16"/>
        <v>162937.41760000002</v>
      </c>
    </row>
    <row r="67" spans="1:18" ht="24.9" customHeight="1">
      <c r="A67" s="28">
        <v>65</v>
      </c>
      <c r="B67" s="29" t="s">
        <v>62</v>
      </c>
      <c r="C67" s="28"/>
      <c r="D67" s="28"/>
      <c r="E67" s="31">
        <v>45.96</v>
      </c>
      <c r="F67" s="31" t="s">
        <v>3340</v>
      </c>
      <c r="G67" s="30">
        <v>3627.28</v>
      </c>
      <c r="H67" s="28" t="s">
        <v>12</v>
      </c>
      <c r="I67" s="51">
        <f t="shared" si="17"/>
        <v>166709.78880000001</v>
      </c>
      <c r="J67" s="28" t="s">
        <v>2919</v>
      </c>
      <c r="K67" s="29" t="s">
        <v>95</v>
      </c>
      <c r="L67" s="56" t="s">
        <v>15</v>
      </c>
      <c r="M67" s="48"/>
      <c r="N67" s="67" t="str">
        <f t="shared" si="13"/>
        <v>BK0065</v>
      </c>
      <c r="O67" s="67" t="s">
        <v>1688</v>
      </c>
      <c r="P67" s="67" t="str">
        <f t="shared" si="14"/>
        <v>lokal mieszkalny wraz z pomieszczeniem gospodarczym</v>
      </c>
      <c r="Q67" s="67" t="str">
        <f t="shared" si="15"/>
        <v>Gmina Ścinawa</v>
      </c>
      <c r="R67" s="68">
        <f t="shared" si="16"/>
        <v>166709.78880000001</v>
      </c>
    </row>
    <row r="68" spans="1:18" ht="24.9" customHeight="1">
      <c r="A68" s="28">
        <v>66</v>
      </c>
      <c r="B68" s="29" t="s">
        <v>62</v>
      </c>
      <c r="C68" s="28"/>
      <c r="D68" s="28"/>
      <c r="E68" s="31">
        <v>44.81</v>
      </c>
      <c r="F68" s="31" t="s">
        <v>3340</v>
      </c>
      <c r="G68" s="30">
        <v>3627.28</v>
      </c>
      <c r="H68" s="28" t="s">
        <v>12</v>
      </c>
      <c r="I68" s="51">
        <f t="shared" si="17"/>
        <v>162538.41680000001</v>
      </c>
      <c r="J68" s="28" t="s">
        <v>2919</v>
      </c>
      <c r="K68" s="29" t="s">
        <v>96</v>
      </c>
      <c r="L68" s="56" t="s">
        <v>15</v>
      </c>
      <c r="M68" s="48"/>
      <c r="N68" s="67" t="str">
        <f t="shared" si="13"/>
        <v>BK0066</v>
      </c>
      <c r="O68" s="67" t="s">
        <v>1688</v>
      </c>
      <c r="P68" s="67" t="str">
        <f t="shared" si="14"/>
        <v>lokal mieszkalny wraz z pomieszczeniem gospodarczym</v>
      </c>
      <c r="Q68" s="67" t="str">
        <f t="shared" si="15"/>
        <v>Gmina Ścinawa</v>
      </c>
      <c r="R68" s="68">
        <f t="shared" si="16"/>
        <v>162538.41680000001</v>
      </c>
    </row>
    <row r="69" spans="1:18" ht="24.9" customHeight="1">
      <c r="A69" s="28">
        <v>67</v>
      </c>
      <c r="B69" s="29" t="s">
        <v>62</v>
      </c>
      <c r="C69" s="28"/>
      <c r="D69" s="28"/>
      <c r="E69" s="31">
        <v>44.87</v>
      </c>
      <c r="F69" s="31" t="s">
        <v>3340</v>
      </c>
      <c r="G69" s="30">
        <v>3627.28</v>
      </c>
      <c r="H69" s="28" t="s">
        <v>12</v>
      </c>
      <c r="I69" s="51">
        <f t="shared" si="17"/>
        <v>162756.05360000001</v>
      </c>
      <c r="J69" s="28" t="s">
        <v>2919</v>
      </c>
      <c r="K69" s="29" t="s">
        <v>97</v>
      </c>
      <c r="L69" s="56" t="s">
        <v>15</v>
      </c>
      <c r="M69" s="48"/>
      <c r="N69" s="67" t="str">
        <f t="shared" si="13"/>
        <v>BK0067</v>
      </c>
      <c r="O69" s="67" t="s">
        <v>1688</v>
      </c>
      <c r="P69" s="67" t="str">
        <f t="shared" si="14"/>
        <v>lokal mieszkalny wraz z pomieszczeniem gospodarczym</v>
      </c>
      <c r="Q69" s="67" t="str">
        <f t="shared" si="15"/>
        <v>Gmina Ścinawa</v>
      </c>
      <c r="R69" s="68">
        <f t="shared" si="16"/>
        <v>162756.05360000001</v>
      </c>
    </row>
    <row r="70" spans="1:18" ht="24.9" customHeight="1">
      <c r="A70" s="28">
        <v>68</v>
      </c>
      <c r="B70" s="29" t="s">
        <v>62</v>
      </c>
      <c r="C70" s="28"/>
      <c r="D70" s="28"/>
      <c r="E70" s="31">
        <v>49.79</v>
      </c>
      <c r="F70" s="31" t="s">
        <v>3340</v>
      </c>
      <c r="G70" s="30">
        <v>3627.28</v>
      </c>
      <c r="H70" s="28" t="s">
        <v>12</v>
      </c>
      <c r="I70" s="51">
        <f t="shared" si="17"/>
        <v>180602.27120000002</v>
      </c>
      <c r="J70" s="28" t="s">
        <v>2919</v>
      </c>
      <c r="K70" s="29" t="s">
        <v>98</v>
      </c>
      <c r="L70" s="56" t="s">
        <v>15</v>
      </c>
      <c r="M70" s="48"/>
      <c r="N70" s="67" t="str">
        <f t="shared" si="13"/>
        <v>BK0068</v>
      </c>
      <c r="O70" s="67" t="s">
        <v>1688</v>
      </c>
      <c r="P70" s="67" t="str">
        <f t="shared" si="14"/>
        <v>lokal mieszkalny wraz z pomieszczeniem gospodarczym</v>
      </c>
      <c r="Q70" s="67" t="str">
        <f t="shared" si="15"/>
        <v>Gmina Ścinawa</v>
      </c>
      <c r="R70" s="68">
        <f t="shared" si="16"/>
        <v>180602.27120000002</v>
      </c>
    </row>
    <row r="71" spans="1:18" ht="24.9" customHeight="1">
      <c r="A71" s="28">
        <v>69</v>
      </c>
      <c r="B71" s="29" t="s">
        <v>62</v>
      </c>
      <c r="C71" s="28"/>
      <c r="D71" s="28"/>
      <c r="E71" s="31">
        <v>42.5</v>
      </c>
      <c r="F71" s="31" t="s">
        <v>3340</v>
      </c>
      <c r="G71" s="30">
        <v>3627.28</v>
      </c>
      <c r="H71" s="28" t="s">
        <v>12</v>
      </c>
      <c r="I71" s="51">
        <f>G71*E71</f>
        <v>154159.4</v>
      </c>
      <c r="J71" s="28" t="s">
        <v>2919</v>
      </c>
      <c r="K71" s="29" t="s">
        <v>99</v>
      </c>
      <c r="L71" s="56" t="s">
        <v>15</v>
      </c>
      <c r="M71" s="48"/>
      <c r="N71" s="67" t="str">
        <f t="shared" si="13"/>
        <v>BK0069</v>
      </c>
      <c r="O71" s="67" t="s">
        <v>1688</v>
      </c>
      <c r="P71" s="67" t="str">
        <f t="shared" si="14"/>
        <v>lokal mieszkalny wraz z pomieszczeniem gospodarczym</v>
      </c>
      <c r="Q71" s="67" t="str">
        <f t="shared" si="15"/>
        <v>Gmina Ścinawa</v>
      </c>
      <c r="R71" s="68">
        <f t="shared" si="16"/>
        <v>154159.4</v>
      </c>
    </row>
    <row r="72" spans="1:18" ht="24.9" customHeight="1">
      <c r="A72" s="28">
        <v>70</v>
      </c>
      <c r="B72" s="29" t="s">
        <v>62</v>
      </c>
      <c r="C72" s="28"/>
      <c r="D72" s="28"/>
      <c r="E72" s="31">
        <v>69.319999999999993</v>
      </c>
      <c r="F72" s="31" t="s">
        <v>3340</v>
      </c>
      <c r="G72" s="30">
        <v>3627.28</v>
      </c>
      <c r="H72" s="28" t="s">
        <v>12</v>
      </c>
      <c r="I72" s="51">
        <f t="shared" ref="I72:I78" si="18">G72*E72</f>
        <v>251443.0496</v>
      </c>
      <c r="J72" s="28" t="s">
        <v>2919</v>
      </c>
      <c r="K72" s="29" t="s">
        <v>100</v>
      </c>
      <c r="L72" s="56" t="s">
        <v>15</v>
      </c>
      <c r="M72" s="48"/>
      <c r="N72" s="67" t="str">
        <f t="shared" si="13"/>
        <v>BK0070</v>
      </c>
      <c r="O72" s="67" t="s">
        <v>1688</v>
      </c>
      <c r="P72" s="67" t="str">
        <f t="shared" si="14"/>
        <v>lokal mieszkalny wraz z pomieszczeniem gospodarczym</v>
      </c>
      <c r="Q72" s="67" t="str">
        <f t="shared" si="15"/>
        <v>Gmina Ścinawa</v>
      </c>
      <c r="R72" s="68">
        <f t="shared" si="16"/>
        <v>251443.0496</v>
      </c>
    </row>
    <row r="73" spans="1:18" s="895" customFormat="1" ht="24.9" customHeight="1">
      <c r="A73" s="725">
        <v>71</v>
      </c>
      <c r="B73" s="890" t="s">
        <v>62</v>
      </c>
      <c r="C73" s="891"/>
      <c r="D73" s="891" t="s">
        <v>3718</v>
      </c>
      <c r="E73" s="892">
        <v>69.61</v>
      </c>
      <c r="F73" s="892" t="s">
        <v>3340</v>
      </c>
      <c r="G73" s="896">
        <v>3627.28</v>
      </c>
      <c r="H73" s="891" t="s">
        <v>12</v>
      </c>
      <c r="I73" s="893">
        <v>0</v>
      </c>
      <c r="J73" s="891" t="s">
        <v>2919</v>
      </c>
      <c r="K73" s="890" t="s">
        <v>101</v>
      </c>
      <c r="L73" s="894" t="s">
        <v>15</v>
      </c>
      <c r="M73" s="891"/>
      <c r="N73" s="629" t="str">
        <f t="shared" si="13"/>
        <v>BK0071</v>
      </c>
      <c r="O73" s="629" t="s">
        <v>1688</v>
      </c>
      <c r="P73" s="629" t="str">
        <f t="shared" si="14"/>
        <v>lokal mieszkalny wraz z pomieszczeniem gospodarczym</v>
      </c>
      <c r="Q73" s="629" t="str">
        <f t="shared" si="15"/>
        <v>Gmina Ścinawa</v>
      </c>
      <c r="R73" s="630">
        <f t="shared" si="16"/>
        <v>0</v>
      </c>
    </row>
    <row r="74" spans="1:18" ht="24.9" customHeight="1">
      <c r="A74" s="28">
        <v>72</v>
      </c>
      <c r="B74" s="29" t="s">
        <v>62</v>
      </c>
      <c r="C74" s="28"/>
      <c r="D74" s="28"/>
      <c r="E74" s="31">
        <v>34.06</v>
      </c>
      <c r="F74" s="31" t="s">
        <v>3340</v>
      </c>
      <c r="G74" s="30">
        <v>3627.28</v>
      </c>
      <c r="H74" s="28" t="s">
        <v>12</v>
      </c>
      <c r="I74" s="51">
        <f t="shared" si="18"/>
        <v>123545.15680000001</v>
      </c>
      <c r="J74" s="28" t="s">
        <v>2919</v>
      </c>
      <c r="K74" s="29" t="s">
        <v>102</v>
      </c>
      <c r="L74" s="56" t="s">
        <v>15</v>
      </c>
      <c r="M74" s="48"/>
      <c r="N74" s="67" t="str">
        <f t="shared" si="13"/>
        <v>BK0072</v>
      </c>
      <c r="O74" s="67" t="s">
        <v>1688</v>
      </c>
      <c r="P74" s="67" t="str">
        <f t="shared" si="14"/>
        <v>lokal mieszkalny wraz z pomieszczeniem gospodarczym</v>
      </c>
      <c r="Q74" s="67" t="str">
        <f t="shared" si="15"/>
        <v>Gmina Ścinawa</v>
      </c>
      <c r="R74" s="68">
        <f t="shared" si="16"/>
        <v>123545.15680000001</v>
      </c>
    </row>
    <row r="75" spans="1:18" ht="24.9" customHeight="1">
      <c r="A75" s="28">
        <v>73</v>
      </c>
      <c r="B75" s="29" t="s">
        <v>62</v>
      </c>
      <c r="C75" s="28"/>
      <c r="D75" s="28"/>
      <c r="E75" s="31">
        <v>27.2</v>
      </c>
      <c r="F75" s="31" t="s">
        <v>3340</v>
      </c>
      <c r="G75" s="30">
        <v>3627.28</v>
      </c>
      <c r="H75" s="28" t="s">
        <v>12</v>
      </c>
      <c r="I75" s="51">
        <f t="shared" si="18"/>
        <v>98662.016000000003</v>
      </c>
      <c r="J75" s="28" t="s">
        <v>2919</v>
      </c>
      <c r="K75" s="29" t="s">
        <v>103</v>
      </c>
      <c r="L75" s="56" t="s">
        <v>15</v>
      </c>
      <c r="M75" s="48"/>
      <c r="N75" s="67" t="str">
        <f t="shared" si="13"/>
        <v>BK0073</v>
      </c>
      <c r="O75" s="67" t="s">
        <v>1688</v>
      </c>
      <c r="P75" s="67" t="str">
        <f t="shared" si="14"/>
        <v>lokal mieszkalny wraz z pomieszczeniem gospodarczym</v>
      </c>
      <c r="Q75" s="67" t="str">
        <f t="shared" si="15"/>
        <v>Gmina Ścinawa</v>
      </c>
      <c r="R75" s="68">
        <f t="shared" si="16"/>
        <v>98662.016000000003</v>
      </c>
    </row>
    <row r="76" spans="1:18" ht="24.9" customHeight="1">
      <c r="A76" s="28">
        <v>74</v>
      </c>
      <c r="B76" s="29" t="s">
        <v>104</v>
      </c>
      <c r="C76" s="28"/>
      <c r="D76" s="28"/>
      <c r="E76" s="31">
        <v>32.67</v>
      </c>
      <c r="F76" s="31" t="s">
        <v>3340</v>
      </c>
      <c r="G76" s="30">
        <v>3627.28</v>
      </c>
      <c r="H76" s="28" t="s">
        <v>12</v>
      </c>
      <c r="I76" s="51">
        <f t="shared" si="18"/>
        <v>118503.23760000001</v>
      </c>
      <c r="J76" s="28" t="s">
        <v>2919</v>
      </c>
      <c r="K76" s="29" t="s">
        <v>105</v>
      </c>
      <c r="L76" s="56" t="s">
        <v>15</v>
      </c>
      <c r="M76" s="48"/>
      <c r="N76" s="67" t="str">
        <f t="shared" si="13"/>
        <v>BK0074</v>
      </c>
      <c r="O76" s="67" t="s">
        <v>1688</v>
      </c>
      <c r="P76" s="67" t="str">
        <f t="shared" si="14"/>
        <v xml:space="preserve">lokal mieszkalny </v>
      </c>
      <c r="Q76" s="67" t="str">
        <f t="shared" si="15"/>
        <v>Gmina Ścinawa</v>
      </c>
      <c r="R76" s="68">
        <f t="shared" si="16"/>
        <v>118503.23760000001</v>
      </c>
    </row>
    <row r="77" spans="1:18" ht="24.9" customHeight="1">
      <c r="A77" s="28">
        <v>75</v>
      </c>
      <c r="B77" s="29" t="s">
        <v>60</v>
      </c>
      <c r="C77" s="28"/>
      <c r="D77" s="28"/>
      <c r="E77" s="31">
        <v>32.32</v>
      </c>
      <c r="F77" s="31" t="s">
        <v>3340</v>
      </c>
      <c r="G77" s="30">
        <v>3627.28</v>
      </c>
      <c r="H77" s="28" t="s">
        <v>12</v>
      </c>
      <c r="I77" s="51">
        <f t="shared" si="18"/>
        <v>117233.68960000001</v>
      </c>
      <c r="J77" s="28" t="s">
        <v>2919</v>
      </c>
      <c r="K77" s="29" t="s">
        <v>106</v>
      </c>
      <c r="L77" s="56" t="s">
        <v>15</v>
      </c>
      <c r="M77" s="48"/>
      <c r="N77" s="67" t="str">
        <f t="shared" si="13"/>
        <v>BK0075</v>
      </c>
      <c r="O77" s="67" t="s">
        <v>1688</v>
      </c>
      <c r="P77" s="67" t="str">
        <f t="shared" si="14"/>
        <v>lokal mieszkalny</v>
      </c>
      <c r="Q77" s="67" t="str">
        <f t="shared" si="15"/>
        <v>Gmina Ścinawa</v>
      </c>
      <c r="R77" s="68">
        <f t="shared" si="16"/>
        <v>117233.68960000001</v>
      </c>
    </row>
    <row r="78" spans="1:18" ht="24.9" customHeight="1">
      <c r="A78" s="28">
        <v>76</v>
      </c>
      <c r="B78" s="29" t="s">
        <v>60</v>
      </c>
      <c r="C78" s="28"/>
      <c r="D78" s="28"/>
      <c r="E78" s="31">
        <v>32.32</v>
      </c>
      <c r="F78" s="31" t="s">
        <v>3340</v>
      </c>
      <c r="G78" s="30">
        <v>3627.28</v>
      </c>
      <c r="H78" s="28" t="s">
        <v>12</v>
      </c>
      <c r="I78" s="51">
        <f t="shared" si="18"/>
        <v>117233.68960000001</v>
      </c>
      <c r="J78" s="28" t="s">
        <v>2919</v>
      </c>
      <c r="K78" s="29" t="s">
        <v>107</v>
      </c>
      <c r="L78" s="56" t="s">
        <v>15</v>
      </c>
      <c r="M78" s="48"/>
      <c r="N78" s="67" t="str">
        <f t="shared" si="13"/>
        <v>BK0076</v>
      </c>
      <c r="O78" s="67" t="s">
        <v>1688</v>
      </c>
      <c r="P78" s="67" t="str">
        <f t="shared" si="14"/>
        <v>lokal mieszkalny</v>
      </c>
      <c r="Q78" s="67" t="str">
        <f t="shared" si="15"/>
        <v>Gmina Ścinawa</v>
      </c>
      <c r="R78" s="68">
        <f t="shared" si="16"/>
        <v>117233.68960000001</v>
      </c>
    </row>
    <row r="79" spans="1:18" ht="24.9" customHeight="1">
      <c r="A79" s="28">
        <v>77</v>
      </c>
      <c r="B79" s="29" t="s">
        <v>60</v>
      </c>
      <c r="C79" s="28"/>
      <c r="D79" s="28"/>
      <c r="E79" s="31">
        <v>35.61</v>
      </c>
      <c r="F79" s="31" t="s">
        <v>3340</v>
      </c>
      <c r="G79" s="30">
        <v>3627.28</v>
      </c>
      <c r="H79" s="28" t="s">
        <v>12</v>
      </c>
      <c r="I79" s="51">
        <f t="shared" ref="I79:I90" si="19">G79*E79</f>
        <v>129167.44080000001</v>
      </c>
      <c r="J79" s="28" t="s">
        <v>2919</v>
      </c>
      <c r="K79" s="29" t="s">
        <v>108</v>
      </c>
      <c r="L79" s="56" t="s">
        <v>15</v>
      </c>
      <c r="M79" s="54"/>
      <c r="N79" s="67" t="str">
        <f t="shared" si="13"/>
        <v>BK0077</v>
      </c>
      <c r="O79" s="67" t="s">
        <v>1688</v>
      </c>
      <c r="P79" s="67" t="str">
        <f t="shared" si="14"/>
        <v>lokal mieszkalny</v>
      </c>
      <c r="Q79" s="67" t="str">
        <f t="shared" si="15"/>
        <v>Gmina Ścinawa</v>
      </c>
      <c r="R79" s="68">
        <f t="shared" si="16"/>
        <v>129167.44080000001</v>
      </c>
    </row>
    <row r="80" spans="1:18" ht="24.9" customHeight="1">
      <c r="A80" s="28">
        <v>78</v>
      </c>
      <c r="B80" s="29" t="s">
        <v>3139</v>
      </c>
      <c r="C80" s="28"/>
      <c r="D80" s="28"/>
      <c r="E80" s="31">
        <v>126.58</v>
      </c>
      <c r="F80" s="31" t="s">
        <v>3340</v>
      </c>
      <c r="G80" s="30">
        <v>3627.28</v>
      </c>
      <c r="H80" s="28" t="s">
        <v>12</v>
      </c>
      <c r="I80" s="51">
        <f t="shared" si="19"/>
        <v>459141.10240000003</v>
      </c>
      <c r="J80" s="28" t="s">
        <v>2919</v>
      </c>
      <c r="K80" s="29" t="s">
        <v>3138</v>
      </c>
      <c r="L80" s="56" t="s">
        <v>15</v>
      </c>
      <c r="M80" s="54"/>
      <c r="N80" s="67" t="str">
        <f t="shared" si="13"/>
        <v>BK0078</v>
      </c>
      <c r="O80" s="67" t="s">
        <v>1688</v>
      </c>
      <c r="P80" s="67" t="str">
        <f t="shared" si="14"/>
        <v>Budynek mieszkalny wraz z pomieszczeniem gospodarczym</v>
      </c>
      <c r="Q80" s="67" t="str">
        <f t="shared" si="15"/>
        <v>Gmina Ścinawa</v>
      </c>
      <c r="R80" s="68">
        <f t="shared" si="16"/>
        <v>459141.10240000003</v>
      </c>
    </row>
    <row r="81" spans="1:18" ht="24.9" customHeight="1">
      <c r="A81" s="28">
        <v>79</v>
      </c>
      <c r="B81" s="29" t="s">
        <v>60</v>
      </c>
      <c r="C81" s="28"/>
      <c r="D81" s="28"/>
      <c r="E81" s="31">
        <v>36.24</v>
      </c>
      <c r="F81" s="31" t="s">
        <v>3340</v>
      </c>
      <c r="G81" s="30">
        <v>3627.28</v>
      </c>
      <c r="H81" s="28" t="s">
        <v>12</v>
      </c>
      <c r="I81" s="51">
        <f t="shared" si="19"/>
        <v>131452.62720000002</v>
      </c>
      <c r="J81" s="28" t="s">
        <v>2919</v>
      </c>
      <c r="K81" s="29" t="s">
        <v>109</v>
      </c>
      <c r="L81" s="56" t="s">
        <v>15</v>
      </c>
      <c r="M81" s="54"/>
      <c r="N81" s="67" t="str">
        <f t="shared" si="13"/>
        <v>BK0079</v>
      </c>
      <c r="O81" s="67" t="s">
        <v>1688</v>
      </c>
      <c r="P81" s="67" t="str">
        <f t="shared" si="14"/>
        <v>lokal mieszkalny</v>
      </c>
      <c r="Q81" s="67" t="str">
        <f t="shared" si="15"/>
        <v>Gmina Ścinawa</v>
      </c>
      <c r="R81" s="68">
        <f t="shared" si="16"/>
        <v>131452.62720000002</v>
      </c>
    </row>
    <row r="82" spans="1:18" ht="24.9" customHeight="1">
      <c r="A82" s="28">
        <v>80</v>
      </c>
      <c r="B82" s="29" t="s">
        <v>3672</v>
      </c>
      <c r="C82" s="28"/>
      <c r="D82" s="28"/>
      <c r="E82" s="31">
        <v>175</v>
      </c>
      <c r="F82" s="31" t="s">
        <v>3340</v>
      </c>
      <c r="G82" s="30">
        <v>3627.28</v>
      </c>
      <c r="H82" s="28" t="s">
        <v>12</v>
      </c>
      <c r="I82" s="51">
        <f t="shared" si="19"/>
        <v>634774</v>
      </c>
      <c r="J82" s="28" t="s">
        <v>2919</v>
      </c>
      <c r="K82" s="29" t="s">
        <v>3671</v>
      </c>
      <c r="L82" s="56" t="s">
        <v>15</v>
      </c>
      <c r="M82" s="48"/>
      <c r="N82" s="67" t="str">
        <f t="shared" si="13"/>
        <v>BK0080</v>
      </c>
      <c r="O82" s="67" t="s">
        <v>1688</v>
      </c>
      <c r="P82" s="67" t="str">
        <f t="shared" si="14"/>
        <v>Budynek z lokalem mieszkalnym i pomieszczeniami gospodarczymi</v>
      </c>
      <c r="Q82" s="67" t="str">
        <f t="shared" si="15"/>
        <v>Gmina Ścinawa</v>
      </c>
      <c r="R82" s="68">
        <f t="shared" si="16"/>
        <v>634774</v>
      </c>
    </row>
    <row r="83" spans="1:18" ht="24.9" customHeight="1">
      <c r="A83" s="28">
        <v>81</v>
      </c>
      <c r="B83" s="72" t="s">
        <v>3139</v>
      </c>
      <c r="C83" s="71"/>
      <c r="D83" s="71"/>
      <c r="E83" s="73">
        <v>43.25</v>
      </c>
      <c r="F83" s="31" t="s">
        <v>3340</v>
      </c>
      <c r="G83" s="30">
        <v>3627.28</v>
      </c>
      <c r="H83" s="71" t="s">
        <v>12</v>
      </c>
      <c r="I83" s="74">
        <f t="shared" si="19"/>
        <v>156879.86000000002</v>
      </c>
      <c r="J83" s="71" t="s">
        <v>2919</v>
      </c>
      <c r="K83" s="72" t="s">
        <v>3645</v>
      </c>
      <c r="L83" s="75" t="s">
        <v>15</v>
      </c>
      <c r="M83" s="48"/>
      <c r="N83" s="67" t="str">
        <f t="shared" si="13"/>
        <v>BK0081</v>
      </c>
      <c r="O83" s="67" t="s">
        <v>1688</v>
      </c>
      <c r="P83" s="67" t="str">
        <f t="shared" si="14"/>
        <v>Budynek mieszkalny wraz z pomieszczeniem gospodarczym</v>
      </c>
      <c r="Q83" s="67" t="str">
        <f t="shared" si="15"/>
        <v>Gmina Ścinawa</v>
      </c>
      <c r="R83" s="68">
        <f t="shared" si="16"/>
        <v>156879.86000000002</v>
      </c>
    </row>
    <row r="84" spans="1:18" ht="24.9" customHeight="1">
      <c r="A84" s="28">
        <v>82</v>
      </c>
      <c r="B84" s="29" t="s">
        <v>62</v>
      </c>
      <c r="C84" s="28"/>
      <c r="D84" s="28"/>
      <c r="E84" s="31">
        <v>24</v>
      </c>
      <c r="F84" s="31" t="s">
        <v>3340</v>
      </c>
      <c r="G84" s="30">
        <v>3627.28</v>
      </c>
      <c r="H84" s="28" t="s">
        <v>12</v>
      </c>
      <c r="I84" s="51">
        <f t="shared" si="19"/>
        <v>87054.720000000001</v>
      </c>
      <c r="J84" s="28" t="s">
        <v>2919</v>
      </c>
      <c r="K84" s="29" t="s">
        <v>110</v>
      </c>
      <c r="L84" s="56" t="s">
        <v>15</v>
      </c>
      <c r="M84" s="48"/>
      <c r="N84" s="67" t="str">
        <f t="shared" si="13"/>
        <v>BK0082</v>
      </c>
      <c r="O84" s="67" t="s">
        <v>1688</v>
      </c>
      <c r="P84" s="67" t="str">
        <f t="shared" si="14"/>
        <v>lokal mieszkalny wraz z pomieszczeniem gospodarczym</v>
      </c>
      <c r="Q84" s="67" t="str">
        <f t="shared" si="15"/>
        <v>Gmina Ścinawa</v>
      </c>
      <c r="R84" s="68">
        <f t="shared" si="16"/>
        <v>87054.720000000001</v>
      </c>
    </row>
    <row r="85" spans="1:18" ht="24.9" customHeight="1">
      <c r="A85" s="28">
        <v>83</v>
      </c>
      <c r="B85" s="29" t="s">
        <v>111</v>
      </c>
      <c r="C85" s="28"/>
      <c r="D85" s="28"/>
      <c r="E85" s="31">
        <v>20.63</v>
      </c>
      <c r="F85" s="31" t="s">
        <v>3340</v>
      </c>
      <c r="G85" s="30">
        <v>3627.28</v>
      </c>
      <c r="H85" s="28" t="s">
        <v>12</v>
      </c>
      <c r="I85" s="51">
        <f t="shared" si="19"/>
        <v>74830.786399999997</v>
      </c>
      <c r="J85" s="28" t="s">
        <v>2919</v>
      </c>
      <c r="K85" s="29" t="s">
        <v>112</v>
      </c>
      <c r="L85" s="56" t="s">
        <v>15</v>
      </c>
      <c r="M85" s="48"/>
      <c r="N85" s="67" t="str">
        <f t="shared" si="13"/>
        <v>BK0083</v>
      </c>
      <c r="O85" s="67" t="s">
        <v>1688</v>
      </c>
      <c r="P85" s="67" t="str">
        <f t="shared" si="14"/>
        <v>lokal socjalny</v>
      </c>
      <c r="Q85" s="67" t="str">
        <f t="shared" si="15"/>
        <v>Gmina Ścinawa</v>
      </c>
      <c r="R85" s="68">
        <f t="shared" si="16"/>
        <v>74830.786399999997</v>
      </c>
    </row>
    <row r="86" spans="1:18" ht="24.9" customHeight="1">
      <c r="A86" s="28">
        <v>84</v>
      </c>
      <c r="B86" s="29" t="s">
        <v>113</v>
      </c>
      <c r="C86" s="28"/>
      <c r="D86" s="28"/>
      <c r="E86" s="31">
        <v>24</v>
      </c>
      <c r="F86" s="31" t="s">
        <v>3340</v>
      </c>
      <c r="G86" s="30">
        <v>3627.28</v>
      </c>
      <c r="H86" s="28" t="s">
        <v>12</v>
      </c>
      <c r="I86" s="51">
        <f t="shared" si="19"/>
        <v>87054.720000000001</v>
      </c>
      <c r="J86" s="28" t="s">
        <v>2919</v>
      </c>
      <c r="K86" s="29" t="s">
        <v>114</v>
      </c>
      <c r="L86" s="56" t="s">
        <v>15</v>
      </c>
      <c r="M86" s="48"/>
      <c r="N86" s="67" t="str">
        <f t="shared" si="13"/>
        <v>BK0084</v>
      </c>
      <c r="O86" s="67" t="s">
        <v>1688</v>
      </c>
      <c r="P86" s="67" t="str">
        <f t="shared" si="14"/>
        <v>lokal socjalny wraz z pomieszczeniem gospodarczym</v>
      </c>
      <c r="Q86" s="67" t="str">
        <f t="shared" si="15"/>
        <v>Gmina Ścinawa</v>
      </c>
      <c r="R86" s="68">
        <f t="shared" si="16"/>
        <v>87054.720000000001</v>
      </c>
    </row>
    <row r="87" spans="1:18" ht="24.9" customHeight="1">
      <c r="A87" s="28">
        <v>85</v>
      </c>
      <c r="B87" s="29" t="s">
        <v>113</v>
      </c>
      <c r="C87" s="28"/>
      <c r="D87" s="28"/>
      <c r="E87" s="31">
        <v>39.6</v>
      </c>
      <c r="F87" s="31" t="s">
        <v>3340</v>
      </c>
      <c r="G87" s="30">
        <v>3627.28</v>
      </c>
      <c r="H87" s="28" t="s">
        <v>12</v>
      </c>
      <c r="I87" s="51">
        <f>G87*E87</f>
        <v>143640.288</v>
      </c>
      <c r="J87" s="28" t="s">
        <v>2919</v>
      </c>
      <c r="K87" s="29" t="s">
        <v>115</v>
      </c>
      <c r="L87" s="56" t="s">
        <v>15</v>
      </c>
      <c r="M87" s="48"/>
      <c r="N87" s="67" t="str">
        <f t="shared" si="13"/>
        <v>BK0085</v>
      </c>
      <c r="O87" s="67" t="s">
        <v>1688</v>
      </c>
      <c r="P87" s="67" t="str">
        <f t="shared" si="14"/>
        <v>lokal socjalny wraz z pomieszczeniem gospodarczym</v>
      </c>
      <c r="Q87" s="67" t="str">
        <f t="shared" si="15"/>
        <v>Gmina Ścinawa</v>
      </c>
      <c r="R87" s="68">
        <f t="shared" si="16"/>
        <v>143640.288</v>
      </c>
    </row>
    <row r="88" spans="1:18" s="631" customFormat="1" ht="24.9" customHeight="1">
      <c r="A88" s="28">
        <v>86</v>
      </c>
      <c r="B88" s="625" t="s">
        <v>113</v>
      </c>
      <c r="C88" s="624"/>
      <c r="D88" s="624" t="s">
        <v>3719</v>
      </c>
      <c r="E88" s="626">
        <v>71.87</v>
      </c>
      <c r="F88" s="626" t="s">
        <v>3340</v>
      </c>
      <c r="G88" s="627">
        <v>3627.28</v>
      </c>
      <c r="H88" s="624" t="s">
        <v>12</v>
      </c>
      <c r="I88" s="51">
        <f>G88*E88</f>
        <v>260692.61360000004</v>
      </c>
      <c r="J88" s="624" t="s">
        <v>2919</v>
      </c>
      <c r="K88" s="625" t="s">
        <v>116</v>
      </c>
      <c r="L88" s="628" t="s">
        <v>15</v>
      </c>
      <c r="M88" s="624"/>
      <c r="N88" s="629" t="str">
        <f t="shared" si="13"/>
        <v>BK0086</v>
      </c>
      <c r="O88" s="629" t="s">
        <v>1688</v>
      </c>
      <c r="P88" s="629" t="str">
        <f t="shared" si="14"/>
        <v>lokal socjalny wraz z pomieszczeniem gospodarczym</v>
      </c>
      <c r="Q88" s="629" t="str">
        <f t="shared" si="15"/>
        <v>Gmina Ścinawa</v>
      </c>
      <c r="R88" s="630">
        <f t="shared" si="16"/>
        <v>260692.61360000004</v>
      </c>
    </row>
    <row r="89" spans="1:18" ht="24.9" customHeight="1">
      <c r="A89" s="28">
        <v>87</v>
      </c>
      <c r="B89" s="72" t="s">
        <v>3341</v>
      </c>
      <c r="C89" s="71"/>
      <c r="D89" s="71"/>
      <c r="E89" s="73">
        <v>74.91</v>
      </c>
      <c r="F89" s="31" t="s">
        <v>3340</v>
      </c>
      <c r="G89" s="30">
        <v>3627.28</v>
      </c>
      <c r="H89" s="71" t="s">
        <v>12</v>
      </c>
      <c r="I89" s="74">
        <f t="shared" si="19"/>
        <v>271719.54479999997</v>
      </c>
      <c r="J89" s="71" t="s">
        <v>2919</v>
      </c>
      <c r="K89" s="72" t="s">
        <v>117</v>
      </c>
      <c r="L89" s="75" t="s">
        <v>15</v>
      </c>
      <c r="M89" s="48"/>
      <c r="N89" s="67" t="str">
        <f t="shared" si="13"/>
        <v>BK0087</v>
      </c>
      <c r="O89" s="67" t="s">
        <v>1688</v>
      </c>
      <c r="P89" s="67" t="str">
        <f t="shared" si="14"/>
        <v>Lokal mieszkalny</v>
      </c>
      <c r="Q89" s="67" t="str">
        <f t="shared" si="15"/>
        <v>Gmina Ścinawa</v>
      </c>
      <c r="R89" s="68">
        <f t="shared" si="16"/>
        <v>271719.54479999997</v>
      </c>
    </row>
    <row r="90" spans="1:18" ht="24.9" customHeight="1">
      <c r="A90" s="28">
        <v>88</v>
      </c>
      <c r="B90" s="29" t="s">
        <v>118</v>
      </c>
      <c r="C90" s="28"/>
      <c r="D90" s="28"/>
      <c r="E90" s="31">
        <v>21.4</v>
      </c>
      <c r="F90" s="31" t="s">
        <v>3340</v>
      </c>
      <c r="G90" s="30">
        <v>3627.28</v>
      </c>
      <c r="H90" s="28" t="s">
        <v>12</v>
      </c>
      <c r="I90" s="51">
        <f t="shared" si="19"/>
        <v>77623.792000000001</v>
      </c>
      <c r="J90" s="28" t="s">
        <v>2919</v>
      </c>
      <c r="K90" s="29" t="s">
        <v>119</v>
      </c>
      <c r="L90" s="56" t="s">
        <v>15</v>
      </c>
      <c r="M90" s="48"/>
      <c r="N90" s="67" t="str">
        <f t="shared" si="13"/>
        <v>BK0088</v>
      </c>
      <c r="O90" s="67" t="s">
        <v>1688</v>
      </c>
      <c r="P90" s="67" t="str">
        <f t="shared" si="14"/>
        <v>lokal socjalny wraz z garażem</v>
      </c>
      <c r="Q90" s="67" t="str">
        <f t="shared" si="15"/>
        <v>Gmina Ścinawa</v>
      </c>
      <c r="R90" s="68">
        <f t="shared" si="16"/>
        <v>77623.792000000001</v>
      </c>
    </row>
    <row r="91" spans="1:18" ht="24.9" customHeight="1">
      <c r="A91" s="28">
        <v>89</v>
      </c>
      <c r="B91" s="29" t="s">
        <v>113</v>
      </c>
      <c r="C91" s="28"/>
      <c r="D91" s="28"/>
      <c r="E91" s="31">
        <v>24.8</v>
      </c>
      <c r="F91" s="31" t="s">
        <v>3340</v>
      </c>
      <c r="G91" s="30">
        <v>3627.28</v>
      </c>
      <c r="H91" s="28" t="s">
        <v>12</v>
      </c>
      <c r="I91" s="51">
        <f>G91*E91</f>
        <v>89956.544000000009</v>
      </c>
      <c r="J91" s="28" t="s">
        <v>2919</v>
      </c>
      <c r="K91" s="29" t="s">
        <v>120</v>
      </c>
      <c r="L91" s="56" t="s">
        <v>15</v>
      </c>
      <c r="M91" s="48"/>
      <c r="N91" s="67" t="str">
        <f t="shared" si="13"/>
        <v>BK0089</v>
      </c>
      <c r="O91" s="67" t="s">
        <v>1688</v>
      </c>
      <c r="P91" s="67" t="str">
        <f t="shared" si="14"/>
        <v>lokal socjalny wraz z pomieszczeniem gospodarczym</v>
      </c>
      <c r="Q91" s="67" t="str">
        <f t="shared" si="15"/>
        <v>Gmina Ścinawa</v>
      </c>
      <c r="R91" s="68">
        <f t="shared" si="16"/>
        <v>89956.544000000009</v>
      </c>
    </row>
    <row r="92" spans="1:18" s="895" customFormat="1" ht="24.9" customHeight="1">
      <c r="A92" s="725">
        <v>90</v>
      </c>
      <c r="B92" s="890" t="s">
        <v>1010</v>
      </c>
      <c r="C92" s="891"/>
      <c r="D92" s="891" t="s">
        <v>3718</v>
      </c>
      <c r="E92" s="892">
        <v>11.52</v>
      </c>
      <c r="F92" s="892" t="s">
        <v>3340</v>
      </c>
      <c r="G92" s="896">
        <v>3627.28</v>
      </c>
      <c r="H92" s="891" t="s">
        <v>12</v>
      </c>
      <c r="I92" s="893">
        <v>0</v>
      </c>
      <c r="J92" s="891" t="s">
        <v>2919</v>
      </c>
      <c r="K92" s="890" t="s">
        <v>121</v>
      </c>
      <c r="L92" s="894" t="s">
        <v>15</v>
      </c>
      <c r="M92" s="891"/>
      <c r="N92" s="629" t="str">
        <f t="shared" si="13"/>
        <v>BK0090</v>
      </c>
      <c r="O92" s="629" t="s">
        <v>1688</v>
      </c>
      <c r="P92" s="629" t="str">
        <f t="shared" si="14"/>
        <v>lokal tymczasowy</v>
      </c>
      <c r="Q92" s="629" t="str">
        <f t="shared" si="15"/>
        <v>Gmina Ścinawa</v>
      </c>
      <c r="R92" s="630">
        <f t="shared" si="16"/>
        <v>0</v>
      </c>
    </row>
    <row r="93" spans="1:18" ht="24.9" customHeight="1">
      <c r="A93" s="28">
        <v>91</v>
      </c>
      <c r="B93" s="29" t="s">
        <v>113</v>
      </c>
      <c r="C93" s="28"/>
      <c r="D93" s="28"/>
      <c r="E93" s="31">
        <v>26</v>
      </c>
      <c r="F93" s="31" t="s">
        <v>3340</v>
      </c>
      <c r="G93" s="30">
        <v>3627.28</v>
      </c>
      <c r="H93" s="28" t="s">
        <v>12</v>
      </c>
      <c r="I93" s="51">
        <f t="shared" ref="I93:I111" si="20">G93*E93</f>
        <v>94309.28</v>
      </c>
      <c r="J93" s="28" t="s">
        <v>2919</v>
      </c>
      <c r="K93" s="29" t="s">
        <v>122</v>
      </c>
      <c r="L93" s="56" t="s">
        <v>15</v>
      </c>
      <c r="M93" s="48"/>
      <c r="N93" s="67" t="str">
        <f t="shared" si="13"/>
        <v>BK0091</v>
      </c>
      <c r="O93" s="67" t="s">
        <v>1688</v>
      </c>
      <c r="P93" s="67" t="str">
        <f t="shared" si="14"/>
        <v>lokal socjalny wraz z pomieszczeniem gospodarczym</v>
      </c>
      <c r="Q93" s="67" t="str">
        <f t="shared" si="15"/>
        <v>Gmina Ścinawa</v>
      </c>
      <c r="R93" s="68">
        <f t="shared" si="16"/>
        <v>94309.28</v>
      </c>
    </row>
    <row r="94" spans="1:18" ht="24.9" customHeight="1">
      <c r="A94" s="28">
        <v>92</v>
      </c>
      <c r="B94" s="29" t="s">
        <v>111</v>
      </c>
      <c r="C94" s="28"/>
      <c r="D94" s="28"/>
      <c r="E94" s="31">
        <v>31.54</v>
      </c>
      <c r="F94" s="31" t="s">
        <v>3340</v>
      </c>
      <c r="G94" s="30">
        <v>3627.28</v>
      </c>
      <c r="H94" s="28" t="s">
        <v>12</v>
      </c>
      <c r="I94" s="51">
        <f t="shared" si="20"/>
        <v>114404.4112</v>
      </c>
      <c r="J94" s="28" t="s">
        <v>2919</v>
      </c>
      <c r="K94" s="29" t="s">
        <v>123</v>
      </c>
      <c r="L94" s="56" t="s">
        <v>15</v>
      </c>
      <c r="M94" s="54"/>
      <c r="N94" s="67" t="str">
        <f t="shared" si="13"/>
        <v>BK0092</v>
      </c>
      <c r="O94" s="67" t="s">
        <v>1688</v>
      </c>
      <c r="P94" s="67" t="str">
        <f t="shared" si="14"/>
        <v>lokal socjalny</v>
      </c>
      <c r="Q94" s="67" t="str">
        <f t="shared" si="15"/>
        <v>Gmina Ścinawa</v>
      </c>
      <c r="R94" s="68">
        <f t="shared" si="16"/>
        <v>114404.4112</v>
      </c>
    </row>
    <row r="95" spans="1:18" ht="24.9" customHeight="1">
      <c r="A95" s="28">
        <v>93</v>
      </c>
      <c r="B95" s="29" t="s">
        <v>113</v>
      </c>
      <c r="C95" s="28"/>
      <c r="D95" s="28"/>
      <c r="E95" s="31">
        <v>33.770000000000003</v>
      </c>
      <c r="F95" s="31" t="s">
        <v>3340</v>
      </c>
      <c r="G95" s="30">
        <v>3627.28</v>
      </c>
      <c r="H95" s="28" t="s">
        <v>12</v>
      </c>
      <c r="I95" s="51">
        <f t="shared" si="20"/>
        <v>122493.24560000002</v>
      </c>
      <c r="J95" s="28" t="s">
        <v>2919</v>
      </c>
      <c r="K95" s="29" t="s">
        <v>124</v>
      </c>
      <c r="L95" s="56" t="s">
        <v>15</v>
      </c>
      <c r="M95" s="54"/>
      <c r="N95" s="67" t="str">
        <f t="shared" si="13"/>
        <v>BK0093</v>
      </c>
      <c r="O95" s="67" t="s">
        <v>1688</v>
      </c>
      <c r="P95" s="67" t="str">
        <f t="shared" si="14"/>
        <v>lokal socjalny wraz z pomieszczeniem gospodarczym</v>
      </c>
      <c r="Q95" s="67" t="str">
        <f t="shared" si="15"/>
        <v>Gmina Ścinawa</v>
      </c>
      <c r="R95" s="68">
        <f t="shared" si="16"/>
        <v>122493.24560000002</v>
      </c>
    </row>
    <row r="96" spans="1:18" ht="24.9" customHeight="1">
      <c r="A96" s="28">
        <v>94</v>
      </c>
      <c r="B96" s="29" t="s">
        <v>111</v>
      </c>
      <c r="C96" s="28"/>
      <c r="D96" s="28"/>
      <c r="E96" s="31">
        <v>19.43</v>
      </c>
      <c r="F96" s="31" t="s">
        <v>3340</v>
      </c>
      <c r="G96" s="30">
        <v>3627.28</v>
      </c>
      <c r="H96" s="28" t="s">
        <v>12</v>
      </c>
      <c r="I96" s="51">
        <f t="shared" si="20"/>
        <v>70478.050400000007</v>
      </c>
      <c r="J96" s="28" t="s">
        <v>2919</v>
      </c>
      <c r="K96" s="29" t="s">
        <v>125</v>
      </c>
      <c r="L96" s="56" t="s">
        <v>15</v>
      </c>
      <c r="M96" s="54"/>
      <c r="N96" s="67" t="str">
        <f t="shared" si="13"/>
        <v>BK0094</v>
      </c>
      <c r="O96" s="67" t="s">
        <v>1688</v>
      </c>
      <c r="P96" s="67" t="str">
        <f t="shared" si="14"/>
        <v>lokal socjalny</v>
      </c>
      <c r="Q96" s="67" t="str">
        <f t="shared" si="15"/>
        <v>Gmina Ścinawa</v>
      </c>
      <c r="R96" s="68">
        <f t="shared" si="16"/>
        <v>70478.050400000007</v>
      </c>
    </row>
    <row r="97" spans="1:18" ht="24.9" customHeight="1">
      <c r="A97" s="28">
        <v>95</v>
      </c>
      <c r="B97" s="29" t="s">
        <v>113</v>
      </c>
      <c r="C97" s="28"/>
      <c r="D97" s="28"/>
      <c r="E97" s="31">
        <v>18.059999999999999</v>
      </c>
      <c r="F97" s="31" t="s">
        <v>3340</v>
      </c>
      <c r="G97" s="30">
        <v>3627.28</v>
      </c>
      <c r="H97" s="28" t="s">
        <v>12</v>
      </c>
      <c r="I97" s="51">
        <f t="shared" si="20"/>
        <v>65508.676800000001</v>
      </c>
      <c r="J97" s="28" t="s">
        <v>2919</v>
      </c>
      <c r="K97" s="29" t="s">
        <v>126</v>
      </c>
      <c r="L97" s="56" t="s">
        <v>15</v>
      </c>
      <c r="M97" s="54"/>
      <c r="N97" s="67" t="str">
        <f t="shared" si="13"/>
        <v>BK0095</v>
      </c>
      <c r="O97" s="67" t="s">
        <v>1688</v>
      </c>
      <c r="P97" s="67" t="str">
        <f t="shared" si="14"/>
        <v>lokal socjalny wraz z pomieszczeniem gospodarczym</v>
      </c>
      <c r="Q97" s="67" t="str">
        <f t="shared" si="15"/>
        <v>Gmina Ścinawa</v>
      </c>
      <c r="R97" s="68">
        <f t="shared" si="16"/>
        <v>65508.676800000001</v>
      </c>
    </row>
    <row r="98" spans="1:18" ht="24.9" customHeight="1">
      <c r="A98" s="28">
        <v>96</v>
      </c>
      <c r="B98" s="72" t="s">
        <v>3646</v>
      </c>
      <c r="C98" s="71"/>
      <c r="D98" s="71"/>
      <c r="E98" s="73">
        <v>15.26</v>
      </c>
      <c r="F98" s="31" t="s">
        <v>3340</v>
      </c>
      <c r="G98" s="30">
        <v>3627.28</v>
      </c>
      <c r="H98" s="71" t="s">
        <v>12</v>
      </c>
      <c r="I98" s="74">
        <f t="shared" si="20"/>
        <v>55352.292800000003</v>
      </c>
      <c r="J98" s="71" t="s">
        <v>2919</v>
      </c>
      <c r="K98" s="72" t="s">
        <v>127</v>
      </c>
      <c r="L98" s="75" t="s">
        <v>15</v>
      </c>
      <c r="M98" s="71"/>
      <c r="N98" s="67" t="str">
        <f t="shared" si="13"/>
        <v>BK0096</v>
      </c>
      <c r="O98" s="67" t="s">
        <v>1688</v>
      </c>
      <c r="P98" s="67" t="str">
        <f t="shared" si="14"/>
        <v>lokal socjalny z pomieszczeniem gospodarczym</v>
      </c>
      <c r="Q98" s="67" t="str">
        <f t="shared" si="15"/>
        <v>Gmina Ścinawa</v>
      </c>
      <c r="R98" s="68">
        <f t="shared" si="16"/>
        <v>55352.292800000003</v>
      </c>
    </row>
    <row r="99" spans="1:18" ht="24.9" customHeight="1">
      <c r="A99" s="28">
        <v>97</v>
      </c>
      <c r="B99" s="29" t="s">
        <v>111</v>
      </c>
      <c r="C99" s="28"/>
      <c r="D99" s="28"/>
      <c r="E99" s="31">
        <v>18.72</v>
      </c>
      <c r="F99" s="31" t="s">
        <v>3340</v>
      </c>
      <c r="G99" s="30">
        <v>3627.28</v>
      </c>
      <c r="H99" s="28" t="s">
        <v>12</v>
      </c>
      <c r="I99" s="51">
        <f t="shared" si="20"/>
        <v>67902.681599999996</v>
      </c>
      <c r="J99" s="28" t="s">
        <v>2919</v>
      </c>
      <c r="K99" s="29" t="s">
        <v>128</v>
      </c>
      <c r="L99" s="56" t="s">
        <v>15</v>
      </c>
      <c r="M99" s="54"/>
      <c r="N99" s="67" t="str">
        <f t="shared" si="13"/>
        <v>BK0097</v>
      </c>
      <c r="O99" s="67" t="s">
        <v>1688</v>
      </c>
      <c r="P99" s="67" t="str">
        <f t="shared" si="14"/>
        <v>lokal socjalny</v>
      </c>
      <c r="Q99" s="67" t="str">
        <f t="shared" si="15"/>
        <v>Gmina Ścinawa</v>
      </c>
      <c r="R99" s="68">
        <f t="shared" si="16"/>
        <v>67902.681599999996</v>
      </c>
    </row>
    <row r="100" spans="1:18" ht="24.9" customHeight="1">
      <c r="A100" s="28">
        <v>98</v>
      </c>
      <c r="B100" s="29" t="s">
        <v>113</v>
      </c>
      <c r="C100" s="28"/>
      <c r="D100" s="28"/>
      <c r="E100" s="31">
        <v>36.119999999999997</v>
      </c>
      <c r="F100" s="31" t="s">
        <v>3340</v>
      </c>
      <c r="G100" s="30">
        <v>3627.28</v>
      </c>
      <c r="H100" s="28" t="s">
        <v>12</v>
      </c>
      <c r="I100" s="51">
        <f t="shared" si="20"/>
        <v>131017.3536</v>
      </c>
      <c r="J100" s="28" t="s">
        <v>2919</v>
      </c>
      <c r="K100" s="29" t="s">
        <v>129</v>
      </c>
      <c r="L100" s="56" t="s">
        <v>15</v>
      </c>
      <c r="M100" s="54"/>
      <c r="N100" s="67" t="str">
        <f t="shared" si="13"/>
        <v>BK0098</v>
      </c>
      <c r="O100" s="67" t="s">
        <v>1688</v>
      </c>
      <c r="P100" s="67" t="str">
        <f t="shared" si="14"/>
        <v>lokal socjalny wraz z pomieszczeniem gospodarczym</v>
      </c>
      <c r="Q100" s="67" t="str">
        <f t="shared" si="15"/>
        <v>Gmina Ścinawa</v>
      </c>
      <c r="R100" s="68">
        <f t="shared" si="16"/>
        <v>131017.3536</v>
      </c>
    </row>
    <row r="101" spans="1:18" ht="24.9" customHeight="1">
      <c r="A101" s="28">
        <v>99</v>
      </c>
      <c r="B101" s="72" t="s">
        <v>62</v>
      </c>
      <c r="C101" s="71"/>
      <c r="D101" s="71"/>
      <c r="E101" s="73">
        <v>44.04</v>
      </c>
      <c r="F101" s="31" t="s">
        <v>3340</v>
      </c>
      <c r="G101" s="30">
        <v>3627.28</v>
      </c>
      <c r="H101" s="71" t="s">
        <v>12</v>
      </c>
      <c r="I101" s="74">
        <f t="shared" si="20"/>
        <v>159745.4112</v>
      </c>
      <c r="J101" s="71" t="s">
        <v>2919</v>
      </c>
      <c r="K101" s="72" t="s">
        <v>130</v>
      </c>
      <c r="L101" s="75" t="s">
        <v>15</v>
      </c>
      <c r="M101" s="71"/>
      <c r="N101" s="67" t="str">
        <f t="shared" si="13"/>
        <v>BK0099</v>
      </c>
      <c r="O101" s="67" t="s">
        <v>1688</v>
      </c>
      <c r="P101" s="67" t="str">
        <f t="shared" si="14"/>
        <v>lokal mieszkalny wraz z pomieszczeniem gospodarczym</v>
      </c>
      <c r="Q101" s="67" t="str">
        <f t="shared" si="15"/>
        <v>Gmina Ścinawa</v>
      </c>
      <c r="R101" s="68">
        <f t="shared" si="16"/>
        <v>159745.4112</v>
      </c>
    </row>
    <row r="102" spans="1:18" ht="24.9" customHeight="1">
      <c r="A102" s="28">
        <v>100</v>
      </c>
      <c r="B102" s="29" t="s">
        <v>113</v>
      </c>
      <c r="C102" s="28"/>
      <c r="D102" s="28"/>
      <c r="E102" s="31">
        <v>36.78</v>
      </c>
      <c r="F102" s="31" t="s">
        <v>3340</v>
      </c>
      <c r="G102" s="30">
        <v>3627.28</v>
      </c>
      <c r="H102" s="28" t="s">
        <v>12</v>
      </c>
      <c r="I102" s="51">
        <f t="shared" si="20"/>
        <v>133411.3584</v>
      </c>
      <c r="J102" s="28" t="s">
        <v>2919</v>
      </c>
      <c r="K102" s="29" t="s">
        <v>131</v>
      </c>
      <c r="L102" s="56" t="s">
        <v>15</v>
      </c>
      <c r="M102" s="54"/>
      <c r="N102" s="67" t="str">
        <f t="shared" si="13"/>
        <v>BK0100</v>
      </c>
      <c r="O102" s="67" t="s">
        <v>1688</v>
      </c>
      <c r="P102" s="67" t="str">
        <f t="shared" si="14"/>
        <v>lokal socjalny wraz z pomieszczeniem gospodarczym</v>
      </c>
      <c r="Q102" s="67" t="str">
        <f t="shared" si="15"/>
        <v>Gmina Ścinawa</v>
      </c>
      <c r="R102" s="68">
        <f t="shared" si="16"/>
        <v>133411.3584</v>
      </c>
    </row>
    <row r="103" spans="1:18" ht="24.9" customHeight="1">
      <c r="A103" s="28">
        <v>101</v>
      </c>
      <c r="B103" s="29" t="s">
        <v>113</v>
      </c>
      <c r="C103" s="28"/>
      <c r="D103" s="28"/>
      <c r="E103" s="31">
        <v>37.630000000000003</v>
      </c>
      <c r="F103" s="31" t="s">
        <v>3340</v>
      </c>
      <c r="G103" s="30">
        <v>3627.28</v>
      </c>
      <c r="H103" s="28" t="s">
        <v>12</v>
      </c>
      <c r="I103" s="51">
        <f>G103*E103</f>
        <v>136494.54640000002</v>
      </c>
      <c r="J103" s="28" t="s">
        <v>2919</v>
      </c>
      <c r="K103" s="29" t="s">
        <v>132</v>
      </c>
      <c r="L103" s="56" t="s">
        <v>15</v>
      </c>
      <c r="M103" s="54"/>
      <c r="N103" s="67" t="str">
        <f t="shared" si="13"/>
        <v>BK0101</v>
      </c>
      <c r="O103" s="67" t="s">
        <v>1688</v>
      </c>
      <c r="P103" s="67" t="str">
        <f t="shared" si="14"/>
        <v>lokal socjalny wraz z pomieszczeniem gospodarczym</v>
      </c>
      <c r="Q103" s="67" t="str">
        <f t="shared" si="15"/>
        <v>Gmina Ścinawa</v>
      </c>
      <c r="R103" s="68">
        <f t="shared" si="16"/>
        <v>136494.54640000002</v>
      </c>
    </row>
    <row r="104" spans="1:18" ht="24.9" customHeight="1">
      <c r="A104" s="28">
        <v>102</v>
      </c>
      <c r="B104" s="29" t="s">
        <v>113</v>
      </c>
      <c r="C104" s="28"/>
      <c r="D104" s="28"/>
      <c r="E104" s="31">
        <v>28.14</v>
      </c>
      <c r="F104" s="31" t="s">
        <v>3340</v>
      </c>
      <c r="G104" s="30">
        <v>3627.28</v>
      </c>
      <c r="H104" s="28" t="s">
        <v>12</v>
      </c>
      <c r="I104" s="51">
        <f t="shared" si="20"/>
        <v>102071.65920000001</v>
      </c>
      <c r="J104" s="28" t="s">
        <v>2919</v>
      </c>
      <c r="K104" s="29" t="s">
        <v>133</v>
      </c>
      <c r="L104" s="56" t="s">
        <v>15</v>
      </c>
      <c r="M104" s="54"/>
      <c r="N104" s="67" t="str">
        <f t="shared" si="13"/>
        <v>BK0102</v>
      </c>
      <c r="O104" s="67" t="s">
        <v>1688</v>
      </c>
      <c r="P104" s="67" t="str">
        <f t="shared" si="14"/>
        <v>lokal socjalny wraz z pomieszczeniem gospodarczym</v>
      </c>
      <c r="Q104" s="67" t="str">
        <f t="shared" si="15"/>
        <v>Gmina Ścinawa</v>
      </c>
      <c r="R104" s="68">
        <f t="shared" si="16"/>
        <v>102071.65920000001</v>
      </c>
    </row>
    <row r="105" spans="1:18" ht="24.9" customHeight="1">
      <c r="A105" s="28">
        <v>103</v>
      </c>
      <c r="B105" s="29" t="s">
        <v>113</v>
      </c>
      <c r="C105" s="28"/>
      <c r="D105" s="28"/>
      <c r="E105" s="31">
        <v>44.7</v>
      </c>
      <c r="F105" s="31" t="s">
        <v>3340</v>
      </c>
      <c r="G105" s="30">
        <v>3627.28</v>
      </c>
      <c r="H105" s="28" t="s">
        <v>12</v>
      </c>
      <c r="I105" s="51">
        <f t="shared" si="20"/>
        <v>162139.41600000003</v>
      </c>
      <c r="J105" s="28" t="s">
        <v>2919</v>
      </c>
      <c r="K105" s="29" t="s">
        <v>134</v>
      </c>
      <c r="L105" s="56" t="s">
        <v>15</v>
      </c>
      <c r="M105" s="54"/>
      <c r="N105" s="67" t="str">
        <f t="shared" si="13"/>
        <v>BK0103</v>
      </c>
      <c r="O105" s="67" t="s">
        <v>1688</v>
      </c>
      <c r="P105" s="67" t="str">
        <f t="shared" si="14"/>
        <v>lokal socjalny wraz z pomieszczeniem gospodarczym</v>
      </c>
      <c r="Q105" s="67" t="str">
        <f t="shared" si="15"/>
        <v>Gmina Ścinawa</v>
      </c>
      <c r="R105" s="68">
        <f t="shared" si="16"/>
        <v>162139.41600000003</v>
      </c>
    </row>
    <row r="106" spans="1:18" ht="24.9" customHeight="1">
      <c r="A106" s="28">
        <v>104</v>
      </c>
      <c r="B106" s="29" t="s">
        <v>113</v>
      </c>
      <c r="C106" s="28"/>
      <c r="D106" s="28"/>
      <c r="E106" s="31">
        <v>37.32</v>
      </c>
      <c r="F106" s="31" t="s">
        <v>3340</v>
      </c>
      <c r="G106" s="30">
        <v>3627.28</v>
      </c>
      <c r="H106" s="28" t="s">
        <v>12</v>
      </c>
      <c r="I106" s="51">
        <f t="shared" si="20"/>
        <v>135370.08960000001</v>
      </c>
      <c r="J106" s="28" t="s">
        <v>2919</v>
      </c>
      <c r="K106" s="29" t="s">
        <v>135</v>
      </c>
      <c r="L106" s="56" t="s">
        <v>15</v>
      </c>
      <c r="M106" s="54"/>
      <c r="N106" s="67" t="str">
        <f t="shared" si="13"/>
        <v>BK0104</v>
      </c>
      <c r="O106" s="67" t="s">
        <v>1688</v>
      </c>
      <c r="P106" s="67" t="str">
        <f t="shared" si="14"/>
        <v>lokal socjalny wraz z pomieszczeniem gospodarczym</v>
      </c>
      <c r="Q106" s="67" t="str">
        <f t="shared" si="15"/>
        <v>Gmina Ścinawa</v>
      </c>
      <c r="R106" s="68">
        <f t="shared" si="16"/>
        <v>135370.08960000001</v>
      </c>
    </row>
    <row r="107" spans="1:18" ht="24.9" customHeight="1">
      <c r="A107" s="28">
        <v>105</v>
      </c>
      <c r="B107" s="29" t="s">
        <v>113</v>
      </c>
      <c r="C107" s="28"/>
      <c r="D107" s="28"/>
      <c r="E107" s="31">
        <v>20.91</v>
      </c>
      <c r="F107" s="31" t="s">
        <v>3340</v>
      </c>
      <c r="G107" s="30">
        <v>3627.28</v>
      </c>
      <c r="H107" s="28" t="s">
        <v>12</v>
      </c>
      <c r="I107" s="51">
        <f t="shared" si="20"/>
        <v>75846.424800000008</v>
      </c>
      <c r="J107" s="28" t="s">
        <v>2919</v>
      </c>
      <c r="K107" s="29" t="s">
        <v>136</v>
      </c>
      <c r="L107" s="56" t="s">
        <v>15</v>
      </c>
      <c r="M107" s="54"/>
      <c r="N107" s="67" t="str">
        <f t="shared" ref="N107:N168" si="21">$N$1&amp;TEXT(A107,"0000")</f>
        <v>BK0105</v>
      </c>
      <c r="O107" s="67" t="s">
        <v>1688</v>
      </c>
      <c r="P107" s="67" t="str">
        <f t="shared" si="14"/>
        <v>lokal socjalny wraz z pomieszczeniem gospodarczym</v>
      </c>
      <c r="Q107" s="67" t="str">
        <f t="shared" si="15"/>
        <v>Gmina Ścinawa</v>
      </c>
      <c r="R107" s="68">
        <f t="shared" si="16"/>
        <v>75846.424800000008</v>
      </c>
    </row>
    <row r="108" spans="1:18" ht="24.9" customHeight="1">
      <c r="A108" s="28">
        <v>106</v>
      </c>
      <c r="B108" s="29" t="s">
        <v>113</v>
      </c>
      <c r="C108" s="28"/>
      <c r="D108" s="28"/>
      <c r="E108" s="31">
        <v>27.73</v>
      </c>
      <c r="F108" s="31" t="s">
        <v>3340</v>
      </c>
      <c r="G108" s="30">
        <v>3627.28</v>
      </c>
      <c r="H108" s="28" t="s">
        <v>12</v>
      </c>
      <c r="I108" s="51">
        <f t="shared" si="20"/>
        <v>100584.47440000001</v>
      </c>
      <c r="J108" s="28" t="s">
        <v>2919</v>
      </c>
      <c r="K108" s="29" t="s">
        <v>137</v>
      </c>
      <c r="L108" s="56" t="s">
        <v>15</v>
      </c>
      <c r="M108" s="54"/>
      <c r="N108" s="67" t="str">
        <f t="shared" si="21"/>
        <v>BK0106</v>
      </c>
      <c r="O108" s="67" t="s">
        <v>1688</v>
      </c>
      <c r="P108" s="67" t="str">
        <f t="shared" ref="P108:P168" si="22">B108</f>
        <v>lokal socjalny wraz z pomieszczeniem gospodarczym</v>
      </c>
      <c r="Q108" s="67" t="str">
        <f t="shared" ref="Q108:Q168" si="23">J108</f>
        <v>Gmina Ścinawa</v>
      </c>
      <c r="R108" s="68">
        <f t="shared" ref="R108:R168" si="24">I108</f>
        <v>100584.47440000001</v>
      </c>
    </row>
    <row r="109" spans="1:18" ht="24.9" customHeight="1">
      <c r="A109" s="28">
        <v>107</v>
      </c>
      <c r="B109" s="29" t="s">
        <v>113</v>
      </c>
      <c r="C109" s="28"/>
      <c r="D109" s="28"/>
      <c r="E109" s="31">
        <v>20.04</v>
      </c>
      <c r="F109" s="31" t="s">
        <v>3340</v>
      </c>
      <c r="G109" s="30">
        <v>3627.28</v>
      </c>
      <c r="H109" s="28" t="s">
        <v>12</v>
      </c>
      <c r="I109" s="51">
        <f t="shared" si="20"/>
        <v>72690.691200000001</v>
      </c>
      <c r="J109" s="28" t="s">
        <v>2919</v>
      </c>
      <c r="K109" s="29" t="s">
        <v>138</v>
      </c>
      <c r="L109" s="56" t="s">
        <v>15</v>
      </c>
      <c r="M109" s="54"/>
      <c r="N109" s="67" t="str">
        <f t="shared" si="21"/>
        <v>BK0107</v>
      </c>
      <c r="O109" s="67" t="s">
        <v>1688</v>
      </c>
      <c r="P109" s="67" t="str">
        <f t="shared" si="22"/>
        <v>lokal socjalny wraz z pomieszczeniem gospodarczym</v>
      </c>
      <c r="Q109" s="67" t="str">
        <f t="shared" si="23"/>
        <v>Gmina Ścinawa</v>
      </c>
      <c r="R109" s="68">
        <f t="shared" si="24"/>
        <v>72690.691200000001</v>
      </c>
    </row>
    <row r="110" spans="1:18" ht="24.9" customHeight="1">
      <c r="A110" s="28">
        <v>108</v>
      </c>
      <c r="B110" s="29" t="s">
        <v>3140</v>
      </c>
      <c r="C110" s="28"/>
      <c r="D110" s="28"/>
      <c r="E110" s="31">
        <v>90.96</v>
      </c>
      <c r="F110" s="31" t="s">
        <v>3340</v>
      </c>
      <c r="G110" s="30">
        <v>3627.28</v>
      </c>
      <c r="H110" s="28" t="s">
        <v>12</v>
      </c>
      <c r="I110" s="51">
        <f t="shared" si="20"/>
        <v>329937.38880000002</v>
      </c>
      <c r="J110" s="28" t="s">
        <v>2919</v>
      </c>
      <c r="K110" s="29" t="s">
        <v>139</v>
      </c>
      <c r="L110" s="56" t="s">
        <v>15</v>
      </c>
      <c r="M110" s="54"/>
      <c r="N110" s="67" t="str">
        <f t="shared" si="21"/>
        <v>BK0108</v>
      </c>
      <c r="O110" s="67" t="s">
        <v>1688</v>
      </c>
      <c r="P110" s="67" t="str">
        <f t="shared" si="22"/>
        <v>Budynek (pół bliźniaka)</v>
      </c>
      <c r="Q110" s="67" t="str">
        <f t="shared" si="23"/>
        <v>Gmina Ścinawa</v>
      </c>
      <c r="R110" s="68">
        <f t="shared" si="24"/>
        <v>329937.38880000002</v>
      </c>
    </row>
    <row r="111" spans="1:18" ht="24.9" customHeight="1">
      <c r="A111" s="28">
        <v>109</v>
      </c>
      <c r="B111" s="29" t="s">
        <v>111</v>
      </c>
      <c r="C111" s="28"/>
      <c r="D111" s="28"/>
      <c r="E111" s="31">
        <v>50.2</v>
      </c>
      <c r="F111" s="31" t="s">
        <v>3340</v>
      </c>
      <c r="G111" s="30">
        <v>3627.28</v>
      </c>
      <c r="H111" s="28" t="s">
        <v>12</v>
      </c>
      <c r="I111" s="51">
        <f t="shared" si="20"/>
        <v>182089.45600000003</v>
      </c>
      <c r="J111" s="28" t="s">
        <v>2919</v>
      </c>
      <c r="K111" s="29" t="s">
        <v>140</v>
      </c>
      <c r="L111" s="56" t="s">
        <v>15</v>
      </c>
      <c r="M111" s="54"/>
      <c r="N111" s="67" t="str">
        <f t="shared" si="21"/>
        <v>BK0109</v>
      </c>
      <c r="O111" s="67" t="s">
        <v>1688</v>
      </c>
      <c r="P111" s="67" t="str">
        <f t="shared" si="22"/>
        <v>lokal socjalny</v>
      </c>
      <c r="Q111" s="67" t="str">
        <f t="shared" si="23"/>
        <v>Gmina Ścinawa</v>
      </c>
      <c r="R111" s="68">
        <f t="shared" si="24"/>
        <v>182089.45600000003</v>
      </c>
    </row>
    <row r="112" spans="1:18" ht="24.9" customHeight="1">
      <c r="A112" s="28">
        <v>110</v>
      </c>
      <c r="B112" s="29" t="s">
        <v>113</v>
      </c>
      <c r="C112" s="28"/>
      <c r="D112" s="28"/>
      <c r="E112" s="31">
        <v>24.79</v>
      </c>
      <c r="F112" s="31" t="s">
        <v>3340</v>
      </c>
      <c r="G112" s="30">
        <v>3627.28</v>
      </c>
      <c r="H112" s="28" t="s">
        <v>12</v>
      </c>
      <c r="I112" s="51">
        <f>G112*E112</f>
        <v>89920.271200000003</v>
      </c>
      <c r="J112" s="28" t="s">
        <v>2919</v>
      </c>
      <c r="K112" s="29" t="s">
        <v>141</v>
      </c>
      <c r="L112" s="56" t="s">
        <v>15</v>
      </c>
      <c r="M112" s="54"/>
      <c r="N112" s="67" t="str">
        <f t="shared" si="21"/>
        <v>BK0110</v>
      </c>
      <c r="O112" s="67" t="s">
        <v>1688</v>
      </c>
      <c r="P112" s="67" t="str">
        <f t="shared" si="22"/>
        <v>lokal socjalny wraz z pomieszczeniem gospodarczym</v>
      </c>
      <c r="Q112" s="67" t="str">
        <f t="shared" si="23"/>
        <v>Gmina Ścinawa</v>
      </c>
      <c r="R112" s="68">
        <f t="shared" si="24"/>
        <v>89920.271200000003</v>
      </c>
    </row>
    <row r="113" spans="1:18" ht="24.9" customHeight="1">
      <c r="A113" s="28">
        <v>111</v>
      </c>
      <c r="B113" s="29" t="s">
        <v>113</v>
      </c>
      <c r="C113" s="28"/>
      <c r="D113" s="28"/>
      <c r="E113" s="31">
        <v>48.77</v>
      </c>
      <c r="F113" s="31" t="s">
        <v>3340</v>
      </c>
      <c r="G113" s="30">
        <v>3627.28</v>
      </c>
      <c r="H113" s="28" t="s">
        <v>12</v>
      </c>
      <c r="I113" s="51">
        <f t="shared" ref="I113:I127" si="25">G113*E113</f>
        <v>176902.44560000004</v>
      </c>
      <c r="J113" s="28" t="s">
        <v>2919</v>
      </c>
      <c r="K113" s="29" t="s">
        <v>142</v>
      </c>
      <c r="L113" s="56" t="s">
        <v>15</v>
      </c>
      <c r="M113" s="54"/>
      <c r="N113" s="67" t="str">
        <f t="shared" si="21"/>
        <v>BK0111</v>
      </c>
      <c r="O113" s="67" t="s">
        <v>1688</v>
      </c>
      <c r="P113" s="67" t="str">
        <f t="shared" si="22"/>
        <v>lokal socjalny wraz z pomieszczeniem gospodarczym</v>
      </c>
      <c r="Q113" s="67" t="str">
        <f t="shared" si="23"/>
        <v>Gmina Ścinawa</v>
      </c>
      <c r="R113" s="68">
        <f t="shared" si="24"/>
        <v>176902.44560000004</v>
      </c>
    </row>
    <row r="114" spans="1:18" ht="24.9" customHeight="1">
      <c r="A114" s="28">
        <v>112</v>
      </c>
      <c r="B114" s="29" t="s">
        <v>152</v>
      </c>
      <c r="C114" s="76"/>
      <c r="D114" s="76"/>
      <c r="E114" s="31">
        <v>11.56</v>
      </c>
      <c r="F114" s="31"/>
      <c r="G114" s="30">
        <v>1700</v>
      </c>
      <c r="H114" s="28" t="s">
        <v>12</v>
      </c>
      <c r="I114" s="51">
        <f t="shared" si="25"/>
        <v>19652</v>
      </c>
      <c r="J114" s="28" t="s">
        <v>2919</v>
      </c>
      <c r="K114" s="29" t="s">
        <v>153</v>
      </c>
      <c r="L114" s="56" t="s">
        <v>15</v>
      </c>
      <c r="M114" s="54"/>
      <c r="N114" s="67" t="str">
        <f t="shared" si="21"/>
        <v>BK0112</v>
      </c>
      <c r="O114" s="67" t="s">
        <v>1688</v>
      </c>
      <c r="P114" s="67" t="str">
        <f t="shared" si="22"/>
        <v>garaż</v>
      </c>
      <c r="Q114" s="67" t="str">
        <f t="shared" si="23"/>
        <v>Gmina Ścinawa</v>
      </c>
      <c r="R114" s="68">
        <f t="shared" si="24"/>
        <v>19652</v>
      </c>
    </row>
    <row r="115" spans="1:18" ht="24.9" customHeight="1">
      <c r="A115" s="28">
        <v>113</v>
      </c>
      <c r="B115" s="29" t="s">
        <v>152</v>
      </c>
      <c r="C115" s="76"/>
      <c r="D115" s="76"/>
      <c r="E115" s="31">
        <v>18.059999999999999</v>
      </c>
      <c r="F115" s="31"/>
      <c r="G115" s="30">
        <v>1700</v>
      </c>
      <c r="H115" s="28" t="s">
        <v>12</v>
      </c>
      <c r="I115" s="51">
        <f t="shared" si="25"/>
        <v>30701.999999999996</v>
      </c>
      <c r="J115" s="28" t="s">
        <v>2919</v>
      </c>
      <c r="K115" s="29" t="s">
        <v>154</v>
      </c>
      <c r="L115" s="56" t="s">
        <v>15</v>
      </c>
      <c r="M115" s="54"/>
      <c r="N115" s="67" t="str">
        <f t="shared" si="21"/>
        <v>BK0113</v>
      </c>
      <c r="O115" s="67" t="s">
        <v>1688</v>
      </c>
      <c r="P115" s="67" t="str">
        <f t="shared" si="22"/>
        <v>garaż</v>
      </c>
      <c r="Q115" s="67" t="str">
        <f t="shared" si="23"/>
        <v>Gmina Ścinawa</v>
      </c>
      <c r="R115" s="68">
        <f t="shared" si="24"/>
        <v>30701.999999999996</v>
      </c>
    </row>
    <row r="116" spans="1:18" ht="24.9" customHeight="1">
      <c r="A116" s="28">
        <v>114</v>
      </c>
      <c r="B116" s="29" t="s">
        <v>152</v>
      </c>
      <c r="C116" s="76"/>
      <c r="D116" s="76"/>
      <c r="E116" s="31">
        <v>18.899999999999999</v>
      </c>
      <c r="F116" s="31"/>
      <c r="G116" s="30">
        <v>1700</v>
      </c>
      <c r="H116" s="28" t="s">
        <v>12</v>
      </c>
      <c r="I116" s="51">
        <f t="shared" si="25"/>
        <v>32129.999999999996</v>
      </c>
      <c r="J116" s="28" t="s">
        <v>2919</v>
      </c>
      <c r="K116" s="29" t="s">
        <v>155</v>
      </c>
      <c r="L116" s="56" t="s">
        <v>15</v>
      </c>
      <c r="M116" s="54"/>
      <c r="N116" s="67" t="str">
        <f t="shared" si="21"/>
        <v>BK0114</v>
      </c>
      <c r="O116" s="67" t="s">
        <v>1688</v>
      </c>
      <c r="P116" s="67" t="str">
        <f t="shared" si="22"/>
        <v>garaż</v>
      </c>
      <c r="Q116" s="67" t="str">
        <f t="shared" si="23"/>
        <v>Gmina Ścinawa</v>
      </c>
      <c r="R116" s="68">
        <f t="shared" si="24"/>
        <v>32129.999999999996</v>
      </c>
    </row>
    <row r="117" spans="1:18" ht="24.9" customHeight="1">
      <c r="A117" s="28">
        <v>115</v>
      </c>
      <c r="B117" s="29" t="s">
        <v>152</v>
      </c>
      <c r="C117" s="76"/>
      <c r="D117" s="76"/>
      <c r="E117" s="31">
        <v>9.6</v>
      </c>
      <c r="F117" s="31"/>
      <c r="G117" s="30">
        <v>1700</v>
      </c>
      <c r="H117" s="28" t="s">
        <v>12</v>
      </c>
      <c r="I117" s="51">
        <f t="shared" si="25"/>
        <v>16320</v>
      </c>
      <c r="J117" s="28" t="s">
        <v>2919</v>
      </c>
      <c r="K117" s="29" t="s">
        <v>156</v>
      </c>
      <c r="L117" s="56" t="s">
        <v>15</v>
      </c>
      <c r="M117" s="54"/>
      <c r="N117" s="67" t="str">
        <f t="shared" si="21"/>
        <v>BK0115</v>
      </c>
      <c r="O117" s="67" t="s">
        <v>1688</v>
      </c>
      <c r="P117" s="67" t="str">
        <f t="shared" si="22"/>
        <v>garaż</v>
      </c>
      <c r="Q117" s="67" t="str">
        <f t="shared" si="23"/>
        <v>Gmina Ścinawa</v>
      </c>
      <c r="R117" s="68">
        <f t="shared" si="24"/>
        <v>16320</v>
      </c>
    </row>
    <row r="118" spans="1:18" ht="24.9" customHeight="1">
      <c r="A118" s="28">
        <v>116</v>
      </c>
      <c r="B118" s="29" t="s">
        <v>152</v>
      </c>
      <c r="C118" s="76"/>
      <c r="D118" s="76"/>
      <c r="E118" s="31">
        <v>15.4</v>
      </c>
      <c r="F118" s="31"/>
      <c r="G118" s="30">
        <v>1700</v>
      </c>
      <c r="H118" s="28" t="s">
        <v>12</v>
      </c>
      <c r="I118" s="51">
        <f t="shared" si="25"/>
        <v>26180</v>
      </c>
      <c r="J118" s="28" t="s">
        <v>2919</v>
      </c>
      <c r="K118" s="29" t="s">
        <v>157</v>
      </c>
      <c r="L118" s="56" t="s">
        <v>15</v>
      </c>
      <c r="M118" s="54"/>
      <c r="N118" s="67" t="str">
        <f t="shared" si="21"/>
        <v>BK0116</v>
      </c>
      <c r="O118" s="67" t="s">
        <v>1688</v>
      </c>
      <c r="P118" s="67" t="str">
        <f t="shared" si="22"/>
        <v>garaż</v>
      </c>
      <c r="Q118" s="67" t="str">
        <f t="shared" si="23"/>
        <v>Gmina Ścinawa</v>
      </c>
      <c r="R118" s="68">
        <f t="shared" si="24"/>
        <v>26180</v>
      </c>
    </row>
    <row r="119" spans="1:18" ht="24.9" customHeight="1">
      <c r="A119" s="28">
        <v>117</v>
      </c>
      <c r="B119" s="29" t="s">
        <v>152</v>
      </c>
      <c r="C119" s="18"/>
      <c r="D119" s="18"/>
      <c r="E119" s="31">
        <v>18.899999999999999</v>
      </c>
      <c r="F119" s="31"/>
      <c r="G119" s="30">
        <v>1700</v>
      </c>
      <c r="H119" s="28" t="s">
        <v>12</v>
      </c>
      <c r="I119" s="51">
        <f t="shared" si="25"/>
        <v>32129.999999999996</v>
      </c>
      <c r="J119" s="28" t="s">
        <v>2919</v>
      </c>
      <c r="K119" s="29" t="s">
        <v>158</v>
      </c>
      <c r="L119" s="56" t="s">
        <v>15</v>
      </c>
      <c r="M119" s="54"/>
      <c r="N119" s="67" t="str">
        <f t="shared" si="21"/>
        <v>BK0117</v>
      </c>
      <c r="O119" s="67" t="s">
        <v>1688</v>
      </c>
      <c r="P119" s="67" t="str">
        <f t="shared" si="22"/>
        <v>garaż</v>
      </c>
      <c r="Q119" s="67" t="str">
        <f t="shared" si="23"/>
        <v>Gmina Ścinawa</v>
      </c>
      <c r="R119" s="68">
        <f t="shared" si="24"/>
        <v>32129.999999999996</v>
      </c>
    </row>
    <row r="120" spans="1:18" ht="24.9" customHeight="1">
      <c r="A120" s="28">
        <v>118</v>
      </c>
      <c r="B120" s="29" t="s">
        <v>152</v>
      </c>
      <c r="C120" s="76"/>
      <c r="D120" s="76"/>
      <c r="E120" s="31">
        <v>19.100000000000001</v>
      </c>
      <c r="F120" s="31"/>
      <c r="G120" s="30">
        <v>1700</v>
      </c>
      <c r="H120" s="28" t="s">
        <v>12</v>
      </c>
      <c r="I120" s="51">
        <f t="shared" si="25"/>
        <v>32470.000000000004</v>
      </c>
      <c r="J120" s="28" t="s">
        <v>2919</v>
      </c>
      <c r="K120" s="29" t="s">
        <v>119</v>
      </c>
      <c r="L120" s="56" t="s">
        <v>15</v>
      </c>
      <c r="M120" s="54"/>
      <c r="N120" s="67" t="str">
        <f t="shared" si="21"/>
        <v>BK0118</v>
      </c>
      <c r="O120" s="67" t="s">
        <v>1688</v>
      </c>
      <c r="P120" s="67" t="str">
        <f t="shared" si="22"/>
        <v>garaż</v>
      </c>
      <c r="Q120" s="67" t="str">
        <f t="shared" si="23"/>
        <v>Gmina Ścinawa</v>
      </c>
      <c r="R120" s="68">
        <f t="shared" si="24"/>
        <v>32470.000000000004</v>
      </c>
    </row>
    <row r="121" spans="1:18" ht="24.9" customHeight="1">
      <c r="A121" s="28">
        <v>119</v>
      </c>
      <c r="B121" s="29" t="s">
        <v>152</v>
      </c>
      <c r="C121" s="76"/>
      <c r="D121" s="76"/>
      <c r="E121" s="31">
        <v>21</v>
      </c>
      <c r="F121" s="31"/>
      <c r="G121" s="30">
        <v>1700</v>
      </c>
      <c r="H121" s="28" t="s">
        <v>12</v>
      </c>
      <c r="I121" s="51">
        <f t="shared" si="25"/>
        <v>35700</v>
      </c>
      <c r="J121" s="28" t="s">
        <v>2919</v>
      </c>
      <c r="K121" s="29" t="s">
        <v>159</v>
      </c>
      <c r="L121" s="56" t="s">
        <v>15</v>
      </c>
      <c r="M121" s="54"/>
      <c r="N121" s="67" t="str">
        <f t="shared" si="21"/>
        <v>BK0119</v>
      </c>
      <c r="O121" s="67" t="s">
        <v>1688</v>
      </c>
      <c r="P121" s="67" t="str">
        <f t="shared" si="22"/>
        <v>garaż</v>
      </c>
      <c r="Q121" s="67" t="str">
        <f t="shared" si="23"/>
        <v>Gmina Ścinawa</v>
      </c>
      <c r="R121" s="68">
        <f t="shared" si="24"/>
        <v>35700</v>
      </c>
    </row>
    <row r="122" spans="1:18" ht="24.9" customHeight="1">
      <c r="A122" s="28">
        <v>120</v>
      </c>
      <c r="B122" s="29" t="s">
        <v>152</v>
      </c>
      <c r="C122" s="76"/>
      <c r="D122" s="76"/>
      <c r="E122" s="31">
        <v>12.46</v>
      </c>
      <c r="F122" s="31"/>
      <c r="G122" s="30">
        <v>1700</v>
      </c>
      <c r="H122" s="28" t="s">
        <v>12</v>
      </c>
      <c r="I122" s="51">
        <f t="shared" si="25"/>
        <v>21182</v>
      </c>
      <c r="J122" s="28" t="s">
        <v>2919</v>
      </c>
      <c r="K122" s="29" t="s">
        <v>160</v>
      </c>
      <c r="L122" s="56" t="s">
        <v>15</v>
      </c>
      <c r="M122" s="54"/>
      <c r="N122" s="67" t="str">
        <f t="shared" si="21"/>
        <v>BK0120</v>
      </c>
      <c r="O122" s="67" t="s">
        <v>1688</v>
      </c>
      <c r="P122" s="67" t="str">
        <f t="shared" si="22"/>
        <v>garaż</v>
      </c>
      <c r="Q122" s="67" t="str">
        <f t="shared" si="23"/>
        <v>Gmina Ścinawa</v>
      </c>
      <c r="R122" s="68">
        <f t="shared" si="24"/>
        <v>21182</v>
      </c>
    </row>
    <row r="123" spans="1:18" ht="24.9" customHeight="1">
      <c r="A123" s="28">
        <v>121</v>
      </c>
      <c r="B123" s="29" t="s">
        <v>152</v>
      </c>
      <c r="C123" s="76"/>
      <c r="D123" s="76"/>
      <c r="E123" s="31">
        <v>14.62</v>
      </c>
      <c r="F123" s="31"/>
      <c r="G123" s="30">
        <v>1700</v>
      </c>
      <c r="H123" s="28" t="s">
        <v>12</v>
      </c>
      <c r="I123" s="51">
        <f t="shared" si="25"/>
        <v>24854</v>
      </c>
      <c r="J123" s="28" t="s">
        <v>2919</v>
      </c>
      <c r="K123" s="29" t="s">
        <v>161</v>
      </c>
      <c r="L123" s="56" t="s">
        <v>15</v>
      </c>
      <c r="M123" s="54"/>
      <c r="N123" s="67" t="str">
        <f t="shared" si="21"/>
        <v>BK0121</v>
      </c>
      <c r="O123" s="67" t="s">
        <v>1688</v>
      </c>
      <c r="P123" s="67" t="str">
        <f t="shared" si="22"/>
        <v>garaż</v>
      </c>
      <c r="Q123" s="67" t="str">
        <f t="shared" si="23"/>
        <v>Gmina Ścinawa</v>
      </c>
      <c r="R123" s="68">
        <f t="shared" si="24"/>
        <v>24854</v>
      </c>
    </row>
    <row r="124" spans="1:18" ht="24.9" customHeight="1">
      <c r="A124" s="28">
        <v>122</v>
      </c>
      <c r="B124" s="29" t="s">
        <v>152</v>
      </c>
      <c r="C124" s="76"/>
      <c r="D124" s="76"/>
      <c r="E124" s="31">
        <v>14.45</v>
      </c>
      <c r="F124" s="31"/>
      <c r="G124" s="30">
        <v>1700</v>
      </c>
      <c r="H124" s="28" t="s">
        <v>12</v>
      </c>
      <c r="I124" s="51">
        <f t="shared" si="25"/>
        <v>24565</v>
      </c>
      <c r="J124" s="28" t="s">
        <v>2919</v>
      </c>
      <c r="K124" s="29" t="s">
        <v>162</v>
      </c>
      <c r="L124" s="56" t="s">
        <v>15</v>
      </c>
      <c r="M124" s="54"/>
      <c r="N124" s="67" t="str">
        <f t="shared" si="21"/>
        <v>BK0122</v>
      </c>
      <c r="O124" s="67" t="s">
        <v>1688</v>
      </c>
      <c r="P124" s="67" t="str">
        <f t="shared" si="22"/>
        <v>garaż</v>
      </c>
      <c r="Q124" s="67" t="str">
        <f t="shared" si="23"/>
        <v>Gmina Ścinawa</v>
      </c>
      <c r="R124" s="68">
        <f t="shared" si="24"/>
        <v>24565</v>
      </c>
    </row>
    <row r="125" spans="1:18" ht="24.9" customHeight="1">
      <c r="A125" s="28">
        <v>123</v>
      </c>
      <c r="B125" s="29" t="s">
        <v>152</v>
      </c>
      <c r="C125" s="76"/>
      <c r="D125" s="76"/>
      <c r="E125" s="31">
        <v>16.8</v>
      </c>
      <c r="F125" s="31"/>
      <c r="G125" s="30">
        <v>1700</v>
      </c>
      <c r="H125" s="28" t="s">
        <v>12</v>
      </c>
      <c r="I125" s="51">
        <f t="shared" si="25"/>
        <v>28560</v>
      </c>
      <c r="J125" s="28" t="s">
        <v>2919</v>
      </c>
      <c r="K125" s="29" t="s">
        <v>163</v>
      </c>
      <c r="L125" s="56" t="s">
        <v>15</v>
      </c>
      <c r="M125" s="54"/>
      <c r="N125" s="67" t="str">
        <f t="shared" si="21"/>
        <v>BK0123</v>
      </c>
      <c r="O125" s="67" t="s">
        <v>1688</v>
      </c>
      <c r="P125" s="67" t="str">
        <f t="shared" si="22"/>
        <v>garaż</v>
      </c>
      <c r="Q125" s="67" t="str">
        <f t="shared" si="23"/>
        <v>Gmina Ścinawa</v>
      </c>
      <c r="R125" s="68">
        <f t="shared" si="24"/>
        <v>28560</v>
      </c>
    </row>
    <row r="126" spans="1:18" ht="24.9" customHeight="1">
      <c r="A126" s="28">
        <v>124</v>
      </c>
      <c r="B126" s="29" t="s">
        <v>152</v>
      </c>
      <c r="C126" s="76"/>
      <c r="D126" s="76"/>
      <c r="E126" s="31">
        <v>15.6</v>
      </c>
      <c r="F126" s="31"/>
      <c r="G126" s="30">
        <v>1700</v>
      </c>
      <c r="H126" s="28" t="s">
        <v>12</v>
      </c>
      <c r="I126" s="51">
        <f>G126*E126</f>
        <v>26520</v>
      </c>
      <c r="J126" s="28" t="s">
        <v>2919</v>
      </c>
      <c r="K126" s="29" t="s">
        <v>164</v>
      </c>
      <c r="L126" s="56" t="s">
        <v>15</v>
      </c>
      <c r="M126" s="54"/>
      <c r="N126" s="67" t="str">
        <f t="shared" si="21"/>
        <v>BK0124</v>
      </c>
      <c r="O126" s="67" t="s">
        <v>1688</v>
      </c>
      <c r="P126" s="67" t="str">
        <f t="shared" si="22"/>
        <v>garaż</v>
      </c>
      <c r="Q126" s="67" t="str">
        <f t="shared" si="23"/>
        <v>Gmina Ścinawa</v>
      </c>
      <c r="R126" s="68">
        <f t="shared" si="24"/>
        <v>26520</v>
      </c>
    </row>
    <row r="127" spans="1:18" ht="24.9" customHeight="1">
      <c r="A127" s="28">
        <v>125</v>
      </c>
      <c r="B127" s="29" t="s">
        <v>152</v>
      </c>
      <c r="C127" s="76"/>
      <c r="D127" s="76"/>
      <c r="E127" s="31">
        <v>13.5</v>
      </c>
      <c r="F127" s="31"/>
      <c r="G127" s="30">
        <v>1700</v>
      </c>
      <c r="H127" s="28" t="s">
        <v>12</v>
      </c>
      <c r="I127" s="51">
        <f t="shared" si="25"/>
        <v>22950</v>
      </c>
      <c r="J127" s="28" t="s">
        <v>2919</v>
      </c>
      <c r="K127" s="29" t="s">
        <v>165</v>
      </c>
      <c r="L127" s="56" t="s">
        <v>15</v>
      </c>
      <c r="M127" s="54"/>
      <c r="N127" s="67" t="str">
        <f t="shared" si="21"/>
        <v>BK0125</v>
      </c>
      <c r="O127" s="67" t="s">
        <v>1688</v>
      </c>
      <c r="P127" s="67" t="str">
        <f t="shared" si="22"/>
        <v>garaż</v>
      </c>
      <c r="Q127" s="67" t="str">
        <f t="shared" si="23"/>
        <v>Gmina Ścinawa</v>
      </c>
      <c r="R127" s="68">
        <f t="shared" si="24"/>
        <v>22950</v>
      </c>
    </row>
    <row r="128" spans="1:18" ht="24.9" customHeight="1">
      <c r="A128" s="28">
        <v>126</v>
      </c>
      <c r="B128" s="29" t="s">
        <v>152</v>
      </c>
      <c r="C128" s="18"/>
      <c r="D128" s="18"/>
      <c r="E128" s="31">
        <v>11.09</v>
      </c>
      <c r="F128" s="31"/>
      <c r="G128" s="30">
        <v>1700</v>
      </c>
      <c r="H128" s="28" t="s">
        <v>12</v>
      </c>
      <c r="I128" s="51">
        <f>G128*E128</f>
        <v>18853</v>
      </c>
      <c r="J128" s="28" t="s">
        <v>2919</v>
      </c>
      <c r="K128" s="29" t="s">
        <v>166</v>
      </c>
      <c r="L128" s="56" t="s">
        <v>15</v>
      </c>
      <c r="M128" s="54"/>
      <c r="N128" s="67" t="str">
        <f t="shared" si="21"/>
        <v>BK0126</v>
      </c>
      <c r="O128" s="67" t="s">
        <v>1688</v>
      </c>
      <c r="P128" s="67" t="str">
        <f t="shared" si="22"/>
        <v>garaż</v>
      </c>
      <c r="Q128" s="67" t="str">
        <f t="shared" si="23"/>
        <v>Gmina Ścinawa</v>
      </c>
      <c r="R128" s="68">
        <f t="shared" si="24"/>
        <v>18853</v>
      </c>
    </row>
    <row r="129" spans="1:18" ht="24.9" customHeight="1">
      <c r="A129" s="28">
        <v>127</v>
      </c>
      <c r="B129" s="29" t="s">
        <v>152</v>
      </c>
      <c r="C129" s="28"/>
      <c r="D129" s="28"/>
      <c r="E129" s="31">
        <v>15</v>
      </c>
      <c r="F129" s="31"/>
      <c r="G129" s="30">
        <v>1700</v>
      </c>
      <c r="H129" s="28" t="s">
        <v>12</v>
      </c>
      <c r="I129" s="51">
        <f t="shared" ref="I129:I142" si="26">G129*E129</f>
        <v>25500</v>
      </c>
      <c r="J129" s="28" t="s">
        <v>2919</v>
      </c>
      <c r="K129" s="29" t="s">
        <v>167</v>
      </c>
      <c r="L129" s="56" t="s">
        <v>15</v>
      </c>
      <c r="M129" s="54"/>
      <c r="N129" s="67" t="str">
        <f t="shared" si="21"/>
        <v>BK0127</v>
      </c>
      <c r="O129" s="67" t="s">
        <v>1688</v>
      </c>
      <c r="P129" s="67" t="str">
        <f t="shared" si="22"/>
        <v>garaż</v>
      </c>
      <c r="Q129" s="67" t="str">
        <f t="shared" si="23"/>
        <v>Gmina Ścinawa</v>
      </c>
      <c r="R129" s="68">
        <f t="shared" si="24"/>
        <v>25500</v>
      </c>
    </row>
    <row r="130" spans="1:18" ht="24.9" customHeight="1">
      <c r="A130" s="28">
        <v>128</v>
      </c>
      <c r="B130" s="29" t="s">
        <v>152</v>
      </c>
      <c r="C130" s="28"/>
      <c r="D130" s="28"/>
      <c r="E130" s="31">
        <v>11.5</v>
      </c>
      <c r="F130" s="31"/>
      <c r="G130" s="30">
        <v>1700</v>
      </c>
      <c r="H130" s="28" t="s">
        <v>12</v>
      </c>
      <c r="I130" s="51">
        <f t="shared" si="26"/>
        <v>19550</v>
      </c>
      <c r="J130" s="28" t="s">
        <v>2919</v>
      </c>
      <c r="K130" s="29" t="s">
        <v>168</v>
      </c>
      <c r="L130" s="56" t="s">
        <v>15</v>
      </c>
      <c r="M130" s="54"/>
      <c r="N130" s="67" t="str">
        <f t="shared" si="21"/>
        <v>BK0128</v>
      </c>
      <c r="O130" s="67" t="s">
        <v>1688</v>
      </c>
      <c r="P130" s="67" t="str">
        <f t="shared" si="22"/>
        <v>garaż</v>
      </c>
      <c r="Q130" s="67" t="str">
        <f t="shared" si="23"/>
        <v>Gmina Ścinawa</v>
      </c>
      <c r="R130" s="68">
        <f t="shared" si="24"/>
        <v>19550</v>
      </c>
    </row>
    <row r="131" spans="1:18" ht="24.9" customHeight="1">
      <c r="A131" s="28">
        <v>129</v>
      </c>
      <c r="B131" s="29" t="s">
        <v>152</v>
      </c>
      <c r="C131" s="28"/>
      <c r="D131" s="28"/>
      <c r="E131" s="31">
        <v>14.85</v>
      </c>
      <c r="F131" s="31"/>
      <c r="G131" s="30">
        <v>1700</v>
      </c>
      <c r="H131" s="28" t="s">
        <v>12</v>
      </c>
      <c r="I131" s="51">
        <f t="shared" si="26"/>
        <v>25245</v>
      </c>
      <c r="J131" s="28" t="s">
        <v>2919</v>
      </c>
      <c r="K131" s="29" t="s">
        <v>169</v>
      </c>
      <c r="L131" s="56" t="s">
        <v>15</v>
      </c>
      <c r="M131" s="54"/>
      <c r="N131" s="67" t="str">
        <f t="shared" si="21"/>
        <v>BK0129</v>
      </c>
      <c r="O131" s="67" t="s">
        <v>1688</v>
      </c>
      <c r="P131" s="67" t="str">
        <f t="shared" si="22"/>
        <v>garaż</v>
      </c>
      <c r="Q131" s="67" t="str">
        <f t="shared" si="23"/>
        <v>Gmina Ścinawa</v>
      </c>
      <c r="R131" s="68">
        <f t="shared" si="24"/>
        <v>25245</v>
      </c>
    </row>
    <row r="132" spans="1:18" ht="24.9" customHeight="1">
      <c r="A132" s="28">
        <v>130</v>
      </c>
      <c r="B132" s="29" t="s">
        <v>152</v>
      </c>
      <c r="C132" s="28"/>
      <c r="D132" s="28"/>
      <c r="E132" s="31">
        <v>18.36</v>
      </c>
      <c r="F132" s="31"/>
      <c r="G132" s="30">
        <v>1700</v>
      </c>
      <c r="H132" s="28" t="s">
        <v>12</v>
      </c>
      <c r="I132" s="51">
        <f t="shared" si="26"/>
        <v>31212</v>
      </c>
      <c r="J132" s="28" t="s">
        <v>2919</v>
      </c>
      <c r="K132" s="29" t="s">
        <v>3177</v>
      </c>
      <c r="L132" s="56" t="s">
        <v>15</v>
      </c>
      <c r="M132" s="54"/>
      <c r="N132" s="67" t="str">
        <f t="shared" si="21"/>
        <v>BK0130</v>
      </c>
      <c r="O132" s="67" t="s">
        <v>1688</v>
      </c>
      <c r="P132" s="67" t="str">
        <f t="shared" si="22"/>
        <v>garaż</v>
      </c>
      <c r="Q132" s="67" t="str">
        <f t="shared" si="23"/>
        <v>Gmina Ścinawa</v>
      </c>
      <c r="R132" s="68">
        <f t="shared" si="24"/>
        <v>31212</v>
      </c>
    </row>
    <row r="133" spans="1:18" ht="24.9" customHeight="1">
      <c r="A133" s="28">
        <v>131</v>
      </c>
      <c r="B133" s="29" t="s">
        <v>152</v>
      </c>
      <c r="C133" s="28"/>
      <c r="D133" s="28"/>
      <c r="E133" s="31">
        <v>17.16</v>
      </c>
      <c r="F133" s="31"/>
      <c r="G133" s="30">
        <v>1700</v>
      </c>
      <c r="H133" s="28" t="s">
        <v>12</v>
      </c>
      <c r="I133" s="51">
        <f t="shared" si="26"/>
        <v>29172</v>
      </c>
      <c r="J133" s="28" t="s">
        <v>2919</v>
      </c>
      <c r="K133" s="29" t="s">
        <v>170</v>
      </c>
      <c r="L133" s="56" t="s">
        <v>15</v>
      </c>
      <c r="M133" s="54"/>
      <c r="N133" s="67" t="str">
        <f t="shared" si="21"/>
        <v>BK0131</v>
      </c>
      <c r="O133" s="67" t="s">
        <v>1688</v>
      </c>
      <c r="P133" s="67" t="str">
        <f t="shared" si="22"/>
        <v>garaż</v>
      </c>
      <c r="Q133" s="67" t="str">
        <f t="shared" si="23"/>
        <v>Gmina Ścinawa</v>
      </c>
      <c r="R133" s="68">
        <f t="shared" si="24"/>
        <v>29172</v>
      </c>
    </row>
    <row r="134" spans="1:18" ht="24.9" customHeight="1">
      <c r="A134" s="28">
        <v>132</v>
      </c>
      <c r="B134" s="29" t="s">
        <v>152</v>
      </c>
      <c r="C134" s="28"/>
      <c r="D134" s="28"/>
      <c r="E134" s="31">
        <v>22.05</v>
      </c>
      <c r="F134" s="31"/>
      <c r="G134" s="30">
        <v>1700</v>
      </c>
      <c r="H134" s="28" t="s">
        <v>12</v>
      </c>
      <c r="I134" s="51">
        <f t="shared" si="26"/>
        <v>37485</v>
      </c>
      <c r="J134" s="28" t="s">
        <v>2919</v>
      </c>
      <c r="K134" s="29" t="s">
        <v>170</v>
      </c>
      <c r="L134" s="56" t="s">
        <v>15</v>
      </c>
      <c r="M134" s="54"/>
      <c r="N134" s="67" t="str">
        <f t="shared" si="21"/>
        <v>BK0132</v>
      </c>
      <c r="O134" s="67" t="s">
        <v>1688</v>
      </c>
      <c r="P134" s="67" t="str">
        <f t="shared" si="22"/>
        <v>garaż</v>
      </c>
      <c r="Q134" s="67" t="str">
        <f t="shared" si="23"/>
        <v>Gmina Ścinawa</v>
      </c>
      <c r="R134" s="68">
        <f t="shared" si="24"/>
        <v>37485</v>
      </c>
    </row>
    <row r="135" spans="1:18" ht="24.9" customHeight="1">
      <c r="A135" s="28">
        <v>133</v>
      </c>
      <c r="B135" s="29" t="s">
        <v>152</v>
      </c>
      <c r="C135" s="28"/>
      <c r="D135" s="28"/>
      <c r="E135" s="31">
        <v>18</v>
      </c>
      <c r="F135" s="31"/>
      <c r="G135" s="30">
        <v>1700</v>
      </c>
      <c r="H135" s="28" t="s">
        <v>12</v>
      </c>
      <c r="I135" s="51">
        <f t="shared" si="26"/>
        <v>30600</v>
      </c>
      <c r="J135" s="28" t="s">
        <v>2919</v>
      </c>
      <c r="K135" s="29" t="s">
        <v>170</v>
      </c>
      <c r="L135" s="56" t="s">
        <v>15</v>
      </c>
      <c r="M135" s="54"/>
      <c r="N135" s="67" t="str">
        <f t="shared" si="21"/>
        <v>BK0133</v>
      </c>
      <c r="O135" s="67" t="s">
        <v>1688</v>
      </c>
      <c r="P135" s="67" t="str">
        <f t="shared" si="22"/>
        <v>garaż</v>
      </c>
      <c r="Q135" s="67" t="str">
        <f t="shared" si="23"/>
        <v>Gmina Ścinawa</v>
      </c>
      <c r="R135" s="68">
        <f t="shared" si="24"/>
        <v>30600</v>
      </c>
    </row>
    <row r="136" spans="1:18" ht="24.9" customHeight="1">
      <c r="A136" s="28">
        <v>134</v>
      </c>
      <c r="B136" s="29" t="s">
        <v>152</v>
      </c>
      <c r="C136" s="28"/>
      <c r="D136" s="28"/>
      <c r="E136" s="31">
        <v>18.2</v>
      </c>
      <c r="F136" s="31"/>
      <c r="G136" s="30">
        <v>1700</v>
      </c>
      <c r="H136" s="28" t="s">
        <v>12</v>
      </c>
      <c r="I136" s="51">
        <f t="shared" si="26"/>
        <v>30940</v>
      </c>
      <c r="J136" s="28" t="s">
        <v>2919</v>
      </c>
      <c r="K136" s="29" t="s">
        <v>171</v>
      </c>
      <c r="L136" s="56" t="s">
        <v>15</v>
      </c>
      <c r="M136" s="54"/>
      <c r="N136" s="67" t="str">
        <f t="shared" si="21"/>
        <v>BK0134</v>
      </c>
      <c r="O136" s="67" t="s">
        <v>1688</v>
      </c>
      <c r="P136" s="67" t="str">
        <f t="shared" si="22"/>
        <v>garaż</v>
      </c>
      <c r="Q136" s="67" t="str">
        <f t="shared" si="23"/>
        <v>Gmina Ścinawa</v>
      </c>
      <c r="R136" s="68">
        <f t="shared" si="24"/>
        <v>30940</v>
      </c>
    </row>
    <row r="137" spans="1:18" ht="24.9" customHeight="1">
      <c r="A137" s="28">
        <v>135</v>
      </c>
      <c r="B137" s="29" t="s">
        <v>152</v>
      </c>
      <c r="C137" s="28"/>
      <c r="D137" s="28"/>
      <c r="E137" s="31">
        <v>17</v>
      </c>
      <c r="F137" s="31"/>
      <c r="G137" s="30">
        <v>1700</v>
      </c>
      <c r="H137" s="28" t="s">
        <v>12</v>
      </c>
      <c r="I137" s="51">
        <f t="shared" si="26"/>
        <v>28900</v>
      </c>
      <c r="J137" s="28" t="s">
        <v>2919</v>
      </c>
      <c r="K137" s="29" t="s">
        <v>172</v>
      </c>
      <c r="L137" s="56" t="s">
        <v>15</v>
      </c>
      <c r="M137" s="54"/>
      <c r="N137" s="67" t="str">
        <f t="shared" si="21"/>
        <v>BK0135</v>
      </c>
      <c r="O137" s="67" t="s">
        <v>1688</v>
      </c>
      <c r="P137" s="67" t="str">
        <f t="shared" si="22"/>
        <v>garaż</v>
      </c>
      <c r="Q137" s="67" t="str">
        <f t="shared" si="23"/>
        <v>Gmina Ścinawa</v>
      </c>
      <c r="R137" s="68">
        <f t="shared" si="24"/>
        <v>28900</v>
      </c>
    </row>
    <row r="138" spans="1:18" ht="24.9" customHeight="1">
      <c r="A138" s="28">
        <v>136</v>
      </c>
      <c r="B138" s="29" t="s">
        <v>152</v>
      </c>
      <c r="C138" s="28"/>
      <c r="D138" s="28"/>
      <c r="E138" s="31">
        <v>12.77</v>
      </c>
      <c r="F138" s="31"/>
      <c r="G138" s="30">
        <v>1700</v>
      </c>
      <c r="H138" s="28" t="s">
        <v>12</v>
      </c>
      <c r="I138" s="51">
        <f t="shared" si="26"/>
        <v>21709</v>
      </c>
      <c r="J138" s="28" t="s">
        <v>2919</v>
      </c>
      <c r="K138" s="29" t="s">
        <v>173</v>
      </c>
      <c r="L138" s="56" t="s">
        <v>15</v>
      </c>
      <c r="M138" s="54"/>
      <c r="N138" s="67" t="str">
        <f t="shared" si="21"/>
        <v>BK0136</v>
      </c>
      <c r="O138" s="67" t="s">
        <v>1688</v>
      </c>
      <c r="P138" s="67" t="str">
        <f t="shared" si="22"/>
        <v>garaż</v>
      </c>
      <c r="Q138" s="67" t="str">
        <f t="shared" si="23"/>
        <v>Gmina Ścinawa</v>
      </c>
      <c r="R138" s="68">
        <f t="shared" si="24"/>
        <v>21709</v>
      </c>
    </row>
    <row r="139" spans="1:18" ht="24.9" customHeight="1">
      <c r="A139" s="28">
        <v>137</v>
      </c>
      <c r="B139" s="29" t="s">
        <v>152</v>
      </c>
      <c r="C139" s="28"/>
      <c r="D139" s="28"/>
      <c r="E139" s="31">
        <v>14.04</v>
      </c>
      <c r="F139" s="31"/>
      <c r="G139" s="30">
        <v>1700</v>
      </c>
      <c r="H139" s="28" t="s">
        <v>12</v>
      </c>
      <c r="I139" s="51">
        <f t="shared" si="26"/>
        <v>23868</v>
      </c>
      <c r="J139" s="28" t="s">
        <v>2919</v>
      </c>
      <c r="K139" s="29" t="s">
        <v>174</v>
      </c>
      <c r="L139" s="56" t="s">
        <v>15</v>
      </c>
      <c r="M139" s="54"/>
      <c r="N139" s="67" t="str">
        <f t="shared" si="21"/>
        <v>BK0137</v>
      </c>
      <c r="O139" s="67" t="s">
        <v>1688</v>
      </c>
      <c r="P139" s="67" t="str">
        <f t="shared" si="22"/>
        <v>garaż</v>
      </c>
      <c r="Q139" s="67" t="str">
        <f t="shared" si="23"/>
        <v>Gmina Ścinawa</v>
      </c>
      <c r="R139" s="68">
        <f t="shared" si="24"/>
        <v>23868</v>
      </c>
    </row>
    <row r="140" spans="1:18" ht="24.9" customHeight="1">
      <c r="A140" s="28">
        <v>138</v>
      </c>
      <c r="B140" s="29" t="s">
        <v>152</v>
      </c>
      <c r="C140" s="28"/>
      <c r="D140" s="28"/>
      <c r="E140" s="31">
        <v>14.28</v>
      </c>
      <c r="F140" s="31"/>
      <c r="G140" s="30">
        <v>1700</v>
      </c>
      <c r="H140" s="28" t="s">
        <v>12</v>
      </c>
      <c r="I140" s="51">
        <f t="shared" si="26"/>
        <v>24276</v>
      </c>
      <c r="J140" s="28" t="s">
        <v>2919</v>
      </c>
      <c r="K140" s="29" t="s">
        <v>174</v>
      </c>
      <c r="L140" s="56" t="s">
        <v>15</v>
      </c>
      <c r="M140" s="54"/>
      <c r="N140" s="67" t="str">
        <f t="shared" si="21"/>
        <v>BK0138</v>
      </c>
      <c r="O140" s="67" t="s">
        <v>1688</v>
      </c>
      <c r="P140" s="67" t="str">
        <f t="shared" si="22"/>
        <v>garaż</v>
      </c>
      <c r="Q140" s="67" t="str">
        <f t="shared" si="23"/>
        <v>Gmina Ścinawa</v>
      </c>
      <c r="R140" s="68">
        <f t="shared" si="24"/>
        <v>24276</v>
      </c>
    </row>
    <row r="141" spans="1:18" ht="24.9" customHeight="1">
      <c r="A141" s="28">
        <v>139</v>
      </c>
      <c r="B141" s="29" t="s">
        <v>152</v>
      </c>
      <c r="C141" s="28"/>
      <c r="D141" s="28"/>
      <c r="E141" s="31">
        <v>16.239999999999998</v>
      </c>
      <c r="F141" s="31"/>
      <c r="G141" s="30">
        <v>1700</v>
      </c>
      <c r="H141" s="28" t="s">
        <v>12</v>
      </c>
      <c r="I141" s="51">
        <f>G141*E141</f>
        <v>27607.999999999996</v>
      </c>
      <c r="J141" s="28" t="s">
        <v>2919</v>
      </c>
      <c r="K141" s="29" t="s">
        <v>175</v>
      </c>
      <c r="L141" s="56" t="s">
        <v>15</v>
      </c>
      <c r="M141" s="54"/>
      <c r="N141" s="67" t="str">
        <f t="shared" si="21"/>
        <v>BK0139</v>
      </c>
      <c r="O141" s="67" t="s">
        <v>1688</v>
      </c>
      <c r="P141" s="67" t="str">
        <f t="shared" si="22"/>
        <v>garaż</v>
      </c>
      <c r="Q141" s="67" t="str">
        <f t="shared" si="23"/>
        <v>Gmina Ścinawa</v>
      </c>
      <c r="R141" s="68">
        <f t="shared" si="24"/>
        <v>27607.999999999996</v>
      </c>
    </row>
    <row r="142" spans="1:18" ht="24.9" customHeight="1">
      <c r="A142" s="28">
        <v>140</v>
      </c>
      <c r="B142" s="29" t="s">
        <v>176</v>
      </c>
      <c r="C142" s="28"/>
      <c r="D142" s="28"/>
      <c r="E142" s="31">
        <v>13.2</v>
      </c>
      <c r="F142" s="31"/>
      <c r="G142" s="30">
        <v>1700</v>
      </c>
      <c r="H142" s="28" t="s">
        <v>12</v>
      </c>
      <c r="I142" s="51">
        <f t="shared" si="26"/>
        <v>22440</v>
      </c>
      <c r="J142" s="28" t="s">
        <v>2919</v>
      </c>
      <c r="K142" s="29" t="s">
        <v>177</v>
      </c>
      <c r="L142" s="56" t="s">
        <v>15</v>
      </c>
      <c r="M142" s="54"/>
      <c r="N142" s="67" t="str">
        <f t="shared" si="21"/>
        <v>BK0140</v>
      </c>
      <c r="O142" s="67" t="s">
        <v>1688</v>
      </c>
      <c r="P142" s="67" t="str">
        <f t="shared" si="22"/>
        <v>pomieszczenie gospodarcze</v>
      </c>
      <c r="Q142" s="67" t="str">
        <f t="shared" si="23"/>
        <v>Gmina Ścinawa</v>
      </c>
      <c r="R142" s="68">
        <f t="shared" si="24"/>
        <v>22440</v>
      </c>
    </row>
    <row r="143" spans="1:18" ht="24.9" customHeight="1">
      <c r="A143" s="28">
        <v>141</v>
      </c>
      <c r="B143" s="29" t="s">
        <v>176</v>
      </c>
      <c r="C143" s="28"/>
      <c r="D143" s="28"/>
      <c r="E143" s="31">
        <v>8.6199999999999992</v>
      </c>
      <c r="F143" s="31"/>
      <c r="G143" s="30">
        <v>1700</v>
      </c>
      <c r="H143" s="28" t="s">
        <v>12</v>
      </c>
      <c r="I143" s="51">
        <f>G143*E143</f>
        <v>14653.999999999998</v>
      </c>
      <c r="J143" s="28" t="s">
        <v>2919</v>
      </c>
      <c r="K143" s="29" t="s">
        <v>178</v>
      </c>
      <c r="L143" s="56" t="s">
        <v>15</v>
      </c>
      <c r="M143" s="54"/>
      <c r="N143" s="67" t="str">
        <f t="shared" si="21"/>
        <v>BK0141</v>
      </c>
      <c r="O143" s="67" t="s">
        <v>1688</v>
      </c>
      <c r="P143" s="67" t="str">
        <f t="shared" si="22"/>
        <v>pomieszczenie gospodarcze</v>
      </c>
      <c r="Q143" s="67" t="str">
        <f t="shared" si="23"/>
        <v>Gmina Ścinawa</v>
      </c>
      <c r="R143" s="68">
        <f t="shared" si="24"/>
        <v>14653.999999999998</v>
      </c>
    </row>
    <row r="144" spans="1:18" ht="24.9" customHeight="1">
      <c r="A144" s="28">
        <v>142</v>
      </c>
      <c r="B144" s="29" t="s">
        <v>176</v>
      </c>
      <c r="C144" s="28"/>
      <c r="D144" s="28"/>
      <c r="E144" s="31">
        <v>9.9</v>
      </c>
      <c r="F144" s="31"/>
      <c r="G144" s="30">
        <v>1700</v>
      </c>
      <c r="H144" s="28" t="s">
        <v>12</v>
      </c>
      <c r="I144" s="51">
        <f t="shared" ref="I144:I152" si="27">G144*E144</f>
        <v>16830</v>
      </c>
      <c r="J144" s="28" t="s">
        <v>2919</v>
      </c>
      <c r="K144" s="29" t="s">
        <v>179</v>
      </c>
      <c r="L144" s="56" t="s">
        <v>15</v>
      </c>
      <c r="M144" s="54"/>
      <c r="N144" s="67" t="str">
        <f t="shared" si="21"/>
        <v>BK0142</v>
      </c>
      <c r="O144" s="67" t="s">
        <v>1688</v>
      </c>
      <c r="P144" s="67" t="str">
        <f t="shared" si="22"/>
        <v>pomieszczenie gospodarcze</v>
      </c>
      <c r="Q144" s="67" t="str">
        <f t="shared" si="23"/>
        <v>Gmina Ścinawa</v>
      </c>
      <c r="R144" s="68">
        <f t="shared" si="24"/>
        <v>16830</v>
      </c>
    </row>
    <row r="145" spans="1:18" ht="24.9" customHeight="1">
      <c r="A145" s="28">
        <v>143</v>
      </c>
      <c r="B145" s="29" t="s">
        <v>176</v>
      </c>
      <c r="C145" s="28"/>
      <c r="D145" s="28"/>
      <c r="E145" s="31">
        <v>11.31</v>
      </c>
      <c r="F145" s="31"/>
      <c r="G145" s="30">
        <v>1700</v>
      </c>
      <c r="H145" s="28" t="s">
        <v>12</v>
      </c>
      <c r="I145" s="51">
        <f t="shared" si="27"/>
        <v>19227</v>
      </c>
      <c r="J145" s="28" t="s">
        <v>2919</v>
      </c>
      <c r="K145" s="29" t="s">
        <v>180</v>
      </c>
      <c r="L145" s="56" t="s">
        <v>15</v>
      </c>
      <c r="M145" s="54"/>
      <c r="N145" s="67" t="str">
        <f t="shared" si="21"/>
        <v>BK0143</v>
      </c>
      <c r="O145" s="67" t="s">
        <v>1688</v>
      </c>
      <c r="P145" s="67" t="str">
        <f t="shared" si="22"/>
        <v>pomieszczenie gospodarcze</v>
      </c>
      <c r="Q145" s="67" t="str">
        <f t="shared" si="23"/>
        <v>Gmina Ścinawa</v>
      </c>
      <c r="R145" s="68">
        <f t="shared" si="24"/>
        <v>19227</v>
      </c>
    </row>
    <row r="146" spans="1:18" ht="24.9" customHeight="1">
      <c r="A146" s="28">
        <v>144</v>
      </c>
      <c r="B146" s="29" t="s">
        <v>176</v>
      </c>
      <c r="C146" s="28"/>
      <c r="D146" s="28"/>
      <c r="E146" s="31">
        <v>1.07</v>
      </c>
      <c r="F146" s="31"/>
      <c r="G146" s="30">
        <v>1700</v>
      </c>
      <c r="H146" s="28" t="s">
        <v>12</v>
      </c>
      <c r="I146" s="51">
        <f t="shared" si="27"/>
        <v>1819</v>
      </c>
      <c r="J146" s="28" t="s">
        <v>2919</v>
      </c>
      <c r="K146" s="29" t="s">
        <v>181</v>
      </c>
      <c r="L146" s="56" t="s">
        <v>15</v>
      </c>
      <c r="M146" s="54"/>
      <c r="N146" s="67" t="str">
        <f t="shared" si="21"/>
        <v>BK0144</v>
      </c>
      <c r="O146" s="67" t="s">
        <v>1688</v>
      </c>
      <c r="P146" s="67" t="str">
        <f t="shared" si="22"/>
        <v>pomieszczenie gospodarcze</v>
      </c>
      <c r="Q146" s="67" t="str">
        <f t="shared" si="23"/>
        <v>Gmina Ścinawa</v>
      </c>
      <c r="R146" s="68">
        <f t="shared" si="24"/>
        <v>1819</v>
      </c>
    </row>
    <row r="147" spans="1:18" ht="24.9" customHeight="1">
      <c r="A147" s="28">
        <v>145</v>
      </c>
      <c r="B147" s="29" t="s">
        <v>176</v>
      </c>
      <c r="C147" s="28"/>
      <c r="D147" s="28"/>
      <c r="E147" s="31">
        <v>21.42</v>
      </c>
      <c r="F147" s="31"/>
      <c r="G147" s="30">
        <v>1700</v>
      </c>
      <c r="H147" s="28" t="s">
        <v>12</v>
      </c>
      <c r="I147" s="51">
        <f t="shared" si="27"/>
        <v>36414</v>
      </c>
      <c r="J147" s="28" t="s">
        <v>2919</v>
      </c>
      <c r="K147" s="29" t="s">
        <v>182</v>
      </c>
      <c r="L147" s="56" t="s">
        <v>15</v>
      </c>
      <c r="M147" s="54"/>
      <c r="N147" s="67" t="str">
        <f t="shared" si="21"/>
        <v>BK0145</v>
      </c>
      <c r="O147" s="67" t="s">
        <v>1688</v>
      </c>
      <c r="P147" s="67" t="str">
        <f t="shared" si="22"/>
        <v>pomieszczenie gospodarcze</v>
      </c>
      <c r="Q147" s="67" t="str">
        <f t="shared" si="23"/>
        <v>Gmina Ścinawa</v>
      </c>
      <c r="R147" s="68">
        <f t="shared" si="24"/>
        <v>36414</v>
      </c>
    </row>
    <row r="148" spans="1:18" ht="24.9" customHeight="1">
      <c r="A148" s="28">
        <v>146</v>
      </c>
      <c r="B148" s="29" t="s">
        <v>1010</v>
      </c>
      <c r="C148" s="28"/>
      <c r="D148" s="28"/>
      <c r="E148" s="31">
        <v>9.0299999999999994</v>
      </c>
      <c r="F148" s="31"/>
      <c r="G148" s="30">
        <v>3627.28</v>
      </c>
      <c r="H148" s="28" t="s">
        <v>12</v>
      </c>
      <c r="I148" s="51">
        <f>G148*E148</f>
        <v>32754.338400000001</v>
      </c>
      <c r="J148" s="28" t="s">
        <v>2919</v>
      </c>
      <c r="K148" s="29" t="s">
        <v>183</v>
      </c>
      <c r="L148" s="56" t="s">
        <v>15</v>
      </c>
      <c r="M148" s="54"/>
      <c r="N148" s="67" t="str">
        <f>$N$1&amp;TEXT(A148,"0000")</f>
        <v>BK0146</v>
      </c>
      <c r="O148" s="67" t="s">
        <v>1688</v>
      </c>
      <c r="P148" s="67" t="str">
        <f>B148</f>
        <v>lokal tymczasowy</v>
      </c>
      <c r="Q148" s="67" t="str">
        <f>J148</f>
        <v>Gmina Ścinawa</v>
      </c>
      <c r="R148" s="68">
        <f>I148</f>
        <v>32754.338400000001</v>
      </c>
    </row>
    <row r="149" spans="1:18" ht="24.9" customHeight="1">
      <c r="A149" s="28">
        <v>147</v>
      </c>
      <c r="B149" s="29" t="s">
        <v>176</v>
      </c>
      <c r="C149" s="28"/>
      <c r="D149" s="28"/>
      <c r="E149" s="31">
        <v>11.88</v>
      </c>
      <c r="F149" s="31"/>
      <c r="G149" s="30">
        <v>1700</v>
      </c>
      <c r="H149" s="28" t="s">
        <v>12</v>
      </c>
      <c r="I149" s="51">
        <f t="shared" si="27"/>
        <v>20196</v>
      </c>
      <c r="J149" s="28" t="s">
        <v>2919</v>
      </c>
      <c r="K149" s="29" t="s">
        <v>3177</v>
      </c>
      <c r="L149" s="56" t="s">
        <v>15</v>
      </c>
      <c r="M149" s="54"/>
      <c r="N149" s="67" t="str">
        <f t="shared" si="21"/>
        <v>BK0147</v>
      </c>
      <c r="O149" s="67" t="s">
        <v>1688</v>
      </c>
      <c r="P149" s="67" t="str">
        <f t="shared" si="22"/>
        <v>pomieszczenie gospodarcze</v>
      </c>
      <c r="Q149" s="67" t="str">
        <f t="shared" si="23"/>
        <v>Gmina Ścinawa</v>
      </c>
      <c r="R149" s="68">
        <f t="shared" si="24"/>
        <v>20196</v>
      </c>
    </row>
    <row r="150" spans="1:18" ht="24.9" customHeight="1">
      <c r="A150" s="28">
        <v>148</v>
      </c>
      <c r="B150" s="29" t="s">
        <v>176</v>
      </c>
      <c r="C150" s="28"/>
      <c r="D150" s="28"/>
      <c r="E150" s="31">
        <v>6.9</v>
      </c>
      <c r="F150" s="31"/>
      <c r="G150" s="30">
        <v>1700</v>
      </c>
      <c r="H150" s="28" t="s">
        <v>12</v>
      </c>
      <c r="I150" s="51">
        <f t="shared" si="27"/>
        <v>11730</v>
      </c>
      <c r="J150" s="28" t="s">
        <v>2919</v>
      </c>
      <c r="K150" s="29" t="s">
        <v>184</v>
      </c>
      <c r="L150" s="56" t="s">
        <v>15</v>
      </c>
      <c r="M150" s="54"/>
      <c r="N150" s="67" t="str">
        <f t="shared" si="21"/>
        <v>BK0148</v>
      </c>
      <c r="O150" s="67" t="s">
        <v>1688</v>
      </c>
      <c r="P150" s="67" t="str">
        <f t="shared" si="22"/>
        <v>pomieszczenie gospodarcze</v>
      </c>
      <c r="Q150" s="67" t="str">
        <f t="shared" si="23"/>
        <v>Gmina Ścinawa</v>
      </c>
      <c r="R150" s="68">
        <f t="shared" si="24"/>
        <v>11730</v>
      </c>
    </row>
    <row r="151" spans="1:18" ht="24.9" customHeight="1">
      <c r="A151" s="28">
        <v>149</v>
      </c>
      <c r="B151" s="29" t="s">
        <v>176</v>
      </c>
      <c r="C151" s="28"/>
      <c r="D151" s="28"/>
      <c r="E151" s="31">
        <v>45.98</v>
      </c>
      <c r="F151" s="31"/>
      <c r="G151" s="30">
        <v>1700</v>
      </c>
      <c r="H151" s="28" t="s">
        <v>12</v>
      </c>
      <c r="I151" s="51">
        <f t="shared" si="27"/>
        <v>78166</v>
      </c>
      <c r="J151" s="28" t="s">
        <v>2919</v>
      </c>
      <c r="K151" s="29" t="s">
        <v>185</v>
      </c>
      <c r="L151" s="56" t="s">
        <v>15</v>
      </c>
      <c r="M151" s="54"/>
      <c r="N151" s="67" t="str">
        <f t="shared" si="21"/>
        <v>BK0149</v>
      </c>
      <c r="O151" s="67" t="s">
        <v>1688</v>
      </c>
      <c r="P151" s="67" t="str">
        <f t="shared" si="22"/>
        <v>pomieszczenie gospodarcze</v>
      </c>
      <c r="Q151" s="67" t="str">
        <f t="shared" si="23"/>
        <v>Gmina Ścinawa</v>
      </c>
      <c r="R151" s="68">
        <f t="shared" si="24"/>
        <v>78166</v>
      </c>
    </row>
    <row r="152" spans="1:18" ht="24.9" customHeight="1">
      <c r="A152" s="28">
        <v>150</v>
      </c>
      <c r="B152" s="29" t="s">
        <v>176</v>
      </c>
      <c r="C152" s="28"/>
      <c r="D152" s="28"/>
      <c r="E152" s="31">
        <v>28</v>
      </c>
      <c r="F152" s="31"/>
      <c r="G152" s="30">
        <v>1700</v>
      </c>
      <c r="H152" s="28" t="s">
        <v>12</v>
      </c>
      <c r="I152" s="51">
        <f t="shared" si="27"/>
        <v>47600</v>
      </c>
      <c r="J152" s="28" t="s">
        <v>2919</v>
      </c>
      <c r="K152" s="29" t="s">
        <v>169</v>
      </c>
      <c r="L152" s="56" t="s">
        <v>15</v>
      </c>
      <c r="M152" s="54"/>
      <c r="N152" s="67" t="str">
        <f t="shared" si="21"/>
        <v>BK0150</v>
      </c>
      <c r="O152" s="67" t="s">
        <v>1688</v>
      </c>
      <c r="P152" s="67" t="str">
        <f t="shared" si="22"/>
        <v>pomieszczenie gospodarcze</v>
      </c>
      <c r="Q152" s="67" t="str">
        <f t="shared" si="23"/>
        <v>Gmina Ścinawa</v>
      </c>
      <c r="R152" s="68">
        <f t="shared" si="24"/>
        <v>47600</v>
      </c>
    </row>
    <row r="153" spans="1:18" ht="24.9" customHeight="1">
      <c r="A153" s="28">
        <v>151</v>
      </c>
      <c r="B153" s="29" t="s">
        <v>176</v>
      </c>
      <c r="C153" s="28"/>
      <c r="D153" s="28"/>
      <c r="E153" s="31">
        <v>41.96</v>
      </c>
      <c r="F153" s="31"/>
      <c r="G153" s="30">
        <v>1700</v>
      </c>
      <c r="H153" s="28" t="s">
        <v>12</v>
      </c>
      <c r="I153" s="51">
        <f>G153*E153</f>
        <v>71332</v>
      </c>
      <c r="J153" s="28" t="s">
        <v>2919</v>
      </c>
      <c r="K153" s="29" t="s">
        <v>186</v>
      </c>
      <c r="L153" s="56" t="s">
        <v>15</v>
      </c>
      <c r="M153" s="54"/>
      <c r="N153" s="67" t="str">
        <f t="shared" si="21"/>
        <v>BK0151</v>
      </c>
      <c r="O153" s="67" t="s">
        <v>1688</v>
      </c>
      <c r="P153" s="67" t="str">
        <f t="shared" si="22"/>
        <v>pomieszczenie gospodarcze</v>
      </c>
      <c r="Q153" s="67" t="str">
        <f t="shared" si="23"/>
        <v>Gmina Ścinawa</v>
      </c>
      <c r="R153" s="68">
        <f t="shared" si="24"/>
        <v>71332</v>
      </c>
    </row>
    <row r="154" spans="1:18" ht="24.9" customHeight="1">
      <c r="A154" s="28">
        <v>152</v>
      </c>
      <c r="B154" s="29" t="s">
        <v>176</v>
      </c>
      <c r="C154" s="28"/>
      <c r="D154" s="28"/>
      <c r="E154" s="31">
        <v>13.94</v>
      </c>
      <c r="F154" s="31"/>
      <c r="G154" s="30">
        <v>1700</v>
      </c>
      <c r="H154" s="28" t="s">
        <v>12</v>
      </c>
      <c r="I154" s="51">
        <f t="shared" ref="I154:I166" si="28">G154*E154</f>
        <v>23698</v>
      </c>
      <c r="J154" s="28" t="s">
        <v>2919</v>
      </c>
      <c r="K154" s="29" t="s">
        <v>170</v>
      </c>
      <c r="L154" s="56" t="s">
        <v>15</v>
      </c>
      <c r="M154" s="54"/>
      <c r="N154" s="67" t="str">
        <f t="shared" si="21"/>
        <v>BK0152</v>
      </c>
      <c r="O154" s="67" t="s">
        <v>1688</v>
      </c>
      <c r="P154" s="67" t="str">
        <f t="shared" si="22"/>
        <v>pomieszczenie gospodarcze</v>
      </c>
      <c r="Q154" s="67" t="str">
        <f t="shared" si="23"/>
        <v>Gmina Ścinawa</v>
      </c>
      <c r="R154" s="68">
        <f t="shared" si="24"/>
        <v>23698</v>
      </c>
    </row>
    <row r="155" spans="1:18" ht="24.9" customHeight="1">
      <c r="A155" s="28">
        <v>153</v>
      </c>
      <c r="B155" s="29" t="s">
        <v>176</v>
      </c>
      <c r="C155" s="28"/>
      <c r="D155" s="28"/>
      <c r="E155" s="31">
        <v>13.94</v>
      </c>
      <c r="F155" s="31"/>
      <c r="G155" s="30">
        <v>1700</v>
      </c>
      <c r="H155" s="28" t="s">
        <v>12</v>
      </c>
      <c r="I155" s="51">
        <f t="shared" si="28"/>
        <v>23698</v>
      </c>
      <c r="J155" s="28" t="s">
        <v>2919</v>
      </c>
      <c r="K155" s="29" t="s">
        <v>187</v>
      </c>
      <c r="L155" s="56" t="s">
        <v>15</v>
      </c>
      <c r="M155" s="54"/>
      <c r="N155" s="67" t="str">
        <f t="shared" si="21"/>
        <v>BK0153</v>
      </c>
      <c r="O155" s="67" t="s">
        <v>1688</v>
      </c>
      <c r="P155" s="67" t="str">
        <f t="shared" si="22"/>
        <v>pomieszczenie gospodarcze</v>
      </c>
      <c r="Q155" s="67" t="str">
        <f t="shared" si="23"/>
        <v>Gmina Ścinawa</v>
      </c>
      <c r="R155" s="68">
        <f t="shared" si="24"/>
        <v>23698</v>
      </c>
    </row>
    <row r="156" spans="1:18" ht="24.9" customHeight="1">
      <c r="A156" s="28">
        <v>154</v>
      </c>
      <c r="B156" s="29" t="s">
        <v>176</v>
      </c>
      <c r="C156" s="28"/>
      <c r="D156" s="28"/>
      <c r="E156" s="31">
        <v>23.93</v>
      </c>
      <c r="F156" s="31"/>
      <c r="G156" s="30">
        <v>1700</v>
      </c>
      <c r="H156" s="28" t="s">
        <v>12</v>
      </c>
      <c r="I156" s="51">
        <f t="shared" si="28"/>
        <v>40681</v>
      </c>
      <c r="J156" s="28" t="s">
        <v>2919</v>
      </c>
      <c r="K156" s="29" t="s">
        <v>188</v>
      </c>
      <c r="L156" s="56" t="s">
        <v>15</v>
      </c>
      <c r="M156" s="54"/>
      <c r="N156" s="67" t="str">
        <f t="shared" si="21"/>
        <v>BK0154</v>
      </c>
      <c r="O156" s="67" t="s">
        <v>1688</v>
      </c>
      <c r="P156" s="67" t="str">
        <f t="shared" si="22"/>
        <v>pomieszczenie gospodarcze</v>
      </c>
      <c r="Q156" s="67" t="str">
        <f t="shared" si="23"/>
        <v>Gmina Ścinawa</v>
      </c>
      <c r="R156" s="68">
        <f t="shared" si="24"/>
        <v>40681</v>
      </c>
    </row>
    <row r="157" spans="1:18" ht="24.9" customHeight="1">
      <c r="A157" s="28">
        <v>155</v>
      </c>
      <c r="B157" s="29" t="s">
        <v>176</v>
      </c>
      <c r="C157" s="28"/>
      <c r="D157" s="28"/>
      <c r="E157" s="31">
        <v>15.99</v>
      </c>
      <c r="F157" s="31"/>
      <c r="G157" s="30">
        <v>1700</v>
      </c>
      <c r="H157" s="28" t="s">
        <v>12</v>
      </c>
      <c r="I157" s="51">
        <f t="shared" si="28"/>
        <v>27183</v>
      </c>
      <c r="J157" s="28" t="s">
        <v>2919</v>
      </c>
      <c r="K157" s="29" t="s">
        <v>189</v>
      </c>
      <c r="L157" s="56" t="s">
        <v>15</v>
      </c>
      <c r="M157" s="54"/>
      <c r="N157" s="67" t="str">
        <f t="shared" si="21"/>
        <v>BK0155</v>
      </c>
      <c r="O157" s="67" t="s">
        <v>1688</v>
      </c>
      <c r="P157" s="67" t="str">
        <f t="shared" si="22"/>
        <v>pomieszczenie gospodarcze</v>
      </c>
      <c r="Q157" s="67" t="str">
        <f t="shared" si="23"/>
        <v>Gmina Ścinawa</v>
      </c>
      <c r="R157" s="68">
        <f t="shared" si="24"/>
        <v>27183</v>
      </c>
    </row>
    <row r="158" spans="1:18" ht="24.9" customHeight="1">
      <c r="A158" s="28">
        <v>156</v>
      </c>
      <c r="B158" s="29" t="s">
        <v>176</v>
      </c>
      <c r="C158" s="28"/>
      <c r="D158" s="28"/>
      <c r="E158" s="31">
        <v>6.59</v>
      </c>
      <c r="F158" s="31"/>
      <c r="G158" s="30">
        <v>1700</v>
      </c>
      <c r="H158" s="28" t="s">
        <v>12</v>
      </c>
      <c r="I158" s="51">
        <f t="shared" si="28"/>
        <v>11203</v>
      </c>
      <c r="J158" s="28" t="s">
        <v>2919</v>
      </c>
      <c r="K158" s="29" t="s">
        <v>190</v>
      </c>
      <c r="L158" s="56" t="s">
        <v>15</v>
      </c>
      <c r="M158" s="54"/>
      <c r="N158" s="67" t="str">
        <f t="shared" si="21"/>
        <v>BK0156</v>
      </c>
      <c r="O158" s="67" t="s">
        <v>1688</v>
      </c>
      <c r="P158" s="67" t="str">
        <f t="shared" si="22"/>
        <v>pomieszczenie gospodarcze</v>
      </c>
      <c r="Q158" s="67" t="str">
        <f t="shared" si="23"/>
        <v>Gmina Ścinawa</v>
      </c>
      <c r="R158" s="68">
        <f t="shared" si="24"/>
        <v>11203</v>
      </c>
    </row>
    <row r="159" spans="1:18" ht="24.9" customHeight="1">
      <c r="A159" s="28">
        <v>157</v>
      </c>
      <c r="B159" s="29" t="s">
        <v>176</v>
      </c>
      <c r="C159" s="28"/>
      <c r="D159" s="28"/>
      <c r="E159" s="31">
        <v>14.28</v>
      </c>
      <c r="F159" s="31"/>
      <c r="G159" s="30">
        <v>1700</v>
      </c>
      <c r="H159" s="28" t="s">
        <v>12</v>
      </c>
      <c r="I159" s="51">
        <f t="shared" si="28"/>
        <v>24276</v>
      </c>
      <c r="J159" s="28" t="s">
        <v>2919</v>
      </c>
      <c r="K159" s="29" t="s">
        <v>191</v>
      </c>
      <c r="L159" s="56" t="s">
        <v>15</v>
      </c>
      <c r="M159" s="54"/>
      <c r="N159" s="67" t="str">
        <f t="shared" si="21"/>
        <v>BK0157</v>
      </c>
      <c r="O159" s="67" t="s">
        <v>1688</v>
      </c>
      <c r="P159" s="67" t="str">
        <f t="shared" si="22"/>
        <v>pomieszczenie gospodarcze</v>
      </c>
      <c r="Q159" s="67" t="str">
        <f t="shared" si="23"/>
        <v>Gmina Ścinawa</v>
      </c>
      <c r="R159" s="68">
        <f t="shared" si="24"/>
        <v>24276</v>
      </c>
    </row>
    <row r="160" spans="1:18" ht="24.9" customHeight="1">
      <c r="A160" s="28">
        <v>158</v>
      </c>
      <c r="B160" s="29" t="s">
        <v>176</v>
      </c>
      <c r="C160" s="28"/>
      <c r="D160" s="28"/>
      <c r="E160" s="31">
        <v>70.8</v>
      </c>
      <c r="F160" s="31"/>
      <c r="G160" s="30">
        <v>1700</v>
      </c>
      <c r="H160" s="28" t="s">
        <v>12</v>
      </c>
      <c r="I160" s="51">
        <f t="shared" si="28"/>
        <v>120360</v>
      </c>
      <c r="J160" s="28" t="s">
        <v>2919</v>
      </c>
      <c r="K160" s="29" t="s">
        <v>171</v>
      </c>
      <c r="L160" s="56" t="s">
        <v>15</v>
      </c>
      <c r="M160" s="54"/>
      <c r="N160" s="67" t="str">
        <f t="shared" si="21"/>
        <v>BK0158</v>
      </c>
      <c r="O160" s="67" t="s">
        <v>1688</v>
      </c>
      <c r="P160" s="67" t="str">
        <f t="shared" si="22"/>
        <v>pomieszczenie gospodarcze</v>
      </c>
      <c r="Q160" s="67" t="str">
        <f t="shared" si="23"/>
        <v>Gmina Ścinawa</v>
      </c>
      <c r="R160" s="68">
        <f t="shared" si="24"/>
        <v>120360</v>
      </c>
    </row>
    <row r="161" spans="1:19" ht="24.9" customHeight="1">
      <c r="A161" s="28">
        <v>159</v>
      </c>
      <c r="B161" s="29" t="s">
        <v>176</v>
      </c>
      <c r="C161" s="28"/>
      <c r="D161" s="28"/>
      <c r="E161" s="31">
        <v>13</v>
      </c>
      <c r="F161" s="31"/>
      <c r="G161" s="30">
        <v>1700</v>
      </c>
      <c r="H161" s="28" t="s">
        <v>12</v>
      </c>
      <c r="I161" s="51">
        <f t="shared" si="28"/>
        <v>22100</v>
      </c>
      <c r="J161" s="28" t="s">
        <v>2919</v>
      </c>
      <c r="K161" s="29" t="s">
        <v>171</v>
      </c>
      <c r="L161" s="56" t="s">
        <v>15</v>
      </c>
      <c r="M161" s="54"/>
      <c r="N161" s="67" t="str">
        <f t="shared" si="21"/>
        <v>BK0159</v>
      </c>
      <c r="O161" s="67" t="s">
        <v>1688</v>
      </c>
      <c r="P161" s="67" t="str">
        <f t="shared" si="22"/>
        <v>pomieszczenie gospodarcze</v>
      </c>
      <c r="Q161" s="67" t="str">
        <f t="shared" si="23"/>
        <v>Gmina Ścinawa</v>
      </c>
      <c r="R161" s="68">
        <f t="shared" si="24"/>
        <v>22100</v>
      </c>
    </row>
    <row r="162" spans="1:19" ht="24.9" customHeight="1">
      <c r="A162" s="28">
        <v>160</v>
      </c>
      <c r="B162" s="29" t="s">
        <v>176</v>
      </c>
      <c r="C162" s="28"/>
      <c r="D162" s="28"/>
      <c r="E162" s="31">
        <v>20.67</v>
      </c>
      <c r="F162" s="31"/>
      <c r="G162" s="30">
        <v>1700</v>
      </c>
      <c r="H162" s="28" t="s">
        <v>12</v>
      </c>
      <c r="I162" s="51">
        <f t="shared" si="28"/>
        <v>35139</v>
      </c>
      <c r="J162" s="28" t="s">
        <v>2919</v>
      </c>
      <c r="K162" s="29" t="s">
        <v>172</v>
      </c>
      <c r="L162" s="56" t="s">
        <v>15</v>
      </c>
      <c r="M162" s="54"/>
      <c r="N162" s="67" t="str">
        <f t="shared" si="21"/>
        <v>BK0160</v>
      </c>
      <c r="O162" s="67" t="s">
        <v>1688</v>
      </c>
      <c r="P162" s="67" t="str">
        <f t="shared" si="22"/>
        <v>pomieszczenie gospodarcze</v>
      </c>
      <c r="Q162" s="67" t="str">
        <f t="shared" si="23"/>
        <v>Gmina Ścinawa</v>
      </c>
      <c r="R162" s="68">
        <f t="shared" si="24"/>
        <v>35139</v>
      </c>
    </row>
    <row r="163" spans="1:19" ht="24.9" customHeight="1">
      <c r="A163" s="28">
        <v>161</v>
      </c>
      <c r="B163" s="29" t="s">
        <v>176</v>
      </c>
      <c r="C163" s="28"/>
      <c r="D163" s="28"/>
      <c r="E163" s="31">
        <v>10.119999999999999</v>
      </c>
      <c r="F163" s="31"/>
      <c r="G163" s="30">
        <v>1700</v>
      </c>
      <c r="H163" s="28" t="s">
        <v>12</v>
      </c>
      <c r="I163" s="51">
        <f t="shared" si="28"/>
        <v>17204</v>
      </c>
      <c r="J163" s="28" t="s">
        <v>2919</v>
      </c>
      <c r="K163" s="29" t="s">
        <v>173</v>
      </c>
      <c r="L163" s="56" t="s">
        <v>15</v>
      </c>
      <c r="M163" s="54"/>
      <c r="N163" s="67" t="str">
        <f t="shared" si="21"/>
        <v>BK0161</v>
      </c>
      <c r="O163" s="67" t="s">
        <v>1688</v>
      </c>
      <c r="P163" s="67" t="str">
        <f t="shared" si="22"/>
        <v>pomieszczenie gospodarcze</v>
      </c>
      <c r="Q163" s="67" t="str">
        <f t="shared" si="23"/>
        <v>Gmina Ścinawa</v>
      </c>
      <c r="R163" s="68">
        <f t="shared" si="24"/>
        <v>17204</v>
      </c>
    </row>
    <row r="164" spans="1:19" ht="24.9" customHeight="1">
      <c r="A164" s="28">
        <v>162</v>
      </c>
      <c r="B164" s="29" t="s">
        <v>176</v>
      </c>
      <c r="C164" s="28"/>
      <c r="D164" s="28"/>
      <c r="E164" s="31">
        <v>13.59</v>
      </c>
      <c r="F164" s="31"/>
      <c r="G164" s="30">
        <v>1700</v>
      </c>
      <c r="H164" s="28" t="s">
        <v>12</v>
      </c>
      <c r="I164" s="51">
        <f t="shared" si="28"/>
        <v>23103</v>
      </c>
      <c r="J164" s="28" t="s">
        <v>2919</v>
      </c>
      <c r="K164" s="29" t="s">
        <v>174</v>
      </c>
      <c r="L164" s="56" t="s">
        <v>15</v>
      </c>
      <c r="M164" s="54"/>
      <c r="N164" s="67" t="str">
        <f t="shared" si="21"/>
        <v>BK0162</v>
      </c>
      <c r="O164" s="67" t="s">
        <v>1688</v>
      </c>
      <c r="P164" s="67" t="str">
        <f t="shared" si="22"/>
        <v>pomieszczenie gospodarcze</v>
      </c>
      <c r="Q164" s="67" t="str">
        <f t="shared" si="23"/>
        <v>Gmina Ścinawa</v>
      </c>
      <c r="R164" s="68">
        <f t="shared" si="24"/>
        <v>23103</v>
      </c>
    </row>
    <row r="165" spans="1:19" ht="24.9" customHeight="1">
      <c r="A165" s="28">
        <v>163</v>
      </c>
      <c r="B165" s="29" t="s">
        <v>176</v>
      </c>
      <c r="C165" s="28"/>
      <c r="D165" s="28"/>
      <c r="E165" s="31">
        <v>13.59</v>
      </c>
      <c r="F165" s="31"/>
      <c r="G165" s="30">
        <v>1700</v>
      </c>
      <c r="H165" s="28" t="s">
        <v>12</v>
      </c>
      <c r="I165" s="51">
        <f t="shared" si="28"/>
        <v>23103</v>
      </c>
      <c r="J165" s="28" t="s">
        <v>2919</v>
      </c>
      <c r="K165" s="29" t="s">
        <v>192</v>
      </c>
      <c r="L165" s="56" t="s">
        <v>15</v>
      </c>
      <c r="M165" s="54"/>
      <c r="N165" s="67" t="str">
        <f t="shared" si="21"/>
        <v>BK0163</v>
      </c>
      <c r="O165" s="67" t="s">
        <v>1688</v>
      </c>
      <c r="P165" s="67" t="str">
        <f t="shared" si="22"/>
        <v>pomieszczenie gospodarcze</v>
      </c>
      <c r="Q165" s="67" t="str">
        <f t="shared" si="23"/>
        <v>Gmina Ścinawa</v>
      </c>
      <c r="R165" s="68">
        <f t="shared" si="24"/>
        <v>23103</v>
      </c>
    </row>
    <row r="166" spans="1:19" ht="24.9" customHeight="1">
      <c r="A166" s="28">
        <v>164</v>
      </c>
      <c r="B166" s="29" t="s">
        <v>176</v>
      </c>
      <c r="C166" s="28"/>
      <c r="D166" s="28"/>
      <c r="E166" s="31">
        <v>18.75</v>
      </c>
      <c r="F166" s="31"/>
      <c r="G166" s="30">
        <v>1700</v>
      </c>
      <c r="H166" s="28" t="s">
        <v>12</v>
      </c>
      <c r="I166" s="51">
        <f t="shared" si="28"/>
        <v>31875</v>
      </c>
      <c r="J166" s="28" t="s">
        <v>2919</v>
      </c>
      <c r="K166" s="29" t="s">
        <v>193</v>
      </c>
      <c r="L166" s="56" t="s">
        <v>15</v>
      </c>
      <c r="M166" s="54"/>
      <c r="N166" s="67" t="str">
        <f t="shared" si="21"/>
        <v>BK0164</v>
      </c>
      <c r="O166" s="67" t="s">
        <v>1688</v>
      </c>
      <c r="P166" s="67" t="str">
        <f t="shared" si="22"/>
        <v>pomieszczenie gospodarcze</v>
      </c>
      <c r="Q166" s="67" t="str">
        <f t="shared" si="23"/>
        <v>Gmina Ścinawa</v>
      </c>
      <c r="R166" s="68">
        <f t="shared" si="24"/>
        <v>31875</v>
      </c>
    </row>
    <row r="167" spans="1:19" ht="24.9" customHeight="1">
      <c r="A167" s="28">
        <v>165</v>
      </c>
      <c r="B167" s="29" t="s">
        <v>3178</v>
      </c>
      <c r="C167" s="28"/>
      <c r="D167" s="28"/>
      <c r="E167" s="31">
        <v>70.56</v>
      </c>
      <c r="F167" s="31"/>
      <c r="G167" s="30">
        <v>3627.28</v>
      </c>
      <c r="H167" s="28" t="s">
        <v>12</v>
      </c>
      <c r="I167" s="51">
        <f>G167*E167</f>
        <v>255940.87680000003</v>
      </c>
      <c r="J167" s="28" t="s">
        <v>2919</v>
      </c>
      <c r="K167" s="29" t="s">
        <v>194</v>
      </c>
      <c r="L167" s="56" t="s">
        <v>15</v>
      </c>
      <c r="M167" s="54"/>
      <c r="N167" s="67" t="str">
        <f t="shared" si="21"/>
        <v>BK0165</v>
      </c>
      <c r="O167" s="67" t="s">
        <v>1688</v>
      </c>
      <c r="P167" s="67" t="str">
        <f t="shared" si="22"/>
        <v>lokal użytkowy</v>
      </c>
      <c r="Q167" s="67" t="str">
        <f t="shared" si="23"/>
        <v>Gmina Ścinawa</v>
      </c>
      <c r="R167" s="68">
        <f t="shared" si="24"/>
        <v>255940.87680000003</v>
      </c>
    </row>
    <row r="168" spans="1:19" ht="24.9" customHeight="1">
      <c r="A168" s="28">
        <v>166</v>
      </c>
      <c r="B168" s="633" t="s">
        <v>1021</v>
      </c>
      <c r="C168" s="632"/>
      <c r="D168" s="632"/>
      <c r="E168" s="634">
        <v>880.7</v>
      </c>
      <c r="F168" s="634"/>
      <c r="G168" s="635">
        <v>6558.58</v>
      </c>
      <c r="H168" s="632" t="s">
        <v>12</v>
      </c>
      <c r="I168" s="51">
        <f t="shared" ref="I168" si="29">G168*E168</f>
        <v>5776141.4060000004</v>
      </c>
      <c r="J168" s="35" t="s">
        <v>3338</v>
      </c>
      <c r="K168" s="633" t="s">
        <v>1013</v>
      </c>
      <c r="L168" s="637" t="s">
        <v>15</v>
      </c>
      <c r="M168" s="632"/>
      <c r="N168" s="67" t="str">
        <f t="shared" si="21"/>
        <v>BK0166</v>
      </c>
      <c r="O168" s="67" t="s">
        <v>1688</v>
      </c>
      <c r="P168" s="67" t="str">
        <f t="shared" si="22"/>
        <v>budynek Pałacyku (obecnie Schronisko Młodzieżowe)</v>
      </c>
      <c r="Q168" s="67" t="str">
        <f t="shared" si="23"/>
        <v>Ośrodek Działań Edukacyjnych i Twórczych, Schronisko Młodzieżowe „Pałacyk"</v>
      </c>
      <c r="R168" s="68">
        <f t="shared" si="24"/>
        <v>5776141.4060000004</v>
      </c>
    </row>
    <row r="169" spans="1:19" ht="24.9" customHeight="1">
      <c r="A169" s="28">
        <v>167</v>
      </c>
      <c r="B169" s="639" t="s">
        <v>3342</v>
      </c>
      <c r="C169" s="638"/>
      <c r="D169" s="638"/>
      <c r="E169" s="640">
        <v>215.3</v>
      </c>
      <c r="F169" s="640"/>
      <c r="G169" s="641">
        <v>1400</v>
      </c>
      <c r="H169" s="638" t="s">
        <v>12</v>
      </c>
      <c r="I169" s="642">
        <v>301420</v>
      </c>
      <c r="J169" s="638" t="s">
        <v>2916</v>
      </c>
      <c r="K169" s="639" t="s">
        <v>3683</v>
      </c>
      <c r="L169" s="643" t="s">
        <v>15</v>
      </c>
      <c r="M169" s="638" t="s">
        <v>3780</v>
      </c>
      <c r="N169" s="67" t="s">
        <v>1885</v>
      </c>
      <c r="O169" s="67" t="s">
        <v>1688</v>
      </c>
      <c r="P169" s="67" t="s">
        <v>3342</v>
      </c>
      <c r="Q169" s="67" t="s">
        <v>2916</v>
      </c>
      <c r="R169" s="68">
        <v>301420</v>
      </c>
    </row>
    <row r="170" spans="1:19" ht="24.9" customHeight="1">
      <c r="A170" s="28">
        <v>168</v>
      </c>
      <c r="B170" s="72" t="s">
        <v>1014</v>
      </c>
      <c r="C170" s="71"/>
      <c r="D170" s="71"/>
      <c r="E170" s="73">
        <v>66.739999999999995</v>
      </c>
      <c r="F170" s="73"/>
      <c r="G170" s="77">
        <v>1400</v>
      </c>
      <c r="H170" s="71" t="s">
        <v>12</v>
      </c>
      <c r="I170" s="74">
        <f t="shared" ref="I170" si="30">G170*E170</f>
        <v>93436</v>
      </c>
      <c r="J170" s="71" t="s">
        <v>2919</v>
      </c>
      <c r="K170" s="72" t="s">
        <v>1015</v>
      </c>
      <c r="L170" s="75" t="s">
        <v>15</v>
      </c>
      <c r="M170" s="71"/>
      <c r="N170" s="67" t="str">
        <f t="shared" ref="N170:N214" si="31">$N$1&amp;TEXT(A170,"0000")</f>
        <v>BK0168</v>
      </c>
      <c r="O170" s="67" t="s">
        <v>1688</v>
      </c>
      <c r="P170" s="67" t="str">
        <f t="shared" ref="P170:P214" si="32">B170</f>
        <v>Pomieszczenia gospodarcze x  6</v>
      </c>
      <c r="Q170" s="67" t="str">
        <f t="shared" ref="Q170:Q214" si="33">J170</f>
        <v>Gmina Ścinawa</v>
      </c>
      <c r="R170" s="68">
        <f t="shared" ref="R170:R214" si="34">I170</f>
        <v>93436</v>
      </c>
    </row>
    <row r="171" spans="1:19" ht="24.9" customHeight="1">
      <c r="A171" s="28">
        <v>169</v>
      </c>
      <c r="B171" s="29" t="s">
        <v>1018</v>
      </c>
      <c r="C171" s="28"/>
      <c r="D171" s="28"/>
      <c r="E171" s="31">
        <v>297</v>
      </c>
      <c r="F171" s="31"/>
      <c r="G171" s="30">
        <v>1436.8</v>
      </c>
      <c r="H171" s="28" t="s">
        <v>1019</v>
      </c>
      <c r="I171" s="51">
        <f>G171*E171</f>
        <v>426729.6</v>
      </c>
      <c r="J171" s="28" t="s">
        <v>2919</v>
      </c>
      <c r="K171" s="29" t="s">
        <v>3684</v>
      </c>
      <c r="L171" s="56" t="s">
        <v>1107</v>
      </c>
      <c r="M171" s="33" t="s">
        <v>1107</v>
      </c>
      <c r="N171" s="67" t="str">
        <f t="shared" si="31"/>
        <v>BK0169</v>
      </c>
      <c r="O171" s="67" t="s">
        <v>1688</v>
      </c>
      <c r="P171" s="67" t="str">
        <f t="shared" si="32"/>
        <v>Hala skupu</v>
      </c>
      <c r="Q171" s="67" t="str">
        <f t="shared" si="33"/>
        <v>Gmina Ścinawa</v>
      </c>
      <c r="R171" s="68">
        <f t="shared" si="34"/>
        <v>426729.6</v>
      </c>
    </row>
    <row r="172" spans="1:19" s="336" customFormat="1" ht="24.9" customHeight="1">
      <c r="A172" s="28">
        <v>170</v>
      </c>
      <c r="B172" s="737" t="s">
        <v>4048</v>
      </c>
      <c r="C172" s="736">
        <v>2010</v>
      </c>
      <c r="D172" s="736"/>
      <c r="E172" s="738">
        <v>50.45</v>
      </c>
      <c r="F172" s="738" t="s">
        <v>3340</v>
      </c>
      <c r="G172" s="739">
        <v>3627.28</v>
      </c>
      <c r="H172" s="740" t="s">
        <v>12</v>
      </c>
      <c r="I172" s="888">
        <f t="shared" ref="I172" si="35">G172*E172</f>
        <v>182996.27600000001</v>
      </c>
      <c r="J172" s="736" t="s">
        <v>2919</v>
      </c>
      <c r="K172" s="741" t="s">
        <v>40</v>
      </c>
      <c r="L172" s="742" t="s">
        <v>3429</v>
      </c>
      <c r="M172" s="743" t="s">
        <v>4049</v>
      </c>
      <c r="N172" s="600" t="str">
        <f t="shared" si="31"/>
        <v>BK0170</v>
      </c>
      <c r="O172" s="600" t="s">
        <v>1688</v>
      </c>
      <c r="P172" s="600" t="str">
        <f t="shared" si="32"/>
        <v>Lokal usługowy</v>
      </c>
      <c r="Q172" s="600" t="str">
        <f t="shared" si="33"/>
        <v>Gmina Ścinawa</v>
      </c>
      <c r="R172" s="601">
        <f t="shared" si="34"/>
        <v>182996.27600000001</v>
      </c>
      <c r="S172" s="813"/>
    </row>
    <row r="173" spans="1:19" ht="24.9" customHeight="1">
      <c r="A173" s="28">
        <v>171</v>
      </c>
      <c r="B173" s="29" t="s">
        <v>1101</v>
      </c>
      <c r="C173" s="28"/>
      <c r="D173" s="28"/>
      <c r="E173" s="31">
        <v>175</v>
      </c>
      <c r="F173" s="31"/>
      <c r="G173" s="30">
        <v>2352</v>
      </c>
      <c r="H173" s="34" t="s">
        <v>1112</v>
      </c>
      <c r="I173" s="51">
        <f>G173*E173</f>
        <v>411600</v>
      </c>
      <c r="J173" s="28" t="s">
        <v>2919</v>
      </c>
      <c r="K173" s="29" t="s">
        <v>30</v>
      </c>
      <c r="L173" s="56" t="s">
        <v>1022</v>
      </c>
      <c r="M173" s="54"/>
      <c r="N173" s="67" t="str">
        <f t="shared" si="31"/>
        <v>BK0171</v>
      </c>
      <c r="O173" s="67" t="s">
        <v>1688</v>
      </c>
      <c r="P173" s="67" t="str">
        <f t="shared" si="32"/>
        <v>Kompleks budynku dworca kolejowego w Wielowsi</v>
      </c>
      <c r="Q173" s="67" t="str">
        <f t="shared" si="33"/>
        <v>Gmina Ścinawa</v>
      </c>
      <c r="R173" s="68">
        <f t="shared" si="34"/>
        <v>411600</v>
      </c>
    </row>
    <row r="174" spans="1:19" ht="24.9" customHeight="1">
      <c r="A174" s="28">
        <v>172</v>
      </c>
      <c r="B174" s="29" t="s">
        <v>1103</v>
      </c>
      <c r="C174" s="42"/>
      <c r="D174" s="42"/>
      <c r="E174" s="78">
        <v>311.18</v>
      </c>
      <c r="F174" s="78"/>
      <c r="G174" s="30">
        <v>1251.7</v>
      </c>
      <c r="H174" s="28" t="s">
        <v>1104</v>
      </c>
      <c r="I174" s="51">
        <f>G174*E174</f>
        <v>389504.00599999999</v>
      </c>
      <c r="J174" s="28" t="s">
        <v>2919</v>
      </c>
      <c r="K174" s="29" t="s">
        <v>3685</v>
      </c>
      <c r="L174" s="79"/>
      <c r="M174" s="80"/>
      <c r="N174" s="67" t="str">
        <f t="shared" si="31"/>
        <v>BK0172</v>
      </c>
      <c r="O174" s="67" t="s">
        <v>1688</v>
      </c>
      <c r="P174" s="67" t="str">
        <f t="shared" si="32"/>
        <v>budynek sklepu</v>
      </c>
      <c r="Q174" s="67" t="str">
        <f t="shared" si="33"/>
        <v>Gmina Ścinawa</v>
      </c>
      <c r="R174" s="68">
        <f t="shared" si="34"/>
        <v>389504.00599999999</v>
      </c>
    </row>
    <row r="175" spans="1:19" ht="24.9" customHeight="1">
      <c r="A175" s="28">
        <v>173</v>
      </c>
      <c r="B175" s="29" t="s">
        <v>1105</v>
      </c>
      <c r="C175" s="42"/>
      <c r="D175" s="42"/>
      <c r="E175" s="78">
        <v>303.02999999999997</v>
      </c>
      <c r="F175" s="78"/>
      <c r="G175" s="30">
        <v>306.57</v>
      </c>
      <c r="H175" s="28" t="s">
        <v>1104</v>
      </c>
      <c r="I175" s="51">
        <f t="shared" ref="I175:I177" si="36">G175*E175</f>
        <v>92899.907099999997</v>
      </c>
      <c r="J175" s="28" t="s">
        <v>2919</v>
      </c>
      <c r="K175" s="29" t="s">
        <v>3685</v>
      </c>
      <c r="L175" s="79"/>
      <c r="M175" s="80"/>
      <c r="N175" s="67" t="str">
        <f t="shared" si="31"/>
        <v>BK0173</v>
      </c>
      <c r="O175" s="67" t="s">
        <v>1688</v>
      </c>
      <c r="P175" s="67" t="str">
        <f t="shared" si="32"/>
        <v>budynek magazynu</v>
      </c>
      <c r="Q175" s="67" t="str">
        <f t="shared" si="33"/>
        <v>Gmina Ścinawa</v>
      </c>
      <c r="R175" s="68">
        <f t="shared" si="34"/>
        <v>92899.907099999997</v>
      </c>
    </row>
    <row r="176" spans="1:19" ht="24.9" customHeight="1">
      <c r="A176" s="28">
        <v>174</v>
      </c>
      <c r="B176" s="29" t="s">
        <v>1106</v>
      </c>
      <c r="C176" s="42"/>
      <c r="D176" s="42"/>
      <c r="E176" s="78">
        <v>253</v>
      </c>
      <c r="F176" s="78"/>
      <c r="G176" s="30">
        <v>560.28</v>
      </c>
      <c r="H176" s="28" t="s">
        <v>1104</v>
      </c>
      <c r="I176" s="51">
        <f t="shared" si="36"/>
        <v>141750.84</v>
      </c>
      <c r="J176" s="28" t="s">
        <v>2919</v>
      </c>
      <c r="K176" s="29" t="s">
        <v>3685</v>
      </c>
      <c r="L176" s="79"/>
      <c r="M176" s="80"/>
      <c r="N176" s="67" t="str">
        <f t="shared" si="31"/>
        <v>BK0174</v>
      </c>
      <c r="O176" s="67" t="s">
        <v>1688</v>
      </c>
      <c r="P176" s="67" t="str">
        <f t="shared" si="32"/>
        <v>budynek garażowy</v>
      </c>
      <c r="Q176" s="67" t="str">
        <f t="shared" si="33"/>
        <v>Gmina Ścinawa</v>
      </c>
      <c r="R176" s="68">
        <f t="shared" si="34"/>
        <v>141750.84</v>
      </c>
    </row>
    <row r="177" spans="1:19" ht="66">
      <c r="A177" s="28">
        <v>175</v>
      </c>
      <c r="B177" s="29" t="s">
        <v>3313</v>
      </c>
      <c r="C177" s="28">
        <v>2019</v>
      </c>
      <c r="D177" s="28" t="s">
        <v>1110</v>
      </c>
      <c r="E177" s="31">
        <v>165</v>
      </c>
      <c r="F177" s="31"/>
      <c r="G177" s="30">
        <v>12121.22</v>
      </c>
      <c r="H177" s="34" t="s">
        <v>12</v>
      </c>
      <c r="I177" s="51">
        <f t="shared" si="36"/>
        <v>2000001.2999999998</v>
      </c>
      <c r="J177" s="28" t="s">
        <v>2919</v>
      </c>
      <c r="K177" s="29" t="s">
        <v>1109</v>
      </c>
      <c r="L177" s="56" t="s">
        <v>15</v>
      </c>
      <c r="M177" s="54"/>
      <c r="N177" s="67" t="str">
        <f t="shared" si="31"/>
        <v>BK0175</v>
      </c>
      <c r="O177" s="67" t="s">
        <v>1688</v>
      </c>
      <c r="P177" s="67" t="str">
        <f t="shared" si="32"/>
        <v>Świetlica Wiejska Parszowice z budowlami i infrastruktruą otaczającą (ogrodzenie, oświetlenie terenu, parking i siłownia zewnętrzna)</v>
      </c>
      <c r="Q177" s="67" t="str">
        <f t="shared" si="33"/>
        <v>Gmina Ścinawa</v>
      </c>
      <c r="R177" s="68">
        <f t="shared" si="34"/>
        <v>2000001.2999999998</v>
      </c>
    </row>
    <row r="178" spans="1:19" ht="26.4">
      <c r="A178" s="28">
        <v>176</v>
      </c>
      <c r="B178" s="41" t="s">
        <v>910</v>
      </c>
      <c r="C178" s="28">
        <v>2010</v>
      </c>
      <c r="D178" s="28"/>
      <c r="E178" s="31">
        <v>1361.45</v>
      </c>
      <c r="F178" s="31"/>
      <c r="G178" s="30">
        <f t="shared" ref="G178:G188" si="37">I178/E178</f>
        <v>3972.6909544970431</v>
      </c>
      <c r="H178" s="34" t="s">
        <v>12</v>
      </c>
      <c r="I178" s="51">
        <v>5408620.0999999996</v>
      </c>
      <c r="J178" s="28" t="s">
        <v>4068</v>
      </c>
      <c r="K178" s="29" t="s">
        <v>3686</v>
      </c>
      <c r="L178" s="56" t="s">
        <v>15</v>
      </c>
      <c r="M178" s="54"/>
      <c r="N178" s="67" t="str">
        <f t="shared" si="31"/>
        <v>BK0176</v>
      </c>
      <c r="O178" s="67" t="s">
        <v>1688</v>
      </c>
      <c r="P178" s="67" t="str">
        <f t="shared" si="32"/>
        <v>BUDYNEK Centrum Turystyki i Kultury w Ścinawie</v>
      </c>
      <c r="Q178" s="67" t="str">
        <f t="shared" si="33"/>
        <v>Centrum Kultury i Biblioteka w Ścinawie</v>
      </c>
      <c r="R178" s="68">
        <f t="shared" si="34"/>
        <v>5408620.0999999996</v>
      </c>
    </row>
    <row r="179" spans="1:19" ht="26.4">
      <c r="A179" s="28">
        <v>177</v>
      </c>
      <c r="B179" s="41" t="s">
        <v>912</v>
      </c>
      <c r="C179" s="28">
        <v>2010</v>
      </c>
      <c r="D179" s="28"/>
      <c r="E179" s="31">
        <v>68</v>
      </c>
      <c r="F179" s="31"/>
      <c r="G179" s="30">
        <f t="shared" si="37"/>
        <v>1133.5754411764706</v>
      </c>
      <c r="H179" s="34" t="s">
        <v>12</v>
      </c>
      <c r="I179" s="51">
        <v>77083.13</v>
      </c>
      <c r="J179" s="28" t="s">
        <v>4068</v>
      </c>
      <c r="K179" s="29" t="s">
        <v>147</v>
      </c>
      <c r="L179" s="56" t="s">
        <v>15</v>
      </c>
      <c r="M179" s="54"/>
      <c r="N179" s="67" t="str">
        <f t="shared" si="31"/>
        <v>BK0177</v>
      </c>
      <c r="O179" s="67" t="s">
        <v>1688</v>
      </c>
      <c r="P179" s="67" t="str">
        <f t="shared" si="32"/>
        <v>Świetlica</v>
      </c>
      <c r="Q179" s="67" t="str">
        <f t="shared" si="33"/>
        <v>Centrum Kultury i Biblioteka w Ścinawie</v>
      </c>
      <c r="R179" s="68">
        <f t="shared" si="34"/>
        <v>77083.13</v>
      </c>
    </row>
    <row r="180" spans="1:19" ht="26.4">
      <c r="A180" s="28">
        <v>178</v>
      </c>
      <c r="B180" s="41" t="s">
        <v>912</v>
      </c>
      <c r="C180" s="28">
        <v>2010</v>
      </c>
      <c r="D180" s="28"/>
      <c r="E180" s="31">
        <v>110</v>
      </c>
      <c r="F180" s="31"/>
      <c r="G180" s="30">
        <f t="shared" si="37"/>
        <v>1498.4915454545455</v>
      </c>
      <c r="H180" s="34" t="s">
        <v>12</v>
      </c>
      <c r="I180" s="51">
        <v>164834.07</v>
      </c>
      <c r="J180" s="28" t="s">
        <v>4068</v>
      </c>
      <c r="K180" s="29" t="s">
        <v>913</v>
      </c>
      <c r="L180" s="56" t="s">
        <v>15</v>
      </c>
      <c r="M180" s="54"/>
      <c r="N180" s="67" t="str">
        <f t="shared" si="31"/>
        <v>BK0178</v>
      </c>
      <c r="O180" s="67" t="s">
        <v>1688</v>
      </c>
      <c r="P180" s="67" t="str">
        <f t="shared" si="32"/>
        <v>Świetlica</v>
      </c>
      <c r="Q180" s="67" t="str">
        <f t="shared" si="33"/>
        <v>Centrum Kultury i Biblioteka w Ścinawie</v>
      </c>
      <c r="R180" s="68">
        <f t="shared" si="34"/>
        <v>164834.07</v>
      </c>
    </row>
    <row r="181" spans="1:19" ht="26.4">
      <c r="A181" s="28">
        <v>179</v>
      </c>
      <c r="B181" s="41" t="s">
        <v>912</v>
      </c>
      <c r="C181" s="28">
        <v>2010</v>
      </c>
      <c r="D181" s="28"/>
      <c r="E181" s="31">
        <v>120</v>
      </c>
      <c r="F181" s="31"/>
      <c r="G181" s="30">
        <f t="shared" si="37"/>
        <v>1666.6666666666667</v>
      </c>
      <c r="H181" s="34" t="s">
        <v>12</v>
      </c>
      <c r="I181" s="51">
        <v>200000</v>
      </c>
      <c r="J181" s="28" t="s">
        <v>4068</v>
      </c>
      <c r="K181" s="29" t="s">
        <v>914</v>
      </c>
      <c r="L181" s="56" t="s">
        <v>15</v>
      </c>
      <c r="M181" s="54"/>
      <c r="N181" s="67" t="str">
        <f t="shared" si="31"/>
        <v>BK0179</v>
      </c>
      <c r="O181" s="67" t="s">
        <v>1688</v>
      </c>
      <c r="P181" s="67" t="str">
        <f t="shared" si="32"/>
        <v>Świetlica</v>
      </c>
      <c r="Q181" s="67" t="str">
        <f t="shared" si="33"/>
        <v>Centrum Kultury i Biblioteka w Ścinawie</v>
      </c>
      <c r="R181" s="68">
        <f t="shared" si="34"/>
        <v>200000</v>
      </c>
    </row>
    <row r="182" spans="1:19" s="336" customFormat="1" ht="40.799999999999997">
      <c r="A182" s="28">
        <v>180</v>
      </c>
      <c r="B182" s="737" t="s">
        <v>912</v>
      </c>
      <c r="C182" s="736">
        <v>2010</v>
      </c>
      <c r="D182" s="736"/>
      <c r="E182" s="738">
        <v>160</v>
      </c>
      <c r="F182" s="738"/>
      <c r="G182" s="739">
        <f t="shared" si="37"/>
        <v>632.69375000000002</v>
      </c>
      <c r="H182" s="740" t="s">
        <v>12</v>
      </c>
      <c r="I182" s="888">
        <v>101231</v>
      </c>
      <c r="J182" s="736" t="s">
        <v>2919</v>
      </c>
      <c r="K182" s="741" t="s">
        <v>915</v>
      </c>
      <c r="L182" s="742" t="s">
        <v>3429</v>
      </c>
      <c r="M182" s="746" t="s">
        <v>3346</v>
      </c>
      <c r="N182" s="67" t="str">
        <f t="shared" si="31"/>
        <v>BK0180</v>
      </c>
      <c r="O182" s="67" t="s">
        <v>1688</v>
      </c>
      <c r="P182" s="67" t="str">
        <f t="shared" si="32"/>
        <v>Świetlica</v>
      </c>
      <c r="Q182" s="67" t="str">
        <f t="shared" si="33"/>
        <v>Gmina Ścinawa</v>
      </c>
      <c r="R182" s="68">
        <f t="shared" si="34"/>
        <v>101231</v>
      </c>
      <c r="S182" s="813"/>
    </row>
    <row r="183" spans="1:19" ht="24.9" customHeight="1">
      <c r="A183" s="28">
        <v>181</v>
      </c>
      <c r="B183" s="41" t="s">
        <v>912</v>
      </c>
      <c r="C183" s="28">
        <v>2010</v>
      </c>
      <c r="D183" s="28"/>
      <c r="E183" s="31">
        <v>100</v>
      </c>
      <c r="F183" s="31"/>
      <c r="G183" s="30">
        <f t="shared" si="37"/>
        <v>1500</v>
      </c>
      <c r="H183" s="34" t="s">
        <v>12</v>
      </c>
      <c r="I183" s="51">
        <v>150000</v>
      </c>
      <c r="J183" s="28" t="s">
        <v>4068</v>
      </c>
      <c r="K183" s="29" t="s">
        <v>916</v>
      </c>
      <c r="L183" s="56" t="s">
        <v>15</v>
      </c>
      <c r="M183" s="54"/>
      <c r="N183" s="67" t="str">
        <f t="shared" si="31"/>
        <v>BK0181</v>
      </c>
      <c r="O183" s="67" t="s">
        <v>1688</v>
      </c>
      <c r="P183" s="67" t="str">
        <f t="shared" si="32"/>
        <v>Świetlica</v>
      </c>
      <c r="Q183" s="67" t="str">
        <f t="shared" si="33"/>
        <v>Centrum Kultury i Biblioteka w Ścinawie</v>
      </c>
      <c r="R183" s="68">
        <f t="shared" si="34"/>
        <v>150000</v>
      </c>
    </row>
    <row r="184" spans="1:19" ht="24.9" customHeight="1">
      <c r="A184" s="28">
        <v>182</v>
      </c>
      <c r="B184" s="41" t="s">
        <v>912</v>
      </c>
      <c r="C184" s="28">
        <v>2010</v>
      </c>
      <c r="D184" s="28"/>
      <c r="E184" s="31">
        <v>200</v>
      </c>
      <c r="F184" s="31"/>
      <c r="G184" s="30">
        <f t="shared" si="37"/>
        <v>1050</v>
      </c>
      <c r="H184" s="34" t="s">
        <v>12</v>
      </c>
      <c r="I184" s="51">
        <v>210000</v>
      </c>
      <c r="J184" s="28" t="s">
        <v>4068</v>
      </c>
      <c r="K184" s="29" t="s">
        <v>917</v>
      </c>
      <c r="L184" s="56" t="s">
        <v>15</v>
      </c>
      <c r="M184" s="54"/>
      <c r="N184" s="67" t="str">
        <f t="shared" si="31"/>
        <v>BK0182</v>
      </c>
      <c r="O184" s="67" t="s">
        <v>1688</v>
      </c>
      <c r="P184" s="67" t="str">
        <f t="shared" si="32"/>
        <v>Świetlica</v>
      </c>
      <c r="Q184" s="67" t="str">
        <f t="shared" si="33"/>
        <v>Centrum Kultury i Biblioteka w Ścinawie</v>
      </c>
      <c r="R184" s="68">
        <f t="shared" si="34"/>
        <v>210000</v>
      </c>
    </row>
    <row r="185" spans="1:19" ht="24.9" customHeight="1">
      <c r="A185" s="28">
        <v>183</v>
      </c>
      <c r="B185" s="41" t="s">
        <v>912</v>
      </c>
      <c r="C185" s="28" t="s">
        <v>17</v>
      </c>
      <c r="D185" s="28"/>
      <c r="E185" s="31">
        <v>150</v>
      </c>
      <c r="F185" s="31"/>
      <c r="G185" s="30">
        <f t="shared" si="37"/>
        <v>1266.6666666666667</v>
      </c>
      <c r="H185" s="34" t="s">
        <v>12</v>
      </c>
      <c r="I185" s="51">
        <v>190000</v>
      </c>
      <c r="J185" s="28" t="s">
        <v>4068</v>
      </c>
      <c r="K185" s="29" t="s">
        <v>918</v>
      </c>
      <c r="L185" s="56" t="s">
        <v>15</v>
      </c>
      <c r="M185" s="54"/>
      <c r="N185" s="67" t="str">
        <f t="shared" si="31"/>
        <v>BK0183</v>
      </c>
      <c r="O185" s="67" t="s">
        <v>1688</v>
      </c>
      <c r="P185" s="67" t="str">
        <f t="shared" si="32"/>
        <v>Świetlica</v>
      </c>
      <c r="Q185" s="67" t="str">
        <f t="shared" si="33"/>
        <v>Centrum Kultury i Biblioteka w Ścinawie</v>
      </c>
      <c r="R185" s="68">
        <f t="shared" si="34"/>
        <v>190000</v>
      </c>
    </row>
    <row r="186" spans="1:19" ht="24.9" customHeight="1">
      <c r="A186" s="28">
        <v>184</v>
      </c>
      <c r="B186" s="41" t="s">
        <v>912</v>
      </c>
      <c r="C186" s="28">
        <v>2010</v>
      </c>
      <c r="D186" s="28"/>
      <c r="E186" s="31">
        <v>400</v>
      </c>
      <c r="F186" s="31"/>
      <c r="G186" s="30">
        <f t="shared" si="37"/>
        <v>846.88432499999999</v>
      </c>
      <c r="H186" s="34" t="s">
        <v>12</v>
      </c>
      <c r="I186" s="51">
        <v>338753.73</v>
      </c>
      <c r="J186" s="28" t="s">
        <v>4068</v>
      </c>
      <c r="K186" s="29" t="s">
        <v>20</v>
      </c>
      <c r="L186" s="56" t="s">
        <v>15</v>
      </c>
      <c r="M186" s="54"/>
      <c r="N186" s="67" t="str">
        <f t="shared" si="31"/>
        <v>BK0184</v>
      </c>
      <c r="O186" s="67" t="s">
        <v>1688</v>
      </c>
      <c r="P186" s="67" t="str">
        <f t="shared" si="32"/>
        <v>Świetlica</v>
      </c>
      <c r="Q186" s="67" t="str">
        <f t="shared" si="33"/>
        <v>Centrum Kultury i Biblioteka w Ścinawie</v>
      </c>
      <c r="R186" s="68">
        <f t="shared" si="34"/>
        <v>338753.73</v>
      </c>
    </row>
    <row r="187" spans="1:19" ht="24.9" customHeight="1">
      <c r="A187" s="28">
        <v>185</v>
      </c>
      <c r="B187" s="81" t="s">
        <v>919</v>
      </c>
      <c r="C187" s="82" t="s">
        <v>17</v>
      </c>
      <c r="D187" s="35"/>
      <c r="E187" s="32">
        <v>65</v>
      </c>
      <c r="F187" s="32"/>
      <c r="G187" s="37">
        <f t="shared" si="37"/>
        <v>767.60138461538452</v>
      </c>
      <c r="H187" s="36" t="s">
        <v>12</v>
      </c>
      <c r="I187" s="83">
        <v>49894.09</v>
      </c>
      <c r="J187" s="28" t="s">
        <v>4068</v>
      </c>
      <c r="K187" s="84" t="s">
        <v>3687</v>
      </c>
      <c r="L187" s="85" t="s">
        <v>15</v>
      </c>
      <c r="M187" s="54"/>
      <c r="N187" s="67" t="str">
        <f t="shared" si="31"/>
        <v>BK0185</v>
      </c>
      <c r="O187" s="67" t="s">
        <v>1688</v>
      </c>
      <c r="P187" s="67" t="str">
        <f t="shared" si="32"/>
        <v>TAWERNA</v>
      </c>
      <c r="Q187" s="67" t="str">
        <f t="shared" si="33"/>
        <v>Centrum Kultury i Biblioteka w Ścinawie</v>
      </c>
      <c r="R187" s="68">
        <f t="shared" si="34"/>
        <v>49894.09</v>
      </c>
    </row>
    <row r="188" spans="1:19" ht="24.9" customHeight="1">
      <c r="A188" s="28">
        <v>186</v>
      </c>
      <c r="B188" s="29" t="s">
        <v>912</v>
      </c>
      <c r="C188" s="56">
        <v>2014</v>
      </c>
      <c r="D188" s="28"/>
      <c r="E188" s="28">
        <v>68.400000000000006</v>
      </c>
      <c r="F188" s="28"/>
      <c r="G188" s="30">
        <f t="shared" si="37"/>
        <v>2500</v>
      </c>
      <c r="H188" s="34" t="s">
        <v>12</v>
      </c>
      <c r="I188" s="51">
        <v>171000</v>
      </c>
      <c r="J188" s="28" t="s">
        <v>4068</v>
      </c>
      <c r="K188" s="86" t="s">
        <v>151</v>
      </c>
      <c r="L188" s="87" t="s">
        <v>15</v>
      </c>
      <c r="M188" s="54"/>
      <c r="N188" s="67" t="str">
        <f t="shared" si="31"/>
        <v>BK0186</v>
      </c>
      <c r="O188" s="67" t="s">
        <v>1688</v>
      </c>
      <c r="P188" s="67" t="str">
        <f t="shared" si="32"/>
        <v>Świetlica</v>
      </c>
      <c r="Q188" s="67" t="str">
        <f t="shared" si="33"/>
        <v>Centrum Kultury i Biblioteka w Ścinawie</v>
      </c>
      <c r="R188" s="68">
        <f t="shared" si="34"/>
        <v>171000</v>
      </c>
    </row>
    <row r="189" spans="1:19" ht="24.9" customHeight="1">
      <c r="A189" s="28">
        <v>187</v>
      </c>
      <c r="B189" s="29" t="s">
        <v>912</v>
      </c>
      <c r="C189" s="56">
        <v>2010</v>
      </c>
      <c r="D189" s="88"/>
      <c r="E189" s="28">
        <v>131</v>
      </c>
      <c r="F189" s="28"/>
      <c r="G189" s="30">
        <v>2500</v>
      </c>
      <c r="H189" s="34" t="s">
        <v>12</v>
      </c>
      <c r="I189" s="51">
        <f>G189*E189</f>
        <v>327500</v>
      </c>
      <c r="J189" s="28" t="s">
        <v>4068</v>
      </c>
      <c r="K189" s="86" t="s">
        <v>149</v>
      </c>
      <c r="L189" s="87" t="s">
        <v>15</v>
      </c>
      <c r="M189" s="54"/>
      <c r="N189" s="67" t="str">
        <f t="shared" si="31"/>
        <v>BK0187</v>
      </c>
      <c r="O189" s="67" t="s">
        <v>1688</v>
      </c>
      <c r="P189" s="67" t="str">
        <f t="shared" si="32"/>
        <v>Świetlica</v>
      </c>
      <c r="Q189" s="67" t="str">
        <f t="shared" si="33"/>
        <v>Centrum Kultury i Biblioteka w Ścinawie</v>
      </c>
      <c r="R189" s="68">
        <f t="shared" si="34"/>
        <v>327500</v>
      </c>
    </row>
    <row r="190" spans="1:19" ht="24.9" customHeight="1">
      <c r="A190" s="28">
        <v>188</v>
      </c>
      <c r="B190" s="29" t="s">
        <v>912</v>
      </c>
      <c r="C190" s="56">
        <v>2010</v>
      </c>
      <c r="D190" s="88"/>
      <c r="E190" s="28">
        <v>330</v>
      </c>
      <c r="F190" s="28"/>
      <c r="G190" s="30">
        <v>2500</v>
      </c>
      <c r="H190" s="34" t="s">
        <v>12</v>
      </c>
      <c r="I190" s="51">
        <f>G190*E190</f>
        <v>825000</v>
      </c>
      <c r="J190" s="28" t="s">
        <v>4068</v>
      </c>
      <c r="K190" s="86" t="s">
        <v>148</v>
      </c>
      <c r="L190" s="87" t="s">
        <v>15</v>
      </c>
      <c r="M190" s="54"/>
      <c r="N190" s="67" t="str">
        <f t="shared" si="31"/>
        <v>BK0188</v>
      </c>
      <c r="O190" s="67" t="s">
        <v>1688</v>
      </c>
      <c r="P190" s="67" t="str">
        <f t="shared" si="32"/>
        <v>Świetlica</v>
      </c>
      <c r="Q190" s="67" t="str">
        <f t="shared" si="33"/>
        <v>Centrum Kultury i Biblioteka w Ścinawie</v>
      </c>
      <c r="R190" s="68">
        <f t="shared" si="34"/>
        <v>825000</v>
      </c>
    </row>
    <row r="191" spans="1:19" ht="24.9" customHeight="1">
      <c r="A191" s="28">
        <v>189</v>
      </c>
      <c r="B191" s="29" t="s">
        <v>912</v>
      </c>
      <c r="C191" s="56">
        <v>2010</v>
      </c>
      <c r="D191" s="28"/>
      <c r="E191" s="28">
        <v>200</v>
      </c>
      <c r="F191" s="28"/>
      <c r="G191" s="30">
        <v>2500</v>
      </c>
      <c r="H191" s="34" t="s">
        <v>12</v>
      </c>
      <c r="I191" s="51">
        <f t="shared" ref="I191:I196" si="38">G191*E191</f>
        <v>500000</v>
      </c>
      <c r="J191" s="28" t="s">
        <v>4068</v>
      </c>
      <c r="K191" s="86" t="s">
        <v>38</v>
      </c>
      <c r="L191" s="87" t="s">
        <v>15</v>
      </c>
      <c r="M191" s="54"/>
      <c r="N191" s="67" t="str">
        <f t="shared" si="31"/>
        <v>BK0189</v>
      </c>
      <c r="O191" s="67" t="s">
        <v>1688</v>
      </c>
      <c r="P191" s="67" t="str">
        <f t="shared" si="32"/>
        <v>Świetlica</v>
      </c>
      <c r="Q191" s="67" t="str">
        <f t="shared" si="33"/>
        <v>Centrum Kultury i Biblioteka w Ścinawie</v>
      </c>
      <c r="R191" s="68">
        <f t="shared" si="34"/>
        <v>500000</v>
      </c>
    </row>
    <row r="192" spans="1:19" ht="24.9" customHeight="1">
      <c r="A192" s="28">
        <v>190</v>
      </c>
      <c r="B192" s="29" t="s">
        <v>912</v>
      </c>
      <c r="C192" s="56">
        <v>2010</v>
      </c>
      <c r="D192" s="28"/>
      <c r="E192" s="28">
        <v>200</v>
      </c>
      <c r="F192" s="28"/>
      <c r="G192" s="30">
        <v>2500</v>
      </c>
      <c r="H192" s="34" t="s">
        <v>12</v>
      </c>
      <c r="I192" s="51">
        <f t="shared" si="38"/>
        <v>500000</v>
      </c>
      <c r="J192" s="28" t="s">
        <v>4068</v>
      </c>
      <c r="K192" s="86" t="s">
        <v>150</v>
      </c>
      <c r="L192" s="87" t="s">
        <v>15</v>
      </c>
      <c r="M192" s="54"/>
      <c r="N192" s="67" t="str">
        <f t="shared" si="31"/>
        <v>BK0190</v>
      </c>
      <c r="O192" s="67" t="s">
        <v>1688</v>
      </c>
      <c r="P192" s="67" t="str">
        <f t="shared" si="32"/>
        <v>Świetlica</v>
      </c>
      <c r="Q192" s="67" t="str">
        <f t="shared" si="33"/>
        <v>Centrum Kultury i Biblioteka w Ścinawie</v>
      </c>
      <c r="R192" s="68">
        <f t="shared" si="34"/>
        <v>500000</v>
      </c>
    </row>
    <row r="193" spans="1:19" ht="49.5" customHeight="1">
      <c r="A193" s="28">
        <v>191</v>
      </c>
      <c r="B193" s="89" t="s">
        <v>24</v>
      </c>
      <c r="C193" s="90">
        <v>2016</v>
      </c>
      <c r="D193" s="28"/>
      <c r="E193" s="31">
        <v>665.2</v>
      </c>
      <c r="F193" s="31"/>
      <c r="G193" s="30">
        <v>1238.49</v>
      </c>
      <c r="H193" s="34" t="s">
        <v>12</v>
      </c>
      <c r="I193" s="51">
        <f t="shared" si="38"/>
        <v>823843.54800000007</v>
      </c>
      <c r="J193" s="35" t="s">
        <v>3338</v>
      </c>
      <c r="K193" s="26" t="s">
        <v>25</v>
      </c>
      <c r="L193" s="56" t="s">
        <v>15</v>
      </c>
      <c r="M193" s="43" t="s">
        <v>3437</v>
      </c>
      <c r="N193" s="67" t="str">
        <f t="shared" si="31"/>
        <v>BK0191</v>
      </c>
      <c r="O193" s="67" t="s">
        <v>1688</v>
      </c>
      <c r="P193" s="67" t="str">
        <f t="shared" si="32"/>
        <v>Świetlica Dziewin</v>
      </c>
      <c r="Q193" s="67" t="str">
        <f t="shared" si="33"/>
        <v>Ośrodek Działań Edukacyjnych i Twórczych, Schronisko Młodzieżowe „Pałacyk"</v>
      </c>
      <c r="R193" s="68">
        <f t="shared" si="34"/>
        <v>823843.54800000007</v>
      </c>
    </row>
    <row r="194" spans="1:19" ht="24.9" customHeight="1">
      <c r="A194" s="28">
        <v>192</v>
      </c>
      <c r="B194" s="91" t="s">
        <v>545</v>
      </c>
      <c r="C194" s="92">
        <v>2010</v>
      </c>
      <c r="D194" s="28"/>
      <c r="E194" s="31">
        <v>200</v>
      </c>
      <c r="F194" s="31"/>
      <c r="G194" s="30">
        <v>7359.28</v>
      </c>
      <c r="H194" s="34" t="s">
        <v>12</v>
      </c>
      <c r="I194" s="51">
        <f t="shared" si="38"/>
        <v>1471856</v>
      </c>
      <c r="J194" s="28" t="s">
        <v>4068</v>
      </c>
      <c r="K194" s="93" t="s">
        <v>542</v>
      </c>
      <c r="L194" s="56" t="s">
        <v>15</v>
      </c>
      <c r="M194" s="54"/>
      <c r="N194" s="67" t="str">
        <f t="shared" si="31"/>
        <v>BK0192</v>
      </c>
      <c r="O194" s="67" t="s">
        <v>1688</v>
      </c>
      <c r="P194" s="67" t="str">
        <f t="shared" si="32"/>
        <v>Świetlica Wielowieś</v>
      </c>
      <c r="Q194" s="67" t="str">
        <f t="shared" si="33"/>
        <v>Centrum Kultury i Biblioteka w Ścinawie</v>
      </c>
      <c r="R194" s="68">
        <f t="shared" si="34"/>
        <v>1471856</v>
      </c>
    </row>
    <row r="195" spans="1:19" ht="24.9" customHeight="1">
      <c r="A195" s="28">
        <v>193</v>
      </c>
      <c r="B195" s="94" t="s">
        <v>547</v>
      </c>
      <c r="C195" s="92">
        <v>2010</v>
      </c>
      <c r="D195" s="28"/>
      <c r="E195" s="31">
        <v>110</v>
      </c>
      <c r="F195" s="31"/>
      <c r="G195" s="30">
        <v>4404.25</v>
      </c>
      <c r="H195" s="34" t="s">
        <v>12</v>
      </c>
      <c r="I195" s="51">
        <f t="shared" si="38"/>
        <v>484467.5</v>
      </c>
      <c r="J195" s="28" t="s">
        <v>4068</v>
      </c>
      <c r="K195" s="95" t="s">
        <v>39</v>
      </c>
      <c r="L195" s="56" t="s">
        <v>15</v>
      </c>
      <c r="M195" s="54"/>
      <c r="N195" s="67" t="str">
        <f t="shared" si="31"/>
        <v>BK0193</v>
      </c>
      <c r="O195" s="67" t="s">
        <v>1688</v>
      </c>
      <c r="P195" s="67" t="str">
        <f t="shared" si="32"/>
        <v>Budynek- dobudówka przy świetlicy</v>
      </c>
      <c r="Q195" s="67" t="str">
        <f t="shared" si="33"/>
        <v>Centrum Kultury i Biblioteka w Ścinawie</v>
      </c>
      <c r="R195" s="68">
        <f t="shared" si="34"/>
        <v>484467.5</v>
      </c>
    </row>
    <row r="196" spans="1:19" ht="24.9" customHeight="1">
      <c r="A196" s="28">
        <v>194</v>
      </c>
      <c r="B196" s="94" t="s">
        <v>546</v>
      </c>
      <c r="C196" s="92">
        <v>2010</v>
      </c>
      <c r="D196" s="28"/>
      <c r="E196" s="31">
        <v>130</v>
      </c>
      <c r="F196" s="31"/>
      <c r="G196" s="30">
        <v>3090.62</v>
      </c>
      <c r="H196" s="34" t="s">
        <v>12</v>
      </c>
      <c r="I196" s="51">
        <f t="shared" si="38"/>
        <v>401780.6</v>
      </c>
      <c r="J196" s="28" t="s">
        <v>4068</v>
      </c>
      <c r="K196" s="95" t="s">
        <v>543</v>
      </c>
      <c r="L196" s="56" t="s">
        <v>15</v>
      </c>
      <c r="M196" s="54"/>
      <c r="N196" s="67" t="str">
        <f t="shared" si="31"/>
        <v>BK0194</v>
      </c>
      <c r="O196" s="67" t="s">
        <v>1688</v>
      </c>
      <c r="P196" s="67" t="str">
        <f t="shared" si="32"/>
        <v>Świetlica Turów</v>
      </c>
      <c r="Q196" s="67" t="str">
        <f t="shared" si="33"/>
        <v>Centrum Kultury i Biblioteka w Ścinawie</v>
      </c>
      <c r="R196" s="68">
        <f t="shared" si="34"/>
        <v>401780.6</v>
      </c>
    </row>
    <row r="197" spans="1:19" ht="24.9" customHeight="1">
      <c r="A197" s="28">
        <v>195</v>
      </c>
      <c r="B197" s="94" t="s">
        <v>548</v>
      </c>
      <c r="C197" s="92">
        <v>2010</v>
      </c>
      <c r="D197" s="28"/>
      <c r="E197" s="31">
        <v>70</v>
      </c>
      <c r="F197" s="31"/>
      <c r="G197" s="30">
        <f>I197/E197</f>
        <v>13406.914857142856</v>
      </c>
      <c r="H197" s="34" t="s">
        <v>12</v>
      </c>
      <c r="I197" s="51">
        <f>506365.91+335103.01+97015.12</f>
        <v>938484.03999999992</v>
      </c>
      <c r="J197" s="28" t="s">
        <v>4068</v>
      </c>
      <c r="K197" s="95" t="s">
        <v>544</v>
      </c>
      <c r="L197" s="56" t="s">
        <v>15</v>
      </c>
      <c r="M197" s="54"/>
      <c r="N197" s="67" t="str">
        <f t="shared" si="31"/>
        <v>BK0195</v>
      </c>
      <c r="O197" s="67" t="s">
        <v>1688</v>
      </c>
      <c r="P197" s="67" t="str">
        <f t="shared" si="32"/>
        <v>Świetlica wraz z pomieszczeniami gospodarczym</v>
      </c>
      <c r="Q197" s="67" t="str">
        <f t="shared" si="33"/>
        <v>Centrum Kultury i Biblioteka w Ścinawie</v>
      </c>
      <c r="R197" s="68">
        <f t="shared" si="34"/>
        <v>938484.03999999992</v>
      </c>
    </row>
    <row r="198" spans="1:19" ht="24.9" customHeight="1">
      <c r="A198" s="28">
        <v>196</v>
      </c>
      <c r="B198" s="94" t="s">
        <v>1011</v>
      </c>
      <c r="C198" s="92">
        <v>2018</v>
      </c>
      <c r="D198" s="28"/>
      <c r="E198" s="31">
        <v>165.3</v>
      </c>
      <c r="F198" s="31"/>
      <c r="G198" s="30">
        <f>I198/E198</f>
        <v>7259.528130671506</v>
      </c>
      <c r="H198" s="28" t="s">
        <v>12</v>
      </c>
      <c r="I198" s="51">
        <v>1200000</v>
      </c>
      <c r="J198" s="28" t="s">
        <v>4068</v>
      </c>
      <c r="K198" s="96" t="s">
        <v>1012</v>
      </c>
      <c r="L198" s="56" t="s">
        <v>15</v>
      </c>
      <c r="M198" s="54"/>
      <c r="N198" s="67" t="str">
        <f t="shared" si="31"/>
        <v>BK0196</v>
      </c>
      <c r="O198" s="67" t="s">
        <v>1688</v>
      </c>
      <c r="P198" s="67" t="str">
        <f t="shared" si="32"/>
        <v>Świetlica Przychowa</v>
      </c>
      <c r="Q198" s="67" t="str">
        <f t="shared" si="33"/>
        <v>Centrum Kultury i Biblioteka w Ścinawie</v>
      </c>
      <c r="R198" s="68">
        <f t="shared" si="34"/>
        <v>1200000</v>
      </c>
    </row>
    <row r="199" spans="1:19" ht="24.9" customHeight="1">
      <c r="A199" s="28">
        <v>197</v>
      </c>
      <c r="B199" s="29" t="s">
        <v>552</v>
      </c>
      <c r="C199" s="56" t="s">
        <v>553</v>
      </c>
      <c r="D199" s="28"/>
      <c r="E199" s="31">
        <v>9661</v>
      </c>
      <c r="F199" s="31"/>
      <c r="G199" s="38">
        <f>I199/E199</f>
        <v>1823.9165428009521</v>
      </c>
      <c r="H199" s="34" t="s">
        <v>12</v>
      </c>
      <c r="I199" s="53">
        <v>17620857.719999999</v>
      </c>
      <c r="J199" s="28" t="s">
        <v>2907</v>
      </c>
      <c r="K199" s="86" t="s">
        <v>3688</v>
      </c>
      <c r="L199" s="56" t="s">
        <v>15</v>
      </c>
      <c r="M199" s="54"/>
      <c r="N199" s="67" t="str">
        <f t="shared" si="31"/>
        <v>BK0197</v>
      </c>
      <c r="O199" s="67" t="s">
        <v>1688</v>
      </c>
      <c r="P199" s="67" t="str">
        <f t="shared" si="32"/>
        <v>Szkoła Podstawowa nr 3 w Ścinawie i Przedszkole</v>
      </c>
      <c r="Q199" s="67" t="str">
        <f t="shared" si="33"/>
        <v>Zespół Szkolno - Przedszkolny w Ścinawie Szkoła Podstawowa nr 3 im. Bronisława Malinowskiego w Ścinawie</v>
      </c>
      <c r="R199" s="68">
        <f t="shared" si="34"/>
        <v>17620857.719999999</v>
      </c>
    </row>
    <row r="200" spans="1:19" s="734" customFormat="1" ht="66">
      <c r="A200" s="28">
        <v>198</v>
      </c>
      <c r="B200" s="735" t="s">
        <v>667</v>
      </c>
      <c r="C200" s="730">
        <v>1930</v>
      </c>
      <c r="D200" s="725"/>
      <c r="E200" s="727">
        <v>3076</v>
      </c>
      <c r="F200" s="727"/>
      <c r="G200" s="744">
        <v>2312.3000000000002</v>
      </c>
      <c r="H200" s="729" t="s">
        <v>12</v>
      </c>
      <c r="I200" s="889">
        <f>E200*G200</f>
        <v>7112634.8000000007</v>
      </c>
      <c r="J200" s="725" t="s">
        <v>2907</v>
      </c>
      <c r="K200" s="745" t="s">
        <v>3689</v>
      </c>
      <c r="L200" s="730" t="s">
        <v>3185</v>
      </c>
      <c r="M200" s="731" t="s">
        <v>3698</v>
      </c>
      <c r="N200" s="67" t="str">
        <f t="shared" si="31"/>
        <v>BK0198</v>
      </c>
      <c r="O200" s="67" t="s">
        <v>1688</v>
      </c>
      <c r="P200" s="67" t="str">
        <f t="shared" si="32"/>
        <v xml:space="preserve">Budynek szkolny </v>
      </c>
      <c r="Q200" s="67" t="str">
        <f t="shared" si="33"/>
        <v>Zespół Szkolno - Przedszkolny w Ścinawie Szkoła Podstawowa nr 3 im. Bronisława Malinowskiego w Ścinawie</v>
      </c>
      <c r="R200" s="68">
        <f t="shared" si="34"/>
        <v>7112634.8000000007</v>
      </c>
      <c r="S200" s="813" t="s">
        <v>4001</v>
      </c>
    </row>
    <row r="201" spans="1:19" ht="24.9" customHeight="1">
      <c r="A201" s="28">
        <v>199</v>
      </c>
      <c r="B201" s="41" t="s">
        <v>669</v>
      </c>
      <c r="C201" s="56">
        <v>1982</v>
      </c>
      <c r="D201" s="28"/>
      <c r="E201" s="31">
        <v>545</v>
      </c>
      <c r="F201" s="31"/>
      <c r="G201" s="38">
        <v>2312.3000000000002</v>
      </c>
      <c r="H201" s="34" t="s">
        <v>12</v>
      </c>
      <c r="I201" s="53">
        <f>E201*G201</f>
        <v>1260203.5</v>
      </c>
      <c r="J201" s="28" t="s">
        <v>2907</v>
      </c>
      <c r="K201" s="86" t="s">
        <v>3689</v>
      </c>
      <c r="L201" s="56" t="s">
        <v>15</v>
      </c>
      <c r="M201" s="54"/>
      <c r="N201" s="67" t="str">
        <f t="shared" si="31"/>
        <v>BK0199</v>
      </c>
      <c r="O201" s="67" t="s">
        <v>1688</v>
      </c>
      <c r="P201" s="67" t="str">
        <f t="shared" si="32"/>
        <v xml:space="preserve">Sala gimnastyczna </v>
      </c>
      <c r="Q201" s="67" t="str">
        <f t="shared" si="33"/>
        <v>Zespół Szkolno - Przedszkolny w Ścinawie Szkoła Podstawowa nr 3 im. Bronisława Malinowskiego w Ścinawie</v>
      </c>
      <c r="R201" s="68">
        <f t="shared" si="34"/>
        <v>1260203.5</v>
      </c>
    </row>
    <row r="202" spans="1:19" ht="24.9" customHeight="1">
      <c r="A202" s="28">
        <v>200</v>
      </c>
      <c r="B202" s="41" t="s">
        <v>670</v>
      </c>
      <c r="C202" s="56">
        <v>1930</v>
      </c>
      <c r="D202" s="28"/>
      <c r="E202" s="31">
        <v>155.25</v>
      </c>
      <c r="F202" s="31"/>
      <c r="G202" s="38">
        <v>235.6</v>
      </c>
      <c r="H202" s="34" t="s">
        <v>12</v>
      </c>
      <c r="I202" s="53">
        <f>E202*G202</f>
        <v>36576.9</v>
      </c>
      <c r="J202" s="28" t="s">
        <v>2907</v>
      </c>
      <c r="K202" s="86" t="s">
        <v>3689</v>
      </c>
      <c r="L202" s="56" t="s">
        <v>15</v>
      </c>
      <c r="M202" s="54"/>
      <c r="N202" s="67" t="str">
        <f t="shared" si="31"/>
        <v>BK0200</v>
      </c>
      <c r="O202" s="67" t="s">
        <v>1688</v>
      </c>
      <c r="P202" s="67" t="str">
        <f t="shared" si="32"/>
        <v xml:space="preserve">Budynek gospodarczy </v>
      </c>
      <c r="Q202" s="67" t="str">
        <f t="shared" si="33"/>
        <v>Zespół Szkolno - Przedszkolny w Ścinawie Szkoła Podstawowa nr 3 im. Bronisława Malinowskiego w Ścinawie</v>
      </c>
      <c r="R202" s="68">
        <f t="shared" si="34"/>
        <v>36576.9</v>
      </c>
    </row>
    <row r="203" spans="1:19" ht="24.9" customHeight="1">
      <c r="A203" s="28">
        <v>201</v>
      </c>
      <c r="B203" s="47" t="s">
        <v>755</v>
      </c>
      <c r="C203" s="97">
        <v>1987</v>
      </c>
      <c r="D203" s="48"/>
      <c r="E203" s="98">
        <v>1009</v>
      </c>
      <c r="F203" s="98"/>
      <c r="G203" s="99">
        <f>I203/E203</f>
        <v>6541.1298315163531</v>
      </c>
      <c r="H203" s="100" t="s">
        <v>12</v>
      </c>
      <c r="I203" s="101">
        <v>6600000</v>
      </c>
      <c r="J203" s="48" t="s">
        <v>2911</v>
      </c>
      <c r="K203" s="102" t="s">
        <v>3675</v>
      </c>
      <c r="L203" s="103" t="s">
        <v>15</v>
      </c>
      <c r="M203" s="39"/>
      <c r="N203" s="67" t="str">
        <f t="shared" si="31"/>
        <v>BK0201</v>
      </c>
      <c r="O203" s="67" t="s">
        <v>1688</v>
      </c>
      <c r="P203" s="67" t="str">
        <f t="shared" si="32"/>
        <v>Przychodnia Ścinawa</v>
      </c>
      <c r="Q203" s="67" t="str">
        <f t="shared" si="33"/>
        <v>Miejsko-Gminny Zespół Zakładów Opieki Podstawowej w Ścinawie</v>
      </c>
      <c r="R203" s="68">
        <f t="shared" si="34"/>
        <v>6600000</v>
      </c>
    </row>
    <row r="204" spans="1:19" ht="24.9" customHeight="1">
      <c r="A204" s="28">
        <v>202</v>
      </c>
      <c r="B204" s="41" t="s">
        <v>756</v>
      </c>
      <c r="C204" s="56">
        <v>1936</v>
      </c>
      <c r="D204" s="28"/>
      <c r="E204" s="31">
        <v>113</v>
      </c>
      <c r="F204" s="31"/>
      <c r="G204" s="38">
        <v>7079.65</v>
      </c>
      <c r="H204" s="34" t="s">
        <v>12</v>
      </c>
      <c r="I204" s="53">
        <f>G204*E204</f>
        <v>800000.45</v>
      </c>
      <c r="J204" s="28" t="s">
        <v>2911</v>
      </c>
      <c r="K204" s="86" t="s">
        <v>757</v>
      </c>
      <c r="L204" s="87" t="s">
        <v>15</v>
      </c>
      <c r="M204" s="54"/>
      <c r="N204" s="67" t="str">
        <f t="shared" si="31"/>
        <v>BK0202</v>
      </c>
      <c r="O204" s="67" t="s">
        <v>1688</v>
      </c>
      <c r="P204" s="67" t="str">
        <f t="shared" si="32"/>
        <v>Wiejski Ośrodek zdrowia Tymowa</v>
      </c>
      <c r="Q204" s="67" t="str">
        <f t="shared" si="33"/>
        <v>Miejsko-Gminny Zespół Zakładów Opieki Podstawowej w Ścinawie</v>
      </c>
      <c r="R204" s="68">
        <f t="shared" si="34"/>
        <v>800000.45</v>
      </c>
    </row>
    <row r="205" spans="1:19" ht="24.9" customHeight="1">
      <c r="A205" s="28">
        <v>203</v>
      </c>
      <c r="B205" s="104" t="s">
        <v>964</v>
      </c>
      <c r="C205" s="92"/>
      <c r="D205" s="28"/>
      <c r="E205" s="31">
        <v>45.48</v>
      </c>
      <c r="F205" s="31"/>
      <c r="G205" s="38">
        <f t="shared" ref="G205:G212" si="39">I205/E205</f>
        <v>123.47449428320141</v>
      </c>
      <c r="H205" s="34" t="s">
        <v>12</v>
      </c>
      <c r="I205" s="53">
        <v>5615.62</v>
      </c>
      <c r="J205" s="28" t="s">
        <v>2916</v>
      </c>
      <c r="K205" s="105" t="s">
        <v>3690</v>
      </c>
      <c r="L205" s="87" t="s">
        <v>15</v>
      </c>
      <c r="M205" s="54"/>
      <c r="N205" s="67" t="str">
        <f t="shared" si="31"/>
        <v>BK0203</v>
      </c>
      <c r="O205" s="67" t="s">
        <v>1688</v>
      </c>
      <c r="P205" s="67" t="str">
        <f t="shared" si="32"/>
        <v>Budynek gospodarczy na wysypisku śmieci PSZOK</v>
      </c>
      <c r="Q205" s="67" t="str">
        <f t="shared" si="33"/>
        <v>Zakład Gospodarki Komunalnej w Ścinawie Sp. z o.o.</v>
      </c>
      <c r="R205" s="68">
        <f t="shared" si="34"/>
        <v>5615.62</v>
      </c>
    </row>
    <row r="206" spans="1:19" ht="25.5" customHeight="1">
      <c r="A206" s="28">
        <v>204</v>
      </c>
      <c r="B206" s="106" t="s">
        <v>965</v>
      </c>
      <c r="C206" s="107">
        <v>1932</v>
      </c>
      <c r="D206" s="35"/>
      <c r="E206" s="108">
        <v>38</v>
      </c>
      <c r="F206" s="109"/>
      <c r="G206" s="110">
        <f t="shared" si="39"/>
        <v>1578.9473684210527</v>
      </c>
      <c r="H206" s="111" t="s">
        <v>12</v>
      </c>
      <c r="I206" s="112">
        <v>60000</v>
      </c>
      <c r="J206" s="28" t="s">
        <v>2919</v>
      </c>
      <c r="K206" s="94" t="s">
        <v>3683</v>
      </c>
      <c r="L206" s="56" t="s">
        <v>15</v>
      </c>
      <c r="M206" s="113"/>
      <c r="N206" s="67" t="str">
        <f t="shared" si="31"/>
        <v>BK0204</v>
      </c>
      <c r="O206" s="67" t="s">
        <v>1688</v>
      </c>
      <c r="P206" s="67" t="str">
        <f t="shared" si="32"/>
        <v>Bufet-pergola</v>
      </c>
      <c r="Q206" s="67" t="str">
        <f t="shared" si="33"/>
        <v>Gmina Ścinawa</v>
      </c>
      <c r="R206" s="68">
        <f t="shared" si="34"/>
        <v>60000</v>
      </c>
    </row>
    <row r="207" spans="1:19" ht="24.9" customHeight="1">
      <c r="A207" s="28">
        <v>205</v>
      </c>
      <c r="B207" s="104" t="s">
        <v>966</v>
      </c>
      <c r="C207" s="114">
        <v>1997</v>
      </c>
      <c r="D207" s="114" t="s">
        <v>967</v>
      </c>
      <c r="E207" s="115">
        <v>267</v>
      </c>
      <c r="F207" s="115"/>
      <c r="G207" s="116">
        <f t="shared" si="39"/>
        <v>2180.58</v>
      </c>
      <c r="H207" s="117" t="s">
        <v>12</v>
      </c>
      <c r="I207" s="118">
        <v>582214.86</v>
      </c>
      <c r="J207" s="28" t="s">
        <v>2916</v>
      </c>
      <c r="K207" s="94" t="s">
        <v>968</v>
      </c>
      <c r="L207" s="87" t="s">
        <v>15</v>
      </c>
      <c r="M207" s="924" t="s">
        <v>3693</v>
      </c>
      <c r="N207" s="67" t="str">
        <f t="shared" si="31"/>
        <v>BK0205</v>
      </c>
      <c r="O207" s="67" t="s">
        <v>1688</v>
      </c>
      <c r="P207" s="67" t="str">
        <f t="shared" si="32"/>
        <v>Budynek socjalno-techniczno-biurowy</v>
      </c>
      <c r="Q207" s="67" t="str">
        <f t="shared" si="33"/>
        <v>Zakład Gospodarki Komunalnej w Ścinawie Sp. z o.o.</v>
      </c>
      <c r="R207" s="68">
        <f t="shared" si="34"/>
        <v>582214.86</v>
      </c>
    </row>
    <row r="208" spans="1:19" ht="24.9" customHeight="1">
      <c r="A208" s="28">
        <v>206</v>
      </c>
      <c r="B208" s="104" t="s">
        <v>969</v>
      </c>
      <c r="C208" s="114">
        <v>1997</v>
      </c>
      <c r="D208" s="114" t="s">
        <v>967</v>
      </c>
      <c r="E208" s="115">
        <v>18</v>
      </c>
      <c r="F208" s="115"/>
      <c r="G208" s="116">
        <f t="shared" si="39"/>
        <v>1040.25</v>
      </c>
      <c r="H208" s="117" t="s">
        <v>12</v>
      </c>
      <c r="I208" s="118">
        <v>18724.5</v>
      </c>
      <c r="J208" s="28" t="s">
        <v>2916</v>
      </c>
      <c r="K208" s="94" t="s">
        <v>968</v>
      </c>
      <c r="L208" s="87" t="s">
        <v>15</v>
      </c>
      <c r="M208" s="925"/>
      <c r="N208" s="67" t="str">
        <f t="shared" si="31"/>
        <v>BK0206</v>
      </c>
      <c r="O208" s="67" t="s">
        <v>1688</v>
      </c>
      <c r="P208" s="67" t="str">
        <f t="shared" si="32"/>
        <v>Budynek koagulantów</v>
      </c>
      <c r="Q208" s="67" t="str">
        <f t="shared" si="33"/>
        <v>Zakład Gospodarki Komunalnej w Ścinawie Sp. z o.o.</v>
      </c>
      <c r="R208" s="68">
        <f t="shared" si="34"/>
        <v>18724.5</v>
      </c>
    </row>
    <row r="209" spans="1:19" ht="24.9" customHeight="1">
      <c r="A209" s="28">
        <v>207</v>
      </c>
      <c r="B209" s="104" t="s">
        <v>3694</v>
      </c>
      <c r="C209" s="114">
        <v>1997</v>
      </c>
      <c r="D209" s="104" t="s">
        <v>971</v>
      </c>
      <c r="E209" s="115">
        <v>135</v>
      </c>
      <c r="F209" s="115"/>
      <c r="G209" s="116">
        <f t="shared" si="39"/>
        <v>2576.92</v>
      </c>
      <c r="H209" s="117" t="s">
        <v>12</v>
      </c>
      <c r="I209" s="118">
        <v>347884.2</v>
      </c>
      <c r="J209" s="28" t="s">
        <v>2916</v>
      </c>
      <c r="K209" s="94" t="s">
        <v>968</v>
      </c>
      <c r="L209" s="87" t="s">
        <v>15</v>
      </c>
      <c r="M209" s="925"/>
      <c r="N209" s="67" t="str">
        <f t="shared" si="31"/>
        <v>BK0207</v>
      </c>
      <c r="O209" s="67" t="s">
        <v>1688</v>
      </c>
      <c r="P209" s="67" t="str">
        <f t="shared" si="32"/>
        <v>Budynek krat</v>
      </c>
      <c r="Q209" s="67" t="str">
        <f t="shared" si="33"/>
        <v>Zakład Gospodarki Komunalnej w Ścinawie Sp. z o.o.</v>
      </c>
      <c r="R209" s="68">
        <f t="shared" si="34"/>
        <v>347884.2</v>
      </c>
    </row>
    <row r="210" spans="1:19" ht="24.9" customHeight="1">
      <c r="A210" s="28">
        <v>208</v>
      </c>
      <c r="B210" s="104" t="s">
        <v>972</v>
      </c>
      <c r="C210" s="114">
        <v>1997</v>
      </c>
      <c r="D210" s="104"/>
      <c r="E210" s="115">
        <v>280</v>
      </c>
      <c r="F210" s="115"/>
      <c r="G210" s="116">
        <f t="shared" si="39"/>
        <v>6931.39</v>
      </c>
      <c r="H210" s="117" t="s">
        <v>12</v>
      </c>
      <c r="I210" s="118">
        <v>1940789.2000000002</v>
      </c>
      <c r="J210" s="28" t="s">
        <v>2916</v>
      </c>
      <c r="K210" s="94" t="s">
        <v>968</v>
      </c>
      <c r="L210" s="87" t="s">
        <v>15</v>
      </c>
      <c r="M210" s="925"/>
      <c r="N210" s="67" t="str">
        <f t="shared" si="31"/>
        <v>BK0208</v>
      </c>
      <c r="O210" s="67" t="s">
        <v>1688</v>
      </c>
      <c r="P210" s="67" t="str">
        <f t="shared" si="32"/>
        <v>pompownia</v>
      </c>
      <c r="Q210" s="67" t="str">
        <f t="shared" si="33"/>
        <v>Zakład Gospodarki Komunalnej w Ścinawie Sp. z o.o.</v>
      </c>
      <c r="R210" s="68">
        <f t="shared" si="34"/>
        <v>1940789.2000000002</v>
      </c>
    </row>
    <row r="211" spans="1:19" ht="24.9" customHeight="1">
      <c r="A211" s="28">
        <v>209</v>
      </c>
      <c r="B211" s="104" t="s">
        <v>973</v>
      </c>
      <c r="C211" s="114">
        <v>1997</v>
      </c>
      <c r="D211" s="114" t="s">
        <v>974</v>
      </c>
      <c r="E211" s="115">
        <v>126</v>
      </c>
      <c r="F211" s="115"/>
      <c r="G211" s="116">
        <f t="shared" si="39"/>
        <v>1022.2895238095238</v>
      </c>
      <c r="H211" s="117" t="s">
        <v>12</v>
      </c>
      <c r="I211" s="118">
        <v>128808.48</v>
      </c>
      <c r="J211" s="28" t="s">
        <v>2916</v>
      </c>
      <c r="K211" s="94" t="s">
        <v>968</v>
      </c>
      <c r="L211" s="87" t="s">
        <v>15</v>
      </c>
      <c r="M211" s="926"/>
      <c r="N211" s="67" t="str">
        <f t="shared" si="31"/>
        <v>BK0209</v>
      </c>
      <c r="O211" s="67" t="s">
        <v>1688</v>
      </c>
      <c r="P211" s="67" t="str">
        <f t="shared" si="32"/>
        <v>Budynek trafostacji</v>
      </c>
      <c r="Q211" s="67" t="str">
        <f t="shared" si="33"/>
        <v>Zakład Gospodarki Komunalnej w Ścinawie Sp. z o.o.</v>
      </c>
      <c r="R211" s="68">
        <f t="shared" si="34"/>
        <v>128808.48</v>
      </c>
    </row>
    <row r="212" spans="1:19" ht="24.9" customHeight="1">
      <c r="A212" s="28">
        <v>210</v>
      </c>
      <c r="B212" s="119" t="s">
        <v>975</v>
      </c>
      <c r="C212" s="120">
        <v>1997</v>
      </c>
      <c r="D212" s="120" t="s">
        <v>976</v>
      </c>
      <c r="E212" s="121">
        <v>69</v>
      </c>
      <c r="F212" s="121"/>
      <c r="G212" s="116">
        <f t="shared" si="39"/>
        <v>2976.5600000000004</v>
      </c>
      <c r="H212" s="122" t="s">
        <v>12</v>
      </c>
      <c r="I212" s="123">
        <v>205382.64</v>
      </c>
      <c r="J212" s="28" t="s">
        <v>2916</v>
      </c>
      <c r="K212" s="124" t="s">
        <v>968</v>
      </c>
      <c r="L212" s="87" t="s">
        <v>15</v>
      </c>
      <c r="M212" s="54"/>
      <c r="N212" s="67" t="str">
        <f t="shared" si="31"/>
        <v>BK0210</v>
      </c>
      <c r="O212" s="67" t="s">
        <v>1688</v>
      </c>
      <c r="P212" s="67" t="str">
        <f t="shared" si="32"/>
        <v>Budynek dmuchaw</v>
      </c>
      <c r="Q212" s="67" t="str">
        <f t="shared" si="33"/>
        <v>Zakład Gospodarki Komunalnej w Ścinawie Sp. z o.o.</v>
      </c>
      <c r="R212" s="68">
        <f t="shared" si="34"/>
        <v>205382.64</v>
      </c>
    </row>
    <row r="213" spans="1:19" ht="43.2" customHeight="1">
      <c r="A213" s="28">
        <v>211</v>
      </c>
      <c r="B213" s="644" t="s">
        <v>3781</v>
      </c>
      <c r="C213" s="645">
        <v>1930</v>
      </c>
      <c r="D213" s="645" t="s">
        <v>978</v>
      </c>
      <c r="E213" s="646">
        <v>295</v>
      </c>
      <c r="F213" s="646"/>
      <c r="G213" s="647">
        <v>7354.8376271186444</v>
      </c>
      <c r="H213" s="648" t="s">
        <v>12</v>
      </c>
      <c r="I213" s="649">
        <v>2169677.1</v>
      </c>
      <c r="J213" s="638" t="s">
        <v>2916</v>
      </c>
      <c r="K213" s="650" t="s">
        <v>3691</v>
      </c>
      <c r="L213" s="75" t="s">
        <v>15</v>
      </c>
      <c r="M213" s="638" t="s">
        <v>3782</v>
      </c>
      <c r="N213" s="67" t="s">
        <v>1931</v>
      </c>
      <c r="O213" s="67" t="s">
        <v>1688</v>
      </c>
      <c r="P213" s="67" t="s">
        <v>3781</v>
      </c>
      <c r="Q213" s="67" t="s">
        <v>2916</v>
      </c>
      <c r="R213" s="68">
        <v>2169677.1</v>
      </c>
    </row>
    <row r="214" spans="1:19" ht="24.9" customHeight="1">
      <c r="A214" s="28">
        <v>212</v>
      </c>
      <c r="B214" s="41" t="s">
        <v>1681</v>
      </c>
      <c r="C214" s="28" t="s">
        <v>981</v>
      </c>
      <c r="D214" s="28"/>
      <c r="E214" s="31">
        <v>1726.2</v>
      </c>
      <c r="F214" s="31" t="s">
        <v>3022</v>
      </c>
      <c r="G214" s="38">
        <v>3220.2</v>
      </c>
      <c r="H214" s="34" t="s">
        <v>12</v>
      </c>
      <c r="I214" s="53">
        <f>G214*E214</f>
        <v>5558709.2400000002</v>
      </c>
      <c r="J214" s="28" t="s">
        <v>2915</v>
      </c>
      <c r="K214" s="29" t="s">
        <v>982</v>
      </c>
      <c r="L214" s="56" t="s">
        <v>15</v>
      </c>
      <c r="M214" s="54"/>
      <c r="N214" s="67" t="str">
        <f t="shared" si="31"/>
        <v>BK0212</v>
      </c>
      <c r="O214" s="67" t="s">
        <v>1688</v>
      </c>
      <c r="P214" s="67" t="str">
        <f t="shared" si="32"/>
        <v>SZKOŁA PODSTAWOWA im. Orląt Lwowskich w Tymowej</v>
      </c>
      <c r="Q214" s="67" t="str">
        <f t="shared" si="33"/>
        <v>Szkoła Podstawowa w Tymowej</v>
      </c>
      <c r="R214" s="68">
        <f t="shared" si="34"/>
        <v>5558709.2400000002</v>
      </c>
    </row>
    <row r="215" spans="1:19" s="220" customFormat="1" ht="24.9" customHeight="1">
      <c r="A215" s="28">
        <v>213</v>
      </c>
      <c r="B215" s="205" t="s">
        <v>3339</v>
      </c>
      <c r="C215" s="202">
        <v>1932</v>
      </c>
      <c r="D215" s="206"/>
      <c r="E215" s="202"/>
      <c r="F215" s="207"/>
      <c r="G215" s="207"/>
      <c r="H215" s="202" t="s">
        <v>12</v>
      </c>
      <c r="I215" s="208">
        <v>80000</v>
      </c>
      <c r="J215" s="202" t="s">
        <v>2919</v>
      </c>
      <c r="K215" s="205" t="s">
        <v>3683</v>
      </c>
      <c r="L215" s="201" t="s">
        <v>15</v>
      </c>
      <c r="M215" s="209"/>
      <c r="N215" s="67"/>
      <c r="O215" s="67"/>
      <c r="P215" s="67"/>
      <c r="Q215" s="67"/>
      <c r="R215" s="67"/>
    </row>
    <row r="216" spans="1:19" s="220" customFormat="1" ht="40.200000000000003" customHeight="1">
      <c r="A216" s="28">
        <v>214</v>
      </c>
      <c r="B216" s="211" t="s">
        <v>3695</v>
      </c>
      <c r="C216" s="212">
        <v>2022</v>
      </c>
      <c r="D216" s="212"/>
      <c r="E216" s="213"/>
      <c r="F216" s="213"/>
      <c r="G216" s="214"/>
      <c r="H216" s="202" t="s">
        <v>12</v>
      </c>
      <c r="I216" s="215">
        <v>16412019.16</v>
      </c>
      <c r="J216" s="202" t="s">
        <v>2919</v>
      </c>
      <c r="K216" s="216" t="s">
        <v>968</v>
      </c>
      <c r="L216" s="201" t="s">
        <v>15</v>
      </c>
      <c r="M216" s="217" t="s">
        <v>3814</v>
      </c>
      <c r="N216" s="152"/>
      <c r="O216" s="152"/>
      <c r="P216" s="152"/>
      <c r="Q216" s="152"/>
      <c r="R216" s="152"/>
    </row>
    <row r="217" spans="1:19" s="220" customFormat="1" ht="24.9" customHeight="1">
      <c r="A217" s="28">
        <v>215</v>
      </c>
      <c r="B217" s="166" t="s">
        <v>3826</v>
      </c>
      <c r="C217" s="167">
        <v>2022</v>
      </c>
      <c r="D217" s="167"/>
      <c r="E217" s="168"/>
      <c r="F217" s="168"/>
      <c r="G217" s="169"/>
      <c r="H217" s="218"/>
      <c r="I217" s="219">
        <v>1465</v>
      </c>
      <c r="J217" s="167" t="s">
        <v>2919</v>
      </c>
      <c r="K217" s="171" t="s">
        <v>1117</v>
      </c>
      <c r="L217" s="166"/>
      <c r="M217" s="166" t="s">
        <v>3828</v>
      </c>
      <c r="N217" s="152"/>
      <c r="O217" s="152"/>
      <c r="P217" s="152"/>
      <c r="Q217" s="152"/>
      <c r="R217" s="152"/>
    </row>
    <row r="218" spans="1:19" s="336" customFormat="1" ht="51" customHeight="1">
      <c r="A218" s="28">
        <v>216</v>
      </c>
      <c r="B218" s="748" t="s">
        <v>3341</v>
      </c>
      <c r="C218" s="749"/>
      <c r="D218" s="749"/>
      <c r="E218" s="750">
        <v>55.36</v>
      </c>
      <c r="F218" s="751"/>
      <c r="G218" s="30">
        <v>3627.28</v>
      </c>
      <c r="H218" s="749"/>
      <c r="I218" s="752">
        <f>E218*G218</f>
        <v>200806.22080000001</v>
      </c>
      <c r="J218" s="747" t="s">
        <v>2919</v>
      </c>
      <c r="K218" s="748" t="s">
        <v>4046</v>
      </c>
      <c r="L218" s="753" t="s">
        <v>3429</v>
      </c>
      <c r="M218" s="747" t="s">
        <v>4047</v>
      </c>
      <c r="N218" s="623"/>
      <c r="O218" s="623"/>
      <c r="P218" s="623"/>
      <c r="Q218" s="623"/>
      <c r="R218" s="623"/>
      <c r="S218" s="813"/>
    </row>
    <row r="219" spans="1:19" ht="24.9" customHeight="1">
      <c r="A219" s="28">
        <v>217</v>
      </c>
      <c r="B219" s="40"/>
      <c r="C219" s="44"/>
      <c r="D219" s="44"/>
      <c r="E219" s="45"/>
      <c r="F219" s="45"/>
      <c r="G219" s="125"/>
      <c r="H219" s="44"/>
      <c r="I219" s="127"/>
      <c r="J219" s="40"/>
      <c r="K219" s="126"/>
      <c r="L219" s="40"/>
      <c r="M219" s="40"/>
    </row>
    <row r="220" spans="1:19" ht="24.9" customHeight="1">
      <c r="A220" s="28">
        <v>218</v>
      </c>
      <c r="B220" s="40"/>
      <c r="C220" s="44"/>
      <c r="D220" s="44"/>
      <c r="E220" s="45"/>
      <c r="F220" s="45"/>
      <c r="G220" s="125"/>
      <c r="H220" s="860" t="s">
        <v>4252</v>
      </c>
      <c r="I220" s="869">
        <f>SUM(I3:I219)</f>
        <v>124512991.47670002</v>
      </c>
      <c r="J220" s="40"/>
      <c r="K220" s="126"/>
      <c r="L220" s="40"/>
      <c r="M220" s="40"/>
    </row>
    <row r="221" spans="1:19" ht="24.9" customHeight="1">
      <c r="A221" s="28">
        <v>219</v>
      </c>
      <c r="B221" s="40"/>
      <c r="C221" s="44"/>
      <c r="D221" s="44"/>
      <c r="E221" s="45"/>
      <c r="F221" s="45"/>
      <c r="G221" s="125"/>
      <c r="H221" s="44"/>
      <c r="I221" s="127"/>
      <c r="J221" s="40"/>
      <c r="K221" s="126"/>
      <c r="L221" s="40"/>
      <c r="M221" s="40"/>
    </row>
    <row r="222" spans="1:19" ht="24.9" customHeight="1">
      <c r="A222" s="28">
        <v>220</v>
      </c>
      <c r="B222" s="40"/>
      <c r="C222" s="44"/>
      <c r="D222" s="44"/>
      <c r="E222" s="45"/>
      <c r="F222" s="870"/>
      <c r="G222" s="870"/>
      <c r="H222" s="870"/>
      <c r="I222" s="868">
        <v>58080790.262400001</v>
      </c>
      <c r="J222" s="921" t="s">
        <v>2919</v>
      </c>
      <c r="K222" s="920"/>
      <c r="L222" s="40"/>
      <c r="M222" s="40"/>
    </row>
    <row r="223" spans="1:19" ht="24.9" customHeight="1">
      <c r="A223" s="28">
        <v>221</v>
      </c>
      <c r="B223" s="40"/>
      <c r="C223" s="44"/>
      <c r="D223" s="44"/>
      <c r="E223" s="45"/>
      <c r="F223" s="870"/>
      <c r="G223" s="870"/>
      <c r="H223" s="870"/>
      <c r="I223" s="868">
        <v>0</v>
      </c>
      <c r="J223" s="922" t="s">
        <v>1443</v>
      </c>
      <c r="K223" s="920"/>
      <c r="L223" s="40"/>
      <c r="M223" s="40"/>
    </row>
    <row r="224" spans="1:19" ht="24.9" customHeight="1">
      <c r="A224" s="28">
        <v>222</v>
      </c>
      <c r="B224" s="40"/>
      <c r="C224" s="44"/>
      <c r="D224" s="44"/>
      <c r="E224" s="45"/>
      <c r="F224" s="870"/>
      <c r="G224" s="870"/>
      <c r="H224" s="870"/>
      <c r="I224" s="868">
        <v>0</v>
      </c>
      <c r="J224" s="922" t="s">
        <v>1443</v>
      </c>
      <c r="K224" s="920"/>
      <c r="L224" s="40"/>
      <c r="M224" s="40"/>
    </row>
    <row r="225" spans="1:18" ht="24.9" customHeight="1">
      <c r="A225" s="28">
        <v>223</v>
      </c>
      <c r="B225" s="40"/>
      <c r="C225" s="44"/>
      <c r="D225" s="44"/>
      <c r="E225" s="45"/>
      <c r="F225" s="870"/>
      <c r="G225" s="870"/>
      <c r="H225" s="870"/>
      <c r="I225" s="868">
        <v>0</v>
      </c>
      <c r="J225" s="922" t="s">
        <v>1443</v>
      </c>
      <c r="K225" s="920"/>
      <c r="L225" s="40"/>
      <c r="M225" s="40"/>
    </row>
    <row r="226" spans="1:18" ht="24.9" customHeight="1">
      <c r="A226" s="28">
        <v>224</v>
      </c>
      <c r="B226" s="40"/>
      <c r="C226" s="44"/>
      <c r="D226" s="44"/>
      <c r="E226" s="45"/>
      <c r="F226" s="870"/>
      <c r="G226" s="870"/>
      <c r="H226" s="870"/>
      <c r="I226" s="868">
        <v>0</v>
      </c>
      <c r="J226" s="922" t="s">
        <v>1443</v>
      </c>
      <c r="K226" s="920"/>
      <c r="L226" s="40"/>
      <c r="M226" s="40"/>
    </row>
    <row r="227" spans="1:18" ht="24.9" customHeight="1">
      <c r="A227" s="28">
        <v>225</v>
      </c>
      <c r="B227" s="40"/>
      <c r="C227" s="44"/>
      <c r="D227" s="44"/>
      <c r="E227" s="45"/>
      <c r="F227" s="870"/>
      <c r="G227" s="870"/>
      <c r="H227" s="870"/>
      <c r="I227" s="868">
        <v>26030272.919999998</v>
      </c>
      <c r="J227" s="919" t="s">
        <v>3274</v>
      </c>
      <c r="K227" s="920"/>
      <c r="L227" s="40"/>
      <c r="M227" s="40"/>
    </row>
    <row r="228" spans="1:18" ht="24.9" customHeight="1">
      <c r="A228" s="33"/>
      <c r="B228" s="40"/>
      <c r="C228" s="44"/>
      <c r="D228" s="44"/>
      <c r="E228" s="45"/>
      <c r="F228" s="870"/>
      <c r="G228" s="870"/>
      <c r="H228" s="870"/>
      <c r="I228" s="868">
        <v>5558709.2400000002</v>
      </c>
      <c r="J228" s="919" t="s">
        <v>2915</v>
      </c>
      <c r="K228" s="920"/>
      <c r="L228" s="40"/>
      <c r="M228" s="40"/>
    </row>
    <row r="229" spans="1:18" ht="24.9" customHeight="1">
      <c r="A229" s="33"/>
      <c r="B229" s="40"/>
      <c r="C229" s="44"/>
      <c r="D229" s="44"/>
      <c r="E229" s="45"/>
      <c r="F229" s="870"/>
      <c r="G229" s="870"/>
      <c r="H229" s="870"/>
      <c r="I229" s="868">
        <v>7400000.4500000002</v>
      </c>
      <c r="J229" s="919" t="s">
        <v>2911</v>
      </c>
      <c r="K229" s="920"/>
      <c r="L229" s="40"/>
      <c r="M229" s="40"/>
    </row>
    <row r="230" spans="1:18" ht="24.9" customHeight="1">
      <c r="A230" s="33"/>
      <c r="B230" s="40"/>
      <c r="C230" s="44"/>
      <c r="D230" s="44"/>
      <c r="E230" s="45"/>
      <c r="F230" s="870"/>
      <c r="G230" s="870"/>
      <c r="H230" s="870"/>
      <c r="I230" s="868">
        <v>7233960.3899999997</v>
      </c>
      <c r="J230" s="923" t="s">
        <v>2916</v>
      </c>
      <c r="K230" s="920"/>
      <c r="L230" s="40"/>
      <c r="M230" s="40"/>
    </row>
    <row r="231" spans="1:18" ht="24.9" customHeight="1">
      <c r="A231" s="33"/>
      <c r="B231" s="40"/>
      <c r="C231" s="44"/>
      <c r="D231" s="44"/>
      <c r="E231" s="45"/>
      <c r="F231" s="870"/>
      <c r="G231" s="870"/>
      <c r="H231" s="870"/>
      <c r="I231" s="868">
        <v>0</v>
      </c>
      <c r="J231" s="919" t="s">
        <v>2913</v>
      </c>
      <c r="K231" s="920"/>
      <c r="L231" s="40"/>
      <c r="M231" s="40"/>
    </row>
    <row r="232" spans="1:18" ht="24.9" customHeight="1">
      <c r="A232" s="33"/>
      <c r="B232" s="40"/>
      <c r="C232" s="44"/>
      <c r="D232" s="44"/>
      <c r="E232" s="45"/>
      <c r="F232" s="870"/>
      <c r="G232" s="870"/>
      <c r="H232" s="870"/>
      <c r="I232" s="868">
        <v>13609273.26</v>
      </c>
      <c r="J232" s="919" t="s">
        <v>4068</v>
      </c>
      <c r="K232" s="920"/>
      <c r="L232" s="40"/>
      <c r="M232" s="40"/>
    </row>
    <row r="233" spans="1:18" ht="24.9" customHeight="1">
      <c r="A233" s="33"/>
      <c r="B233" s="40"/>
      <c r="C233" s="44"/>
      <c r="D233" s="44"/>
      <c r="E233" s="45"/>
      <c r="F233" s="870"/>
      <c r="G233" s="870"/>
      <c r="H233" s="870"/>
      <c r="I233" s="868">
        <f>SUBTOTAL(9,I168:I193)</f>
        <v>19854239.0031</v>
      </c>
      <c r="J233" s="921" t="s">
        <v>3338</v>
      </c>
      <c r="K233" s="920"/>
      <c r="L233" s="40"/>
      <c r="M233" s="40"/>
    </row>
    <row r="234" spans="1:18" ht="24.9" customHeight="1">
      <c r="A234" s="33"/>
      <c r="B234" s="40"/>
      <c r="C234" s="44"/>
      <c r="D234" s="44"/>
      <c r="E234" s="45"/>
      <c r="F234" s="871"/>
      <c r="G234" s="872"/>
      <c r="H234" s="873"/>
      <c r="I234" s="127"/>
      <c r="J234" s="40"/>
      <c r="K234" s="126"/>
      <c r="L234" s="40"/>
      <c r="M234" s="40"/>
    </row>
    <row r="235" spans="1:18" ht="24.9" customHeight="1">
      <c r="A235" s="33"/>
      <c r="B235" s="40"/>
      <c r="C235" s="44"/>
      <c r="D235" s="44"/>
      <c r="E235" s="45"/>
      <c r="F235" s="45"/>
      <c r="G235" s="125"/>
      <c r="H235" s="44"/>
      <c r="I235" s="127"/>
      <c r="J235" s="40"/>
      <c r="K235" s="126"/>
      <c r="L235" s="40"/>
      <c r="M235" s="40"/>
    </row>
    <row r="236" spans="1:18" s="220" customFormat="1" ht="24.9" customHeight="1">
      <c r="C236" s="221"/>
      <c r="D236" s="221"/>
      <c r="E236" s="222"/>
      <c r="F236" s="222"/>
      <c r="G236" s="223"/>
      <c r="H236" s="221"/>
      <c r="I236" s="224"/>
      <c r="K236" s="225"/>
      <c r="N236" s="67"/>
      <c r="O236" s="67"/>
      <c r="P236" s="67"/>
      <c r="Q236" s="67"/>
      <c r="R236" s="67"/>
    </row>
    <row r="237" spans="1:18" ht="24.9" customHeight="1">
      <c r="I237" s="58">
        <v>6599984.9539999999</v>
      </c>
    </row>
  </sheetData>
  <sheetProtection selectLockedCells="1" selectUnlockedCells="1"/>
  <autoFilter ref="A2:R235" xr:uid="{00000000-0001-0000-0300-000000000000}"/>
  <mergeCells count="13">
    <mergeCell ref="M207:M211"/>
    <mergeCell ref="J222:K222"/>
    <mergeCell ref="J223:K223"/>
    <mergeCell ref="J224:K224"/>
    <mergeCell ref="J225:K225"/>
    <mergeCell ref="J231:K231"/>
    <mergeCell ref="J232:K232"/>
    <mergeCell ref="J233:K233"/>
    <mergeCell ref="J226:K226"/>
    <mergeCell ref="J227:K227"/>
    <mergeCell ref="J228:K228"/>
    <mergeCell ref="J229:K229"/>
    <mergeCell ref="J230:K230"/>
  </mergeCells>
  <phoneticPr fontId="19" type="noConversion"/>
  <pageMargins left="0.98425196850393704" right="0.98425196850393704" top="0.98425196850393704" bottom="0.98425196850393704" header="0.51181102362204722" footer="0.51181102362204722"/>
  <pageSetup paperSize="9" scale="35" firstPageNumber="0" orientation="landscape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37"/>
  <sheetViews>
    <sheetView zoomScaleNormal="100" workbookViewId="0">
      <selection activeCell="F46" sqref="F46"/>
    </sheetView>
  </sheetViews>
  <sheetFormatPr defaultRowHeight="13.2"/>
  <cols>
    <col min="2" max="2" width="29.33203125" customWidth="1"/>
    <col min="8" max="8" width="13.6640625" customWidth="1"/>
    <col min="9" max="9" width="16.5546875" customWidth="1"/>
    <col min="10" max="10" width="15.88671875" customWidth="1"/>
    <col min="11" max="11" width="25.88671875" customWidth="1"/>
    <col min="12" max="12" width="24.33203125" customWidth="1"/>
    <col min="13" max="13" width="16.33203125" customWidth="1"/>
  </cols>
  <sheetData>
    <row r="2" spans="2:13" ht="21">
      <c r="B2" s="192" t="s">
        <v>3783</v>
      </c>
      <c r="C2" s="188">
        <v>2022</v>
      </c>
      <c r="D2" s="188"/>
      <c r="E2" s="189"/>
      <c r="F2" s="189"/>
      <c r="G2" s="190"/>
      <c r="H2" s="191"/>
      <c r="I2" s="191">
        <v>712492.25</v>
      </c>
      <c r="J2" s="192" t="s">
        <v>2919</v>
      </c>
      <c r="K2" s="193" t="s">
        <v>3784</v>
      </c>
      <c r="L2" s="192" t="s">
        <v>3150</v>
      </c>
      <c r="M2" s="192"/>
    </row>
    <row r="3" spans="2:13" ht="21">
      <c r="B3" s="192" t="s">
        <v>3785</v>
      </c>
      <c r="C3" s="188">
        <v>2022</v>
      </c>
      <c r="D3" s="188"/>
      <c r="E3" s="189"/>
      <c r="F3" s="189"/>
      <c r="G3" s="190"/>
      <c r="H3" s="191"/>
      <c r="I3" s="191">
        <v>1293764.6399999999</v>
      </c>
      <c r="J3" s="192" t="s">
        <v>2919</v>
      </c>
      <c r="K3" s="193" t="s">
        <v>3784</v>
      </c>
      <c r="L3" s="192" t="s">
        <v>3150</v>
      </c>
      <c r="M3" s="192"/>
    </row>
    <row r="4" spans="2:13">
      <c r="B4" s="192" t="s">
        <v>3786</v>
      </c>
      <c r="C4" s="188">
        <v>2022</v>
      </c>
      <c r="D4" s="188"/>
      <c r="E4" s="189"/>
      <c r="F4" s="189"/>
      <c r="G4" s="190"/>
      <c r="H4" s="191"/>
      <c r="I4" s="191">
        <v>79165.62</v>
      </c>
      <c r="J4" s="192" t="s">
        <v>2919</v>
      </c>
      <c r="K4" s="193" t="s">
        <v>3784</v>
      </c>
      <c r="L4" s="192" t="s">
        <v>3150</v>
      </c>
      <c r="M4" s="192"/>
    </row>
    <row r="5" spans="2:13" ht="21">
      <c r="B5" s="192" t="s">
        <v>3787</v>
      </c>
      <c r="C5" s="188">
        <v>2022</v>
      </c>
      <c r="D5" s="188"/>
      <c r="E5" s="189"/>
      <c r="F5" s="189"/>
      <c r="G5" s="190"/>
      <c r="H5" s="191"/>
      <c r="I5" s="191">
        <v>104650.7</v>
      </c>
      <c r="J5" s="192" t="s">
        <v>2919</v>
      </c>
      <c r="K5" s="193" t="s">
        <v>3784</v>
      </c>
      <c r="L5" s="192" t="s">
        <v>3150</v>
      </c>
      <c r="M5" s="192"/>
    </row>
    <row r="6" spans="2:13">
      <c r="B6" s="192" t="s">
        <v>3788</v>
      </c>
      <c r="C6" s="188">
        <v>2022</v>
      </c>
      <c r="D6" s="188"/>
      <c r="E6" s="189"/>
      <c r="F6" s="189"/>
      <c r="G6" s="190"/>
      <c r="H6" s="191"/>
      <c r="I6" s="191">
        <v>1325214.08</v>
      </c>
      <c r="J6" s="192" t="s">
        <v>2919</v>
      </c>
      <c r="K6" s="193" t="s">
        <v>3784</v>
      </c>
      <c r="L6" s="192"/>
      <c r="M6" s="192"/>
    </row>
    <row r="7" spans="2:13" ht="21">
      <c r="B7" s="192" t="s">
        <v>3789</v>
      </c>
      <c r="C7" s="188">
        <v>2022</v>
      </c>
      <c r="D7" s="188"/>
      <c r="E7" s="189"/>
      <c r="F7" s="189"/>
      <c r="G7" s="190"/>
      <c r="H7" s="191"/>
      <c r="I7" s="191">
        <v>265476.59999999998</v>
      </c>
      <c r="J7" s="192" t="s">
        <v>2919</v>
      </c>
      <c r="K7" s="193" t="s">
        <v>3784</v>
      </c>
      <c r="L7" s="192"/>
      <c r="M7" s="192"/>
    </row>
    <row r="8" spans="2:13" ht="21">
      <c r="B8" s="192" t="s">
        <v>3790</v>
      </c>
      <c r="C8" s="188">
        <v>2022</v>
      </c>
      <c r="D8" s="188"/>
      <c r="E8" s="189"/>
      <c r="F8" s="189"/>
      <c r="G8" s="190"/>
      <c r="H8" s="191"/>
      <c r="I8" s="191">
        <v>875161.84</v>
      </c>
      <c r="J8" s="192" t="s">
        <v>2919</v>
      </c>
      <c r="K8" s="193" t="s">
        <v>3784</v>
      </c>
      <c r="L8" s="192"/>
      <c r="M8" s="192"/>
    </row>
    <row r="9" spans="2:13">
      <c r="B9" s="192" t="s">
        <v>3791</v>
      </c>
      <c r="C9" s="188">
        <v>2022</v>
      </c>
      <c r="D9" s="188"/>
      <c r="E9" s="189"/>
      <c r="F9" s="189"/>
      <c r="G9" s="190"/>
      <c r="H9" s="191"/>
      <c r="I9" s="191">
        <v>1239541.48</v>
      </c>
      <c r="J9" s="192" t="s">
        <v>2919</v>
      </c>
      <c r="K9" s="193" t="s">
        <v>3784</v>
      </c>
      <c r="L9" s="192" t="s">
        <v>3150</v>
      </c>
      <c r="M9" s="192"/>
    </row>
    <row r="10" spans="2:13">
      <c r="B10" s="192" t="s">
        <v>3792</v>
      </c>
      <c r="C10" s="188">
        <v>2022</v>
      </c>
      <c r="D10" s="188"/>
      <c r="E10" s="189"/>
      <c r="F10" s="189"/>
      <c r="G10" s="190"/>
      <c r="H10" s="195"/>
      <c r="I10" s="226">
        <v>2738269.68</v>
      </c>
      <c r="J10" s="192" t="s">
        <v>2919</v>
      </c>
      <c r="K10" s="193" t="s">
        <v>3784</v>
      </c>
      <c r="L10" s="192"/>
      <c r="M10" s="192"/>
    </row>
    <row r="11" spans="2:13" ht="21">
      <c r="B11" s="192" t="s">
        <v>3793</v>
      </c>
      <c r="C11" s="188">
        <v>2022</v>
      </c>
      <c r="D11" s="188"/>
      <c r="E11" s="189"/>
      <c r="F11" s="189"/>
      <c r="G11" s="190"/>
      <c r="H11" s="195"/>
      <c r="I11" s="226">
        <v>105192.93</v>
      </c>
      <c r="J11" s="192" t="s">
        <v>2919</v>
      </c>
      <c r="K11" s="193" t="s">
        <v>3784</v>
      </c>
      <c r="L11" s="192"/>
      <c r="M11" s="192"/>
    </row>
    <row r="12" spans="2:13" ht="21">
      <c r="B12" s="192" t="s">
        <v>3794</v>
      </c>
      <c r="C12" s="188">
        <v>2022</v>
      </c>
      <c r="D12" s="188"/>
      <c r="E12" s="189"/>
      <c r="F12" s="189"/>
      <c r="G12" s="190"/>
      <c r="H12" s="195"/>
      <c r="I12" s="226">
        <v>952700.95</v>
      </c>
      <c r="J12" s="192" t="s">
        <v>2919</v>
      </c>
      <c r="K12" s="193" t="s">
        <v>3784</v>
      </c>
      <c r="L12" s="192"/>
      <c r="M12" s="192"/>
    </row>
    <row r="13" spans="2:13" ht="21">
      <c r="B13" s="192" t="s">
        <v>3794</v>
      </c>
      <c r="C13" s="188">
        <v>2022</v>
      </c>
      <c r="D13" s="188"/>
      <c r="E13" s="189"/>
      <c r="F13" s="189"/>
      <c r="G13" s="190"/>
      <c r="H13" s="195"/>
      <c r="I13" s="226">
        <v>952700.96</v>
      </c>
      <c r="J13" s="192" t="s">
        <v>2919</v>
      </c>
      <c r="K13" s="193" t="s">
        <v>3784</v>
      </c>
      <c r="L13" s="192"/>
      <c r="M13" s="192"/>
    </row>
    <row r="14" spans="2:13">
      <c r="B14" s="192" t="s">
        <v>3795</v>
      </c>
      <c r="C14" s="188">
        <v>2022</v>
      </c>
      <c r="D14" s="188"/>
      <c r="E14" s="189"/>
      <c r="F14" s="189"/>
      <c r="G14" s="190"/>
      <c r="H14" s="195"/>
      <c r="I14" s="227">
        <v>135557.9</v>
      </c>
      <c r="J14" s="192" t="s">
        <v>2919</v>
      </c>
      <c r="K14" s="193" t="s">
        <v>3784</v>
      </c>
      <c r="L14" s="192"/>
      <c r="M14" s="192"/>
    </row>
    <row r="15" spans="2:13" ht="21">
      <c r="B15" s="192" t="s">
        <v>3796</v>
      </c>
      <c r="C15" s="188">
        <v>2022</v>
      </c>
      <c r="D15" s="188"/>
      <c r="E15" s="189"/>
      <c r="F15" s="189"/>
      <c r="G15" s="190"/>
      <c r="H15" s="195"/>
      <c r="I15" s="226">
        <v>407758.18</v>
      </c>
      <c r="J15" s="192" t="s">
        <v>2919</v>
      </c>
      <c r="K15" s="193" t="s">
        <v>3784</v>
      </c>
      <c r="L15" s="192"/>
      <c r="M15" s="192"/>
    </row>
    <row r="16" spans="2:13" ht="21">
      <c r="B16" s="192" t="s">
        <v>3797</v>
      </c>
      <c r="C16" s="188">
        <v>2022</v>
      </c>
      <c r="D16" s="188"/>
      <c r="E16" s="189"/>
      <c r="F16" s="189"/>
      <c r="G16" s="190"/>
      <c r="H16" s="195"/>
      <c r="I16" s="226">
        <v>37956.21</v>
      </c>
      <c r="J16" s="192" t="s">
        <v>2919</v>
      </c>
      <c r="K16" s="193" t="s">
        <v>3784</v>
      </c>
      <c r="L16" s="192"/>
      <c r="M16" s="192"/>
    </row>
    <row r="17" spans="2:13" ht="21">
      <c r="B17" s="192" t="s">
        <v>3798</v>
      </c>
      <c r="C17" s="188">
        <v>2022</v>
      </c>
      <c r="D17" s="188"/>
      <c r="E17" s="189"/>
      <c r="F17" s="189"/>
      <c r="G17" s="190"/>
      <c r="H17" s="195"/>
      <c r="I17" s="226">
        <v>116037.57</v>
      </c>
      <c r="J17" s="192" t="s">
        <v>2919</v>
      </c>
      <c r="K17" s="193" t="s">
        <v>3784</v>
      </c>
      <c r="L17" s="192"/>
      <c r="M17" s="192"/>
    </row>
    <row r="18" spans="2:13" ht="21">
      <c r="B18" s="192" t="s">
        <v>3799</v>
      </c>
      <c r="C18" s="188">
        <v>2022</v>
      </c>
      <c r="D18" s="188"/>
      <c r="E18" s="189"/>
      <c r="F18" s="189"/>
      <c r="G18" s="190"/>
      <c r="H18" s="195"/>
      <c r="I18" s="226">
        <v>76996.89</v>
      </c>
      <c r="J18" s="192" t="s">
        <v>2919</v>
      </c>
      <c r="K18" s="193" t="s">
        <v>3784</v>
      </c>
      <c r="L18" s="192"/>
      <c r="M18" s="192"/>
    </row>
    <row r="19" spans="2:13">
      <c r="B19" s="192" t="s">
        <v>3800</v>
      </c>
      <c r="C19" s="188">
        <v>2022</v>
      </c>
      <c r="D19" s="188"/>
      <c r="E19" s="189"/>
      <c r="F19" s="189"/>
      <c r="G19" s="190"/>
      <c r="H19" s="195"/>
      <c r="I19" s="226">
        <v>340434.7</v>
      </c>
      <c r="J19" s="192" t="s">
        <v>2919</v>
      </c>
      <c r="K19" s="193" t="s">
        <v>3784</v>
      </c>
      <c r="L19" s="192"/>
      <c r="M19" s="192"/>
    </row>
    <row r="20" spans="2:13" ht="21">
      <c r="B20" s="192" t="s">
        <v>3801</v>
      </c>
      <c r="C20" s="188">
        <v>2022</v>
      </c>
      <c r="D20" s="188"/>
      <c r="E20" s="189"/>
      <c r="F20" s="189"/>
      <c r="G20" s="190"/>
      <c r="H20" s="195"/>
      <c r="I20" s="226">
        <v>66195.64</v>
      </c>
      <c r="J20" s="192" t="s">
        <v>2919</v>
      </c>
      <c r="K20" s="193" t="s">
        <v>3784</v>
      </c>
      <c r="L20" s="192"/>
      <c r="M20" s="192"/>
    </row>
    <row r="21" spans="2:13" ht="21">
      <c r="B21" s="192" t="s">
        <v>3802</v>
      </c>
      <c r="C21" s="188">
        <v>2022</v>
      </c>
      <c r="D21" s="188"/>
      <c r="E21" s="189"/>
      <c r="F21" s="189"/>
      <c r="G21" s="190"/>
      <c r="H21" s="195"/>
      <c r="I21" s="226">
        <v>217499.94</v>
      </c>
      <c r="J21" s="192" t="s">
        <v>2919</v>
      </c>
      <c r="K21" s="193" t="s">
        <v>3784</v>
      </c>
      <c r="L21" s="192"/>
      <c r="M21" s="192"/>
    </row>
    <row r="22" spans="2:13" ht="21">
      <c r="B22" s="192" t="s">
        <v>3803</v>
      </c>
      <c r="C22" s="188">
        <v>2022</v>
      </c>
      <c r="D22" s="188"/>
      <c r="E22" s="189"/>
      <c r="F22" s="189"/>
      <c r="G22" s="190"/>
      <c r="H22" s="195"/>
      <c r="I22" s="226">
        <v>406370.06</v>
      </c>
      <c r="J22" s="192" t="s">
        <v>2919</v>
      </c>
      <c r="K22" s="193" t="s">
        <v>3784</v>
      </c>
      <c r="L22" s="192"/>
      <c r="M22" s="192"/>
    </row>
    <row r="23" spans="2:13" ht="21">
      <c r="B23" s="192" t="s">
        <v>3804</v>
      </c>
      <c r="C23" s="188">
        <v>2022</v>
      </c>
      <c r="D23" s="188"/>
      <c r="E23" s="189"/>
      <c r="F23" s="189"/>
      <c r="G23" s="190"/>
      <c r="H23" s="195"/>
      <c r="I23" s="226">
        <v>141847.79</v>
      </c>
      <c r="J23" s="192" t="s">
        <v>2919</v>
      </c>
      <c r="K23" s="193" t="s">
        <v>3784</v>
      </c>
      <c r="L23" s="192"/>
      <c r="M23" s="192"/>
    </row>
    <row r="24" spans="2:13">
      <c r="B24" s="192" t="s">
        <v>3805</v>
      </c>
      <c r="C24" s="188">
        <v>2022</v>
      </c>
      <c r="D24" s="188"/>
      <c r="E24" s="189"/>
      <c r="F24" s="189"/>
      <c r="G24" s="190"/>
      <c r="H24" s="195"/>
      <c r="I24" s="226">
        <v>18913.04</v>
      </c>
      <c r="J24" s="192" t="s">
        <v>2919</v>
      </c>
      <c r="K24" s="193" t="s">
        <v>3784</v>
      </c>
      <c r="L24" s="192"/>
      <c r="M24" s="192"/>
    </row>
    <row r="25" spans="2:13" ht="21">
      <c r="B25" s="192" t="s">
        <v>3806</v>
      </c>
      <c r="C25" s="188">
        <v>2022</v>
      </c>
      <c r="D25" s="188"/>
      <c r="E25" s="189"/>
      <c r="F25" s="189"/>
      <c r="G25" s="190"/>
      <c r="H25" s="195"/>
      <c r="I25" s="226">
        <v>160760.82999999999</v>
      </c>
      <c r="J25" s="192" t="s">
        <v>2919</v>
      </c>
      <c r="K25" s="193" t="s">
        <v>3784</v>
      </c>
      <c r="L25" s="192"/>
      <c r="M25" s="192"/>
    </row>
    <row r="26" spans="2:13">
      <c r="B26" s="192" t="s">
        <v>3807</v>
      </c>
      <c r="C26" s="188">
        <v>2022</v>
      </c>
      <c r="D26" s="188"/>
      <c r="E26" s="189"/>
      <c r="F26" s="189"/>
      <c r="G26" s="190"/>
      <c r="H26" s="195"/>
      <c r="I26" s="226">
        <v>619445.4</v>
      </c>
      <c r="J26" s="192" t="s">
        <v>2919</v>
      </c>
      <c r="K26" s="193" t="s">
        <v>3784</v>
      </c>
      <c r="L26" s="192"/>
      <c r="M26" s="192"/>
    </row>
    <row r="27" spans="2:13" ht="21">
      <c r="B27" s="192" t="s">
        <v>3808</v>
      </c>
      <c r="C27" s="188">
        <v>2022</v>
      </c>
      <c r="D27" s="188"/>
      <c r="E27" s="189"/>
      <c r="F27" s="189"/>
      <c r="G27" s="190"/>
      <c r="H27" s="195"/>
      <c r="I27" s="226">
        <v>228583.17</v>
      </c>
      <c r="J27" s="192" t="s">
        <v>2919</v>
      </c>
      <c r="K27" s="193" t="s">
        <v>3784</v>
      </c>
      <c r="L27" s="192"/>
      <c r="M27" s="192"/>
    </row>
    <row r="28" spans="2:13" ht="21">
      <c r="B28" s="192" t="s">
        <v>3809</v>
      </c>
      <c r="C28" s="188">
        <v>2022</v>
      </c>
      <c r="D28" s="188"/>
      <c r="E28" s="189"/>
      <c r="F28" s="189"/>
      <c r="G28" s="190"/>
      <c r="H28" s="195"/>
      <c r="I28" s="226">
        <v>401251.4</v>
      </c>
      <c r="J28" s="192" t="s">
        <v>2919</v>
      </c>
      <c r="K28" s="193" t="s">
        <v>3784</v>
      </c>
      <c r="L28" s="192"/>
      <c r="M28" s="192"/>
    </row>
    <row r="29" spans="2:13" ht="21">
      <c r="B29" s="192" t="s">
        <v>3810</v>
      </c>
      <c r="C29" s="188">
        <v>2022</v>
      </c>
      <c r="D29" s="188"/>
      <c r="E29" s="189"/>
      <c r="F29" s="189"/>
      <c r="G29" s="190"/>
      <c r="H29" s="195"/>
      <c r="I29" s="226">
        <v>265422.38</v>
      </c>
      <c r="J29" s="192" t="s">
        <v>2919</v>
      </c>
      <c r="K29" s="193" t="s">
        <v>3784</v>
      </c>
      <c r="L29" s="192"/>
      <c r="M29" s="192"/>
    </row>
    <row r="30" spans="2:13" ht="21">
      <c r="B30" s="192" t="s">
        <v>3811</v>
      </c>
      <c r="C30" s="188">
        <v>2022</v>
      </c>
      <c r="D30" s="188"/>
      <c r="E30" s="189"/>
      <c r="F30" s="189"/>
      <c r="G30" s="190"/>
      <c r="H30" s="195"/>
      <c r="I30" s="226">
        <v>647630.6</v>
      </c>
      <c r="J30" s="192" t="s">
        <v>2919</v>
      </c>
      <c r="K30" s="193" t="s">
        <v>3784</v>
      </c>
      <c r="L30" s="192"/>
      <c r="M30" s="192"/>
    </row>
    <row r="31" spans="2:13" ht="21">
      <c r="B31" s="192" t="s">
        <v>3812</v>
      </c>
      <c r="C31" s="188">
        <v>2022</v>
      </c>
      <c r="D31" s="188"/>
      <c r="E31" s="189"/>
      <c r="F31" s="189"/>
      <c r="G31" s="190"/>
      <c r="H31" s="195"/>
      <c r="I31" s="191">
        <v>148636.53</v>
      </c>
      <c r="J31" s="192" t="s">
        <v>2919</v>
      </c>
      <c r="K31" s="193" t="s">
        <v>3784</v>
      </c>
      <c r="L31" s="192"/>
      <c r="M31" s="192"/>
    </row>
    <row r="32" spans="2:13">
      <c r="B32" s="192" t="s">
        <v>3813</v>
      </c>
      <c r="C32" s="188">
        <v>2022</v>
      </c>
      <c r="D32" s="188"/>
      <c r="E32" s="189"/>
      <c r="F32" s="189"/>
      <c r="G32" s="190"/>
      <c r="H32" s="195"/>
      <c r="I32" s="226">
        <v>1330389.2</v>
      </c>
      <c r="J32" s="192" t="s">
        <v>2919</v>
      </c>
      <c r="K32" s="193" t="s">
        <v>3784</v>
      </c>
      <c r="L32" s="192"/>
      <c r="M32" s="192"/>
    </row>
    <row r="33" spans="2:13">
      <c r="B33" s="192"/>
      <c r="C33" s="188"/>
      <c r="D33" s="188"/>
      <c r="E33" s="189"/>
      <c r="F33" s="189"/>
      <c r="G33" s="190"/>
      <c r="H33" s="858" t="s">
        <v>3176</v>
      </c>
      <c r="I33" s="859">
        <f>SUM(I2:I32)</f>
        <v>16412019.16</v>
      </c>
      <c r="J33" s="192"/>
      <c r="K33" s="193"/>
      <c r="L33" s="192"/>
      <c r="M33" s="192"/>
    </row>
    <row r="36" spans="2:13">
      <c r="H36" s="886" t="s">
        <v>3150</v>
      </c>
      <c r="I36" s="887">
        <f>I2+I3+I4+I5+I9</f>
        <v>3429614.69</v>
      </c>
    </row>
    <row r="37" spans="2:13">
      <c r="H37" s="886" t="s">
        <v>4258</v>
      </c>
      <c r="I37" s="886">
        <v>12982404.469999999</v>
      </c>
    </row>
  </sheetData>
  <autoFilter ref="A1:R32" xr:uid="{00000000-0001-0000-0400-000000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2"/>
  <dimension ref="A1:AA326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131" sqref="A131"/>
      <selection pane="bottomRight" activeCell="C318" sqref="C318"/>
    </sheetView>
  </sheetViews>
  <sheetFormatPr defaultColWidth="9" defaultRowHeight="24.9" customHeight="1"/>
  <cols>
    <col min="1" max="1" width="5.88671875" style="241" customWidth="1"/>
    <col min="2" max="2" width="70.5546875" style="241" customWidth="1"/>
    <col min="3" max="3" width="16.33203125" style="248" customWidth="1"/>
    <col min="4" max="4" width="14.5546875" style="248" customWidth="1"/>
    <col min="5" max="5" width="17.88671875" style="248" customWidth="1"/>
    <col min="6" max="6" width="17.44140625" style="249" bestFit="1" customWidth="1"/>
    <col min="7" max="7" width="10.6640625" style="250" customWidth="1"/>
    <col min="8" max="8" width="14.88671875" style="241" customWidth="1"/>
    <col min="9" max="9" width="21" style="241" customWidth="1"/>
    <col min="10" max="10" width="20.44140625" style="251" bestFit="1" customWidth="1"/>
    <col min="11" max="11" width="34.33203125" style="241" customWidth="1"/>
    <col min="12" max="12" width="30.6640625" style="241" customWidth="1"/>
    <col min="13" max="13" width="30.5546875" style="241" customWidth="1"/>
    <col min="14" max="14" width="28.109375" style="241" customWidth="1"/>
    <col min="15" max="15" width="36.33203125" style="241" customWidth="1"/>
    <col min="16" max="16" width="26.6640625" style="241" customWidth="1"/>
    <col min="17" max="248" width="9" style="241"/>
    <col min="249" max="249" width="4.5546875" style="241" customWidth="1"/>
    <col min="250" max="250" width="49.5546875" style="241" customWidth="1"/>
    <col min="251" max="251" width="26.5546875" style="241" customWidth="1"/>
    <col min="252" max="252" width="17.88671875" style="241" customWidth="1"/>
    <col min="253" max="253" width="10.109375" style="241" customWidth="1"/>
    <col min="254" max="254" width="6.33203125" style="241" customWidth="1"/>
    <col min="255" max="256" width="21.5546875" style="241" customWidth="1"/>
    <col min="257" max="257" width="21" style="241" customWidth="1"/>
    <col min="258" max="258" width="15.33203125" style="241" customWidth="1"/>
    <col min="259" max="259" width="35.88671875" style="241" customWidth="1"/>
    <col min="260" max="260" width="15" style="241" customWidth="1"/>
    <col min="261" max="261" width="12.109375" style="241" customWidth="1"/>
    <col min="262" max="262" width="30" style="241" customWidth="1"/>
    <col min="263" max="504" width="9" style="241"/>
    <col min="505" max="505" width="4.5546875" style="241" customWidth="1"/>
    <col min="506" max="506" width="49.5546875" style="241" customWidth="1"/>
    <col min="507" max="507" width="26.5546875" style="241" customWidth="1"/>
    <col min="508" max="508" width="17.88671875" style="241" customWidth="1"/>
    <col min="509" max="509" width="10.109375" style="241" customWidth="1"/>
    <col min="510" max="510" width="6.33203125" style="241" customWidth="1"/>
    <col min="511" max="512" width="21.5546875" style="241" customWidth="1"/>
    <col min="513" max="513" width="21" style="241" customWidth="1"/>
    <col min="514" max="514" width="15.33203125" style="241" customWidth="1"/>
    <col min="515" max="515" width="35.88671875" style="241" customWidth="1"/>
    <col min="516" max="516" width="15" style="241" customWidth="1"/>
    <col min="517" max="517" width="12.109375" style="241" customWidth="1"/>
    <col min="518" max="518" width="30" style="241" customWidth="1"/>
    <col min="519" max="760" width="9" style="241"/>
    <col min="761" max="761" width="4.5546875" style="241" customWidth="1"/>
    <col min="762" max="762" width="49.5546875" style="241" customWidth="1"/>
    <col min="763" max="763" width="26.5546875" style="241" customWidth="1"/>
    <col min="764" max="764" width="17.88671875" style="241" customWidth="1"/>
    <col min="765" max="765" width="10.109375" style="241" customWidth="1"/>
    <col min="766" max="766" width="6.33203125" style="241" customWidth="1"/>
    <col min="767" max="768" width="21.5546875" style="241" customWidth="1"/>
    <col min="769" max="769" width="21" style="241" customWidth="1"/>
    <col min="770" max="770" width="15.33203125" style="241" customWidth="1"/>
    <col min="771" max="771" width="35.88671875" style="241" customWidth="1"/>
    <col min="772" max="772" width="15" style="241" customWidth="1"/>
    <col min="773" max="773" width="12.109375" style="241" customWidth="1"/>
    <col min="774" max="774" width="30" style="241" customWidth="1"/>
    <col min="775" max="1016" width="9" style="241"/>
    <col min="1017" max="1017" width="4.5546875" style="241" customWidth="1"/>
    <col min="1018" max="1018" width="49.5546875" style="241" customWidth="1"/>
    <col min="1019" max="1019" width="26.5546875" style="241" customWidth="1"/>
    <col min="1020" max="1020" width="17.88671875" style="241" customWidth="1"/>
    <col min="1021" max="1021" width="10.109375" style="241" customWidth="1"/>
    <col min="1022" max="1022" width="6.33203125" style="241" customWidth="1"/>
    <col min="1023" max="1024" width="21.5546875" style="241" customWidth="1"/>
    <col min="1025" max="1025" width="21" style="241" customWidth="1"/>
    <col min="1026" max="1026" width="15.33203125" style="241" customWidth="1"/>
    <col min="1027" max="1027" width="35.88671875" style="241" customWidth="1"/>
    <col min="1028" max="1028" width="15" style="241" customWidth="1"/>
    <col min="1029" max="1029" width="12.109375" style="241" customWidth="1"/>
    <col min="1030" max="1030" width="30" style="241" customWidth="1"/>
    <col min="1031" max="1272" width="9" style="241"/>
    <col min="1273" max="1273" width="4.5546875" style="241" customWidth="1"/>
    <col min="1274" max="1274" width="49.5546875" style="241" customWidth="1"/>
    <col min="1275" max="1275" width="26.5546875" style="241" customWidth="1"/>
    <col min="1276" max="1276" width="17.88671875" style="241" customWidth="1"/>
    <col min="1277" max="1277" width="10.109375" style="241" customWidth="1"/>
    <col min="1278" max="1278" width="6.33203125" style="241" customWidth="1"/>
    <col min="1279" max="1280" width="21.5546875" style="241" customWidth="1"/>
    <col min="1281" max="1281" width="21" style="241" customWidth="1"/>
    <col min="1282" max="1282" width="15.33203125" style="241" customWidth="1"/>
    <col min="1283" max="1283" width="35.88671875" style="241" customWidth="1"/>
    <col min="1284" max="1284" width="15" style="241" customWidth="1"/>
    <col min="1285" max="1285" width="12.109375" style="241" customWidth="1"/>
    <col min="1286" max="1286" width="30" style="241" customWidth="1"/>
    <col min="1287" max="1528" width="9" style="241"/>
    <col min="1529" max="1529" width="4.5546875" style="241" customWidth="1"/>
    <col min="1530" max="1530" width="49.5546875" style="241" customWidth="1"/>
    <col min="1531" max="1531" width="26.5546875" style="241" customWidth="1"/>
    <col min="1532" max="1532" width="17.88671875" style="241" customWidth="1"/>
    <col min="1533" max="1533" width="10.109375" style="241" customWidth="1"/>
    <col min="1534" max="1534" width="6.33203125" style="241" customWidth="1"/>
    <col min="1535" max="1536" width="21.5546875" style="241" customWidth="1"/>
    <col min="1537" max="1537" width="21" style="241" customWidth="1"/>
    <col min="1538" max="1538" width="15.33203125" style="241" customWidth="1"/>
    <col min="1539" max="1539" width="35.88671875" style="241" customWidth="1"/>
    <col min="1540" max="1540" width="15" style="241" customWidth="1"/>
    <col min="1541" max="1541" width="12.109375" style="241" customWidth="1"/>
    <col min="1542" max="1542" width="30" style="241" customWidth="1"/>
    <col min="1543" max="1784" width="9" style="241"/>
    <col min="1785" max="1785" width="4.5546875" style="241" customWidth="1"/>
    <col min="1786" max="1786" width="49.5546875" style="241" customWidth="1"/>
    <col min="1787" max="1787" width="26.5546875" style="241" customWidth="1"/>
    <col min="1788" max="1788" width="17.88671875" style="241" customWidth="1"/>
    <col min="1789" max="1789" width="10.109375" style="241" customWidth="1"/>
    <col min="1790" max="1790" width="6.33203125" style="241" customWidth="1"/>
    <col min="1791" max="1792" width="21.5546875" style="241" customWidth="1"/>
    <col min="1793" max="1793" width="21" style="241" customWidth="1"/>
    <col min="1794" max="1794" width="15.33203125" style="241" customWidth="1"/>
    <col min="1795" max="1795" width="35.88671875" style="241" customWidth="1"/>
    <col min="1796" max="1796" width="15" style="241" customWidth="1"/>
    <col min="1797" max="1797" width="12.109375" style="241" customWidth="1"/>
    <col min="1798" max="1798" width="30" style="241" customWidth="1"/>
    <col min="1799" max="2040" width="9" style="241"/>
    <col min="2041" max="2041" width="4.5546875" style="241" customWidth="1"/>
    <col min="2042" max="2042" width="49.5546875" style="241" customWidth="1"/>
    <col min="2043" max="2043" width="26.5546875" style="241" customWidth="1"/>
    <col min="2044" max="2044" width="17.88671875" style="241" customWidth="1"/>
    <col min="2045" max="2045" width="10.109375" style="241" customWidth="1"/>
    <col min="2046" max="2046" width="6.33203125" style="241" customWidth="1"/>
    <col min="2047" max="2048" width="21.5546875" style="241" customWidth="1"/>
    <col min="2049" max="2049" width="21" style="241" customWidth="1"/>
    <col min="2050" max="2050" width="15.33203125" style="241" customWidth="1"/>
    <col min="2051" max="2051" width="35.88671875" style="241" customWidth="1"/>
    <col min="2052" max="2052" width="15" style="241" customWidth="1"/>
    <col min="2053" max="2053" width="12.109375" style="241" customWidth="1"/>
    <col min="2054" max="2054" width="30" style="241" customWidth="1"/>
    <col min="2055" max="2296" width="9" style="241"/>
    <col min="2297" max="2297" width="4.5546875" style="241" customWidth="1"/>
    <col min="2298" max="2298" width="49.5546875" style="241" customWidth="1"/>
    <col min="2299" max="2299" width="26.5546875" style="241" customWidth="1"/>
    <col min="2300" max="2300" width="17.88671875" style="241" customWidth="1"/>
    <col min="2301" max="2301" width="10.109375" style="241" customWidth="1"/>
    <col min="2302" max="2302" width="6.33203125" style="241" customWidth="1"/>
    <col min="2303" max="2304" width="21.5546875" style="241" customWidth="1"/>
    <col min="2305" max="2305" width="21" style="241" customWidth="1"/>
    <col min="2306" max="2306" width="15.33203125" style="241" customWidth="1"/>
    <col min="2307" max="2307" width="35.88671875" style="241" customWidth="1"/>
    <col min="2308" max="2308" width="15" style="241" customWidth="1"/>
    <col min="2309" max="2309" width="12.109375" style="241" customWidth="1"/>
    <col min="2310" max="2310" width="30" style="241" customWidth="1"/>
    <col min="2311" max="2552" width="9" style="241"/>
    <col min="2553" max="2553" width="4.5546875" style="241" customWidth="1"/>
    <col min="2554" max="2554" width="49.5546875" style="241" customWidth="1"/>
    <col min="2555" max="2555" width="26.5546875" style="241" customWidth="1"/>
    <col min="2556" max="2556" width="17.88671875" style="241" customWidth="1"/>
    <col min="2557" max="2557" width="10.109375" style="241" customWidth="1"/>
    <col min="2558" max="2558" width="6.33203125" style="241" customWidth="1"/>
    <col min="2559" max="2560" width="21.5546875" style="241" customWidth="1"/>
    <col min="2561" max="2561" width="21" style="241" customWidth="1"/>
    <col min="2562" max="2562" width="15.33203125" style="241" customWidth="1"/>
    <col min="2563" max="2563" width="35.88671875" style="241" customWidth="1"/>
    <col min="2564" max="2564" width="15" style="241" customWidth="1"/>
    <col min="2565" max="2565" width="12.109375" style="241" customWidth="1"/>
    <col min="2566" max="2566" width="30" style="241" customWidth="1"/>
    <col min="2567" max="2808" width="9" style="241"/>
    <col min="2809" max="2809" width="4.5546875" style="241" customWidth="1"/>
    <col min="2810" max="2810" width="49.5546875" style="241" customWidth="1"/>
    <col min="2811" max="2811" width="26.5546875" style="241" customWidth="1"/>
    <col min="2812" max="2812" width="17.88671875" style="241" customWidth="1"/>
    <col min="2813" max="2813" width="10.109375" style="241" customWidth="1"/>
    <col min="2814" max="2814" width="6.33203125" style="241" customWidth="1"/>
    <col min="2815" max="2816" width="21.5546875" style="241" customWidth="1"/>
    <col min="2817" max="2817" width="21" style="241" customWidth="1"/>
    <col min="2818" max="2818" width="15.33203125" style="241" customWidth="1"/>
    <col min="2819" max="2819" width="35.88671875" style="241" customWidth="1"/>
    <col min="2820" max="2820" width="15" style="241" customWidth="1"/>
    <col min="2821" max="2821" width="12.109375" style="241" customWidth="1"/>
    <col min="2822" max="2822" width="30" style="241" customWidth="1"/>
    <col min="2823" max="3064" width="9" style="241"/>
    <col min="3065" max="3065" width="4.5546875" style="241" customWidth="1"/>
    <col min="3066" max="3066" width="49.5546875" style="241" customWidth="1"/>
    <col min="3067" max="3067" width="26.5546875" style="241" customWidth="1"/>
    <col min="3068" max="3068" width="17.88671875" style="241" customWidth="1"/>
    <col min="3069" max="3069" width="10.109375" style="241" customWidth="1"/>
    <col min="3070" max="3070" width="6.33203125" style="241" customWidth="1"/>
    <col min="3071" max="3072" width="21.5546875" style="241" customWidth="1"/>
    <col min="3073" max="3073" width="21" style="241" customWidth="1"/>
    <col min="3074" max="3074" width="15.33203125" style="241" customWidth="1"/>
    <col min="3075" max="3075" width="35.88671875" style="241" customWidth="1"/>
    <col min="3076" max="3076" width="15" style="241" customWidth="1"/>
    <col min="3077" max="3077" width="12.109375" style="241" customWidth="1"/>
    <col min="3078" max="3078" width="30" style="241" customWidth="1"/>
    <col min="3079" max="3320" width="9" style="241"/>
    <col min="3321" max="3321" width="4.5546875" style="241" customWidth="1"/>
    <col min="3322" max="3322" width="49.5546875" style="241" customWidth="1"/>
    <col min="3323" max="3323" width="26.5546875" style="241" customWidth="1"/>
    <col min="3324" max="3324" width="17.88671875" style="241" customWidth="1"/>
    <col min="3325" max="3325" width="10.109375" style="241" customWidth="1"/>
    <col min="3326" max="3326" width="6.33203125" style="241" customWidth="1"/>
    <col min="3327" max="3328" width="21.5546875" style="241" customWidth="1"/>
    <col min="3329" max="3329" width="21" style="241" customWidth="1"/>
    <col min="3330" max="3330" width="15.33203125" style="241" customWidth="1"/>
    <col min="3331" max="3331" width="35.88671875" style="241" customWidth="1"/>
    <col min="3332" max="3332" width="15" style="241" customWidth="1"/>
    <col min="3333" max="3333" width="12.109375" style="241" customWidth="1"/>
    <col min="3334" max="3334" width="30" style="241" customWidth="1"/>
    <col min="3335" max="3576" width="9" style="241"/>
    <col min="3577" max="3577" width="4.5546875" style="241" customWidth="1"/>
    <col min="3578" max="3578" width="49.5546875" style="241" customWidth="1"/>
    <col min="3579" max="3579" width="26.5546875" style="241" customWidth="1"/>
    <col min="3580" max="3580" width="17.88671875" style="241" customWidth="1"/>
    <col min="3581" max="3581" width="10.109375" style="241" customWidth="1"/>
    <col min="3582" max="3582" width="6.33203125" style="241" customWidth="1"/>
    <col min="3583" max="3584" width="21.5546875" style="241" customWidth="1"/>
    <col min="3585" max="3585" width="21" style="241" customWidth="1"/>
    <col min="3586" max="3586" width="15.33203125" style="241" customWidth="1"/>
    <col min="3587" max="3587" width="35.88671875" style="241" customWidth="1"/>
    <col min="3588" max="3588" width="15" style="241" customWidth="1"/>
    <col min="3589" max="3589" width="12.109375" style="241" customWidth="1"/>
    <col min="3590" max="3590" width="30" style="241" customWidth="1"/>
    <col min="3591" max="3832" width="9" style="241"/>
    <col min="3833" max="3833" width="4.5546875" style="241" customWidth="1"/>
    <col min="3834" max="3834" width="49.5546875" style="241" customWidth="1"/>
    <col min="3835" max="3835" width="26.5546875" style="241" customWidth="1"/>
    <col min="3836" max="3836" width="17.88671875" style="241" customWidth="1"/>
    <col min="3837" max="3837" width="10.109375" style="241" customWidth="1"/>
    <col min="3838" max="3838" width="6.33203125" style="241" customWidth="1"/>
    <col min="3839" max="3840" width="21.5546875" style="241" customWidth="1"/>
    <col min="3841" max="3841" width="21" style="241" customWidth="1"/>
    <col min="3842" max="3842" width="15.33203125" style="241" customWidth="1"/>
    <col min="3843" max="3843" width="35.88671875" style="241" customWidth="1"/>
    <col min="3844" max="3844" width="15" style="241" customWidth="1"/>
    <col min="3845" max="3845" width="12.109375" style="241" customWidth="1"/>
    <col min="3846" max="3846" width="30" style="241" customWidth="1"/>
    <col min="3847" max="4088" width="9" style="241"/>
    <col min="4089" max="4089" width="4.5546875" style="241" customWidth="1"/>
    <col min="4090" max="4090" width="49.5546875" style="241" customWidth="1"/>
    <col min="4091" max="4091" width="26.5546875" style="241" customWidth="1"/>
    <col min="4092" max="4092" width="17.88671875" style="241" customWidth="1"/>
    <col min="4093" max="4093" width="10.109375" style="241" customWidth="1"/>
    <col min="4094" max="4094" width="6.33203125" style="241" customWidth="1"/>
    <col min="4095" max="4096" width="21.5546875" style="241" customWidth="1"/>
    <col min="4097" max="4097" width="21" style="241" customWidth="1"/>
    <col min="4098" max="4098" width="15.33203125" style="241" customWidth="1"/>
    <col min="4099" max="4099" width="35.88671875" style="241" customWidth="1"/>
    <col min="4100" max="4100" width="15" style="241" customWidth="1"/>
    <col min="4101" max="4101" width="12.109375" style="241" customWidth="1"/>
    <col min="4102" max="4102" width="30" style="241" customWidth="1"/>
    <col min="4103" max="4344" width="9" style="241"/>
    <col min="4345" max="4345" width="4.5546875" style="241" customWidth="1"/>
    <col min="4346" max="4346" width="49.5546875" style="241" customWidth="1"/>
    <col min="4347" max="4347" width="26.5546875" style="241" customWidth="1"/>
    <col min="4348" max="4348" width="17.88671875" style="241" customWidth="1"/>
    <col min="4349" max="4349" width="10.109375" style="241" customWidth="1"/>
    <col min="4350" max="4350" width="6.33203125" style="241" customWidth="1"/>
    <col min="4351" max="4352" width="21.5546875" style="241" customWidth="1"/>
    <col min="4353" max="4353" width="21" style="241" customWidth="1"/>
    <col min="4354" max="4354" width="15.33203125" style="241" customWidth="1"/>
    <col min="4355" max="4355" width="35.88671875" style="241" customWidth="1"/>
    <col min="4356" max="4356" width="15" style="241" customWidth="1"/>
    <col min="4357" max="4357" width="12.109375" style="241" customWidth="1"/>
    <col min="4358" max="4358" width="30" style="241" customWidth="1"/>
    <col min="4359" max="4600" width="9" style="241"/>
    <col min="4601" max="4601" width="4.5546875" style="241" customWidth="1"/>
    <col min="4602" max="4602" width="49.5546875" style="241" customWidth="1"/>
    <col min="4603" max="4603" width="26.5546875" style="241" customWidth="1"/>
    <col min="4604" max="4604" width="17.88671875" style="241" customWidth="1"/>
    <col min="4605" max="4605" width="10.109375" style="241" customWidth="1"/>
    <col min="4606" max="4606" width="6.33203125" style="241" customWidth="1"/>
    <col min="4607" max="4608" width="21.5546875" style="241" customWidth="1"/>
    <col min="4609" max="4609" width="21" style="241" customWidth="1"/>
    <col min="4610" max="4610" width="15.33203125" style="241" customWidth="1"/>
    <col min="4611" max="4611" width="35.88671875" style="241" customWidth="1"/>
    <col min="4612" max="4612" width="15" style="241" customWidth="1"/>
    <col min="4613" max="4613" width="12.109375" style="241" customWidth="1"/>
    <col min="4614" max="4614" width="30" style="241" customWidth="1"/>
    <col min="4615" max="4856" width="9" style="241"/>
    <col min="4857" max="4857" width="4.5546875" style="241" customWidth="1"/>
    <col min="4858" max="4858" width="49.5546875" style="241" customWidth="1"/>
    <col min="4859" max="4859" width="26.5546875" style="241" customWidth="1"/>
    <col min="4860" max="4860" width="17.88671875" style="241" customWidth="1"/>
    <col min="4861" max="4861" width="10.109375" style="241" customWidth="1"/>
    <col min="4862" max="4862" width="6.33203125" style="241" customWidth="1"/>
    <col min="4863" max="4864" width="21.5546875" style="241" customWidth="1"/>
    <col min="4865" max="4865" width="21" style="241" customWidth="1"/>
    <col min="4866" max="4866" width="15.33203125" style="241" customWidth="1"/>
    <col min="4867" max="4867" width="35.88671875" style="241" customWidth="1"/>
    <col min="4868" max="4868" width="15" style="241" customWidth="1"/>
    <col min="4869" max="4869" width="12.109375" style="241" customWidth="1"/>
    <col min="4870" max="4870" width="30" style="241" customWidth="1"/>
    <col min="4871" max="5112" width="9" style="241"/>
    <col min="5113" max="5113" width="4.5546875" style="241" customWidth="1"/>
    <col min="5114" max="5114" width="49.5546875" style="241" customWidth="1"/>
    <col min="5115" max="5115" width="26.5546875" style="241" customWidth="1"/>
    <col min="5116" max="5116" width="17.88671875" style="241" customWidth="1"/>
    <col min="5117" max="5117" width="10.109375" style="241" customWidth="1"/>
    <col min="5118" max="5118" width="6.33203125" style="241" customWidth="1"/>
    <col min="5119" max="5120" width="21.5546875" style="241" customWidth="1"/>
    <col min="5121" max="5121" width="21" style="241" customWidth="1"/>
    <col min="5122" max="5122" width="15.33203125" style="241" customWidth="1"/>
    <col min="5123" max="5123" width="35.88671875" style="241" customWidth="1"/>
    <col min="5124" max="5124" width="15" style="241" customWidth="1"/>
    <col min="5125" max="5125" width="12.109375" style="241" customWidth="1"/>
    <col min="5126" max="5126" width="30" style="241" customWidth="1"/>
    <col min="5127" max="5368" width="9" style="241"/>
    <col min="5369" max="5369" width="4.5546875" style="241" customWidth="1"/>
    <col min="5370" max="5370" width="49.5546875" style="241" customWidth="1"/>
    <col min="5371" max="5371" width="26.5546875" style="241" customWidth="1"/>
    <col min="5372" max="5372" width="17.88671875" style="241" customWidth="1"/>
    <col min="5373" max="5373" width="10.109375" style="241" customWidth="1"/>
    <col min="5374" max="5374" width="6.33203125" style="241" customWidth="1"/>
    <col min="5375" max="5376" width="21.5546875" style="241" customWidth="1"/>
    <col min="5377" max="5377" width="21" style="241" customWidth="1"/>
    <col min="5378" max="5378" width="15.33203125" style="241" customWidth="1"/>
    <col min="5379" max="5379" width="35.88671875" style="241" customWidth="1"/>
    <col min="5380" max="5380" width="15" style="241" customWidth="1"/>
    <col min="5381" max="5381" width="12.109375" style="241" customWidth="1"/>
    <col min="5382" max="5382" width="30" style="241" customWidth="1"/>
    <col min="5383" max="5624" width="9" style="241"/>
    <col min="5625" max="5625" width="4.5546875" style="241" customWidth="1"/>
    <col min="5626" max="5626" width="49.5546875" style="241" customWidth="1"/>
    <col min="5627" max="5627" width="26.5546875" style="241" customWidth="1"/>
    <col min="5628" max="5628" width="17.88671875" style="241" customWidth="1"/>
    <col min="5629" max="5629" width="10.109375" style="241" customWidth="1"/>
    <col min="5630" max="5630" width="6.33203125" style="241" customWidth="1"/>
    <col min="5631" max="5632" width="21.5546875" style="241" customWidth="1"/>
    <col min="5633" max="5633" width="21" style="241" customWidth="1"/>
    <col min="5634" max="5634" width="15.33203125" style="241" customWidth="1"/>
    <col min="5635" max="5635" width="35.88671875" style="241" customWidth="1"/>
    <col min="5636" max="5636" width="15" style="241" customWidth="1"/>
    <col min="5637" max="5637" width="12.109375" style="241" customWidth="1"/>
    <col min="5638" max="5638" width="30" style="241" customWidth="1"/>
    <col min="5639" max="5880" width="9" style="241"/>
    <col min="5881" max="5881" width="4.5546875" style="241" customWidth="1"/>
    <col min="5882" max="5882" width="49.5546875" style="241" customWidth="1"/>
    <col min="5883" max="5883" width="26.5546875" style="241" customWidth="1"/>
    <col min="5884" max="5884" width="17.88671875" style="241" customWidth="1"/>
    <col min="5885" max="5885" width="10.109375" style="241" customWidth="1"/>
    <col min="5886" max="5886" width="6.33203125" style="241" customWidth="1"/>
    <col min="5887" max="5888" width="21.5546875" style="241" customWidth="1"/>
    <col min="5889" max="5889" width="21" style="241" customWidth="1"/>
    <col min="5890" max="5890" width="15.33203125" style="241" customWidth="1"/>
    <col min="5891" max="5891" width="35.88671875" style="241" customWidth="1"/>
    <col min="5892" max="5892" width="15" style="241" customWidth="1"/>
    <col min="5893" max="5893" width="12.109375" style="241" customWidth="1"/>
    <col min="5894" max="5894" width="30" style="241" customWidth="1"/>
    <col min="5895" max="6136" width="9" style="241"/>
    <col min="6137" max="6137" width="4.5546875" style="241" customWidth="1"/>
    <col min="6138" max="6138" width="49.5546875" style="241" customWidth="1"/>
    <col min="6139" max="6139" width="26.5546875" style="241" customWidth="1"/>
    <col min="6140" max="6140" width="17.88671875" style="241" customWidth="1"/>
    <col min="6141" max="6141" width="10.109375" style="241" customWidth="1"/>
    <col min="6142" max="6142" width="6.33203125" style="241" customWidth="1"/>
    <col min="6143" max="6144" width="21.5546875" style="241" customWidth="1"/>
    <col min="6145" max="6145" width="21" style="241" customWidth="1"/>
    <col min="6146" max="6146" width="15.33203125" style="241" customWidth="1"/>
    <col min="6147" max="6147" width="35.88671875" style="241" customWidth="1"/>
    <col min="6148" max="6148" width="15" style="241" customWidth="1"/>
    <col min="6149" max="6149" width="12.109375" style="241" customWidth="1"/>
    <col min="6150" max="6150" width="30" style="241" customWidth="1"/>
    <col min="6151" max="6392" width="9" style="241"/>
    <col min="6393" max="6393" width="4.5546875" style="241" customWidth="1"/>
    <col min="6394" max="6394" width="49.5546875" style="241" customWidth="1"/>
    <col min="6395" max="6395" width="26.5546875" style="241" customWidth="1"/>
    <col min="6396" max="6396" width="17.88671875" style="241" customWidth="1"/>
    <col min="6397" max="6397" width="10.109375" style="241" customWidth="1"/>
    <col min="6398" max="6398" width="6.33203125" style="241" customWidth="1"/>
    <col min="6399" max="6400" width="21.5546875" style="241" customWidth="1"/>
    <col min="6401" max="6401" width="21" style="241" customWidth="1"/>
    <col min="6402" max="6402" width="15.33203125" style="241" customWidth="1"/>
    <col min="6403" max="6403" width="35.88671875" style="241" customWidth="1"/>
    <col min="6404" max="6404" width="15" style="241" customWidth="1"/>
    <col min="6405" max="6405" width="12.109375" style="241" customWidth="1"/>
    <col min="6406" max="6406" width="30" style="241" customWidth="1"/>
    <col min="6407" max="6648" width="9" style="241"/>
    <col min="6649" max="6649" width="4.5546875" style="241" customWidth="1"/>
    <col min="6650" max="6650" width="49.5546875" style="241" customWidth="1"/>
    <col min="6651" max="6651" width="26.5546875" style="241" customWidth="1"/>
    <col min="6652" max="6652" width="17.88671875" style="241" customWidth="1"/>
    <col min="6653" max="6653" width="10.109375" style="241" customWidth="1"/>
    <col min="6654" max="6654" width="6.33203125" style="241" customWidth="1"/>
    <col min="6655" max="6656" width="21.5546875" style="241" customWidth="1"/>
    <col min="6657" max="6657" width="21" style="241" customWidth="1"/>
    <col min="6658" max="6658" width="15.33203125" style="241" customWidth="1"/>
    <col min="6659" max="6659" width="35.88671875" style="241" customWidth="1"/>
    <col min="6660" max="6660" width="15" style="241" customWidth="1"/>
    <col min="6661" max="6661" width="12.109375" style="241" customWidth="1"/>
    <col min="6662" max="6662" width="30" style="241" customWidth="1"/>
    <col min="6663" max="6904" width="9" style="241"/>
    <col min="6905" max="6905" width="4.5546875" style="241" customWidth="1"/>
    <col min="6906" max="6906" width="49.5546875" style="241" customWidth="1"/>
    <col min="6907" max="6907" width="26.5546875" style="241" customWidth="1"/>
    <col min="6908" max="6908" width="17.88671875" style="241" customWidth="1"/>
    <col min="6909" max="6909" width="10.109375" style="241" customWidth="1"/>
    <col min="6910" max="6910" width="6.33203125" style="241" customWidth="1"/>
    <col min="6911" max="6912" width="21.5546875" style="241" customWidth="1"/>
    <col min="6913" max="6913" width="21" style="241" customWidth="1"/>
    <col min="6914" max="6914" width="15.33203125" style="241" customWidth="1"/>
    <col min="6915" max="6915" width="35.88671875" style="241" customWidth="1"/>
    <col min="6916" max="6916" width="15" style="241" customWidth="1"/>
    <col min="6917" max="6917" width="12.109375" style="241" customWidth="1"/>
    <col min="6918" max="6918" width="30" style="241" customWidth="1"/>
    <col min="6919" max="7160" width="9" style="241"/>
    <col min="7161" max="7161" width="4.5546875" style="241" customWidth="1"/>
    <col min="7162" max="7162" width="49.5546875" style="241" customWidth="1"/>
    <col min="7163" max="7163" width="26.5546875" style="241" customWidth="1"/>
    <col min="7164" max="7164" width="17.88671875" style="241" customWidth="1"/>
    <col min="7165" max="7165" width="10.109375" style="241" customWidth="1"/>
    <col min="7166" max="7166" width="6.33203125" style="241" customWidth="1"/>
    <col min="7167" max="7168" width="21.5546875" style="241" customWidth="1"/>
    <col min="7169" max="7169" width="21" style="241" customWidth="1"/>
    <col min="7170" max="7170" width="15.33203125" style="241" customWidth="1"/>
    <col min="7171" max="7171" width="35.88671875" style="241" customWidth="1"/>
    <col min="7172" max="7172" width="15" style="241" customWidth="1"/>
    <col min="7173" max="7173" width="12.109375" style="241" customWidth="1"/>
    <col min="7174" max="7174" width="30" style="241" customWidth="1"/>
    <col min="7175" max="7416" width="9" style="241"/>
    <col min="7417" max="7417" width="4.5546875" style="241" customWidth="1"/>
    <col min="7418" max="7418" width="49.5546875" style="241" customWidth="1"/>
    <col min="7419" max="7419" width="26.5546875" style="241" customWidth="1"/>
    <col min="7420" max="7420" width="17.88671875" style="241" customWidth="1"/>
    <col min="7421" max="7421" width="10.109375" style="241" customWidth="1"/>
    <col min="7422" max="7422" width="6.33203125" style="241" customWidth="1"/>
    <col min="7423" max="7424" width="21.5546875" style="241" customWidth="1"/>
    <col min="7425" max="7425" width="21" style="241" customWidth="1"/>
    <col min="7426" max="7426" width="15.33203125" style="241" customWidth="1"/>
    <col min="7427" max="7427" width="35.88671875" style="241" customWidth="1"/>
    <col min="7428" max="7428" width="15" style="241" customWidth="1"/>
    <col min="7429" max="7429" width="12.109375" style="241" customWidth="1"/>
    <col min="7430" max="7430" width="30" style="241" customWidth="1"/>
    <col min="7431" max="7672" width="9" style="241"/>
    <col min="7673" max="7673" width="4.5546875" style="241" customWidth="1"/>
    <col min="7674" max="7674" width="49.5546875" style="241" customWidth="1"/>
    <col min="7675" max="7675" width="26.5546875" style="241" customWidth="1"/>
    <col min="7676" max="7676" width="17.88671875" style="241" customWidth="1"/>
    <col min="7677" max="7677" width="10.109375" style="241" customWidth="1"/>
    <col min="7678" max="7678" width="6.33203125" style="241" customWidth="1"/>
    <col min="7679" max="7680" width="21.5546875" style="241" customWidth="1"/>
    <col min="7681" max="7681" width="21" style="241" customWidth="1"/>
    <col min="7682" max="7682" width="15.33203125" style="241" customWidth="1"/>
    <col min="7683" max="7683" width="35.88671875" style="241" customWidth="1"/>
    <col min="7684" max="7684" width="15" style="241" customWidth="1"/>
    <col min="7685" max="7685" width="12.109375" style="241" customWidth="1"/>
    <col min="7686" max="7686" width="30" style="241" customWidth="1"/>
    <col min="7687" max="7928" width="9" style="241"/>
    <col min="7929" max="7929" width="4.5546875" style="241" customWidth="1"/>
    <col min="7930" max="7930" width="49.5546875" style="241" customWidth="1"/>
    <col min="7931" max="7931" width="26.5546875" style="241" customWidth="1"/>
    <col min="7932" max="7932" width="17.88671875" style="241" customWidth="1"/>
    <col min="7933" max="7933" width="10.109375" style="241" customWidth="1"/>
    <col min="7934" max="7934" width="6.33203125" style="241" customWidth="1"/>
    <col min="7935" max="7936" width="21.5546875" style="241" customWidth="1"/>
    <col min="7937" max="7937" width="21" style="241" customWidth="1"/>
    <col min="7938" max="7938" width="15.33203125" style="241" customWidth="1"/>
    <col min="7939" max="7939" width="35.88671875" style="241" customWidth="1"/>
    <col min="7940" max="7940" width="15" style="241" customWidth="1"/>
    <col min="7941" max="7941" width="12.109375" style="241" customWidth="1"/>
    <col min="7942" max="7942" width="30" style="241" customWidth="1"/>
    <col min="7943" max="8184" width="9" style="241"/>
    <col min="8185" max="8185" width="4.5546875" style="241" customWidth="1"/>
    <col min="8186" max="8186" width="49.5546875" style="241" customWidth="1"/>
    <col min="8187" max="8187" width="26.5546875" style="241" customWidth="1"/>
    <col min="8188" max="8188" width="17.88671875" style="241" customWidth="1"/>
    <col min="8189" max="8189" width="10.109375" style="241" customWidth="1"/>
    <col min="8190" max="8190" width="6.33203125" style="241" customWidth="1"/>
    <col min="8191" max="8192" width="21.5546875" style="241" customWidth="1"/>
    <col min="8193" max="8193" width="21" style="241" customWidth="1"/>
    <col min="8194" max="8194" width="15.33203125" style="241" customWidth="1"/>
    <col min="8195" max="8195" width="35.88671875" style="241" customWidth="1"/>
    <col min="8196" max="8196" width="15" style="241" customWidth="1"/>
    <col min="8197" max="8197" width="12.109375" style="241" customWidth="1"/>
    <col min="8198" max="8198" width="30" style="241" customWidth="1"/>
    <col min="8199" max="8440" width="9" style="241"/>
    <col min="8441" max="8441" width="4.5546875" style="241" customWidth="1"/>
    <col min="8442" max="8442" width="49.5546875" style="241" customWidth="1"/>
    <col min="8443" max="8443" width="26.5546875" style="241" customWidth="1"/>
    <col min="8444" max="8444" width="17.88671875" style="241" customWidth="1"/>
    <col min="8445" max="8445" width="10.109375" style="241" customWidth="1"/>
    <col min="8446" max="8446" width="6.33203125" style="241" customWidth="1"/>
    <col min="8447" max="8448" width="21.5546875" style="241" customWidth="1"/>
    <col min="8449" max="8449" width="21" style="241" customWidth="1"/>
    <col min="8450" max="8450" width="15.33203125" style="241" customWidth="1"/>
    <col min="8451" max="8451" width="35.88671875" style="241" customWidth="1"/>
    <col min="8452" max="8452" width="15" style="241" customWidth="1"/>
    <col min="8453" max="8453" width="12.109375" style="241" customWidth="1"/>
    <col min="8454" max="8454" width="30" style="241" customWidth="1"/>
    <col min="8455" max="8696" width="9" style="241"/>
    <col min="8697" max="8697" width="4.5546875" style="241" customWidth="1"/>
    <col min="8698" max="8698" width="49.5546875" style="241" customWidth="1"/>
    <col min="8699" max="8699" width="26.5546875" style="241" customWidth="1"/>
    <col min="8700" max="8700" width="17.88671875" style="241" customWidth="1"/>
    <col min="8701" max="8701" width="10.109375" style="241" customWidth="1"/>
    <col min="8702" max="8702" width="6.33203125" style="241" customWidth="1"/>
    <col min="8703" max="8704" width="21.5546875" style="241" customWidth="1"/>
    <col min="8705" max="8705" width="21" style="241" customWidth="1"/>
    <col min="8706" max="8706" width="15.33203125" style="241" customWidth="1"/>
    <col min="8707" max="8707" width="35.88671875" style="241" customWidth="1"/>
    <col min="8708" max="8708" width="15" style="241" customWidth="1"/>
    <col min="8709" max="8709" width="12.109375" style="241" customWidth="1"/>
    <col min="8710" max="8710" width="30" style="241" customWidth="1"/>
    <col min="8711" max="8952" width="9" style="241"/>
    <col min="8953" max="8953" width="4.5546875" style="241" customWidth="1"/>
    <col min="8954" max="8954" width="49.5546875" style="241" customWidth="1"/>
    <col min="8955" max="8955" width="26.5546875" style="241" customWidth="1"/>
    <col min="8956" max="8956" width="17.88671875" style="241" customWidth="1"/>
    <col min="8957" max="8957" width="10.109375" style="241" customWidth="1"/>
    <col min="8958" max="8958" width="6.33203125" style="241" customWidth="1"/>
    <col min="8959" max="8960" width="21.5546875" style="241" customWidth="1"/>
    <col min="8961" max="8961" width="21" style="241" customWidth="1"/>
    <col min="8962" max="8962" width="15.33203125" style="241" customWidth="1"/>
    <col min="8963" max="8963" width="35.88671875" style="241" customWidth="1"/>
    <col min="8964" max="8964" width="15" style="241" customWidth="1"/>
    <col min="8965" max="8965" width="12.109375" style="241" customWidth="1"/>
    <col min="8966" max="8966" width="30" style="241" customWidth="1"/>
    <col min="8967" max="9208" width="9" style="241"/>
    <col min="9209" max="9209" width="4.5546875" style="241" customWidth="1"/>
    <col min="9210" max="9210" width="49.5546875" style="241" customWidth="1"/>
    <col min="9211" max="9211" width="26.5546875" style="241" customWidth="1"/>
    <col min="9212" max="9212" width="17.88671875" style="241" customWidth="1"/>
    <col min="9213" max="9213" width="10.109375" style="241" customWidth="1"/>
    <col min="9214" max="9214" width="6.33203125" style="241" customWidth="1"/>
    <col min="9215" max="9216" width="21.5546875" style="241" customWidth="1"/>
    <col min="9217" max="9217" width="21" style="241" customWidth="1"/>
    <col min="9218" max="9218" width="15.33203125" style="241" customWidth="1"/>
    <col min="9219" max="9219" width="35.88671875" style="241" customWidth="1"/>
    <col min="9220" max="9220" width="15" style="241" customWidth="1"/>
    <col min="9221" max="9221" width="12.109375" style="241" customWidth="1"/>
    <col min="9222" max="9222" width="30" style="241" customWidth="1"/>
    <col min="9223" max="9464" width="9" style="241"/>
    <col min="9465" max="9465" width="4.5546875" style="241" customWidth="1"/>
    <col min="9466" max="9466" width="49.5546875" style="241" customWidth="1"/>
    <col min="9467" max="9467" width="26.5546875" style="241" customWidth="1"/>
    <col min="9468" max="9468" width="17.88671875" style="241" customWidth="1"/>
    <col min="9469" max="9469" width="10.109375" style="241" customWidth="1"/>
    <col min="9470" max="9470" width="6.33203125" style="241" customWidth="1"/>
    <col min="9471" max="9472" width="21.5546875" style="241" customWidth="1"/>
    <col min="9473" max="9473" width="21" style="241" customWidth="1"/>
    <col min="9474" max="9474" width="15.33203125" style="241" customWidth="1"/>
    <col min="9475" max="9475" width="35.88671875" style="241" customWidth="1"/>
    <col min="9476" max="9476" width="15" style="241" customWidth="1"/>
    <col min="9477" max="9477" width="12.109375" style="241" customWidth="1"/>
    <col min="9478" max="9478" width="30" style="241" customWidth="1"/>
    <col min="9479" max="9720" width="9" style="241"/>
    <col min="9721" max="9721" width="4.5546875" style="241" customWidth="1"/>
    <col min="9722" max="9722" width="49.5546875" style="241" customWidth="1"/>
    <col min="9723" max="9723" width="26.5546875" style="241" customWidth="1"/>
    <col min="9724" max="9724" width="17.88671875" style="241" customWidth="1"/>
    <col min="9725" max="9725" width="10.109375" style="241" customWidth="1"/>
    <col min="9726" max="9726" width="6.33203125" style="241" customWidth="1"/>
    <col min="9727" max="9728" width="21.5546875" style="241" customWidth="1"/>
    <col min="9729" max="9729" width="21" style="241" customWidth="1"/>
    <col min="9730" max="9730" width="15.33203125" style="241" customWidth="1"/>
    <col min="9731" max="9731" width="35.88671875" style="241" customWidth="1"/>
    <col min="9732" max="9732" width="15" style="241" customWidth="1"/>
    <col min="9733" max="9733" width="12.109375" style="241" customWidth="1"/>
    <col min="9734" max="9734" width="30" style="241" customWidth="1"/>
    <col min="9735" max="9976" width="9" style="241"/>
    <col min="9977" max="9977" width="4.5546875" style="241" customWidth="1"/>
    <col min="9978" max="9978" width="49.5546875" style="241" customWidth="1"/>
    <col min="9979" max="9979" width="26.5546875" style="241" customWidth="1"/>
    <col min="9980" max="9980" width="17.88671875" style="241" customWidth="1"/>
    <col min="9981" max="9981" width="10.109375" style="241" customWidth="1"/>
    <col min="9982" max="9982" width="6.33203125" style="241" customWidth="1"/>
    <col min="9983" max="9984" width="21.5546875" style="241" customWidth="1"/>
    <col min="9985" max="9985" width="21" style="241" customWidth="1"/>
    <col min="9986" max="9986" width="15.33203125" style="241" customWidth="1"/>
    <col min="9987" max="9987" width="35.88671875" style="241" customWidth="1"/>
    <col min="9988" max="9988" width="15" style="241" customWidth="1"/>
    <col min="9989" max="9989" width="12.109375" style="241" customWidth="1"/>
    <col min="9990" max="9990" width="30" style="241" customWidth="1"/>
    <col min="9991" max="10232" width="9" style="241"/>
    <col min="10233" max="10233" width="4.5546875" style="241" customWidth="1"/>
    <col min="10234" max="10234" width="49.5546875" style="241" customWidth="1"/>
    <col min="10235" max="10235" width="26.5546875" style="241" customWidth="1"/>
    <col min="10236" max="10236" width="17.88671875" style="241" customWidth="1"/>
    <col min="10237" max="10237" width="10.109375" style="241" customWidth="1"/>
    <col min="10238" max="10238" width="6.33203125" style="241" customWidth="1"/>
    <col min="10239" max="10240" width="21.5546875" style="241" customWidth="1"/>
    <col min="10241" max="10241" width="21" style="241" customWidth="1"/>
    <col min="10242" max="10242" width="15.33203125" style="241" customWidth="1"/>
    <col min="10243" max="10243" width="35.88671875" style="241" customWidth="1"/>
    <col min="10244" max="10244" width="15" style="241" customWidth="1"/>
    <col min="10245" max="10245" width="12.109375" style="241" customWidth="1"/>
    <col min="10246" max="10246" width="30" style="241" customWidth="1"/>
    <col min="10247" max="10488" width="9" style="241"/>
    <col min="10489" max="10489" width="4.5546875" style="241" customWidth="1"/>
    <col min="10490" max="10490" width="49.5546875" style="241" customWidth="1"/>
    <col min="10491" max="10491" width="26.5546875" style="241" customWidth="1"/>
    <col min="10492" max="10492" width="17.88671875" style="241" customWidth="1"/>
    <col min="10493" max="10493" width="10.109375" style="241" customWidth="1"/>
    <col min="10494" max="10494" width="6.33203125" style="241" customWidth="1"/>
    <col min="10495" max="10496" width="21.5546875" style="241" customWidth="1"/>
    <col min="10497" max="10497" width="21" style="241" customWidth="1"/>
    <col min="10498" max="10498" width="15.33203125" style="241" customWidth="1"/>
    <col min="10499" max="10499" width="35.88671875" style="241" customWidth="1"/>
    <col min="10500" max="10500" width="15" style="241" customWidth="1"/>
    <col min="10501" max="10501" width="12.109375" style="241" customWidth="1"/>
    <col min="10502" max="10502" width="30" style="241" customWidth="1"/>
    <col min="10503" max="10744" width="9" style="241"/>
    <col min="10745" max="10745" width="4.5546875" style="241" customWidth="1"/>
    <col min="10746" max="10746" width="49.5546875" style="241" customWidth="1"/>
    <col min="10747" max="10747" width="26.5546875" style="241" customWidth="1"/>
    <col min="10748" max="10748" width="17.88671875" style="241" customWidth="1"/>
    <col min="10749" max="10749" width="10.109375" style="241" customWidth="1"/>
    <col min="10750" max="10750" width="6.33203125" style="241" customWidth="1"/>
    <col min="10751" max="10752" width="21.5546875" style="241" customWidth="1"/>
    <col min="10753" max="10753" width="21" style="241" customWidth="1"/>
    <col min="10754" max="10754" width="15.33203125" style="241" customWidth="1"/>
    <col min="10755" max="10755" width="35.88671875" style="241" customWidth="1"/>
    <col min="10756" max="10756" width="15" style="241" customWidth="1"/>
    <col min="10757" max="10757" width="12.109375" style="241" customWidth="1"/>
    <col min="10758" max="10758" width="30" style="241" customWidth="1"/>
    <col min="10759" max="11000" width="9" style="241"/>
    <col min="11001" max="11001" width="4.5546875" style="241" customWidth="1"/>
    <col min="11002" max="11002" width="49.5546875" style="241" customWidth="1"/>
    <col min="11003" max="11003" width="26.5546875" style="241" customWidth="1"/>
    <col min="11004" max="11004" width="17.88671875" style="241" customWidth="1"/>
    <col min="11005" max="11005" width="10.109375" style="241" customWidth="1"/>
    <col min="11006" max="11006" width="6.33203125" style="241" customWidth="1"/>
    <col min="11007" max="11008" width="21.5546875" style="241" customWidth="1"/>
    <col min="11009" max="11009" width="21" style="241" customWidth="1"/>
    <col min="11010" max="11010" width="15.33203125" style="241" customWidth="1"/>
    <col min="11011" max="11011" width="35.88671875" style="241" customWidth="1"/>
    <col min="11012" max="11012" width="15" style="241" customWidth="1"/>
    <col min="11013" max="11013" width="12.109375" style="241" customWidth="1"/>
    <col min="11014" max="11014" width="30" style="241" customWidth="1"/>
    <col min="11015" max="11256" width="9" style="241"/>
    <col min="11257" max="11257" width="4.5546875" style="241" customWidth="1"/>
    <col min="11258" max="11258" width="49.5546875" style="241" customWidth="1"/>
    <col min="11259" max="11259" width="26.5546875" style="241" customWidth="1"/>
    <col min="11260" max="11260" width="17.88671875" style="241" customWidth="1"/>
    <col min="11261" max="11261" width="10.109375" style="241" customWidth="1"/>
    <col min="11262" max="11262" width="6.33203125" style="241" customWidth="1"/>
    <col min="11263" max="11264" width="21.5546875" style="241" customWidth="1"/>
    <col min="11265" max="11265" width="21" style="241" customWidth="1"/>
    <col min="11266" max="11266" width="15.33203125" style="241" customWidth="1"/>
    <col min="11267" max="11267" width="35.88671875" style="241" customWidth="1"/>
    <col min="11268" max="11268" width="15" style="241" customWidth="1"/>
    <col min="11269" max="11269" width="12.109375" style="241" customWidth="1"/>
    <col min="11270" max="11270" width="30" style="241" customWidth="1"/>
    <col min="11271" max="11512" width="9" style="241"/>
    <col min="11513" max="11513" width="4.5546875" style="241" customWidth="1"/>
    <col min="11514" max="11514" width="49.5546875" style="241" customWidth="1"/>
    <col min="11515" max="11515" width="26.5546875" style="241" customWidth="1"/>
    <col min="11516" max="11516" width="17.88671875" style="241" customWidth="1"/>
    <col min="11517" max="11517" width="10.109375" style="241" customWidth="1"/>
    <col min="11518" max="11518" width="6.33203125" style="241" customWidth="1"/>
    <col min="11519" max="11520" width="21.5546875" style="241" customWidth="1"/>
    <col min="11521" max="11521" width="21" style="241" customWidth="1"/>
    <col min="11522" max="11522" width="15.33203125" style="241" customWidth="1"/>
    <col min="11523" max="11523" width="35.88671875" style="241" customWidth="1"/>
    <col min="11524" max="11524" width="15" style="241" customWidth="1"/>
    <col min="11525" max="11525" width="12.109375" style="241" customWidth="1"/>
    <col min="11526" max="11526" width="30" style="241" customWidth="1"/>
    <col min="11527" max="11768" width="9" style="241"/>
    <col min="11769" max="11769" width="4.5546875" style="241" customWidth="1"/>
    <col min="11770" max="11770" width="49.5546875" style="241" customWidth="1"/>
    <col min="11771" max="11771" width="26.5546875" style="241" customWidth="1"/>
    <col min="11772" max="11772" width="17.88671875" style="241" customWidth="1"/>
    <col min="11773" max="11773" width="10.109375" style="241" customWidth="1"/>
    <col min="11774" max="11774" width="6.33203125" style="241" customWidth="1"/>
    <col min="11775" max="11776" width="21.5546875" style="241" customWidth="1"/>
    <col min="11777" max="11777" width="21" style="241" customWidth="1"/>
    <col min="11778" max="11778" width="15.33203125" style="241" customWidth="1"/>
    <col min="11779" max="11779" width="35.88671875" style="241" customWidth="1"/>
    <col min="11780" max="11780" width="15" style="241" customWidth="1"/>
    <col min="11781" max="11781" width="12.109375" style="241" customWidth="1"/>
    <col min="11782" max="11782" width="30" style="241" customWidth="1"/>
    <col min="11783" max="12024" width="9" style="241"/>
    <col min="12025" max="12025" width="4.5546875" style="241" customWidth="1"/>
    <col min="12026" max="12026" width="49.5546875" style="241" customWidth="1"/>
    <col min="12027" max="12027" width="26.5546875" style="241" customWidth="1"/>
    <col min="12028" max="12028" width="17.88671875" style="241" customWidth="1"/>
    <col min="12029" max="12029" width="10.109375" style="241" customWidth="1"/>
    <col min="12030" max="12030" width="6.33203125" style="241" customWidth="1"/>
    <col min="12031" max="12032" width="21.5546875" style="241" customWidth="1"/>
    <col min="12033" max="12033" width="21" style="241" customWidth="1"/>
    <col min="12034" max="12034" width="15.33203125" style="241" customWidth="1"/>
    <col min="12035" max="12035" width="35.88671875" style="241" customWidth="1"/>
    <col min="12036" max="12036" width="15" style="241" customWidth="1"/>
    <col min="12037" max="12037" width="12.109375" style="241" customWidth="1"/>
    <col min="12038" max="12038" width="30" style="241" customWidth="1"/>
    <col min="12039" max="12280" width="9" style="241"/>
    <col min="12281" max="12281" width="4.5546875" style="241" customWidth="1"/>
    <col min="12282" max="12282" width="49.5546875" style="241" customWidth="1"/>
    <col min="12283" max="12283" width="26.5546875" style="241" customWidth="1"/>
    <col min="12284" max="12284" width="17.88671875" style="241" customWidth="1"/>
    <col min="12285" max="12285" width="10.109375" style="241" customWidth="1"/>
    <col min="12286" max="12286" width="6.33203125" style="241" customWidth="1"/>
    <col min="12287" max="12288" width="21.5546875" style="241" customWidth="1"/>
    <col min="12289" max="12289" width="21" style="241" customWidth="1"/>
    <col min="12290" max="12290" width="15.33203125" style="241" customWidth="1"/>
    <col min="12291" max="12291" width="35.88671875" style="241" customWidth="1"/>
    <col min="12292" max="12292" width="15" style="241" customWidth="1"/>
    <col min="12293" max="12293" width="12.109375" style="241" customWidth="1"/>
    <col min="12294" max="12294" width="30" style="241" customWidth="1"/>
    <col min="12295" max="12536" width="9" style="241"/>
    <col min="12537" max="12537" width="4.5546875" style="241" customWidth="1"/>
    <col min="12538" max="12538" width="49.5546875" style="241" customWidth="1"/>
    <col min="12539" max="12539" width="26.5546875" style="241" customWidth="1"/>
    <col min="12540" max="12540" width="17.88671875" style="241" customWidth="1"/>
    <col min="12541" max="12541" width="10.109375" style="241" customWidth="1"/>
    <col min="12542" max="12542" width="6.33203125" style="241" customWidth="1"/>
    <col min="12543" max="12544" width="21.5546875" style="241" customWidth="1"/>
    <col min="12545" max="12545" width="21" style="241" customWidth="1"/>
    <col min="12546" max="12546" width="15.33203125" style="241" customWidth="1"/>
    <col min="12547" max="12547" width="35.88671875" style="241" customWidth="1"/>
    <col min="12548" max="12548" width="15" style="241" customWidth="1"/>
    <col min="12549" max="12549" width="12.109375" style="241" customWidth="1"/>
    <col min="12550" max="12550" width="30" style="241" customWidth="1"/>
    <col min="12551" max="12792" width="9" style="241"/>
    <col min="12793" max="12793" width="4.5546875" style="241" customWidth="1"/>
    <col min="12794" max="12794" width="49.5546875" style="241" customWidth="1"/>
    <col min="12795" max="12795" width="26.5546875" style="241" customWidth="1"/>
    <col min="12796" max="12796" width="17.88671875" style="241" customWidth="1"/>
    <col min="12797" max="12797" width="10.109375" style="241" customWidth="1"/>
    <col min="12798" max="12798" width="6.33203125" style="241" customWidth="1"/>
    <col min="12799" max="12800" width="21.5546875" style="241" customWidth="1"/>
    <col min="12801" max="12801" width="21" style="241" customWidth="1"/>
    <col min="12802" max="12802" width="15.33203125" style="241" customWidth="1"/>
    <col min="12803" max="12803" width="35.88671875" style="241" customWidth="1"/>
    <col min="12804" max="12804" width="15" style="241" customWidth="1"/>
    <col min="12805" max="12805" width="12.109375" style="241" customWidth="1"/>
    <col min="12806" max="12806" width="30" style="241" customWidth="1"/>
    <col min="12807" max="13048" width="9" style="241"/>
    <col min="13049" max="13049" width="4.5546875" style="241" customWidth="1"/>
    <col min="13050" max="13050" width="49.5546875" style="241" customWidth="1"/>
    <col min="13051" max="13051" width="26.5546875" style="241" customWidth="1"/>
    <col min="13052" max="13052" width="17.88671875" style="241" customWidth="1"/>
    <col min="13053" max="13053" width="10.109375" style="241" customWidth="1"/>
    <col min="13054" max="13054" width="6.33203125" style="241" customWidth="1"/>
    <col min="13055" max="13056" width="21.5546875" style="241" customWidth="1"/>
    <col min="13057" max="13057" width="21" style="241" customWidth="1"/>
    <col min="13058" max="13058" width="15.33203125" style="241" customWidth="1"/>
    <col min="13059" max="13059" width="35.88671875" style="241" customWidth="1"/>
    <col min="13060" max="13060" width="15" style="241" customWidth="1"/>
    <col min="13061" max="13061" width="12.109375" style="241" customWidth="1"/>
    <col min="13062" max="13062" width="30" style="241" customWidth="1"/>
    <col min="13063" max="13304" width="9" style="241"/>
    <col min="13305" max="13305" width="4.5546875" style="241" customWidth="1"/>
    <col min="13306" max="13306" width="49.5546875" style="241" customWidth="1"/>
    <col min="13307" max="13307" width="26.5546875" style="241" customWidth="1"/>
    <col min="13308" max="13308" width="17.88671875" style="241" customWidth="1"/>
    <col min="13309" max="13309" width="10.109375" style="241" customWidth="1"/>
    <col min="13310" max="13310" width="6.33203125" style="241" customWidth="1"/>
    <col min="13311" max="13312" width="21.5546875" style="241" customWidth="1"/>
    <col min="13313" max="13313" width="21" style="241" customWidth="1"/>
    <col min="13314" max="13314" width="15.33203125" style="241" customWidth="1"/>
    <col min="13315" max="13315" width="35.88671875" style="241" customWidth="1"/>
    <col min="13316" max="13316" width="15" style="241" customWidth="1"/>
    <col min="13317" max="13317" width="12.109375" style="241" customWidth="1"/>
    <col min="13318" max="13318" width="30" style="241" customWidth="1"/>
    <col min="13319" max="13560" width="9" style="241"/>
    <col min="13561" max="13561" width="4.5546875" style="241" customWidth="1"/>
    <col min="13562" max="13562" width="49.5546875" style="241" customWidth="1"/>
    <col min="13563" max="13563" width="26.5546875" style="241" customWidth="1"/>
    <col min="13564" max="13564" width="17.88671875" style="241" customWidth="1"/>
    <col min="13565" max="13565" width="10.109375" style="241" customWidth="1"/>
    <col min="13566" max="13566" width="6.33203125" style="241" customWidth="1"/>
    <col min="13567" max="13568" width="21.5546875" style="241" customWidth="1"/>
    <col min="13569" max="13569" width="21" style="241" customWidth="1"/>
    <col min="13570" max="13570" width="15.33203125" style="241" customWidth="1"/>
    <col min="13571" max="13571" width="35.88671875" style="241" customWidth="1"/>
    <col min="13572" max="13572" width="15" style="241" customWidth="1"/>
    <col min="13573" max="13573" width="12.109375" style="241" customWidth="1"/>
    <col min="13574" max="13574" width="30" style="241" customWidth="1"/>
    <col min="13575" max="13816" width="9" style="241"/>
    <col min="13817" max="13817" width="4.5546875" style="241" customWidth="1"/>
    <col min="13818" max="13818" width="49.5546875" style="241" customWidth="1"/>
    <col min="13819" max="13819" width="26.5546875" style="241" customWidth="1"/>
    <col min="13820" max="13820" width="17.88671875" style="241" customWidth="1"/>
    <col min="13821" max="13821" width="10.109375" style="241" customWidth="1"/>
    <col min="13822" max="13822" width="6.33203125" style="241" customWidth="1"/>
    <col min="13823" max="13824" width="21.5546875" style="241" customWidth="1"/>
    <col min="13825" max="13825" width="21" style="241" customWidth="1"/>
    <col min="13826" max="13826" width="15.33203125" style="241" customWidth="1"/>
    <col min="13827" max="13827" width="35.88671875" style="241" customWidth="1"/>
    <col min="13828" max="13828" width="15" style="241" customWidth="1"/>
    <col min="13829" max="13829" width="12.109375" style="241" customWidth="1"/>
    <col min="13830" max="13830" width="30" style="241" customWidth="1"/>
    <col min="13831" max="14072" width="9" style="241"/>
    <col min="14073" max="14073" width="4.5546875" style="241" customWidth="1"/>
    <col min="14074" max="14074" width="49.5546875" style="241" customWidth="1"/>
    <col min="14075" max="14075" width="26.5546875" style="241" customWidth="1"/>
    <col min="14076" max="14076" width="17.88671875" style="241" customWidth="1"/>
    <col min="14077" max="14077" width="10.109375" style="241" customWidth="1"/>
    <col min="14078" max="14078" width="6.33203125" style="241" customWidth="1"/>
    <col min="14079" max="14080" width="21.5546875" style="241" customWidth="1"/>
    <col min="14081" max="14081" width="21" style="241" customWidth="1"/>
    <col min="14082" max="14082" width="15.33203125" style="241" customWidth="1"/>
    <col min="14083" max="14083" width="35.88671875" style="241" customWidth="1"/>
    <col min="14084" max="14084" width="15" style="241" customWidth="1"/>
    <col min="14085" max="14085" width="12.109375" style="241" customWidth="1"/>
    <col min="14086" max="14086" width="30" style="241" customWidth="1"/>
    <col min="14087" max="14328" width="9" style="241"/>
    <col min="14329" max="14329" width="4.5546875" style="241" customWidth="1"/>
    <col min="14330" max="14330" width="49.5546875" style="241" customWidth="1"/>
    <col min="14331" max="14331" width="26.5546875" style="241" customWidth="1"/>
    <col min="14332" max="14332" width="17.88671875" style="241" customWidth="1"/>
    <col min="14333" max="14333" width="10.109375" style="241" customWidth="1"/>
    <col min="14334" max="14334" width="6.33203125" style="241" customWidth="1"/>
    <col min="14335" max="14336" width="21.5546875" style="241" customWidth="1"/>
    <col min="14337" max="14337" width="21" style="241" customWidth="1"/>
    <col min="14338" max="14338" width="15.33203125" style="241" customWidth="1"/>
    <col min="14339" max="14339" width="35.88671875" style="241" customWidth="1"/>
    <col min="14340" max="14340" width="15" style="241" customWidth="1"/>
    <col min="14341" max="14341" width="12.109375" style="241" customWidth="1"/>
    <col min="14342" max="14342" width="30" style="241" customWidth="1"/>
    <col min="14343" max="14584" width="9" style="241"/>
    <col min="14585" max="14585" width="4.5546875" style="241" customWidth="1"/>
    <col min="14586" max="14586" width="49.5546875" style="241" customWidth="1"/>
    <col min="14587" max="14587" width="26.5546875" style="241" customWidth="1"/>
    <col min="14588" max="14588" width="17.88671875" style="241" customWidth="1"/>
    <col min="14589" max="14589" width="10.109375" style="241" customWidth="1"/>
    <col min="14590" max="14590" width="6.33203125" style="241" customWidth="1"/>
    <col min="14591" max="14592" width="21.5546875" style="241" customWidth="1"/>
    <col min="14593" max="14593" width="21" style="241" customWidth="1"/>
    <col min="14594" max="14594" width="15.33203125" style="241" customWidth="1"/>
    <col min="14595" max="14595" width="35.88671875" style="241" customWidth="1"/>
    <col min="14596" max="14596" width="15" style="241" customWidth="1"/>
    <col min="14597" max="14597" width="12.109375" style="241" customWidth="1"/>
    <col min="14598" max="14598" width="30" style="241" customWidth="1"/>
    <col min="14599" max="14840" width="9" style="241"/>
    <col min="14841" max="14841" width="4.5546875" style="241" customWidth="1"/>
    <col min="14842" max="14842" width="49.5546875" style="241" customWidth="1"/>
    <col min="14843" max="14843" width="26.5546875" style="241" customWidth="1"/>
    <col min="14844" max="14844" width="17.88671875" style="241" customWidth="1"/>
    <col min="14845" max="14845" width="10.109375" style="241" customWidth="1"/>
    <col min="14846" max="14846" width="6.33203125" style="241" customWidth="1"/>
    <col min="14847" max="14848" width="21.5546875" style="241" customWidth="1"/>
    <col min="14849" max="14849" width="21" style="241" customWidth="1"/>
    <col min="14850" max="14850" width="15.33203125" style="241" customWidth="1"/>
    <col min="14851" max="14851" width="35.88671875" style="241" customWidth="1"/>
    <col min="14852" max="14852" width="15" style="241" customWidth="1"/>
    <col min="14853" max="14853" width="12.109375" style="241" customWidth="1"/>
    <col min="14854" max="14854" width="30" style="241" customWidth="1"/>
    <col min="14855" max="15096" width="9" style="241"/>
    <col min="15097" max="15097" width="4.5546875" style="241" customWidth="1"/>
    <col min="15098" max="15098" width="49.5546875" style="241" customWidth="1"/>
    <col min="15099" max="15099" width="26.5546875" style="241" customWidth="1"/>
    <col min="15100" max="15100" width="17.88671875" style="241" customWidth="1"/>
    <col min="15101" max="15101" width="10.109375" style="241" customWidth="1"/>
    <col min="15102" max="15102" width="6.33203125" style="241" customWidth="1"/>
    <col min="15103" max="15104" width="21.5546875" style="241" customWidth="1"/>
    <col min="15105" max="15105" width="21" style="241" customWidth="1"/>
    <col min="15106" max="15106" width="15.33203125" style="241" customWidth="1"/>
    <col min="15107" max="15107" width="35.88671875" style="241" customWidth="1"/>
    <col min="15108" max="15108" width="15" style="241" customWidth="1"/>
    <col min="15109" max="15109" width="12.109375" style="241" customWidth="1"/>
    <col min="15110" max="15110" width="30" style="241" customWidth="1"/>
    <col min="15111" max="15352" width="9" style="241"/>
    <col min="15353" max="15353" width="4.5546875" style="241" customWidth="1"/>
    <col min="15354" max="15354" width="49.5546875" style="241" customWidth="1"/>
    <col min="15355" max="15355" width="26.5546875" style="241" customWidth="1"/>
    <col min="15356" max="15356" width="17.88671875" style="241" customWidth="1"/>
    <col min="15357" max="15357" width="10.109375" style="241" customWidth="1"/>
    <col min="15358" max="15358" width="6.33203125" style="241" customWidth="1"/>
    <col min="15359" max="15360" width="21.5546875" style="241" customWidth="1"/>
    <col min="15361" max="15361" width="21" style="241" customWidth="1"/>
    <col min="15362" max="15362" width="15.33203125" style="241" customWidth="1"/>
    <col min="15363" max="15363" width="35.88671875" style="241" customWidth="1"/>
    <col min="15364" max="15364" width="15" style="241" customWidth="1"/>
    <col min="15365" max="15365" width="12.109375" style="241" customWidth="1"/>
    <col min="15366" max="15366" width="30" style="241" customWidth="1"/>
    <col min="15367" max="15608" width="9" style="241"/>
    <col min="15609" max="15609" width="4.5546875" style="241" customWidth="1"/>
    <col min="15610" max="15610" width="49.5546875" style="241" customWidth="1"/>
    <col min="15611" max="15611" width="26.5546875" style="241" customWidth="1"/>
    <col min="15612" max="15612" width="17.88671875" style="241" customWidth="1"/>
    <col min="15613" max="15613" width="10.109375" style="241" customWidth="1"/>
    <col min="15614" max="15614" width="6.33203125" style="241" customWidth="1"/>
    <col min="15615" max="15616" width="21.5546875" style="241" customWidth="1"/>
    <col min="15617" max="15617" width="21" style="241" customWidth="1"/>
    <col min="15618" max="15618" width="15.33203125" style="241" customWidth="1"/>
    <col min="15619" max="15619" width="35.88671875" style="241" customWidth="1"/>
    <col min="15620" max="15620" width="15" style="241" customWidth="1"/>
    <col min="15621" max="15621" width="12.109375" style="241" customWidth="1"/>
    <col min="15622" max="15622" width="30" style="241" customWidth="1"/>
    <col min="15623" max="15864" width="9" style="241"/>
    <col min="15865" max="15865" width="4.5546875" style="241" customWidth="1"/>
    <col min="15866" max="15866" width="49.5546875" style="241" customWidth="1"/>
    <col min="15867" max="15867" width="26.5546875" style="241" customWidth="1"/>
    <col min="15868" max="15868" width="17.88671875" style="241" customWidth="1"/>
    <col min="15869" max="15869" width="10.109375" style="241" customWidth="1"/>
    <col min="15870" max="15870" width="6.33203125" style="241" customWidth="1"/>
    <col min="15871" max="15872" width="21.5546875" style="241" customWidth="1"/>
    <col min="15873" max="15873" width="21" style="241" customWidth="1"/>
    <col min="15874" max="15874" width="15.33203125" style="241" customWidth="1"/>
    <col min="15875" max="15875" width="35.88671875" style="241" customWidth="1"/>
    <col min="15876" max="15876" width="15" style="241" customWidth="1"/>
    <col min="15877" max="15877" width="12.109375" style="241" customWidth="1"/>
    <col min="15878" max="15878" width="30" style="241" customWidth="1"/>
    <col min="15879" max="16120" width="9" style="241"/>
    <col min="16121" max="16121" width="4.5546875" style="241" customWidth="1"/>
    <col min="16122" max="16122" width="49.5546875" style="241" customWidth="1"/>
    <col min="16123" max="16123" width="26.5546875" style="241" customWidth="1"/>
    <col min="16124" max="16124" width="17.88671875" style="241" customWidth="1"/>
    <col min="16125" max="16125" width="10.109375" style="241" customWidth="1"/>
    <col min="16126" max="16126" width="6.33203125" style="241" customWidth="1"/>
    <col min="16127" max="16128" width="21.5546875" style="241" customWidth="1"/>
    <col min="16129" max="16129" width="21" style="241" customWidth="1"/>
    <col min="16130" max="16130" width="15.33203125" style="241" customWidth="1"/>
    <col min="16131" max="16131" width="35.88671875" style="241" customWidth="1"/>
    <col min="16132" max="16132" width="15" style="241" customWidth="1"/>
    <col min="16133" max="16133" width="12.109375" style="241" customWidth="1"/>
    <col min="16134" max="16134" width="30" style="241" customWidth="1"/>
    <col min="16135" max="16384" width="9" style="241"/>
  </cols>
  <sheetData>
    <row r="1" spans="1:16" ht="24.9" customHeight="1">
      <c r="B1" s="252" t="s">
        <v>1118</v>
      </c>
      <c r="C1" s="241"/>
      <c r="D1" s="241"/>
      <c r="E1" s="241"/>
      <c r="F1" s="253"/>
      <c r="G1" s="254"/>
    </row>
    <row r="2" spans="1:16" s="258" customFormat="1" ht="51.75" customHeight="1">
      <c r="A2" s="255" t="s">
        <v>1</v>
      </c>
      <c r="B2" s="255" t="s">
        <v>1684</v>
      </c>
      <c r="C2" s="255" t="s">
        <v>2</v>
      </c>
      <c r="D2" s="255" t="s">
        <v>1519</v>
      </c>
      <c r="E2" s="255" t="s">
        <v>1119</v>
      </c>
      <c r="F2" s="255" t="s">
        <v>4</v>
      </c>
      <c r="G2" s="256" t="s">
        <v>5</v>
      </c>
      <c r="H2" s="255" t="s">
        <v>1120</v>
      </c>
      <c r="I2" s="257" t="s">
        <v>6</v>
      </c>
      <c r="J2" s="257" t="s">
        <v>1682</v>
      </c>
      <c r="K2" s="255" t="s">
        <v>8</v>
      </c>
      <c r="L2" s="255" t="s">
        <v>9</v>
      </c>
      <c r="M2" s="255" t="s">
        <v>1121</v>
      </c>
      <c r="N2" s="255" t="s">
        <v>1122</v>
      </c>
      <c r="O2" s="255" t="s">
        <v>1123</v>
      </c>
      <c r="P2" s="255" t="s">
        <v>1123</v>
      </c>
    </row>
    <row r="3" spans="1:16" ht="24.9" customHeight="1">
      <c r="A3" s="196">
        <v>1</v>
      </c>
      <c r="B3" s="203" t="s">
        <v>1124</v>
      </c>
      <c r="C3" s="196">
        <v>2013</v>
      </c>
      <c r="D3" s="196"/>
      <c r="E3" s="196" t="s">
        <v>1125</v>
      </c>
      <c r="F3" s="198"/>
      <c r="G3" s="198"/>
      <c r="H3" s="196"/>
      <c r="I3" s="259" t="s">
        <v>12</v>
      </c>
      <c r="J3" s="260">
        <v>4821.25</v>
      </c>
      <c r="K3" s="196" t="s">
        <v>2919</v>
      </c>
      <c r="L3" s="197" t="s">
        <v>1126</v>
      </c>
      <c r="M3" s="203"/>
      <c r="N3" s="196"/>
      <c r="O3" s="196"/>
      <c r="P3" s="248"/>
    </row>
    <row r="4" spans="1:16" ht="24.9" customHeight="1">
      <c r="A4" s="196">
        <v>2</v>
      </c>
      <c r="B4" s="203" t="s">
        <v>1124</v>
      </c>
      <c r="C4" s="196">
        <v>1987</v>
      </c>
      <c r="D4" s="196"/>
      <c r="E4" s="196" t="s">
        <v>1125</v>
      </c>
      <c r="F4" s="198"/>
      <c r="G4" s="198"/>
      <c r="H4" s="196"/>
      <c r="I4" s="259" t="s">
        <v>12</v>
      </c>
      <c r="J4" s="260">
        <v>660.08</v>
      </c>
      <c r="K4" s="196" t="s">
        <v>2919</v>
      </c>
      <c r="L4" s="197" t="s">
        <v>1113</v>
      </c>
      <c r="M4" s="203"/>
      <c r="N4" s="196"/>
      <c r="O4" s="196"/>
      <c r="P4" s="248"/>
    </row>
    <row r="5" spans="1:16" ht="24.9" customHeight="1">
      <c r="A5" s="196">
        <v>3</v>
      </c>
      <c r="B5" s="203" t="s">
        <v>1124</v>
      </c>
      <c r="C5" s="196">
        <v>1987</v>
      </c>
      <c r="D5" s="196"/>
      <c r="E5" s="196" t="s">
        <v>1125</v>
      </c>
      <c r="F5" s="198"/>
      <c r="G5" s="198"/>
      <c r="H5" s="196"/>
      <c r="I5" s="259" t="s">
        <v>12</v>
      </c>
      <c r="J5" s="260">
        <v>660.08</v>
      </c>
      <c r="K5" s="196" t="s">
        <v>2919</v>
      </c>
      <c r="L5" s="197" t="s">
        <v>1115</v>
      </c>
      <c r="M5" s="203"/>
      <c r="N5" s="196"/>
      <c r="O5" s="196"/>
      <c r="P5" s="248"/>
    </row>
    <row r="6" spans="1:16" ht="24.9" customHeight="1">
      <c r="A6" s="196">
        <v>4</v>
      </c>
      <c r="B6" s="203" t="s">
        <v>1124</v>
      </c>
      <c r="C6" s="196">
        <v>1987</v>
      </c>
      <c r="D6" s="196"/>
      <c r="E6" s="196" t="s">
        <v>1125</v>
      </c>
      <c r="F6" s="198"/>
      <c r="G6" s="198"/>
      <c r="H6" s="196"/>
      <c r="I6" s="259" t="s">
        <v>12</v>
      </c>
      <c r="J6" s="260">
        <v>660.03</v>
      </c>
      <c r="K6" s="196" t="s">
        <v>2919</v>
      </c>
      <c r="L6" s="197" t="s">
        <v>148</v>
      </c>
      <c r="M6" s="203"/>
      <c r="N6" s="196"/>
      <c r="O6" s="196"/>
      <c r="P6" s="248"/>
    </row>
    <row r="7" spans="1:16" ht="24.9" customHeight="1">
      <c r="A7" s="196">
        <v>5</v>
      </c>
      <c r="B7" s="203" t="s">
        <v>1124</v>
      </c>
      <c r="C7" s="196">
        <v>2008</v>
      </c>
      <c r="D7" s="196"/>
      <c r="E7" s="196" t="s">
        <v>1125</v>
      </c>
      <c r="F7" s="198"/>
      <c r="G7" s="198"/>
      <c r="H7" s="196"/>
      <c r="I7" s="259" t="s">
        <v>12</v>
      </c>
      <c r="J7" s="260">
        <v>7965.43</v>
      </c>
      <c r="K7" s="196" t="s">
        <v>2919</v>
      </c>
      <c r="L7" s="197" t="s">
        <v>1127</v>
      </c>
      <c r="M7" s="203"/>
      <c r="N7" s="196"/>
      <c r="O7" s="196"/>
      <c r="P7" s="248"/>
    </row>
    <row r="8" spans="1:16" ht="24.9" customHeight="1">
      <c r="A8" s="196">
        <v>6</v>
      </c>
      <c r="B8" s="203" t="s">
        <v>1124</v>
      </c>
      <c r="C8" s="196">
        <v>2012</v>
      </c>
      <c r="D8" s="196"/>
      <c r="E8" s="196" t="s">
        <v>1125</v>
      </c>
      <c r="F8" s="198"/>
      <c r="G8" s="198"/>
      <c r="H8" s="196"/>
      <c r="I8" s="259" t="s">
        <v>12</v>
      </c>
      <c r="J8" s="260">
        <v>8212.86</v>
      </c>
      <c r="K8" s="196" t="s">
        <v>2919</v>
      </c>
      <c r="L8" s="197" t="s">
        <v>1128</v>
      </c>
      <c r="M8" s="203"/>
      <c r="N8" s="196"/>
      <c r="O8" s="196"/>
      <c r="P8" s="248"/>
    </row>
    <row r="9" spans="1:16" ht="24.9" customHeight="1">
      <c r="A9" s="196">
        <v>7</v>
      </c>
      <c r="B9" s="203" t="s">
        <v>1124</v>
      </c>
      <c r="C9" s="196">
        <v>2011</v>
      </c>
      <c r="D9" s="196"/>
      <c r="E9" s="196" t="s">
        <v>1125</v>
      </c>
      <c r="F9" s="198"/>
      <c r="G9" s="198"/>
      <c r="H9" s="196"/>
      <c r="I9" s="259" t="s">
        <v>12</v>
      </c>
      <c r="J9" s="260">
        <v>7257</v>
      </c>
      <c r="K9" s="196" t="s">
        <v>2919</v>
      </c>
      <c r="L9" s="197" t="s">
        <v>1129</v>
      </c>
      <c r="M9" s="203"/>
      <c r="N9" s="196"/>
      <c r="O9" s="196"/>
      <c r="P9" s="248"/>
    </row>
    <row r="10" spans="1:16" ht="24.9" customHeight="1">
      <c r="A10" s="196">
        <v>8</v>
      </c>
      <c r="B10" s="203" t="s">
        <v>1124</v>
      </c>
      <c r="C10" s="196">
        <v>2013</v>
      </c>
      <c r="D10" s="196"/>
      <c r="E10" s="196" t="s">
        <v>1125</v>
      </c>
      <c r="F10" s="198"/>
      <c r="G10" s="198"/>
      <c r="H10" s="196"/>
      <c r="I10" s="259" t="s">
        <v>12</v>
      </c>
      <c r="J10" s="260">
        <v>4821.25</v>
      </c>
      <c r="K10" s="196" t="s">
        <v>2919</v>
      </c>
      <c r="L10" s="197" t="s">
        <v>1130</v>
      </c>
      <c r="M10" s="203"/>
      <c r="N10" s="196"/>
      <c r="O10" s="196"/>
      <c r="P10" s="248"/>
    </row>
    <row r="11" spans="1:16" ht="24.9" customHeight="1">
      <c r="A11" s="196">
        <v>9</v>
      </c>
      <c r="B11" s="203" t="s">
        <v>1124</v>
      </c>
      <c r="C11" s="196">
        <v>2013</v>
      </c>
      <c r="D11" s="196"/>
      <c r="E11" s="196" t="s">
        <v>1125</v>
      </c>
      <c r="F11" s="198"/>
      <c r="G11" s="198"/>
      <c r="H11" s="196"/>
      <c r="I11" s="259" t="s">
        <v>12</v>
      </c>
      <c r="J11" s="260">
        <v>4821.25</v>
      </c>
      <c r="K11" s="196" t="s">
        <v>2919</v>
      </c>
      <c r="L11" s="197" t="s">
        <v>1131</v>
      </c>
      <c r="M11" s="203"/>
      <c r="N11" s="196"/>
      <c r="O11" s="196"/>
      <c r="P11" s="248"/>
    </row>
    <row r="12" spans="1:16" ht="24.9" customHeight="1">
      <c r="A12" s="196">
        <v>10</v>
      </c>
      <c r="B12" s="203" t="s">
        <v>1124</v>
      </c>
      <c r="C12" s="196">
        <v>2012</v>
      </c>
      <c r="D12" s="196"/>
      <c r="E12" s="196" t="s">
        <v>1125</v>
      </c>
      <c r="F12" s="198"/>
      <c r="G12" s="198"/>
      <c r="H12" s="196"/>
      <c r="I12" s="259" t="s">
        <v>12</v>
      </c>
      <c r="J12" s="260">
        <v>5612.47</v>
      </c>
      <c r="K12" s="196" t="s">
        <v>2919</v>
      </c>
      <c r="L12" s="197" t="s">
        <v>1132</v>
      </c>
      <c r="M12" s="203"/>
      <c r="N12" s="196"/>
      <c r="O12" s="196"/>
      <c r="P12" s="248"/>
    </row>
    <row r="13" spans="1:16" ht="24.9" customHeight="1">
      <c r="A13" s="196">
        <v>11</v>
      </c>
      <c r="B13" s="203" t="s">
        <v>1124</v>
      </c>
      <c r="C13" s="196">
        <v>2015</v>
      </c>
      <c r="D13" s="196"/>
      <c r="E13" s="196" t="s">
        <v>1125</v>
      </c>
      <c r="F13" s="198"/>
      <c r="G13" s="198"/>
      <c r="H13" s="196"/>
      <c r="I13" s="259" t="s">
        <v>12</v>
      </c>
      <c r="J13" s="260">
        <v>6000</v>
      </c>
      <c r="K13" s="196" t="s">
        <v>2919</v>
      </c>
      <c r="L13" s="197" t="s">
        <v>1133</v>
      </c>
      <c r="M13" s="203"/>
      <c r="N13" s="196"/>
      <c r="O13" s="196"/>
      <c r="P13" s="248"/>
    </row>
    <row r="14" spans="1:16" ht="24.9" customHeight="1">
      <c r="A14" s="196">
        <v>12</v>
      </c>
      <c r="B14" s="203" t="s">
        <v>1124</v>
      </c>
      <c r="C14" s="196">
        <v>2013</v>
      </c>
      <c r="D14" s="196"/>
      <c r="E14" s="196" t="s">
        <v>1125</v>
      </c>
      <c r="F14" s="198"/>
      <c r="G14" s="198"/>
      <c r="H14" s="196"/>
      <c r="I14" s="259" t="s">
        <v>12</v>
      </c>
      <c r="J14" s="260">
        <v>5271.25</v>
      </c>
      <c r="K14" s="196" t="s">
        <v>2919</v>
      </c>
      <c r="L14" s="197" t="s">
        <v>1134</v>
      </c>
      <c r="M14" s="203"/>
      <c r="N14" s="196"/>
      <c r="O14" s="196"/>
      <c r="P14" s="248"/>
    </row>
    <row r="15" spans="1:16" ht="24.9" customHeight="1">
      <c r="A15" s="196">
        <v>13</v>
      </c>
      <c r="B15" s="203" t="s">
        <v>1124</v>
      </c>
      <c r="C15" s="196">
        <v>2010</v>
      </c>
      <c r="D15" s="196"/>
      <c r="E15" s="196" t="s">
        <v>1125</v>
      </c>
      <c r="F15" s="198"/>
      <c r="G15" s="198"/>
      <c r="H15" s="196"/>
      <c r="I15" s="259" t="s">
        <v>12</v>
      </c>
      <c r="J15" s="260">
        <v>4499.99</v>
      </c>
      <c r="K15" s="196" t="s">
        <v>2919</v>
      </c>
      <c r="L15" s="197" t="s">
        <v>1134</v>
      </c>
      <c r="M15" s="203"/>
      <c r="N15" s="196"/>
      <c r="O15" s="196"/>
      <c r="P15" s="248"/>
    </row>
    <row r="16" spans="1:16" ht="24.9" customHeight="1">
      <c r="A16" s="196">
        <v>14</v>
      </c>
      <c r="B16" s="203" t="s">
        <v>1124</v>
      </c>
      <c r="C16" s="196">
        <v>2013</v>
      </c>
      <c r="D16" s="196"/>
      <c r="E16" s="196" t="s">
        <v>1125</v>
      </c>
      <c r="F16" s="198"/>
      <c r="G16" s="198"/>
      <c r="H16" s="196"/>
      <c r="I16" s="259" t="s">
        <v>12</v>
      </c>
      <c r="J16" s="260">
        <v>4821.25</v>
      </c>
      <c r="K16" s="196" t="s">
        <v>2919</v>
      </c>
      <c r="L16" s="197" t="s">
        <v>149</v>
      </c>
      <c r="M16" s="203"/>
      <c r="N16" s="196"/>
      <c r="O16" s="196"/>
      <c r="P16" s="248"/>
    </row>
    <row r="17" spans="1:16" ht="24.9" customHeight="1">
      <c r="A17" s="196">
        <v>15</v>
      </c>
      <c r="B17" s="203" t="s">
        <v>1124</v>
      </c>
      <c r="C17" s="196">
        <v>2013</v>
      </c>
      <c r="D17" s="196"/>
      <c r="E17" s="196" t="s">
        <v>1125</v>
      </c>
      <c r="F17" s="198"/>
      <c r="G17" s="198"/>
      <c r="H17" s="196"/>
      <c r="I17" s="259" t="s">
        <v>12</v>
      </c>
      <c r="J17" s="260">
        <v>4821.25</v>
      </c>
      <c r="K17" s="196" t="s">
        <v>2919</v>
      </c>
      <c r="L17" s="197" t="s">
        <v>148</v>
      </c>
      <c r="M17" s="203"/>
      <c r="N17" s="196"/>
      <c r="O17" s="196"/>
      <c r="P17" s="248"/>
    </row>
    <row r="18" spans="1:16" ht="24.9" customHeight="1">
      <c r="A18" s="196">
        <v>16</v>
      </c>
      <c r="B18" s="203" t="s">
        <v>1135</v>
      </c>
      <c r="C18" s="196">
        <v>2015</v>
      </c>
      <c r="D18" s="196"/>
      <c r="E18" s="196" t="s">
        <v>1125</v>
      </c>
      <c r="F18" s="198"/>
      <c r="G18" s="198"/>
      <c r="H18" s="196"/>
      <c r="I18" s="259" t="s">
        <v>12</v>
      </c>
      <c r="J18" s="260">
        <v>6500</v>
      </c>
      <c r="K18" s="196" t="s">
        <v>2919</v>
      </c>
      <c r="L18" s="197" t="s">
        <v>1136</v>
      </c>
      <c r="M18" s="203"/>
      <c r="N18" s="196"/>
      <c r="O18" s="196"/>
      <c r="P18" s="248"/>
    </row>
    <row r="19" spans="1:16" ht="24.9" customHeight="1">
      <c r="A19" s="196">
        <v>17</v>
      </c>
      <c r="B19" s="203" t="s">
        <v>1124</v>
      </c>
      <c r="C19" s="196">
        <v>2012</v>
      </c>
      <c r="D19" s="196"/>
      <c r="E19" s="196" t="s">
        <v>1125</v>
      </c>
      <c r="F19" s="198"/>
      <c r="G19" s="198"/>
      <c r="H19" s="196"/>
      <c r="I19" s="259" t="s">
        <v>12</v>
      </c>
      <c r="J19" s="260">
        <v>8592.33</v>
      </c>
      <c r="K19" s="196" t="s">
        <v>2919</v>
      </c>
      <c r="L19" s="197" t="s">
        <v>40</v>
      </c>
      <c r="M19" s="203"/>
      <c r="N19" s="196"/>
      <c r="O19" s="196"/>
      <c r="P19" s="248"/>
    </row>
    <row r="20" spans="1:16" ht="24.9" customHeight="1">
      <c r="A20" s="196">
        <v>18</v>
      </c>
      <c r="B20" s="203" t="s">
        <v>1124</v>
      </c>
      <c r="C20" s="196">
        <v>2012</v>
      </c>
      <c r="D20" s="196"/>
      <c r="E20" s="196" t="s">
        <v>1137</v>
      </c>
      <c r="F20" s="198"/>
      <c r="G20" s="198"/>
      <c r="H20" s="196"/>
      <c r="I20" s="259" t="s">
        <v>12</v>
      </c>
      <c r="J20" s="260">
        <v>5816.73</v>
      </c>
      <c r="K20" s="196" t="s">
        <v>2919</v>
      </c>
      <c r="L20" s="197" t="s">
        <v>1126</v>
      </c>
      <c r="M20" s="203"/>
      <c r="N20" s="196"/>
      <c r="O20" s="196"/>
      <c r="P20" s="248"/>
    </row>
    <row r="21" spans="1:16" ht="24.9" customHeight="1">
      <c r="A21" s="196">
        <v>19</v>
      </c>
      <c r="B21" s="203" t="s">
        <v>1124</v>
      </c>
      <c r="C21" s="196">
        <v>2013</v>
      </c>
      <c r="D21" s="196"/>
      <c r="E21" s="196" t="s">
        <v>1125</v>
      </c>
      <c r="F21" s="198"/>
      <c r="G21" s="198"/>
      <c r="H21" s="196"/>
      <c r="I21" s="259" t="s">
        <v>12</v>
      </c>
      <c r="J21" s="260">
        <v>7515.48</v>
      </c>
      <c r="K21" s="196" t="s">
        <v>2919</v>
      </c>
      <c r="L21" s="197" t="s">
        <v>1114</v>
      </c>
      <c r="M21" s="203"/>
      <c r="N21" s="196"/>
      <c r="O21" s="196"/>
      <c r="P21" s="248"/>
    </row>
    <row r="22" spans="1:16" ht="24.9" customHeight="1">
      <c r="A22" s="196">
        <v>20</v>
      </c>
      <c r="B22" s="203" t="s">
        <v>1124</v>
      </c>
      <c r="C22" s="196">
        <v>2011</v>
      </c>
      <c r="D22" s="196"/>
      <c r="E22" s="196" t="s">
        <v>1125</v>
      </c>
      <c r="F22" s="198"/>
      <c r="G22" s="198"/>
      <c r="H22" s="196"/>
      <c r="I22" s="259" t="s">
        <v>12</v>
      </c>
      <c r="J22" s="260">
        <v>4616.99</v>
      </c>
      <c r="K22" s="196" t="s">
        <v>2919</v>
      </c>
      <c r="L22" s="197" t="s">
        <v>38</v>
      </c>
      <c r="M22" s="203"/>
      <c r="N22" s="196"/>
      <c r="O22" s="196"/>
      <c r="P22" s="248"/>
    </row>
    <row r="23" spans="1:16" ht="24.9" customHeight="1">
      <c r="A23" s="196">
        <v>21</v>
      </c>
      <c r="B23" s="203" t="s">
        <v>1124</v>
      </c>
      <c r="C23" s="196">
        <v>2012</v>
      </c>
      <c r="D23" s="196"/>
      <c r="E23" s="196" t="s">
        <v>1125</v>
      </c>
      <c r="F23" s="198"/>
      <c r="G23" s="198"/>
      <c r="H23" s="196"/>
      <c r="I23" s="259" t="s">
        <v>12</v>
      </c>
      <c r="J23" s="260">
        <v>8217.74</v>
      </c>
      <c r="K23" s="196" t="s">
        <v>2919</v>
      </c>
      <c r="L23" s="197" t="s">
        <v>1138</v>
      </c>
      <c r="M23" s="203"/>
      <c r="N23" s="196"/>
      <c r="O23" s="196"/>
      <c r="P23" s="248"/>
    </row>
    <row r="24" spans="1:16" ht="24.9" customHeight="1">
      <c r="A24" s="196">
        <v>22</v>
      </c>
      <c r="B24" s="203" t="s">
        <v>1124</v>
      </c>
      <c r="C24" s="196">
        <v>2013</v>
      </c>
      <c r="D24" s="196"/>
      <c r="E24" s="196" t="s">
        <v>1125</v>
      </c>
      <c r="F24" s="198"/>
      <c r="G24" s="198"/>
      <c r="H24" s="196"/>
      <c r="I24" s="259" t="s">
        <v>12</v>
      </c>
      <c r="J24" s="260">
        <v>4821.25</v>
      </c>
      <c r="K24" s="196" t="s">
        <v>2919</v>
      </c>
      <c r="L24" s="197" t="s">
        <v>1138</v>
      </c>
      <c r="M24" s="203"/>
      <c r="N24" s="196"/>
      <c r="O24" s="196"/>
      <c r="P24" s="248"/>
    </row>
    <row r="25" spans="1:16" ht="24.9" customHeight="1">
      <c r="A25" s="196">
        <v>23</v>
      </c>
      <c r="B25" s="203" t="s">
        <v>1124</v>
      </c>
      <c r="C25" s="196">
        <v>2013</v>
      </c>
      <c r="D25" s="196"/>
      <c r="E25" s="196" t="s">
        <v>1125</v>
      </c>
      <c r="F25" s="198"/>
      <c r="G25" s="198"/>
      <c r="H25" s="196"/>
      <c r="I25" s="259" t="s">
        <v>12</v>
      </c>
      <c r="J25" s="260">
        <v>4821.25</v>
      </c>
      <c r="K25" s="196" t="s">
        <v>2919</v>
      </c>
      <c r="L25" s="197" t="s">
        <v>30</v>
      </c>
      <c r="M25" s="203"/>
      <c r="N25" s="196"/>
      <c r="O25" s="196"/>
      <c r="P25" s="248"/>
    </row>
    <row r="26" spans="1:16" ht="24.9" customHeight="1">
      <c r="A26" s="196">
        <v>24</v>
      </c>
      <c r="B26" s="203" t="s">
        <v>1124</v>
      </c>
      <c r="C26" s="196">
        <v>2010</v>
      </c>
      <c r="D26" s="196"/>
      <c r="E26" s="196" t="s">
        <v>1125</v>
      </c>
      <c r="F26" s="198"/>
      <c r="G26" s="198"/>
      <c r="H26" s="196"/>
      <c r="I26" s="259" t="s">
        <v>12</v>
      </c>
      <c r="J26" s="260">
        <v>7348.68</v>
      </c>
      <c r="K26" s="196" t="s">
        <v>2919</v>
      </c>
      <c r="L26" s="197" t="s">
        <v>150</v>
      </c>
      <c r="M26" s="203"/>
      <c r="N26" s="196"/>
      <c r="O26" s="196"/>
      <c r="P26" s="248"/>
    </row>
    <row r="27" spans="1:16" ht="24.9" customHeight="1">
      <c r="A27" s="196">
        <v>25</v>
      </c>
      <c r="B27" s="203" t="s">
        <v>1124</v>
      </c>
      <c r="C27" s="196">
        <v>2015</v>
      </c>
      <c r="D27" s="196"/>
      <c r="E27" s="196" t="s">
        <v>1125</v>
      </c>
      <c r="F27" s="198"/>
      <c r="G27" s="198"/>
      <c r="H27" s="196"/>
      <c r="I27" s="259" t="s">
        <v>12</v>
      </c>
      <c r="J27" s="260">
        <v>13305.77</v>
      </c>
      <c r="K27" s="196" t="s">
        <v>2919</v>
      </c>
      <c r="L27" s="197" t="s">
        <v>1139</v>
      </c>
      <c r="M27" s="203"/>
      <c r="N27" s="196"/>
      <c r="O27" s="196"/>
      <c r="P27" s="248"/>
    </row>
    <row r="28" spans="1:16" ht="24.9" customHeight="1">
      <c r="A28" s="196">
        <v>26</v>
      </c>
      <c r="B28" s="203" t="s">
        <v>1140</v>
      </c>
      <c r="C28" s="196" t="s">
        <v>1141</v>
      </c>
      <c r="D28" s="196"/>
      <c r="E28" s="196" t="s">
        <v>1125</v>
      </c>
      <c r="F28" s="198"/>
      <c r="G28" s="198"/>
      <c r="H28" s="196"/>
      <c r="I28" s="259" t="s">
        <v>12</v>
      </c>
      <c r="J28" s="260">
        <v>318597</v>
      </c>
      <c r="K28" s="196" t="s">
        <v>2919</v>
      </c>
      <c r="L28" s="197" t="s">
        <v>1142</v>
      </c>
      <c r="M28" s="203"/>
      <c r="N28" s="196"/>
      <c r="O28" s="196"/>
      <c r="P28" s="248"/>
    </row>
    <row r="29" spans="1:16" ht="24.9" customHeight="1">
      <c r="A29" s="196">
        <v>27</v>
      </c>
      <c r="B29" s="203" t="s">
        <v>1143</v>
      </c>
      <c r="C29" s="196">
        <v>2013</v>
      </c>
      <c r="D29" s="196"/>
      <c r="E29" s="196" t="s">
        <v>1125</v>
      </c>
      <c r="F29" s="198"/>
      <c r="G29" s="198"/>
      <c r="H29" s="196"/>
      <c r="I29" s="259" t="s">
        <v>12</v>
      </c>
      <c r="J29" s="260">
        <v>7626</v>
      </c>
      <c r="K29" s="196" t="s">
        <v>2919</v>
      </c>
      <c r="L29" s="197" t="s">
        <v>1134</v>
      </c>
      <c r="M29" s="203"/>
      <c r="N29" s="196"/>
      <c r="O29" s="196"/>
      <c r="P29" s="248"/>
    </row>
    <row r="30" spans="1:16" ht="24.9" customHeight="1">
      <c r="A30" s="196">
        <v>28</v>
      </c>
      <c r="B30" s="203" t="s">
        <v>1143</v>
      </c>
      <c r="C30" s="196">
        <v>2014</v>
      </c>
      <c r="D30" s="196"/>
      <c r="E30" s="196" t="s">
        <v>1125</v>
      </c>
      <c r="F30" s="198"/>
      <c r="G30" s="198"/>
      <c r="H30" s="196"/>
      <c r="I30" s="259" t="s">
        <v>12</v>
      </c>
      <c r="J30" s="260">
        <v>7999.92</v>
      </c>
      <c r="K30" s="196" t="s">
        <v>2919</v>
      </c>
      <c r="L30" s="197" t="s">
        <v>1134</v>
      </c>
      <c r="M30" s="203"/>
      <c r="N30" s="196"/>
      <c r="O30" s="196"/>
      <c r="P30" s="248"/>
    </row>
    <row r="31" spans="1:16" ht="24.9" customHeight="1">
      <c r="A31" s="196">
        <v>29</v>
      </c>
      <c r="B31" s="203" t="s">
        <v>1144</v>
      </c>
      <c r="C31" s="196">
        <v>2013</v>
      </c>
      <c r="D31" s="196"/>
      <c r="E31" s="196" t="s">
        <v>1125</v>
      </c>
      <c r="F31" s="198"/>
      <c r="G31" s="198"/>
      <c r="H31" s="196"/>
      <c r="I31" s="259" t="s">
        <v>12</v>
      </c>
      <c r="J31" s="260">
        <v>6249.63</v>
      </c>
      <c r="K31" s="196" t="s">
        <v>2919</v>
      </c>
      <c r="L31" s="197" t="s">
        <v>151</v>
      </c>
      <c r="M31" s="203"/>
      <c r="N31" s="196"/>
      <c r="O31" s="196"/>
      <c r="P31" s="248"/>
    </row>
    <row r="32" spans="1:16" ht="24.9" customHeight="1">
      <c r="A32" s="196">
        <v>30</v>
      </c>
      <c r="B32" s="203" t="s">
        <v>1145</v>
      </c>
      <c r="C32" s="196">
        <v>2011</v>
      </c>
      <c r="D32" s="196"/>
      <c r="E32" s="196" t="s">
        <v>1125</v>
      </c>
      <c r="F32" s="198"/>
      <c r="G32" s="198"/>
      <c r="H32" s="196"/>
      <c r="I32" s="259" t="s">
        <v>12</v>
      </c>
      <c r="J32" s="260">
        <v>13857.11</v>
      </c>
      <c r="K32" s="196" t="s">
        <v>2919</v>
      </c>
      <c r="L32" s="197" t="s">
        <v>147</v>
      </c>
      <c r="M32" s="203"/>
      <c r="N32" s="196"/>
      <c r="O32" s="196"/>
      <c r="P32" s="248"/>
    </row>
    <row r="33" spans="1:16" ht="24.9" customHeight="1">
      <c r="A33" s="196">
        <v>31</v>
      </c>
      <c r="B33" s="197" t="s">
        <v>1148</v>
      </c>
      <c r="C33" s="196">
        <v>2016</v>
      </c>
      <c r="D33" s="196"/>
      <c r="E33" s="197"/>
      <c r="F33" s="261"/>
      <c r="G33" s="197"/>
      <c r="H33" s="197"/>
      <c r="I33" s="259" t="s">
        <v>12</v>
      </c>
      <c r="J33" s="260">
        <v>4800</v>
      </c>
      <c r="K33" s="196" t="s">
        <v>2919</v>
      </c>
      <c r="L33" s="197" t="s">
        <v>30</v>
      </c>
      <c r="M33" s="203"/>
      <c r="N33" s="196"/>
      <c r="O33" s="196"/>
      <c r="P33" s="248"/>
    </row>
    <row r="34" spans="1:16" ht="24.9" customHeight="1">
      <c r="A34" s="196">
        <v>32</v>
      </c>
      <c r="B34" s="197" t="s">
        <v>1149</v>
      </c>
      <c r="C34" s="196">
        <v>2010</v>
      </c>
      <c r="D34" s="196"/>
      <c r="E34" s="197"/>
      <c r="F34" s="261"/>
      <c r="G34" s="197"/>
      <c r="H34" s="197"/>
      <c r="I34" s="259" t="s">
        <v>12</v>
      </c>
      <c r="J34" s="260">
        <v>4275</v>
      </c>
      <c r="K34" s="196" t="s">
        <v>2919</v>
      </c>
      <c r="L34" s="197" t="s">
        <v>1150</v>
      </c>
      <c r="M34" s="203"/>
      <c r="N34" s="196"/>
      <c r="O34" s="196"/>
      <c r="P34" s="248"/>
    </row>
    <row r="35" spans="1:16" ht="24.9" customHeight="1">
      <c r="A35" s="196">
        <v>33</v>
      </c>
      <c r="B35" s="197" t="s">
        <v>1151</v>
      </c>
      <c r="C35" s="196">
        <v>2016</v>
      </c>
      <c r="D35" s="196"/>
      <c r="E35" s="197"/>
      <c r="F35" s="261"/>
      <c r="G35" s="197"/>
      <c r="H35" s="197"/>
      <c r="I35" s="259" t="s">
        <v>12</v>
      </c>
      <c r="J35" s="260">
        <v>7260</v>
      </c>
      <c r="K35" s="196" t="s">
        <v>2919</v>
      </c>
      <c r="L35" s="197" t="s">
        <v>1152</v>
      </c>
      <c r="M35" s="203"/>
      <c r="N35" s="196"/>
      <c r="O35" s="196"/>
      <c r="P35" s="248"/>
    </row>
    <row r="36" spans="1:16" ht="24.9" customHeight="1">
      <c r="A36" s="196">
        <v>34</v>
      </c>
      <c r="B36" s="197" t="s">
        <v>1151</v>
      </c>
      <c r="C36" s="196">
        <v>2016</v>
      </c>
      <c r="D36" s="196"/>
      <c r="E36" s="197"/>
      <c r="F36" s="261"/>
      <c r="G36" s="197"/>
      <c r="H36" s="197"/>
      <c r="I36" s="259" t="s">
        <v>12</v>
      </c>
      <c r="J36" s="260">
        <v>7260</v>
      </c>
      <c r="K36" s="196" t="s">
        <v>2919</v>
      </c>
      <c r="L36" s="197" t="s">
        <v>1150</v>
      </c>
      <c r="M36" s="203"/>
      <c r="N36" s="196"/>
      <c r="O36" s="196"/>
      <c r="P36" s="248"/>
    </row>
    <row r="37" spans="1:16" ht="24.9" customHeight="1">
      <c r="A37" s="196">
        <v>35</v>
      </c>
      <c r="B37" s="203" t="s">
        <v>1153</v>
      </c>
      <c r="C37" s="196">
        <v>2012</v>
      </c>
      <c r="D37" s="196"/>
      <c r="E37" s="196"/>
      <c r="F37" s="198"/>
      <c r="G37" s="198"/>
      <c r="H37" s="196"/>
      <c r="I37" s="259" t="s">
        <v>12</v>
      </c>
      <c r="J37" s="260">
        <v>26180.42</v>
      </c>
      <c r="K37" s="196" t="s">
        <v>2919</v>
      </c>
      <c r="L37" s="197" t="s">
        <v>1154</v>
      </c>
      <c r="M37" s="203"/>
      <c r="N37" s="196"/>
      <c r="O37" s="196"/>
      <c r="P37" s="248"/>
    </row>
    <row r="38" spans="1:16" ht="24.9" customHeight="1">
      <c r="A38" s="196">
        <v>36</v>
      </c>
      <c r="B38" s="203" t="s">
        <v>1153</v>
      </c>
      <c r="C38" s="196">
        <v>2012</v>
      </c>
      <c r="D38" s="196"/>
      <c r="E38" s="196"/>
      <c r="F38" s="198"/>
      <c r="G38" s="198"/>
      <c r="H38" s="196"/>
      <c r="I38" s="259" t="s">
        <v>12</v>
      </c>
      <c r="J38" s="260">
        <v>102568.81</v>
      </c>
      <c r="K38" s="196" t="s">
        <v>2919</v>
      </c>
      <c r="L38" s="197" t="s">
        <v>1155</v>
      </c>
      <c r="M38" s="203"/>
      <c r="N38" s="196"/>
      <c r="O38" s="196"/>
      <c r="P38" s="248"/>
    </row>
    <row r="39" spans="1:16" ht="24.9" customHeight="1">
      <c r="A39" s="196">
        <v>37</v>
      </c>
      <c r="B39" s="203" t="s">
        <v>1153</v>
      </c>
      <c r="C39" s="196">
        <v>2013</v>
      </c>
      <c r="D39" s="196"/>
      <c r="E39" s="196"/>
      <c r="F39" s="198"/>
      <c r="G39" s="198"/>
      <c r="H39" s="196"/>
      <c r="I39" s="259" t="s">
        <v>12</v>
      </c>
      <c r="J39" s="260">
        <v>29745.84</v>
      </c>
      <c r="K39" s="196" t="s">
        <v>2919</v>
      </c>
      <c r="L39" s="197" t="s">
        <v>1156</v>
      </c>
      <c r="M39" s="203"/>
      <c r="N39" s="196"/>
      <c r="O39" s="196"/>
      <c r="P39" s="248"/>
    </row>
    <row r="40" spans="1:16" ht="24.9" customHeight="1">
      <c r="A40" s="196">
        <v>38</v>
      </c>
      <c r="B40" s="203" t="s">
        <v>1153</v>
      </c>
      <c r="C40" s="196">
        <v>2013</v>
      </c>
      <c r="D40" s="196"/>
      <c r="E40" s="196"/>
      <c r="F40" s="198"/>
      <c r="G40" s="198"/>
      <c r="H40" s="196"/>
      <c r="I40" s="259" t="s">
        <v>12</v>
      </c>
      <c r="J40" s="260">
        <v>31952.09</v>
      </c>
      <c r="K40" s="196" t="s">
        <v>2919</v>
      </c>
      <c r="L40" s="197" t="s">
        <v>1157</v>
      </c>
      <c r="M40" s="203"/>
      <c r="N40" s="196"/>
      <c r="O40" s="196"/>
      <c r="P40" s="248"/>
    </row>
    <row r="41" spans="1:16" ht="24.9" customHeight="1">
      <c r="A41" s="196">
        <v>39</v>
      </c>
      <c r="B41" s="203" t="s">
        <v>1153</v>
      </c>
      <c r="C41" s="196">
        <v>2013</v>
      </c>
      <c r="D41" s="196"/>
      <c r="E41" s="196"/>
      <c r="F41" s="198"/>
      <c r="G41" s="198"/>
      <c r="H41" s="196"/>
      <c r="I41" s="259" t="s">
        <v>12</v>
      </c>
      <c r="J41" s="260">
        <v>30291.16</v>
      </c>
      <c r="K41" s="196" t="s">
        <v>2919</v>
      </c>
      <c r="L41" s="197" t="s">
        <v>1158</v>
      </c>
      <c r="M41" s="203"/>
      <c r="N41" s="196"/>
      <c r="O41" s="196"/>
      <c r="P41" s="248"/>
    </row>
    <row r="42" spans="1:16" ht="24.9" customHeight="1">
      <c r="A42" s="196">
        <v>40</v>
      </c>
      <c r="B42" s="203" t="s">
        <v>1159</v>
      </c>
      <c r="C42" s="196">
        <v>2014</v>
      </c>
      <c r="D42" s="196"/>
      <c r="E42" s="196"/>
      <c r="F42" s="198"/>
      <c r="G42" s="198"/>
      <c r="H42" s="196"/>
      <c r="I42" s="259" t="s">
        <v>12</v>
      </c>
      <c r="J42" s="260">
        <v>12919.17</v>
      </c>
      <c r="K42" s="196" t="s">
        <v>2919</v>
      </c>
      <c r="L42" s="197" t="s">
        <v>1160</v>
      </c>
      <c r="M42" s="203"/>
      <c r="N42" s="196"/>
      <c r="O42" s="196"/>
      <c r="P42" s="248"/>
    </row>
    <row r="43" spans="1:16" ht="24.9" customHeight="1">
      <c r="A43" s="196">
        <v>41</v>
      </c>
      <c r="B43" s="203" t="s">
        <v>1161</v>
      </c>
      <c r="C43" s="196">
        <v>2014</v>
      </c>
      <c r="D43" s="196"/>
      <c r="E43" s="196" t="s">
        <v>1162</v>
      </c>
      <c r="F43" s="198"/>
      <c r="G43" s="198"/>
      <c r="H43" s="196"/>
      <c r="I43" s="259" t="s">
        <v>12</v>
      </c>
      <c r="J43" s="260">
        <v>16314.01</v>
      </c>
      <c r="K43" s="196" t="s">
        <v>2919</v>
      </c>
      <c r="L43" s="197" t="s">
        <v>1163</v>
      </c>
      <c r="M43" s="203"/>
      <c r="N43" s="196"/>
      <c r="O43" s="196"/>
      <c r="P43" s="248"/>
    </row>
    <row r="44" spans="1:16" ht="24.9" customHeight="1">
      <c r="A44" s="196">
        <v>42</v>
      </c>
      <c r="B44" s="203" t="s">
        <v>1153</v>
      </c>
      <c r="C44" s="196"/>
      <c r="D44" s="196"/>
      <c r="E44" s="196"/>
      <c r="F44" s="198"/>
      <c r="G44" s="198"/>
      <c r="H44" s="196"/>
      <c r="I44" s="259" t="s">
        <v>12</v>
      </c>
      <c r="J44" s="260">
        <v>20000</v>
      </c>
      <c r="K44" s="196" t="s">
        <v>2919</v>
      </c>
      <c r="L44" s="197" t="s">
        <v>1164</v>
      </c>
      <c r="M44" s="203"/>
      <c r="N44" s="196"/>
      <c r="O44" s="196"/>
      <c r="P44" s="248"/>
    </row>
    <row r="45" spans="1:16" ht="24.9" customHeight="1">
      <c r="A45" s="196">
        <v>43</v>
      </c>
      <c r="B45" s="203" t="s">
        <v>1153</v>
      </c>
      <c r="C45" s="196">
        <v>2001</v>
      </c>
      <c r="D45" s="196"/>
      <c r="E45" s="196"/>
      <c r="F45" s="198"/>
      <c r="G45" s="198"/>
      <c r="H45" s="196"/>
      <c r="I45" s="259" t="s">
        <v>12</v>
      </c>
      <c r="J45" s="260">
        <v>442031.86</v>
      </c>
      <c r="K45" s="196" t="s">
        <v>2919</v>
      </c>
      <c r="L45" s="197" t="s">
        <v>1165</v>
      </c>
      <c r="M45" s="203"/>
      <c r="N45" s="196"/>
      <c r="O45" s="196"/>
      <c r="P45" s="248"/>
    </row>
    <row r="46" spans="1:16" ht="24.9" customHeight="1">
      <c r="A46" s="196">
        <v>44</v>
      </c>
      <c r="B46" s="203" t="s">
        <v>2921</v>
      </c>
      <c r="C46" s="196"/>
      <c r="D46" s="196"/>
      <c r="E46" s="196"/>
      <c r="F46" s="198"/>
      <c r="G46" s="198"/>
      <c r="H46" s="196"/>
      <c r="I46" s="259" t="s">
        <v>12</v>
      </c>
      <c r="J46" s="260">
        <v>273571.37</v>
      </c>
      <c r="K46" s="196" t="s">
        <v>2919</v>
      </c>
      <c r="L46" s="197" t="s">
        <v>1165</v>
      </c>
      <c r="M46" s="203"/>
      <c r="N46" s="196"/>
      <c r="O46" s="196"/>
      <c r="P46" s="248"/>
    </row>
    <row r="47" spans="1:16" ht="24.9" customHeight="1">
      <c r="A47" s="196">
        <v>45</v>
      </c>
      <c r="B47" s="203" t="s">
        <v>1153</v>
      </c>
      <c r="C47" s="196"/>
      <c r="D47" s="196"/>
      <c r="E47" s="196"/>
      <c r="F47" s="198"/>
      <c r="G47" s="198"/>
      <c r="H47" s="196"/>
      <c r="I47" s="259" t="s">
        <v>12</v>
      </c>
      <c r="J47" s="260">
        <v>20000</v>
      </c>
      <c r="K47" s="196" t="s">
        <v>2919</v>
      </c>
      <c r="L47" s="197" t="s">
        <v>1167</v>
      </c>
      <c r="M47" s="203"/>
      <c r="N47" s="196"/>
      <c r="O47" s="196"/>
      <c r="P47" s="248"/>
    </row>
    <row r="48" spans="1:16" ht="24.9" customHeight="1">
      <c r="A48" s="196">
        <v>46</v>
      </c>
      <c r="B48" s="203" t="s">
        <v>1153</v>
      </c>
      <c r="C48" s="196"/>
      <c r="D48" s="196"/>
      <c r="E48" s="196"/>
      <c r="F48" s="198"/>
      <c r="G48" s="198"/>
      <c r="H48" s="196"/>
      <c r="I48" s="259" t="s">
        <v>12</v>
      </c>
      <c r="J48" s="260">
        <v>42661.03</v>
      </c>
      <c r="K48" s="196" t="s">
        <v>2919</v>
      </c>
      <c r="L48" s="197" t="s">
        <v>1168</v>
      </c>
      <c r="M48" s="203"/>
      <c r="N48" s="196"/>
      <c r="O48" s="196"/>
      <c r="P48" s="248"/>
    </row>
    <row r="49" spans="1:16" ht="24.9" customHeight="1">
      <c r="A49" s="196">
        <v>47</v>
      </c>
      <c r="B49" s="203" t="s">
        <v>1169</v>
      </c>
      <c r="C49" s="196">
        <v>2015</v>
      </c>
      <c r="D49" s="196"/>
      <c r="E49" s="196"/>
      <c r="F49" s="198"/>
      <c r="G49" s="198"/>
      <c r="H49" s="196"/>
      <c r="I49" s="259" t="s">
        <v>12</v>
      </c>
      <c r="J49" s="262">
        <v>14109.69</v>
      </c>
      <c r="K49" s="196" t="s">
        <v>2919</v>
      </c>
      <c r="L49" s="203" t="s">
        <v>1170</v>
      </c>
      <c r="M49" s="203"/>
      <c r="N49" s="196"/>
      <c r="O49" s="196" t="s">
        <v>1171</v>
      </c>
      <c r="P49" s="248"/>
    </row>
    <row r="50" spans="1:16" ht="24.9" customHeight="1">
      <c r="A50" s="196">
        <v>48</v>
      </c>
      <c r="B50" s="203" t="s">
        <v>1172</v>
      </c>
      <c r="C50" s="196">
        <v>2001</v>
      </c>
      <c r="D50" s="196"/>
      <c r="E50" s="196"/>
      <c r="F50" s="198"/>
      <c r="G50" s="198"/>
      <c r="H50" s="196"/>
      <c r="I50" s="259" t="s">
        <v>12</v>
      </c>
      <c r="J50" s="260">
        <v>273571.37</v>
      </c>
      <c r="K50" s="196" t="s">
        <v>2919</v>
      </c>
      <c r="L50" s="197" t="s">
        <v>1173</v>
      </c>
      <c r="M50" s="203"/>
      <c r="N50" s="196"/>
      <c r="O50" s="196"/>
      <c r="P50" s="248"/>
    </row>
    <row r="51" spans="1:16" ht="24.9" customHeight="1">
      <c r="A51" s="196">
        <v>49</v>
      </c>
      <c r="B51" s="203" t="s">
        <v>1174</v>
      </c>
      <c r="C51" s="196">
        <v>2001</v>
      </c>
      <c r="D51" s="196"/>
      <c r="E51" s="196"/>
      <c r="F51" s="198"/>
      <c r="G51" s="198"/>
      <c r="H51" s="196"/>
      <c r="I51" s="259" t="s">
        <v>12</v>
      </c>
      <c r="J51" s="260">
        <v>15964.3</v>
      </c>
      <c r="K51" s="196" t="s">
        <v>2919</v>
      </c>
      <c r="L51" s="197" t="s">
        <v>1175</v>
      </c>
      <c r="M51" s="203"/>
      <c r="N51" s="196"/>
      <c r="O51" s="196"/>
      <c r="P51" s="248"/>
    </row>
    <row r="52" spans="1:16" ht="24.9" customHeight="1">
      <c r="A52" s="196">
        <v>50</v>
      </c>
      <c r="B52" s="203" t="s">
        <v>1176</v>
      </c>
      <c r="C52" s="196">
        <v>2014</v>
      </c>
      <c r="D52" s="196"/>
      <c r="E52" s="196" t="s">
        <v>1177</v>
      </c>
      <c r="F52" s="198"/>
      <c r="G52" s="198"/>
      <c r="H52" s="196"/>
      <c r="I52" s="259" t="s">
        <v>12</v>
      </c>
      <c r="J52" s="260">
        <v>2644.5</v>
      </c>
      <c r="K52" s="196" t="s">
        <v>2919</v>
      </c>
      <c r="L52" s="197" t="s">
        <v>1178</v>
      </c>
      <c r="M52" s="203"/>
      <c r="N52" s="196"/>
      <c r="O52" s="196"/>
      <c r="P52" s="248"/>
    </row>
    <row r="53" spans="1:16" ht="24.9" customHeight="1">
      <c r="A53" s="196">
        <v>51</v>
      </c>
      <c r="B53" s="203" t="s">
        <v>1176</v>
      </c>
      <c r="C53" s="196">
        <v>2014</v>
      </c>
      <c r="D53" s="196"/>
      <c r="E53" s="196" t="s">
        <v>1177</v>
      </c>
      <c r="F53" s="198"/>
      <c r="G53" s="198"/>
      <c r="H53" s="196"/>
      <c r="I53" s="259" t="s">
        <v>12</v>
      </c>
      <c r="J53" s="260">
        <v>2644.5</v>
      </c>
      <c r="K53" s="196" t="s">
        <v>2919</v>
      </c>
      <c r="L53" s="197" t="s">
        <v>1179</v>
      </c>
      <c r="M53" s="203"/>
      <c r="N53" s="196"/>
      <c r="O53" s="196"/>
      <c r="P53" s="248"/>
    </row>
    <row r="54" spans="1:16" ht="24.9" customHeight="1">
      <c r="A54" s="196">
        <v>52</v>
      </c>
      <c r="B54" s="203" t="s">
        <v>1176</v>
      </c>
      <c r="C54" s="196">
        <v>2014</v>
      </c>
      <c r="D54" s="196"/>
      <c r="E54" s="196" t="s">
        <v>1177</v>
      </c>
      <c r="F54" s="198"/>
      <c r="G54" s="198"/>
      <c r="H54" s="196"/>
      <c r="I54" s="259" t="s">
        <v>12</v>
      </c>
      <c r="J54" s="260">
        <v>2644.5</v>
      </c>
      <c r="K54" s="196" t="s">
        <v>2919</v>
      </c>
      <c r="L54" s="197" t="s">
        <v>1180</v>
      </c>
      <c r="M54" s="203"/>
      <c r="N54" s="196"/>
      <c r="O54" s="196"/>
      <c r="P54" s="248"/>
    </row>
    <row r="55" spans="1:16" ht="24.9" customHeight="1">
      <c r="A55" s="196">
        <v>53</v>
      </c>
      <c r="B55" s="203" t="s">
        <v>1176</v>
      </c>
      <c r="C55" s="196">
        <v>2014</v>
      </c>
      <c r="D55" s="196"/>
      <c r="E55" s="196" t="s">
        <v>1177</v>
      </c>
      <c r="F55" s="198"/>
      <c r="G55" s="198"/>
      <c r="H55" s="196"/>
      <c r="I55" s="259" t="s">
        <v>12</v>
      </c>
      <c r="J55" s="260">
        <v>2644.5</v>
      </c>
      <c r="K55" s="196" t="s">
        <v>2919</v>
      </c>
      <c r="L55" s="197" t="s">
        <v>1181</v>
      </c>
      <c r="M55" s="203"/>
      <c r="N55" s="196"/>
      <c r="O55" s="196"/>
      <c r="P55" s="248"/>
    </row>
    <row r="56" spans="1:16" ht="24.9" customHeight="1">
      <c r="A56" s="196">
        <v>54</v>
      </c>
      <c r="B56" s="203" t="s">
        <v>1176</v>
      </c>
      <c r="C56" s="196">
        <v>2014</v>
      </c>
      <c r="D56" s="196"/>
      <c r="E56" s="196" t="s">
        <v>1177</v>
      </c>
      <c r="F56" s="198"/>
      <c r="G56" s="198"/>
      <c r="H56" s="196"/>
      <c r="I56" s="259" t="s">
        <v>12</v>
      </c>
      <c r="J56" s="260">
        <v>2644.5</v>
      </c>
      <c r="K56" s="196" t="s">
        <v>2919</v>
      </c>
      <c r="L56" s="197" t="s">
        <v>1136</v>
      </c>
      <c r="M56" s="203"/>
      <c r="N56" s="196"/>
      <c r="O56" s="196"/>
      <c r="P56" s="248"/>
    </row>
    <row r="57" spans="1:16" ht="24.9" customHeight="1">
      <c r="A57" s="196">
        <v>55</v>
      </c>
      <c r="B57" s="203" t="s">
        <v>1176</v>
      </c>
      <c r="C57" s="196">
        <v>2014</v>
      </c>
      <c r="D57" s="196"/>
      <c r="E57" s="196" t="s">
        <v>1177</v>
      </c>
      <c r="F57" s="198"/>
      <c r="G57" s="198"/>
      <c r="H57" s="196"/>
      <c r="I57" s="259" t="s">
        <v>12</v>
      </c>
      <c r="J57" s="260">
        <v>2644.5</v>
      </c>
      <c r="K57" s="196" t="s">
        <v>2919</v>
      </c>
      <c r="L57" s="197" t="s">
        <v>1182</v>
      </c>
      <c r="M57" s="203"/>
      <c r="N57" s="196"/>
      <c r="O57" s="196"/>
      <c r="P57" s="248"/>
    </row>
    <row r="58" spans="1:16" ht="24.9" customHeight="1">
      <c r="A58" s="196">
        <v>56</v>
      </c>
      <c r="B58" s="203" t="s">
        <v>1176</v>
      </c>
      <c r="C58" s="196">
        <v>2014</v>
      </c>
      <c r="D58" s="196"/>
      <c r="E58" s="196" t="s">
        <v>1177</v>
      </c>
      <c r="F58" s="198"/>
      <c r="G58" s="198"/>
      <c r="H58" s="196"/>
      <c r="I58" s="259" t="s">
        <v>12</v>
      </c>
      <c r="J58" s="260">
        <v>2644.5</v>
      </c>
      <c r="K58" s="196" t="s">
        <v>2919</v>
      </c>
      <c r="L58" s="197" t="s">
        <v>1183</v>
      </c>
      <c r="M58" s="203"/>
      <c r="N58" s="196"/>
      <c r="O58" s="196"/>
      <c r="P58" s="248"/>
    </row>
    <row r="59" spans="1:16" ht="24.9" customHeight="1">
      <c r="A59" s="196">
        <v>57</v>
      </c>
      <c r="B59" s="203" t="s">
        <v>1176</v>
      </c>
      <c r="C59" s="196">
        <v>2014</v>
      </c>
      <c r="D59" s="196"/>
      <c r="E59" s="196" t="s">
        <v>1177</v>
      </c>
      <c r="F59" s="198"/>
      <c r="G59" s="198"/>
      <c r="H59" s="196"/>
      <c r="I59" s="259" t="s">
        <v>12</v>
      </c>
      <c r="J59" s="260">
        <v>2644.5</v>
      </c>
      <c r="K59" s="196" t="s">
        <v>2919</v>
      </c>
      <c r="L59" s="197" t="s">
        <v>1184</v>
      </c>
      <c r="M59" s="203"/>
      <c r="N59" s="196"/>
      <c r="O59" s="196"/>
      <c r="P59" s="248"/>
    </row>
    <row r="60" spans="1:16" ht="24.9" customHeight="1">
      <c r="A60" s="196">
        <v>58</v>
      </c>
      <c r="B60" s="203" t="s">
        <v>1176</v>
      </c>
      <c r="C60" s="196">
        <v>2014</v>
      </c>
      <c r="D60" s="196"/>
      <c r="E60" s="196" t="s">
        <v>1177</v>
      </c>
      <c r="F60" s="198"/>
      <c r="G60" s="198"/>
      <c r="H60" s="196"/>
      <c r="I60" s="259" t="s">
        <v>12</v>
      </c>
      <c r="J60" s="260">
        <v>2644.5</v>
      </c>
      <c r="K60" s="196" t="s">
        <v>2919</v>
      </c>
      <c r="L60" s="197" t="s">
        <v>1113</v>
      </c>
      <c r="M60" s="203"/>
      <c r="N60" s="196"/>
      <c r="O60" s="196"/>
      <c r="P60" s="248"/>
    </row>
    <row r="61" spans="1:16" ht="24.9" customHeight="1">
      <c r="A61" s="196">
        <v>59</v>
      </c>
      <c r="B61" s="203" t="s">
        <v>1176</v>
      </c>
      <c r="C61" s="196">
        <v>2014</v>
      </c>
      <c r="D61" s="196"/>
      <c r="E61" s="196" t="s">
        <v>1177</v>
      </c>
      <c r="F61" s="198"/>
      <c r="G61" s="198"/>
      <c r="H61" s="196"/>
      <c r="I61" s="259" t="s">
        <v>12</v>
      </c>
      <c r="J61" s="260">
        <v>2644.5</v>
      </c>
      <c r="K61" s="196" t="s">
        <v>2919</v>
      </c>
      <c r="L61" s="197" t="s">
        <v>148</v>
      </c>
      <c r="M61" s="203"/>
      <c r="N61" s="196"/>
      <c r="O61" s="196"/>
      <c r="P61" s="248"/>
    </row>
    <row r="62" spans="1:16" ht="24.9" customHeight="1">
      <c r="A62" s="196">
        <v>60</v>
      </c>
      <c r="B62" s="203" t="s">
        <v>1176</v>
      </c>
      <c r="C62" s="196">
        <v>2014</v>
      </c>
      <c r="D62" s="196"/>
      <c r="E62" s="196" t="s">
        <v>1177</v>
      </c>
      <c r="F62" s="198"/>
      <c r="G62" s="198"/>
      <c r="H62" s="196"/>
      <c r="I62" s="259" t="s">
        <v>12</v>
      </c>
      <c r="J62" s="260">
        <v>2644.5</v>
      </c>
      <c r="K62" s="196" t="s">
        <v>2919</v>
      </c>
      <c r="L62" s="197" t="s">
        <v>1185</v>
      </c>
      <c r="M62" s="203"/>
      <c r="N62" s="196"/>
      <c r="O62" s="196"/>
      <c r="P62" s="248"/>
    </row>
    <row r="63" spans="1:16" ht="24.9" customHeight="1">
      <c r="A63" s="196">
        <v>61</v>
      </c>
      <c r="B63" s="203" t="s">
        <v>1176</v>
      </c>
      <c r="C63" s="196">
        <v>2010</v>
      </c>
      <c r="D63" s="196"/>
      <c r="E63" s="196" t="s">
        <v>1177</v>
      </c>
      <c r="F63" s="198"/>
      <c r="G63" s="198"/>
      <c r="H63" s="196"/>
      <c r="I63" s="259" t="s">
        <v>12</v>
      </c>
      <c r="J63" s="260">
        <v>3040</v>
      </c>
      <c r="K63" s="196" t="s">
        <v>2919</v>
      </c>
      <c r="L63" s="197" t="s">
        <v>1186</v>
      </c>
      <c r="M63" s="203"/>
      <c r="N63" s="196"/>
      <c r="O63" s="196"/>
      <c r="P63" s="248"/>
    </row>
    <row r="64" spans="1:16" ht="24.9" customHeight="1">
      <c r="A64" s="196">
        <v>62</v>
      </c>
      <c r="B64" s="203" t="s">
        <v>1176</v>
      </c>
      <c r="C64" s="196">
        <v>2010</v>
      </c>
      <c r="D64" s="196"/>
      <c r="E64" s="196" t="s">
        <v>1177</v>
      </c>
      <c r="F64" s="198"/>
      <c r="G64" s="198"/>
      <c r="H64" s="196"/>
      <c r="I64" s="259" t="s">
        <v>12</v>
      </c>
      <c r="J64" s="260">
        <v>3040</v>
      </c>
      <c r="K64" s="196" t="s">
        <v>2919</v>
      </c>
      <c r="L64" s="197" t="s">
        <v>1187</v>
      </c>
      <c r="M64" s="203"/>
      <c r="N64" s="196"/>
      <c r="O64" s="196"/>
      <c r="P64" s="248"/>
    </row>
    <row r="65" spans="1:16" ht="24.9" customHeight="1">
      <c r="A65" s="196">
        <v>63</v>
      </c>
      <c r="B65" s="203" t="s">
        <v>1176</v>
      </c>
      <c r="C65" s="196">
        <v>2011</v>
      </c>
      <c r="D65" s="196"/>
      <c r="E65" s="196" t="s">
        <v>1177</v>
      </c>
      <c r="F65" s="198"/>
      <c r="G65" s="198"/>
      <c r="H65" s="196"/>
      <c r="I65" s="259" t="s">
        <v>12</v>
      </c>
      <c r="J65" s="260">
        <v>3013.5</v>
      </c>
      <c r="K65" s="196" t="s">
        <v>2919</v>
      </c>
      <c r="L65" s="197" t="s">
        <v>1188</v>
      </c>
      <c r="M65" s="203"/>
      <c r="N65" s="196"/>
      <c r="O65" s="196"/>
      <c r="P65" s="248"/>
    </row>
    <row r="66" spans="1:16" ht="24.9" customHeight="1">
      <c r="A66" s="196">
        <v>64</v>
      </c>
      <c r="B66" s="203" t="s">
        <v>1176</v>
      </c>
      <c r="C66" s="196">
        <v>2011</v>
      </c>
      <c r="D66" s="196"/>
      <c r="E66" s="196" t="s">
        <v>1177</v>
      </c>
      <c r="F66" s="198"/>
      <c r="G66" s="198"/>
      <c r="H66" s="196"/>
      <c r="I66" s="259" t="s">
        <v>12</v>
      </c>
      <c r="J66" s="260">
        <v>3013.5</v>
      </c>
      <c r="K66" s="196" t="s">
        <v>2919</v>
      </c>
      <c r="L66" s="197" t="s">
        <v>1189</v>
      </c>
      <c r="M66" s="203"/>
      <c r="N66" s="196"/>
      <c r="O66" s="196"/>
      <c r="P66" s="248"/>
    </row>
    <row r="67" spans="1:16" ht="24.9" customHeight="1">
      <c r="A67" s="196">
        <v>65</v>
      </c>
      <c r="B67" s="203" t="s">
        <v>1176</v>
      </c>
      <c r="C67" s="196">
        <v>2011</v>
      </c>
      <c r="D67" s="196"/>
      <c r="E67" s="196" t="s">
        <v>1177</v>
      </c>
      <c r="F67" s="198"/>
      <c r="G67" s="198"/>
      <c r="H67" s="196"/>
      <c r="I67" s="259" t="s">
        <v>12</v>
      </c>
      <c r="J67" s="260">
        <v>3013.5</v>
      </c>
      <c r="K67" s="196" t="s">
        <v>2919</v>
      </c>
      <c r="L67" s="197" t="s">
        <v>1190</v>
      </c>
      <c r="M67" s="203"/>
      <c r="N67" s="196"/>
      <c r="O67" s="196"/>
      <c r="P67" s="248"/>
    </row>
    <row r="68" spans="1:16" ht="24.9" customHeight="1">
      <c r="A68" s="196">
        <v>66</v>
      </c>
      <c r="B68" s="203" t="s">
        <v>1176</v>
      </c>
      <c r="C68" s="196">
        <v>2012</v>
      </c>
      <c r="D68" s="196"/>
      <c r="E68" s="196" t="s">
        <v>1177</v>
      </c>
      <c r="F68" s="198"/>
      <c r="G68" s="198"/>
      <c r="H68" s="196"/>
      <c r="I68" s="259" t="s">
        <v>12</v>
      </c>
      <c r="J68" s="260">
        <v>2767.5</v>
      </c>
      <c r="K68" s="196" t="s">
        <v>2919</v>
      </c>
      <c r="L68" s="197" t="s">
        <v>1191</v>
      </c>
      <c r="M68" s="203"/>
      <c r="N68" s="196"/>
      <c r="O68" s="196"/>
      <c r="P68" s="248"/>
    </row>
    <row r="69" spans="1:16" ht="24.9" customHeight="1">
      <c r="A69" s="196">
        <v>67</v>
      </c>
      <c r="B69" s="203" t="s">
        <v>1176</v>
      </c>
      <c r="C69" s="196">
        <v>2012</v>
      </c>
      <c r="D69" s="196"/>
      <c r="E69" s="196" t="s">
        <v>1177</v>
      </c>
      <c r="F69" s="198"/>
      <c r="G69" s="198"/>
      <c r="H69" s="196"/>
      <c r="I69" s="259" t="s">
        <v>12</v>
      </c>
      <c r="J69" s="260">
        <v>2767.5</v>
      </c>
      <c r="K69" s="196" t="s">
        <v>2919</v>
      </c>
      <c r="L69" s="197" t="s">
        <v>1192</v>
      </c>
      <c r="M69" s="203"/>
      <c r="N69" s="196"/>
      <c r="O69" s="196"/>
      <c r="P69" s="248"/>
    </row>
    <row r="70" spans="1:16" ht="24.9" customHeight="1">
      <c r="A70" s="196">
        <v>68</v>
      </c>
      <c r="B70" s="203" t="s">
        <v>1176</v>
      </c>
      <c r="C70" s="196">
        <v>2012</v>
      </c>
      <c r="D70" s="196"/>
      <c r="E70" s="196" t="s">
        <v>1177</v>
      </c>
      <c r="F70" s="198"/>
      <c r="G70" s="198"/>
      <c r="H70" s="196"/>
      <c r="I70" s="259" t="s">
        <v>12</v>
      </c>
      <c r="J70" s="260">
        <v>2767.5</v>
      </c>
      <c r="K70" s="196" t="s">
        <v>2919</v>
      </c>
      <c r="L70" s="197" t="s">
        <v>1193</v>
      </c>
      <c r="M70" s="203"/>
      <c r="N70" s="196"/>
      <c r="O70" s="196"/>
      <c r="P70" s="248"/>
    </row>
    <row r="71" spans="1:16" ht="24.9" customHeight="1">
      <c r="A71" s="196">
        <v>69</v>
      </c>
      <c r="B71" s="203" t="s">
        <v>1194</v>
      </c>
      <c r="C71" s="196" t="s">
        <v>1195</v>
      </c>
      <c r="D71" s="196"/>
      <c r="E71" s="196"/>
      <c r="F71" s="198"/>
      <c r="G71" s="198"/>
      <c r="H71" s="196"/>
      <c r="I71" s="259" t="s">
        <v>12</v>
      </c>
      <c r="J71" s="260">
        <v>69122.570000000007</v>
      </c>
      <c r="K71" s="196" t="s">
        <v>2919</v>
      </c>
      <c r="L71" s="203" t="s">
        <v>1196</v>
      </c>
      <c r="M71" s="203"/>
      <c r="N71" s="196"/>
      <c r="O71" s="196"/>
      <c r="P71" s="248"/>
    </row>
    <row r="72" spans="1:16" ht="24.9" customHeight="1">
      <c r="A72" s="196">
        <v>70</v>
      </c>
      <c r="B72" s="203" t="s">
        <v>1197</v>
      </c>
      <c r="C72" s="196"/>
      <c r="D72" s="196"/>
      <c r="E72" s="196"/>
      <c r="F72" s="198"/>
      <c r="G72" s="198"/>
      <c r="H72" s="196"/>
      <c r="I72" s="259" t="s">
        <v>12</v>
      </c>
      <c r="J72" s="260">
        <v>4022332.71</v>
      </c>
      <c r="K72" s="196" t="s">
        <v>2919</v>
      </c>
      <c r="L72" s="263" t="s">
        <v>2987</v>
      </c>
      <c r="M72" s="203"/>
      <c r="N72" s="196"/>
      <c r="O72" s="196" t="s">
        <v>2988</v>
      </c>
      <c r="P72" s="248"/>
    </row>
    <row r="73" spans="1:16" ht="24.9" customHeight="1">
      <c r="A73" s="196">
        <v>71</v>
      </c>
      <c r="B73" s="203" t="s">
        <v>1198</v>
      </c>
      <c r="C73" s="196">
        <v>2015</v>
      </c>
      <c r="D73" s="196"/>
      <c r="E73" s="196"/>
      <c r="F73" s="198"/>
      <c r="G73" s="198"/>
      <c r="H73" s="196"/>
      <c r="I73" s="259" t="s">
        <v>12</v>
      </c>
      <c r="J73" s="260">
        <v>1295.51</v>
      </c>
      <c r="K73" s="196" t="s">
        <v>2919</v>
      </c>
      <c r="L73" s="197" t="s">
        <v>1199</v>
      </c>
      <c r="M73" s="203"/>
      <c r="N73" s="196"/>
      <c r="O73" s="196"/>
      <c r="P73" s="248"/>
    </row>
    <row r="74" spans="1:16" ht="24.9" customHeight="1">
      <c r="A74" s="196">
        <v>72</v>
      </c>
      <c r="B74" s="203" t="s">
        <v>1200</v>
      </c>
      <c r="C74" s="196">
        <v>2012</v>
      </c>
      <c r="D74" s="196"/>
      <c r="E74" s="196"/>
      <c r="F74" s="198"/>
      <c r="G74" s="198"/>
      <c r="H74" s="196"/>
      <c r="I74" s="259" t="s">
        <v>12</v>
      </c>
      <c r="J74" s="260">
        <v>7153.38</v>
      </c>
      <c r="K74" s="196" t="s">
        <v>2919</v>
      </c>
      <c r="L74" s="197" t="s">
        <v>1201</v>
      </c>
      <c r="M74" s="203"/>
      <c r="N74" s="196"/>
      <c r="O74" s="196"/>
      <c r="P74" s="248"/>
    </row>
    <row r="75" spans="1:16" ht="24.9" customHeight="1">
      <c r="A75" s="196">
        <v>73</v>
      </c>
      <c r="B75" s="203" t="s">
        <v>1202</v>
      </c>
      <c r="C75" s="196">
        <v>2009</v>
      </c>
      <c r="D75" s="196"/>
      <c r="E75" s="196"/>
      <c r="F75" s="198"/>
      <c r="G75" s="198"/>
      <c r="H75" s="196"/>
      <c r="I75" s="259" t="s">
        <v>12</v>
      </c>
      <c r="J75" s="260">
        <v>42782</v>
      </c>
      <c r="K75" s="196" t="s">
        <v>2919</v>
      </c>
      <c r="L75" s="197" t="s">
        <v>1203</v>
      </c>
      <c r="M75" s="203"/>
      <c r="N75" s="196"/>
      <c r="O75" s="196"/>
      <c r="P75" s="248"/>
    </row>
    <row r="76" spans="1:16" ht="24.9" customHeight="1">
      <c r="A76" s="196">
        <v>74</v>
      </c>
      <c r="B76" s="203" t="s">
        <v>1204</v>
      </c>
      <c r="C76" s="196" t="s">
        <v>1205</v>
      </c>
      <c r="D76" s="196"/>
      <c r="E76" s="196"/>
      <c r="F76" s="198"/>
      <c r="G76" s="198"/>
      <c r="H76" s="196"/>
      <c r="I76" s="259" t="s">
        <v>12</v>
      </c>
      <c r="J76" s="260">
        <v>219427.34</v>
      </c>
      <c r="K76" s="196" t="s">
        <v>2919</v>
      </c>
      <c r="L76" s="197"/>
      <c r="M76" s="203"/>
      <c r="N76" s="196"/>
      <c r="O76" s="196"/>
      <c r="P76" s="248"/>
    </row>
    <row r="77" spans="1:16" ht="24.9" customHeight="1">
      <c r="A77" s="196">
        <v>75</v>
      </c>
      <c r="B77" s="203" t="s">
        <v>1206</v>
      </c>
      <c r="C77" s="196">
        <v>1983</v>
      </c>
      <c r="D77" s="196"/>
      <c r="E77" s="196"/>
      <c r="F77" s="198"/>
      <c r="G77" s="198"/>
      <c r="H77" s="196"/>
      <c r="I77" s="259" t="s">
        <v>12</v>
      </c>
      <c r="J77" s="260">
        <v>1851.2</v>
      </c>
      <c r="K77" s="196" t="s">
        <v>2919</v>
      </c>
      <c r="L77" s="197" t="s">
        <v>1207</v>
      </c>
      <c r="M77" s="203"/>
      <c r="N77" s="196"/>
      <c r="O77" s="196"/>
      <c r="P77" s="248"/>
    </row>
    <row r="78" spans="1:16" ht="24.9" customHeight="1">
      <c r="A78" s="196">
        <v>76</v>
      </c>
      <c r="B78" s="203" t="s">
        <v>1206</v>
      </c>
      <c r="C78" s="196"/>
      <c r="D78" s="196"/>
      <c r="E78" s="196"/>
      <c r="F78" s="198"/>
      <c r="G78" s="198"/>
      <c r="H78" s="196"/>
      <c r="I78" s="259" t="s">
        <v>12</v>
      </c>
      <c r="J78" s="260">
        <v>18505.669999999998</v>
      </c>
      <c r="K78" s="196" t="s">
        <v>2919</v>
      </c>
      <c r="L78" s="197" t="s">
        <v>150</v>
      </c>
      <c r="M78" s="203"/>
      <c r="N78" s="196"/>
      <c r="O78" s="196"/>
      <c r="P78" s="248"/>
    </row>
    <row r="79" spans="1:16" ht="24.9" customHeight="1">
      <c r="A79" s="196">
        <v>77</v>
      </c>
      <c r="B79" s="203" t="s">
        <v>2989</v>
      </c>
      <c r="C79" s="196"/>
      <c r="D79" s="196"/>
      <c r="E79" s="196"/>
      <c r="F79" s="198"/>
      <c r="G79" s="198"/>
      <c r="H79" s="196"/>
      <c r="I79" s="259" t="s">
        <v>12</v>
      </c>
      <c r="J79" s="260">
        <v>30706.720000000001</v>
      </c>
      <c r="K79" s="196" t="s">
        <v>2919</v>
      </c>
      <c r="L79" s="263" t="s">
        <v>2987</v>
      </c>
      <c r="M79" s="203"/>
      <c r="N79" s="196"/>
      <c r="O79" s="196"/>
      <c r="P79" s="248"/>
    </row>
    <row r="80" spans="1:16" ht="24.9" customHeight="1">
      <c r="A80" s="196">
        <v>78</v>
      </c>
      <c r="B80" s="203" t="s">
        <v>1208</v>
      </c>
      <c r="C80" s="196">
        <v>2010</v>
      </c>
      <c r="D80" s="196"/>
      <c r="E80" s="196"/>
      <c r="F80" s="198"/>
      <c r="G80" s="198"/>
      <c r="H80" s="196"/>
      <c r="I80" s="259" t="s">
        <v>12</v>
      </c>
      <c r="J80" s="260">
        <v>57950</v>
      </c>
      <c r="K80" s="196" t="s">
        <v>2919</v>
      </c>
      <c r="L80" s="197" t="s">
        <v>1150</v>
      </c>
      <c r="M80" s="203"/>
      <c r="N80" s="196"/>
      <c r="O80" s="196"/>
      <c r="P80" s="248"/>
    </row>
    <row r="81" spans="1:16" s="764" customFormat="1" ht="24.9" customHeight="1">
      <c r="A81" s="196">
        <v>79</v>
      </c>
      <c r="B81" s="758" t="s">
        <v>1209</v>
      </c>
      <c r="C81" s="757">
        <v>2010</v>
      </c>
      <c r="D81" s="757"/>
      <c r="E81" s="757"/>
      <c r="F81" s="759"/>
      <c r="G81" s="759"/>
      <c r="H81" s="757"/>
      <c r="I81" s="760" t="s">
        <v>12</v>
      </c>
      <c r="J81" s="761">
        <v>118950</v>
      </c>
      <c r="K81" s="757" t="s">
        <v>2919</v>
      </c>
      <c r="L81" s="762" t="s">
        <v>40</v>
      </c>
      <c r="M81" s="758"/>
      <c r="N81" s="757"/>
      <c r="O81" s="757"/>
      <c r="P81" s="763" t="s">
        <v>4001</v>
      </c>
    </row>
    <row r="82" spans="1:16" s="764" customFormat="1" ht="24.9" customHeight="1">
      <c r="A82" s="196">
        <v>80</v>
      </c>
      <c r="B82" s="758" t="s">
        <v>1210</v>
      </c>
      <c r="C82" s="757">
        <v>1994</v>
      </c>
      <c r="D82" s="757"/>
      <c r="E82" s="757"/>
      <c r="F82" s="759"/>
      <c r="G82" s="759"/>
      <c r="H82" s="757"/>
      <c r="I82" s="760" t="s">
        <v>12</v>
      </c>
      <c r="J82" s="761">
        <v>27237.5</v>
      </c>
      <c r="K82" s="757" t="s">
        <v>2919</v>
      </c>
      <c r="L82" s="762"/>
      <c r="M82" s="758"/>
      <c r="N82" s="757"/>
      <c r="O82" s="757"/>
      <c r="P82" s="763" t="s">
        <v>4001</v>
      </c>
    </row>
    <row r="83" spans="1:16" ht="24.9" customHeight="1">
      <c r="A83" s="196">
        <v>81</v>
      </c>
      <c r="B83" s="203" t="s">
        <v>1211</v>
      </c>
      <c r="C83" s="196">
        <v>2013</v>
      </c>
      <c r="D83" s="196"/>
      <c r="E83" s="196"/>
      <c r="F83" s="198"/>
      <c r="G83" s="198"/>
      <c r="H83" s="196"/>
      <c r="I83" s="259" t="s">
        <v>12</v>
      </c>
      <c r="J83" s="260">
        <v>42539.05</v>
      </c>
      <c r="K83" s="196" t="s">
        <v>2919</v>
      </c>
      <c r="L83" s="197" t="s">
        <v>1150</v>
      </c>
      <c r="M83" s="203"/>
      <c r="N83" s="196"/>
      <c r="O83" s="196"/>
      <c r="P83" s="248"/>
    </row>
    <row r="84" spans="1:16" ht="24.9" customHeight="1">
      <c r="A84" s="196">
        <v>82</v>
      </c>
      <c r="B84" s="203" t="s">
        <v>1680</v>
      </c>
      <c r="C84" s="196">
        <v>2011</v>
      </c>
      <c r="D84" s="196"/>
      <c r="E84" s="196"/>
      <c r="F84" s="198"/>
      <c r="G84" s="198"/>
      <c r="H84" s="196"/>
      <c r="I84" s="259" t="s">
        <v>12</v>
      </c>
      <c r="J84" s="260">
        <v>5700</v>
      </c>
      <c r="K84" s="196" t="s">
        <v>2919</v>
      </c>
      <c r="L84" s="197" t="s">
        <v>151</v>
      </c>
      <c r="M84" s="203"/>
      <c r="N84" s="196"/>
      <c r="O84" s="196"/>
      <c r="P84" s="248"/>
    </row>
    <row r="85" spans="1:16" ht="24.9" customHeight="1">
      <c r="A85" s="196">
        <v>83</v>
      </c>
      <c r="B85" s="203" t="s">
        <v>1212</v>
      </c>
      <c r="C85" s="196">
        <v>2011</v>
      </c>
      <c r="D85" s="196"/>
      <c r="E85" s="196"/>
      <c r="F85" s="198"/>
      <c r="G85" s="198"/>
      <c r="H85" s="196"/>
      <c r="I85" s="259" t="s">
        <v>12</v>
      </c>
      <c r="J85" s="260">
        <v>42498.96</v>
      </c>
      <c r="K85" s="196" t="s">
        <v>2919</v>
      </c>
      <c r="L85" s="197" t="s">
        <v>1213</v>
      </c>
      <c r="M85" s="203"/>
      <c r="N85" s="196"/>
      <c r="O85" s="196"/>
      <c r="P85" s="248"/>
    </row>
    <row r="86" spans="1:16" ht="24.9" customHeight="1">
      <c r="A86" s="196">
        <v>84</v>
      </c>
      <c r="B86" s="203" t="s">
        <v>1212</v>
      </c>
      <c r="C86" s="196">
        <v>2008</v>
      </c>
      <c r="D86" s="196"/>
      <c r="E86" s="196"/>
      <c r="F86" s="198"/>
      <c r="G86" s="198"/>
      <c r="H86" s="196"/>
      <c r="I86" s="259" t="s">
        <v>12</v>
      </c>
      <c r="J86" s="260">
        <v>10000</v>
      </c>
      <c r="K86" s="196" t="s">
        <v>2919</v>
      </c>
      <c r="L86" s="197" t="s">
        <v>1214</v>
      </c>
      <c r="M86" s="203"/>
      <c r="N86" s="196"/>
      <c r="O86" s="196" t="s">
        <v>1215</v>
      </c>
      <c r="P86" s="248"/>
    </row>
    <row r="87" spans="1:16" ht="24.9" customHeight="1">
      <c r="A87" s="196">
        <v>85</v>
      </c>
      <c r="B87" s="203" t="s">
        <v>1212</v>
      </c>
      <c r="C87" s="196">
        <v>2008</v>
      </c>
      <c r="D87" s="196"/>
      <c r="E87" s="196"/>
      <c r="F87" s="198"/>
      <c r="G87" s="198"/>
      <c r="H87" s="196"/>
      <c r="I87" s="259" t="s">
        <v>12</v>
      </c>
      <c r="J87" s="260">
        <v>14369.78</v>
      </c>
      <c r="K87" s="196" t="s">
        <v>2919</v>
      </c>
      <c r="L87" s="197" t="s">
        <v>1216</v>
      </c>
      <c r="M87" s="203"/>
      <c r="N87" s="196"/>
      <c r="O87" s="196"/>
      <c r="P87" s="248"/>
    </row>
    <row r="88" spans="1:16" ht="24.9" customHeight="1">
      <c r="A88" s="196">
        <v>86</v>
      </c>
      <c r="B88" s="203" t="s">
        <v>1212</v>
      </c>
      <c r="C88" s="196">
        <v>2010</v>
      </c>
      <c r="D88" s="196"/>
      <c r="E88" s="196"/>
      <c r="F88" s="198"/>
      <c r="G88" s="198"/>
      <c r="H88" s="196"/>
      <c r="I88" s="259" t="s">
        <v>12</v>
      </c>
      <c r="J88" s="260">
        <v>20137.099999999999</v>
      </c>
      <c r="K88" s="196" t="s">
        <v>2919</v>
      </c>
      <c r="L88" s="197" t="s">
        <v>1154</v>
      </c>
      <c r="M88" s="203"/>
      <c r="N88" s="196"/>
      <c r="O88" s="196"/>
      <c r="P88" s="248"/>
    </row>
    <row r="89" spans="1:16" ht="24.9" customHeight="1">
      <c r="A89" s="196">
        <v>87</v>
      </c>
      <c r="B89" s="203" t="s">
        <v>1212</v>
      </c>
      <c r="C89" s="196">
        <v>2010</v>
      </c>
      <c r="D89" s="196"/>
      <c r="E89" s="196"/>
      <c r="F89" s="198"/>
      <c r="G89" s="198"/>
      <c r="H89" s="196"/>
      <c r="I89" s="259" t="s">
        <v>12</v>
      </c>
      <c r="J89" s="260">
        <v>20137.099999999999</v>
      </c>
      <c r="K89" s="196" t="s">
        <v>2919</v>
      </c>
      <c r="L89" s="197" t="s">
        <v>1138</v>
      </c>
      <c r="M89" s="203"/>
      <c r="N89" s="196"/>
      <c r="O89" s="196"/>
      <c r="P89" s="248"/>
    </row>
    <row r="90" spans="1:16" ht="24.9" customHeight="1">
      <c r="A90" s="196">
        <v>88</v>
      </c>
      <c r="B90" s="203" t="s">
        <v>1212</v>
      </c>
      <c r="C90" s="196">
        <v>2012</v>
      </c>
      <c r="D90" s="196"/>
      <c r="E90" s="196"/>
      <c r="F90" s="198"/>
      <c r="G90" s="198"/>
      <c r="H90" s="196"/>
      <c r="I90" s="259" t="s">
        <v>12</v>
      </c>
      <c r="J90" s="260">
        <v>12494.89</v>
      </c>
      <c r="K90" s="196" t="s">
        <v>2919</v>
      </c>
      <c r="L90" s="197" t="s">
        <v>1116</v>
      </c>
      <c r="M90" s="203"/>
      <c r="N90" s="196"/>
      <c r="O90" s="196"/>
      <c r="P90" s="248"/>
    </row>
    <row r="91" spans="1:16" ht="24.9" customHeight="1">
      <c r="A91" s="196">
        <v>89</v>
      </c>
      <c r="B91" s="203" t="s">
        <v>1212</v>
      </c>
      <c r="C91" s="196">
        <v>2011</v>
      </c>
      <c r="D91" s="196"/>
      <c r="E91" s="196"/>
      <c r="F91" s="198"/>
      <c r="G91" s="198"/>
      <c r="H91" s="196"/>
      <c r="I91" s="259" t="s">
        <v>12</v>
      </c>
      <c r="J91" s="260">
        <v>9573.02</v>
      </c>
      <c r="K91" s="196" t="s">
        <v>2919</v>
      </c>
      <c r="L91" s="197" t="s">
        <v>147</v>
      </c>
      <c r="M91" s="203"/>
      <c r="N91" s="196"/>
      <c r="O91" s="196"/>
      <c r="P91" s="248"/>
    </row>
    <row r="92" spans="1:16" ht="24.9" customHeight="1">
      <c r="A92" s="196">
        <v>90</v>
      </c>
      <c r="B92" s="203" t="s">
        <v>1212</v>
      </c>
      <c r="C92" s="196">
        <v>2010</v>
      </c>
      <c r="D92" s="196"/>
      <c r="E92" s="196"/>
      <c r="F92" s="198"/>
      <c r="G92" s="198"/>
      <c r="H92" s="196"/>
      <c r="I92" s="259" t="s">
        <v>12</v>
      </c>
      <c r="J92" s="260">
        <v>19967.060000000001</v>
      </c>
      <c r="K92" s="196" t="s">
        <v>2919</v>
      </c>
      <c r="L92" s="197" t="s">
        <v>1217</v>
      </c>
      <c r="M92" s="203"/>
      <c r="N92" s="196"/>
      <c r="O92" s="196"/>
      <c r="P92" s="248"/>
    </row>
    <row r="93" spans="1:16" ht="24.9" customHeight="1">
      <c r="A93" s="196">
        <v>91</v>
      </c>
      <c r="B93" s="203" t="s">
        <v>1212</v>
      </c>
      <c r="C93" s="196">
        <v>2011</v>
      </c>
      <c r="D93" s="196"/>
      <c r="E93" s="196"/>
      <c r="F93" s="198"/>
      <c r="G93" s="198"/>
      <c r="H93" s="196"/>
      <c r="I93" s="259" t="s">
        <v>12</v>
      </c>
      <c r="J93" s="260">
        <v>9572.99</v>
      </c>
      <c r="K93" s="196" t="s">
        <v>2919</v>
      </c>
      <c r="L93" s="197" t="s">
        <v>40</v>
      </c>
      <c r="M93" s="203"/>
      <c r="N93" s="196"/>
      <c r="O93" s="196"/>
      <c r="P93" s="248"/>
    </row>
    <row r="94" spans="1:16" ht="24.9" customHeight="1">
      <c r="A94" s="196">
        <v>92</v>
      </c>
      <c r="B94" s="203" t="s">
        <v>1218</v>
      </c>
      <c r="C94" s="196"/>
      <c r="D94" s="196"/>
      <c r="E94" s="196"/>
      <c r="F94" s="198"/>
      <c r="G94" s="198"/>
      <c r="H94" s="196"/>
      <c r="I94" s="259" t="s">
        <v>12</v>
      </c>
      <c r="J94" s="262">
        <v>1033040</v>
      </c>
      <c r="K94" s="196" t="s">
        <v>2919</v>
      </c>
      <c r="L94" s="203" t="s">
        <v>2922</v>
      </c>
      <c r="M94" s="203"/>
      <c r="N94" s="196"/>
      <c r="O94" s="196" t="s">
        <v>1219</v>
      </c>
      <c r="P94" s="248"/>
    </row>
    <row r="95" spans="1:16" s="764" customFormat="1" ht="24.9" customHeight="1">
      <c r="A95" s="196">
        <v>93</v>
      </c>
      <c r="B95" s="758" t="s">
        <v>1220</v>
      </c>
      <c r="C95" s="757">
        <v>2011</v>
      </c>
      <c r="D95" s="757"/>
      <c r="E95" s="757"/>
      <c r="F95" s="759"/>
      <c r="G95" s="759"/>
      <c r="H95" s="757"/>
      <c r="I95" s="760" t="s">
        <v>12</v>
      </c>
      <c r="J95" s="761">
        <v>24600</v>
      </c>
      <c r="K95" s="757" t="s">
        <v>2919</v>
      </c>
      <c r="L95" s="762" t="s">
        <v>1115</v>
      </c>
      <c r="M95" s="758"/>
      <c r="N95" s="757"/>
      <c r="O95" s="757"/>
      <c r="P95" s="763" t="s">
        <v>4001</v>
      </c>
    </row>
    <row r="96" spans="1:16" s="764" customFormat="1" ht="24.9" customHeight="1">
      <c r="A96" s="196">
        <v>94</v>
      </c>
      <c r="B96" s="758" t="s">
        <v>1221</v>
      </c>
      <c r="C96" s="757">
        <v>2010</v>
      </c>
      <c r="D96" s="757"/>
      <c r="E96" s="757"/>
      <c r="F96" s="759"/>
      <c r="G96" s="759"/>
      <c r="H96" s="757"/>
      <c r="I96" s="760" t="s">
        <v>12</v>
      </c>
      <c r="J96" s="761">
        <v>14030</v>
      </c>
      <c r="K96" s="757" t="s">
        <v>2919</v>
      </c>
      <c r="L96" s="762" t="s">
        <v>1136</v>
      </c>
      <c r="M96" s="758"/>
      <c r="N96" s="757"/>
      <c r="O96" s="757"/>
      <c r="P96" s="763" t="s">
        <v>4001</v>
      </c>
    </row>
    <row r="97" spans="1:16" ht="24.9" customHeight="1">
      <c r="A97" s="196">
        <v>95</v>
      </c>
      <c r="B97" s="203" t="s">
        <v>1222</v>
      </c>
      <c r="C97" s="196">
        <v>1994</v>
      </c>
      <c r="D97" s="196"/>
      <c r="E97" s="196" t="s">
        <v>1223</v>
      </c>
      <c r="F97" s="198"/>
      <c r="G97" s="198"/>
      <c r="H97" s="196"/>
      <c r="I97" s="259" t="s">
        <v>12</v>
      </c>
      <c r="J97" s="260">
        <v>262000</v>
      </c>
      <c r="K97" s="196" t="s">
        <v>2919</v>
      </c>
      <c r="L97" s="197" t="s">
        <v>1115</v>
      </c>
      <c r="M97" s="203"/>
      <c r="N97" s="196"/>
      <c r="O97" s="196"/>
      <c r="P97" s="248"/>
    </row>
    <row r="98" spans="1:16" ht="24.9" customHeight="1">
      <c r="A98" s="196">
        <v>96</v>
      </c>
      <c r="B98" s="203" t="s">
        <v>1224</v>
      </c>
      <c r="C98" s="196">
        <v>2004</v>
      </c>
      <c r="D98" s="196"/>
      <c r="E98" s="196" t="s">
        <v>1223</v>
      </c>
      <c r="F98" s="198"/>
      <c r="G98" s="198"/>
      <c r="H98" s="196"/>
      <c r="I98" s="259" t="s">
        <v>12</v>
      </c>
      <c r="J98" s="260">
        <v>5490</v>
      </c>
      <c r="K98" s="196" t="s">
        <v>2919</v>
      </c>
      <c r="L98" s="197" t="s">
        <v>1150</v>
      </c>
      <c r="M98" s="203"/>
      <c r="N98" s="196"/>
      <c r="O98" s="196"/>
      <c r="P98" s="248"/>
    </row>
    <row r="99" spans="1:16" ht="24.9" customHeight="1">
      <c r="A99" s="196">
        <v>97</v>
      </c>
      <c r="B99" s="203" t="s">
        <v>1224</v>
      </c>
      <c r="C99" s="196">
        <v>2004</v>
      </c>
      <c r="D99" s="196"/>
      <c r="E99" s="196" t="s">
        <v>1223</v>
      </c>
      <c r="F99" s="198"/>
      <c r="G99" s="198"/>
      <c r="H99" s="196"/>
      <c r="I99" s="259" t="s">
        <v>12</v>
      </c>
      <c r="J99" s="260">
        <v>243820</v>
      </c>
      <c r="K99" s="196" t="s">
        <v>2919</v>
      </c>
      <c r="L99" s="197" t="s">
        <v>1150</v>
      </c>
      <c r="M99" s="203"/>
      <c r="N99" s="196"/>
      <c r="O99" s="196"/>
      <c r="P99" s="248"/>
    </row>
    <row r="100" spans="1:16" ht="24.9" customHeight="1">
      <c r="A100" s="196">
        <v>98</v>
      </c>
      <c r="B100" s="203" t="s">
        <v>1225</v>
      </c>
      <c r="C100" s="196">
        <v>2012</v>
      </c>
      <c r="D100" s="196"/>
      <c r="E100" s="196"/>
      <c r="F100" s="198"/>
      <c r="G100" s="198"/>
      <c r="H100" s="196"/>
      <c r="I100" s="259" t="s">
        <v>12</v>
      </c>
      <c r="J100" s="260">
        <v>11562</v>
      </c>
      <c r="K100" s="196" t="s">
        <v>2919</v>
      </c>
      <c r="L100" s="197" t="s">
        <v>1134</v>
      </c>
      <c r="M100" s="203"/>
      <c r="N100" s="196"/>
      <c r="O100" s="196"/>
      <c r="P100" s="248"/>
    </row>
    <row r="101" spans="1:16" ht="24.9" customHeight="1">
      <c r="A101" s="196">
        <v>99</v>
      </c>
      <c r="B101" s="203" t="s">
        <v>1226</v>
      </c>
      <c r="C101" s="196">
        <v>2012</v>
      </c>
      <c r="D101" s="196"/>
      <c r="E101" s="196"/>
      <c r="F101" s="198"/>
      <c r="G101" s="198"/>
      <c r="H101" s="196"/>
      <c r="I101" s="259" t="s">
        <v>12</v>
      </c>
      <c r="J101" s="260">
        <v>11562</v>
      </c>
      <c r="K101" s="196" t="s">
        <v>2919</v>
      </c>
      <c r="L101" s="197" t="s">
        <v>1136</v>
      </c>
      <c r="M101" s="203"/>
      <c r="N101" s="196"/>
      <c r="O101" s="196"/>
      <c r="P101" s="248"/>
    </row>
    <row r="102" spans="1:16" ht="24.9" customHeight="1">
      <c r="A102" s="196">
        <v>100</v>
      </c>
      <c r="B102" s="203" t="s">
        <v>1227</v>
      </c>
      <c r="C102" s="196">
        <v>2012</v>
      </c>
      <c r="D102" s="196"/>
      <c r="E102" s="196"/>
      <c r="F102" s="198"/>
      <c r="G102" s="198"/>
      <c r="H102" s="196"/>
      <c r="I102" s="259" t="s">
        <v>12</v>
      </c>
      <c r="J102" s="260">
        <v>11562</v>
      </c>
      <c r="K102" s="196" t="s">
        <v>2919</v>
      </c>
      <c r="L102" s="197" t="s">
        <v>1136</v>
      </c>
      <c r="M102" s="203"/>
      <c r="N102" s="196"/>
      <c r="O102" s="196"/>
      <c r="P102" s="248"/>
    </row>
    <row r="103" spans="1:16" ht="24.9" customHeight="1">
      <c r="A103" s="196">
        <v>101</v>
      </c>
      <c r="B103" s="203" t="s">
        <v>1228</v>
      </c>
      <c r="C103" s="196">
        <v>2012</v>
      </c>
      <c r="D103" s="196"/>
      <c r="E103" s="196"/>
      <c r="F103" s="198"/>
      <c r="G103" s="198"/>
      <c r="H103" s="196"/>
      <c r="I103" s="259" t="s">
        <v>12</v>
      </c>
      <c r="J103" s="260">
        <v>20752</v>
      </c>
      <c r="K103" s="196" t="s">
        <v>2919</v>
      </c>
      <c r="L103" s="197" t="s">
        <v>1134</v>
      </c>
      <c r="M103" s="203"/>
      <c r="N103" s="196"/>
      <c r="O103" s="196"/>
      <c r="P103" s="248"/>
    </row>
    <row r="104" spans="1:16" ht="24.9" customHeight="1">
      <c r="A104" s="196">
        <v>102</v>
      </c>
      <c r="B104" s="203" t="s">
        <v>1229</v>
      </c>
      <c r="C104" s="196">
        <v>2015</v>
      </c>
      <c r="D104" s="196"/>
      <c r="E104" s="196"/>
      <c r="F104" s="198"/>
      <c r="G104" s="198"/>
      <c r="H104" s="196"/>
      <c r="I104" s="259" t="s">
        <v>12</v>
      </c>
      <c r="J104" s="260">
        <v>236675.17</v>
      </c>
      <c r="K104" s="196" t="s">
        <v>2919</v>
      </c>
      <c r="L104" s="197" t="s">
        <v>1230</v>
      </c>
      <c r="M104" s="203"/>
      <c r="N104" s="196"/>
      <c r="O104" s="196"/>
      <c r="P104" s="248"/>
    </row>
    <row r="105" spans="1:16" ht="24.9" customHeight="1">
      <c r="A105" s="196">
        <v>103</v>
      </c>
      <c r="B105" s="203" t="s">
        <v>1229</v>
      </c>
      <c r="C105" s="196">
        <v>2015</v>
      </c>
      <c r="D105" s="196"/>
      <c r="E105" s="196"/>
      <c r="F105" s="198"/>
      <c r="G105" s="198"/>
      <c r="H105" s="196"/>
      <c r="I105" s="259" t="s">
        <v>12</v>
      </c>
      <c r="J105" s="260">
        <v>217956.1</v>
      </c>
      <c r="K105" s="196" t="s">
        <v>2919</v>
      </c>
      <c r="L105" s="197" t="s">
        <v>1134</v>
      </c>
      <c r="M105" s="203"/>
      <c r="N105" s="196"/>
      <c r="O105" s="196"/>
      <c r="P105" s="248"/>
    </row>
    <row r="106" spans="1:16" ht="24.9" customHeight="1">
      <c r="A106" s="196">
        <v>104</v>
      </c>
      <c r="B106" s="203" t="s">
        <v>1229</v>
      </c>
      <c r="C106" s="196">
        <v>2015</v>
      </c>
      <c r="D106" s="196"/>
      <c r="E106" s="196"/>
      <c r="F106" s="198"/>
      <c r="G106" s="198"/>
      <c r="H106" s="196"/>
      <c r="I106" s="259" t="s">
        <v>12</v>
      </c>
      <c r="J106" s="260">
        <v>264528.57</v>
      </c>
      <c r="K106" s="196" t="s">
        <v>2919</v>
      </c>
      <c r="L106" s="197" t="s">
        <v>1136</v>
      </c>
      <c r="M106" s="203"/>
      <c r="N106" s="196"/>
      <c r="O106" s="196"/>
      <c r="P106" s="248"/>
    </row>
    <row r="107" spans="1:16" ht="24.9" customHeight="1">
      <c r="A107" s="196">
        <v>105</v>
      </c>
      <c r="B107" s="203" t="s">
        <v>1229</v>
      </c>
      <c r="C107" s="196">
        <v>2015</v>
      </c>
      <c r="D107" s="196"/>
      <c r="E107" s="196"/>
      <c r="F107" s="198"/>
      <c r="G107" s="198"/>
      <c r="H107" s="196"/>
      <c r="I107" s="259" t="s">
        <v>12</v>
      </c>
      <c r="J107" s="260">
        <v>245341.42</v>
      </c>
      <c r="K107" s="196" t="s">
        <v>2919</v>
      </c>
      <c r="L107" s="197" t="s">
        <v>151</v>
      </c>
      <c r="M107" s="203"/>
      <c r="N107" s="196"/>
      <c r="O107" s="196"/>
      <c r="P107" s="248"/>
    </row>
    <row r="108" spans="1:16" ht="24.9" customHeight="1">
      <c r="A108" s="196">
        <v>106</v>
      </c>
      <c r="B108" s="203" t="s">
        <v>1227</v>
      </c>
      <c r="C108" s="196">
        <v>2012</v>
      </c>
      <c r="D108" s="196"/>
      <c r="E108" s="196"/>
      <c r="F108" s="198"/>
      <c r="G108" s="198"/>
      <c r="H108" s="196"/>
      <c r="I108" s="259" t="s">
        <v>12</v>
      </c>
      <c r="J108" s="260">
        <v>10947</v>
      </c>
      <c r="K108" s="196" t="s">
        <v>2919</v>
      </c>
      <c r="L108" s="197" t="s">
        <v>1134</v>
      </c>
      <c r="M108" s="203"/>
      <c r="N108" s="196"/>
      <c r="O108" s="196"/>
      <c r="P108" s="248"/>
    </row>
    <row r="109" spans="1:16" ht="24.9" customHeight="1">
      <c r="A109" s="196">
        <v>107</v>
      </c>
      <c r="B109" s="203" t="s">
        <v>1231</v>
      </c>
      <c r="C109" s="196">
        <v>2012</v>
      </c>
      <c r="D109" s="196"/>
      <c r="E109" s="196"/>
      <c r="F109" s="198"/>
      <c r="G109" s="198"/>
      <c r="H109" s="196"/>
      <c r="I109" s="259" t="s">
        <v>12</v>
      </c>
      <c r="J109" s="260">
        <v>3936</v>
      </c>
      <c r="K109" s="196" t="s">
        <v>2919</v>
      </c>
      <c r="L109" s="197" t="s">
        <v>1232</v>
      </c>
      <c r="M109" s="203"/>
      <c r="N109" s="196"/>
      <c r="O109" s="196"/>
      <c r="P109" s="248"/>
    </row>
    <row r="110" spans="1:16" ht="24.9" customHeight="1">
      <c r="A110" s="196">
        <v>108</v>
      </c>
      <c r="B110" s="203" t="s">
        <v>1231</v>
      </c>
      <c r="C110" s="196">
        <v>2012</v>
      </c>
      <c r="D110" s="196"/>
      <c r="E110" s="196"/>
      <c r="F110" s="198"/>
      <c r="G110" s="198"/>
      <c r="H110" s="196"/>
      <c r="I110" s="259" t="s">
        <v>12</v>
      </c>
      <c r="J110" s="260">
        <v>3936</v>
      </c>
      <c r="K110" s="196" t="s">
        <v>2919</v>
      </c>
      <c r="L110" s="197" t="s">
        <v>1233</v>
      </c>
      <c r="M110" s="203"/>
      <c r="N110" s="196"/>
      <c r="O110" s="196"/>
      <c r="P110" s="248"/>
    </row>
    <row r="111" spans="1:16" ht="24.9" customHeight="1">
      <c r="A111" s="196">
        <v>109</v>
      </c>
      <c r="B111" s="203" t="s">
        <v>1231</v>
      </c>
      <c r="C111" s="196">
        <v>2012</v>
      </c>
      <c r="D111" s="196"/>
      <c r="E111" s="196"/>
      <c r="F111" s="198"/>
      <c r="G111" s="198"/>
      <c r="H111" s="196"/>
      <c r="I111" s="259" t="s">
        <v>12</v>
      </c>
      <c r="J111" s="260">
        <v>3936</v>
      </c>
      <c r="K111" s="196" t="s">
        <v>2919</v>
      </c>
      <c r="L111" s="197" t="s">
        <v>1234</v>
      </c>
      <c r="M111" s="203"/>
      <c r="N111" s="196"/>
      <c r="O111" s="196"/>
      <c r="P111" s="248"/>
    </row>
    <row r="112" spans="1:16" ht="24.9" customHeight="1">
      <c r="A112" s="196">
        <v>110</v>
      </c>
      <c r="B112" s="203" t="s">
        <v>1235</v>
      </c>
      <c r="C112" s="196">
        <v>2015</v>
      </c>
      <c r="D112" s="196"/>
      <c r="E112" s="196"/>
      <c r="F112" s="198"/>
      <c r="G112" s="198"/>
      <c r="H112" s="196"/>
      <c r="I112" s="259" t="s">
        <v>12</v>
      </c>
      <c r="J112" s="260">
        <v>1500</v>
      </c>
      <c r="K112" s="196" t="s">
        <v>2919</v>
      </c>
      <c r="L112" s="197" t="s">
        <v>1236</v>
      </c>
      <c r="M112" s="203"/>
      <c r="N112" s="196"/>
      <c r="O112" s="196"/>
      <c r="P112" s="248"/>
    </row>
    <row r="113" spans="1:16" ht="24.9" customHeight="1">
      <c r="A113" s="196">
        <v>111</v>
      </c>
      <c r="B113" s="203" t="s">
        <v>1237</v>
      </c>
      <c r="C113" s="196">
        <v>2013</v>
      </c>
      <c r="D113" s="196"/>
      <c r="E113" s="196"/>
      <c r="F113" s="198"/>
      <c r="G113" s="198"/>
      <c r="H113" s="196"/>
      <c r="I113" s="259" t="s">
        <v>12</v>
      </c>
      <c r="J113" s="260">
        <v>40839.58</v>
      </c>
      <c r="K113" s="196" t="s">
        <v>2919</v>
      </c>
      <c r="L113" s="197" t="s">
        <v>1238</v>
      </c>
      <c r="M113" s="203"/>
      <c r="N113" s="196"/>
      <c r="O113" s="196"/>
      <c r="P113" s="248"/>
    </row>
    <row r="114" spans="1:16" ht="24.9" customHeight="1">
      <c r="A114" s="196">
        <v>112</v>
      </c>
      <c r="B114" s="203" t="s">
        <v>1239</v>
      </c>
      <c r="C114" s="196">
        <v>2016</v>
      </c>
      <c r="D114" s="196"/>
      <c r="E114" s="196"/>
      <c r="F114" s="198"/>
      <c r="G114" s="198"/>
      <c r="H114" s="196"/>
      <c r="I114" s="259" t="s">
        <v>12</v>
      </c>
      <c r="J114" s="262">
        <v>69999.990000000005</v>
      </c>
      <c r="K114" s="196" t="s">
        <v>2919</v>
      </c>
      <c r="L114" s="203" t="s">
        <v>1240</v>
      </c>
      <c r="M114" s="203"/>
      <c r="N114" s="196"/>
      <c r="O114" s="196" t="s">
        <v>1171</v>
      </c>
      <c r="P114" s="248"/>
    </row>
    <row r="115" spans="1:16" ht="24.9" customHeight="1">
      <c r="A115" s="196">
        <v>113</v>
      </c>
      <c r="B115" s="203" t="s">
        <v>1241</v>
      </c>
      <c r="C115" s="196"/>
      <c r="D115" s="196"/>
      <c r="E115" s="196"/>
      <c r="F115" s="198"/>
      <c r="G115" s="198"/>
      <c r="H115" s="196"/>
      <c r="I115" s="259" t="s">
        <v>12</v>
      </c>
      <c r="J115" s="262">
        <v>306326.58</v>
      </c>
      <c r="K115" s="196" t="s">
        <v>2919</v>
      </c>
      <c r="L115" s="203" t="s">
        <v>1134</v>
      </c>
      <c r="M115" s="203"/>
      <c r="N115" s="196"/>
      <c r="O115" s="196" t="s">
        <v>1242</v>
      </c>
      <c r="P115" s="248"/>
    </row>
    <row r="116" spans="1:16" ht="24.9" customHeight="1">
      <c r="A116" s="196">
        <v>114</v>
      </c>
      <c r="B116" s="197" t="s">
        <v>1243</v>
      </c>
      <c r="C116" s="196">
        <v>2016</v>
      </c>
      <c r="D116" s="196"/>
      <c r="E116" s="197"/>
      <c r="F116" s="197"/>
      <c r="G116" s="197"/>
      <c r="H116" s="197"/>
      <c r="I116" s="261"/>
      <c r="J116" s="260">
        <v>279834</v>
      </c>
      <c r="K116" s="196" t="s">
        <v>2919</v>
      </c>
      <c r="L116" s="261" t="s">
        <v>1150</v>
      </c>
      <c r="M116" s="261"/>
      <c r="N116" s="261"/>
      <c r="O116" s="259" t="s">
        <v>1244</v>
      </c>
      <c r="P116" s="264"/>
    </row>
    <row r="117" spans="1:16" s="764" customFormat="1" ht="24.9" customHeight="1">
      <c r="A117" s="196">
        <v>115</v>
      </c>
      <c r="B117" s="762" t="s">
        <v>1245</v>
      </c>
      <c r="C117" s="757">
        <v>2016</v>
      </c>
      <c r="D117" s="757"/>
      <c r="E117" s="762"/>
      <c r="F117" s="762"/>
      <c r="G117" s="762"/>
      <c r="H117" s="762"/>
      <c r="I117" s="774"/>
      <c r="J117" s="761">
        <v>90000</v>
      </c>
      <c r="K117" s="757" t="s">
        <v>2919</v>
      </c>
      <c r="L117" s="774" t="s">
        <v>1246</v>
      </c>
      <c r="M117" s="774"/>
      <c r="N117" s="774"/>
      <c r="O117" s="760" t="s">
        <v>1244</v>
      </c>
      <c r="P117" s="763" t="s">
        <v>4001</v>
      </c>
    </row>
    <row r="118" spans="1:16" ht="24.9" customHeight="1">
      <c r="A118" s="196">
        <v>116</v>
      </c>
      <c r="B118" s="197" t="s">
        <v>1247</v>
      </c>
      <c r="C118" s="196">
        <v>2016</v>
      </c>
      <c r="D118" s="196"/>
      <c r="E118" s="197"/>
      <c r="F118" s="197"/>
      <c r="G118" s="197"/>
      <c r="H118" s="197"/>
      <c r="I118" s="261"/>
      <c r="J118" s="260">
        <v>17906</v>
      </c>
      <c r="K118" s="196" t="s">
        <v>2919</v>
      </c>
      <c r="L118" s="261" t="s">
        <v>1134</v>
      </c>
      <c r="M118" s="261"/>
      <c r="N118" s="261"/>
      <c r="O118" s="259" t="s">
        <v>1244</v>
      </c>
      <c r="P118" s="264"/>
    </row>
    <row r="119" spans="1:16" ht="24.9" customHeight="1">
      <c r="A119" s="196">
        <v>117</v>
      </c>
      <c r="B119" s="197" t="s">
        <v>1248</v>
      </c>
      <c r="C119" s="196">
        <v>2016</v>
      </c>
      <c r="D119" s="196"/>
      <c r="E119" s="197"/>
      <c r="F119" s="197"/>
      <c r="G119" s="197"/>
      <c r="H119" s="197"/>
      <c r="I119" s="261"/>
      <c r="J119" s="260">
        <v>26584</v>
      </c>
      <c r="K119" s="196" t="s">
        <v>2919</v>
      </c>
      <c r="L119" s="261" t="s">
        <v>1136</v>
      </c>
      <c r="M119" s="261"/>
      <c r="N119" s="261"/>
      <c r="O119" s="259" t="s">
        <v>1244</v>
      </c>
      <c r="P119" s="264"/>
    </row>
    <row r="120" spans="1:16" ht="24.9" customHeight="1">
      <c r="A120" s="196">
        <v>118</v>
      </c>
      <c r="B120" s="197" t="s">
        <v>2895</v>
      </c>
      <c r="C120" s="196"/>
      <c r="D120" s="196"/>
      <c r="E120" s="196" t="s">
        <v>2923</v>
      </c>
      <c r="F120" s="198"/>
      <c r="G120" s="198"/>
      <c r="H120" s="196"/>
      <c r="I120" s="259" t="s">
        <v>3999</v>
      </c>
      <c r="J120" s="260">
        <f>41871.9/3</f>
        <v>13957.300000000001</v>
      </c>
      <c r="K120" s="196" t="s">
        <v>2919</v>
      </c>
      <c r="L120" s="928" t="s">
        <v>1250</v>
      </c>
      <c r="M120" s="261"/>
      <c r="N120" s="927"/>
      <c r="O120" s="927" t="s">
        <v>1251</v>
      </c>
      <c r="P120" s="264"/>
    </row>
    <row r="121" spans="1:16" ht="24.9" customHeight="1">
      <c r="A121" s="196">
        <v>119</v>
      </c>
      <c r="B121" s="197" t="s">
        <v>1252</v>
      </c>
      <c r="C121" s="196"/>
      <c r="D121" s="196"/>
      <c r="E121" s="196"/>
      <c r="F121" s="198"/>
      <c r="G121" s="198"/>
      <c r="H121" s="196"/>
      <c r="I121" s="259" t="s">
        <v>3999</v>
      </c>
      <c r="J121" s="260">
        <f t="shared" ref="J121:J122" si="0">41871.9/3</f>
        <v>13957.300000000001</v>
      </c>
      <c r="K121" s="196" t="s">
        <v>2919</v>
      </c>
      <c r="L121" s="928"/>
      <c r="M121" s="261"/>
      <c r="N121" s="927"/>
      <c r="O121" s="927"/>
      <c r="P121" s="264"/>
    </row>
    <row r="122" spans="1:16" ht="24.9" customHeight="1">
      <c r="A122" s="196">
        <v>120</v>
      </c>
      <c r="B122" s="197" t="s">
        <v>1206</v>
      </c>
      <c r="C122" s="196"/>
      <c r="D122" s="196"/>
      <c r="E122" s="196"/>
      <c r="F122" s="198"/>
      <c r="G122" s="198"/>
      <c r="H122" s="196"/>
      <c r="I122" s="259" t="s">
        <v>3999</v>
      </c>
      <c r="J122" s="260">
        <f t="shared" si="0"/>
        <v>13957.300000000001</v>
      </c>
      <c r="K122" s="196" t="s">
        <v>2919</v>
      </c>
      <c r="L122" s="928"/>
      <c r="M122" s="261"/>
      <c r="N122" s="927"/>
      <c r="O122" s="927"/>
      <c r="P122" s="264"/>
    </row>
    <row r="123" spans="1:16" ht="24.9" customHeight="1">
      <c r="A123" s="196">
        <v>121</v>
      </c>
      <c r="B123" s="203" t="s">
        <v>1253</v>
      </c>
      <c r="C123" s="196">
        <v>2017</v>
      </c>
      <c r="D123" s="196"/>
      <c r="E123" s="196"/>
      <c r="F123" s="198"/>
      <c r="G123" s="198"/>
      <c r="H123" s="196"/>
      <c r="I123" s="259"/>
      <c r="J123" s="260">
        <v>6705.22</v>
      </c>
      <c r="K123" s="196" t="s">
        <v>2919</v>
      </c>
      <c r="L123" s="203" t="s">
        <v>1113</v>
      </c>
      <c r="M123" s="203"/>
      <c r="N123" s="196"/>
      <c r="O123" s="196"/>
      <c r="P123" s="248"/>
    </row>
    <row r="124" spans="1:16" ht="24.9" customHeight="1">
      <c r="A124" s="196">
        <v>122</v>
      </c>
      <c r="B124" s="203" t="s">
        <v>1254</v>
      </c>
      <c r="C124" s="196">
        <v>2017</v>
      </c>
      <c r="D124" s="196"/>
      <c r="E124" s="196"/>
      <c r="F124" s="198"/>
      <c r="G124" s="198"/>
      <c r="H124" s="196"/>
      <c r="I124" s="259"/>
      <c r="J124" s="260">
        <v>7922.18</v>
      </c>
      <c r="K124" s="196" t="s">
        <v>2919</v>
      </c>
      <c r="L124" s="203" t="s">
        <v>1255</v>
      </c>
      <c r="M124" s="203"/>
      <c r="N124" s="196"/>
      <c r="O124" s="196"/>
      <c r="P124" s="248"/>
    </row>
    <row r="125" spans="1:16" ht="24.9" customHeight="1">
      <c r="A125" s="196">
        <v>123</v>
      </c>
      <c r="B125" s="203" t="s">
        <v>1256</v>
      </c>
      <c r="C125" s="196">
        <v>2017</v>
      </c>
      <c r="D125" s="196"/>
      <c r="E125" s="196"/>
      <c r="F125" s="198"/>
      <c r="G125" s="198"/>
      <c r="H125" s="196"/>
      <c r="I125" s="259"/>
      <c r="J125" s="260">
        <v>5289</v>
      </c>
      <c r="K125" s="196" t="s">
        <v>2919</v>
      </c>
      <c r="L125" s="203" t="s">
        <v>147</v>
      </c>
      <c r="M125" s="203"/>
      <c r="N125" s="196"/>
      <c r="O125" s="196"/>
      <c r="P125" s="248"/>
    </row>
    <row r="126" spans="1:16" ht="24.9" customHeight="1">
      <c r="A126" s="196">
        <v>124</v>
      </c>
      <c r="B126" s="203" t="s">
        <v>1257</v>
      </c>
      <c r="C126" s="196">
        <v>2017</v>
      </c>
      <c r="D126" s="196"/>
      <c r="E126" s="196" t="s">
        <v>1258</v>
      </c>
      <c r="F126" s="198"/>
      <c r="G126" s="198"/>
      <c r="H126" s="196"/>
      <c r="I126" s="259"/>
      <c r="J126" s="260">
        <v>1666.31</v>
      </c>
      <c r="K126" s="196" t="s">
        <v>2919</v>
      </c>
      <c r="L126" s="203" t="s">
        <v>1134</v>
      </c>
      <c r="M126" s="203"/>
      <c r="N126" s="196"/>
      <c r="O126" s="196"/>
      <c r="P126" s="248"/>
    </row>
    <row r="127" spans="1:16" s="764" customFormat="1" ht="24.9" customHeight="1">
      <c r="A127" s="196">
        <v>125</v>
      </c>
      <c r="B127" s="758" t="s">
        <v>1259</v>
      </c>
      <c r="C127" s="757">
        <v>2017</v>
      </c>
      <c r="D127" s="757"/>
      <c r="E127" s="757" t="s">
        <v>1258</v>
      </c>
      <c r="F127" s="759"/>
      <c r="G127" s="759"/>
      <c r="H127" s="757"/>
      <c r="I127" s="760" t="s">
        <v>12</v>
      </c>
      <c r="J127" s="761">
        <v>52031.16</v>
      </c>
      <c r="K127" s="757" t="s">
        <v>2919</v>
      </c>
      <c r="L127" s="758" t="s">
        <v>1150</v>
      </c>
      <c r="M127" s="758"/>
      <c r="N127" s="757"/>
      <c r="O127" s="757"/>
      <c r="P127" s="763" t="s">
        <v>4001</v>
      </c>
    </row>
    <row r="128" spans="1:16" ht="24.9" customHeight="1">
      <c r="A128" s="196">
        <v>126</v>
      </c>
      <c r="B128" s="203" t="s">
        <v>1260</v>
      </c>
      <c r="C128" s="196">
        <v>2017</v>
      </c>
      <c r="D128" s="196"/>
      <c r="E128" s="196" t="s">
        <v>1261</v>
      </c>
      <c r="F128" s="198"/>
      <c r="G128" s="198"/>
      <c r="H128" s="196"/>
      <c r="I128" s="259"/>
      <c r="J128" s="260">
        <v>42661.03</v>
      </c>
      <c r="K128" s="196" t="s">
        <v>2919</v>
      </c>
      <c r="L128" s="203" t="s">
        <v>1150</v>
      </c>
      <c r="M128" s="203"/>
      <c r="N128" s="196"/>
      <c r="O128" s="196"/>
      <c r="P128" s="248"/>
    </row>
    <row r="129" spans="1:16" ht="24.9" customHeight="1">
      <c r="A129" s="196">
        <v>127</v>
      </c>
      <c r="B129" s="203" t="s">
        <v>1262</v>
      </c>
      <c r="C129" s="196">
        <v>2017</v>
      </c>
      <c r="D129" s="196"/>
      <c r="E129" s="196" t="s">
        <v>1263</v>
      </c>
      <c r="F129" s="198"/>
      <c r="G129" s="198"/>
      <c r="H129" s="196"/>
      <c r="I129" s="259"/>
      <c r="J129" s="260">
        <v>2927.23</v>
      </c>
      <c r="K129" s="196" t="s">
        <v>2919</v>
      </c>
      <c r="L129" s="203" t="s">
        <v>1264</v>
      </c>
      <c r="M129" s="203"/>
      <c r="N129" s="196"/>
      <c r="O129" s="196"/>
      <c r="P129" s="248"/>
    </row>
    <row r="130" spans="1:16" ht="24.9" customHeight="1">
      <c r="A130" s="196">
        <v>128</v>
      </c>
      <c r="B130" s="203" t="s">
        <v>1265</v>
      </c>
      <c r="C130" s="196">
        <v>2017</v>
      </c>
      <c r="D130" s="196"/>
      <c r="E130" s="196" t="s">
        <v>1263</v>
      </c>
      <c r="F130" s="198"/>
      <c r="G130" s="198"/>
      <c r="H130" s="196"/>
      <c r="I130" s="259"/>
      <c r="J130" s="260">
        <v>1434.58</v>
      </c>
      <c r="K130" s="196" t="s">
        <v>2919</v>
      </c>
      <c r="L130" s="203" t="s">
        <v>1266</v>
      </c>
      <c r="M130" s="203"/>
      <c r="N130" s="196"/>
      <c r="O130" s="196"/>
      <c r="P130" s="248"/>
    </row>
    <row r="131" spans="1:16" ht="24.9" customHeight="1">
      <c r="A131" s="196">
        <v>129</v>
      </c>
      <c r="B131" s="203" t="s">
        <v>1267</v>
      </c>
      <c r="C131" s="196">
        <v>2017</v>
      </c>
      <c r="D131" s="196"/>
      <c r="E131" s="196" t="s">
        <v>1263</v>
      </c>
      <c r="F131" s="198"/>
      <c r="G131" s="198"/>
      <c r="H131" s="196"/>
      <c r="I131" s="259"/>
      <c r="J131" s="260">
        <v>37510.089999999997</v>
      </c>
      <c r="K131" s="196" t="s">
        <v>2919</v>
      </c>
      <c r="L131" s="203" t="s">
        <v>1268</v>
      </c>
      <c r="M131" s="203"/>
      <c r="N131" s="196"/>
      <c r="O131" s="196"/>
      <c r="P131" s="248"/>
    </row>
    <row r="132" spans="1:16" ht="24.9" customHeight="1">
      <c r="A132" s="196">
        <v>130</v>
      </c>
      <c r="B132" s="203" t="s">
        <v>1269</v>
      </c>
      <c r="C132" s="196">
        <v>2017</v>
      </c>
      <c r="D132" s="196"/>
      <c r="E132" s="228" t="s">
        <v>3438</v>
      </c>
      <c r="F132" s="265"/>
      <c r="G132" s="265"/>
      <c r="H132" s="228"/>
      <c r="I132" s="266"/>
      <c r="J132" s="267">
        <v>27639</v>
      </c>
      <c r="K132" s="228" t="s">
        <v>3439</v>
      </c>
      <c r="L132" s="268" t="s">
        <v>1134</v>
      </c>
      <c r="M132" s="268"/>
      <c r="N132" s="228"/>
      <c r="O132" s="228" t="s">
        <v>3440</v>
      </c>
      <c r="P132" s="248"/>
    </row>
    <row r="133" spans="1:16" ht="24.9" customHeight="1">
      <c r="A133" s="196">
        <v>131</v>
      </c>
      <c r="B133" s="203" t="s">
        <v>1270</v>
      </c>
      <c r="C133" s="196">
        <v>2017</v>
      </c>
      <c r="D133" s="196"/>
      <c r="E133" s="228" t="s">
        <v>3441</v>
      </c>
      <c r="F133" s="265"/>
      <c r="G133" s="265"/>
      <c r="H133" s="228"/>
      <c r="I133" s="266"/>
      <c r="J133" s="267">
        <v>46639</v>
      </c>
      <c r="K133" s="228" t="s">
        <v>3439</v>
      </c>
      <c r="L133" s="268" t="s">
        <v>1134</v>
      </c>
      <c r="M133" s="268"/>
      <c r="N133" s="228"/>
      <c r="O133" s="228" t="s">
        <v>3442</v>
      </c>
      <c r="P133" s="248"/>
    </row>
    <row r="134" spans="1:16" ht="24.9" customHeight="1">
      <c r="A134" s="196">
        <v>132</v>
      </c>
      <c r="B134" s="203" t="s">
        <v>1271</v>
      </c>
      <c r="C134" s="196">
        <v>2017</v>
      </c>
      <c r="D134" s="196"/>
      <c r="E134" s="228" t="s">
        <v>3443</v>
      </c>
      <c r="F134" s="265"/>
      <c r="G134" s="265"/>
      <c r="H134" s="228"/>
      <c r="I134" s="266"/>
      <c r="J134" s="267">
        <v>312673.96999999997</v>
      </c>
      <c r="K134" s="228" t="s">
        <v>3439</v>
      </c>
      <c r="L134" s="268" t="s">
        <v>1134</v>
      </c>
      <c r="M134" s="268"/>
      <c r="N134" s="228"/>
      <c r="O134" s="228" t="s">
        <v>3444</v>
      </c>
      <c r="P134" s="248"/>
    </row>
    <row r="135" spans="1:16" ht="24.9" customHeight="1">
      <c r="A135" s="196">
        <v>133</v>
      </c>
      <c r="B135" s="203" t="s">
        <v>1272</v>
      </c>
      <c r="C135" s="196">
        <v>2017</v>
      </c>
      <c r="D135" s="196"/>
      <c r="E135" s="196" t="s">
        <v>1261</v>
      </c>
      <c r="F135" s="198"/>
      <c r="G135" s="198"/>
      <c r="H135" s="196"/>
      <c r="I135" s="259"/>
      <c r="J135" s="260">
        <v>181155.61</v>
      </c>
      <c r="K135" s="196" t="s">
        <v>2919</v>
      </c>
      <c r="L135" s="203" t="s">
        <v>1116</v>
      </c>
      <c r="M135" s="203"/>
      <c r="N135" s="196"/>
      <c r="O135" s="196"/>
      <c r="P135" s="248"/>
    </row>
    <row r="136" spans="1:16" s="764" customFormat="1" ht="24.9" customHeight="1">
      <c r="A136" s="196">
        <v>134</v>
      </c>
      <c r="B136" s="758" t="s">
        <v>1273</v>
      </c>
      <c r="C136" s="757">
        <v>2017</v>
      </c>
      <c r="D136" s="757"/>
      <c r="E136" s="757" t="s">
        <v>1261</v>
      </c>
      <c r="F136" s="759"/>
      <c r="G136" s="759"/>
      <c r="H136" s="757"/>
      <c r="I136" s="760"/>
      <c r="J136" s="761">
        <v>1937352.66</v>
      </c>
      <c r="K136" s="757" t="s">
        <v>2919</v>
      </c>
      <c r="L136" s="758" t="s">
        <v>1274</v>
      </c>
      <c r="M136" s="758"/>
      <c r="N136" s="757"/>
      <c r="O136" s="757"/>
      <c r="P136" s="763" t="s">
        <v>4001</v>
      </c>
    </row>
    <row r="137" spans="1:16" ht="24.9" customHeight="1">
      <c r="A137" s="196">
        <v>135</v>
      </c>
      <c r="B137" s="203" t="s">
        <v>1275</v>
      </c>
      <c r="C137" s="196">
        <v>2017</v>
      </c>
      <c r="D137" s="196"/>
      <c r="E137" s="196" t="s">
        <v>1261</v>
      </c>
      <c r="F137" s="198"/>
      <c r="G137" s="198"/>
      <c r="H137" s="196"/>
      <c r="I137" s="259"/>
      <c r="J137" s="260">
        <v>18975</v>
      </c>
      <c r="K137" s="196" t="s">
        <v>2919</v>
      </c>
      <c r="L137" s="203" t="s">
        <v>1276</v>
      </c>
      <c r="M137" s="203"/>
      <c r="N137" s="196"/>
      <c r="O137" s="196"/>
      <c r="P137" s="248"/>
    </row>
    <row r="138" spans="1:16" ht="24.9" customHeight="1">
      <c r="A138" s="196">
        <v>136</v>
      </c>
      <c r="B138" s="203" t="s">
        <v>1275</v>
      </c>
      <c r="C138" s="196">
        <v>2017</v>
      </c>
      <c r="D138" s="196"/>
      <c r="E138" s="196" t="s">
        <v>1261</v>
      </c>
      <c r="F138" s="198"/>
      <c r="G138" s="198"/>
      <c r="H138" s="196"/>
      <c r="I138" s="259"/>
      <c r="J138" s="260">
        <v>18975</v>
      </c>
      <c r="K138" s="196" t="s">
        <v>2919</v>
      </c>
      <c r="L138" s="203" t="s">
        <v>1276</v>
      </c>
      <c r="M138" s="203"/>
      <c r="N138" s="196"/>
      <c r="O138" s="196"/>
      <c r="P138" s="248"/>
    </row>
    <row r="139" spans="1:16" ht="24.9" customHeight="1">
      <c r="A139" s="196">
        <v>137</v>
      </c>
      <c r="B139" s="203" t="s">
        <v>1277</v>
      </c>
      <c r="C139" s="196">
        <v>2017</v>
      </c>
      <c r="D139" s="196"/>
      <c r="E139" s="196" t="s">
        <v>1261</v>
      </c>
      <c r="F139" s="198"/>
      <c r="G139" s="198"/>
      <c r="H139" s="196"/>
      <c r="I139" s="259"/>
      <c r="J139" s="260">
        <v>37950</v>
      </c>
      <c r="K139" s="196" t="s">
        <v>2919</v>
      </c>
      <c r="L139" s="203" t="s">
        <v>1276</v>
      </c>
      <c r="M139" s="203"/>
      <c r="N139" s="196"/>
      <c r="O139" s="196"/>
      <c r="P139" s="248"/>
    </row>
    <row r="140" spans="1:16" ht="24.9" customHeight="1">
      <c r="A140" s="196">
        <v>138</v>
      </c>
      <c r="B140" s="203" t="s">
        <v>1278</v>
      </c>
      <c r="C140" s="196">
        <v>2017</v>
      </c>
      <c r="D140" s="196"/>
      <c r="E140" s="196" t="s">
        <v>1261</v>
      </c>
      <c r="F140" s="198"/>
      <c r="G140" s="198"/>
      <c r="H140" s="196"/>
      <c r="I140" s="259"/>
      <c r="J140" s="260">
        <v>36540</v>
      </c>
      <c r="K140" s="196" t="s">
        <v>2919</v>
      </c>
      <c r="L140" s="203" t="s">
        <v>1134</v>
      </c>
      <c r="M140" s="203"/>
      <c r="N140" s="196"/>
      <c r="O140" s="196"/>
      <c r="P140" s="248"/>
    </row>
    <row r="141" spans="1:16" ht="24.9" customHeight="1">
      <c r="A141" s="196">
        <v>139</v>
      </c>
      <c r="B141" s="203" t="s">
        <v>1279</v>
      </c>
      <c r="C141" s="196">
        <v>2017</v>
      </c>
      <c r="D141" s="196"/>
      <c r="E141" s="196" t="s">
        <v>1280</v>
      </c>
      <c r="F141" s="198"/>
      <c r="G141" s="198"/>
      <c r="H141" s="196"/>
      <c r="I141" s="259"/>
      <c r="J141" s="260">
        <v>545581.47</v>
      </c>
      <c r="K141" s="196" t="s">
        <v>2919</v>
      </c>
      <c r="L141" s="203" t="s">
        <v>3662</v>
      </c>
      <c r="M141" s="203"/>
      <c r="N141" s="196"/>
      <c r="O141" s="196"/>
      <c r="P141" s="248"/>
    </row>
    <row r="142" spans="1:16" ht="24.9" customHeight="1">
      <c r="A142" s="196">
        <v>140</v>
      </c>
      <c r="B142" s="203" t="s">
        <v>1281</v>
      </c>
      <c r="C142" s="196">
        <v>2017</v>
      </c>
      <c r="D142" s="196"/>
      <c r="E142" s="196"/>
      <c r="F142" s="198"/>
      <c r="G142" s="198"/>
      <c r="H142" s="196"/>
      <c r="I142" s="259"/>
      <c r="J142" s="260">
        <v>12797.23</v>
      </c>
      <c r="K142" s="196" t="s">
        <v>2916</v>
      </c>
      <c r="L142" s="203" t="s">
        <v>2924</v>
      </c>
      <c r="M142" s="203"/>
      <c r="N142" s="196"/>
      <c r="O142" s="196"/>
      <c r="P142" s="248"/>
    </row>
    <row r="143" spans="1:16" ht="24.9" customHeight="1">
      <c r="A143" s="196">
        <v>141</v>
      </c>
      <c r="B143" s="203" t="s">
        <v>1282</v>
      </c>
      <c r="C143" s="196">
        <v>2017</v>
      </c>
      <c r="D143" s="196"/>
      <c r="E143" s="196" t="s">
        <v>1283</v>
      </c>
      <c r="F143" s="198"/>
      <c r="G143" s="198"/>
      <c r="H143" s="196"/>
      <c r="I143" s="259"/>
      <c r="J143" s="260">
        <v>3202.23</v>
      </c>
      <c r="K143" s="196" t="s">
        <v>2919</v>
      </c>
      <c r="L143" s="203" t="s">
        <v>1150</v>
      </c>
      <c r="M143" s="203"/>
      <c r="N143" s="196"/>
      <c r="O143" s="196"/>
      <c r="P143" s="248"/>
    </row>
    <row r="144" spans="1:16" ht="15">
      <c r="A144" s="196">
        <v>142</v>
      </c>
      <c r="B144" s="203" t="s">
        <v>3154</v>
      </c>
      <c r="C144" s="196">
        <v>2017</v>
      </c>
      <c r="D144" s="196"/>
      <c r="E144" s="196" t="s">
        <v>1283</v>
      </c>
      <c r="F144" s="198"/>
      <c r="G144" s="198"/>
      <c r="H144" s="196"/>
      <c r="I144" s="259" t="s">
        <v>12</v>
      </c>
      <c r="J144" s="260">
        <v>895.19</v>
      </c>
      <c r="K144" s="196" t="s">
        <v>2919</v>
      </c>
      <c r="L144" s="203" t="s">
        <v>1150</v>
      </c>
      <c r="M144" s="203"/>
      <c r="N144" s="196"/>
      <c r="O144" s="196"/>
      <c r="P144" s="248"/>
    </row>
    <row r="145" spans="1:16" s="764" customFormat="1" ht="15">
      <c r="A145" s="196">
        <v>143</v>
      </c>
      <c r="B145" s="758" t="s">
        <v>1284</v>
      </c>
      <c r="C145" s="757">
        <v>2018</v>
      </c>
      <c r="D145" s="757"/>
      <c r="E145" s="757" t="s">
        <v>1285</v>
      </c>
      <c r="F145" s="759"/>
      <c r="G145" s="759"/>
      <c r="H145" s="757"/>
      <c r="I145" s="760" t="s">
        <v>12</v>
      </c>
      <c r="J145" s="761">
        <v>49000</v>
      </c>
      <c r="K145" s="757" t="s">
        <v>2919</v>
      </c>
      <c r="L145" s="758" t="s">
        <v>2925</v>
      </c>
      <c r="M145" s="758"/>
      <c r="N145" s="757"/>
      <c r="O145" s="757"/>
      <c r="P145" s="763" t="s">
        <v>4001</v>
      </c>
    </row>
    <row r="146" spans="1:16" ht="39.6">
      <c r="A146" s="196">
        <v>144</v>
      </c>
      <c r="B146" s="269" t="s">
        <v>3226</v>
      </c>
      <c r="C146" s="196">
        <v>2018</v>
      </c>
      <c r="D146" s="196"/>
      <c r="E146" s="196"/>
      <c r="F146" s="198"/>
      <c r="G146" s="198"/>
      <c r="H146" s="196"/>
      <c r="I146" s="259" t="s">
        <v>12</v>
      </c>
      <c r="J146" s="270">
        <v>454694.31</v>
      </c>
      <c r="K146" s="228" t="s">
        <v>3439</v>
      </c>
      <c r="L146" s="203" t="s">
        <v>1309</v>
      </c>
      <c r="M146" s="203"/>
      <c r="N146" s="196"/>
      <c r="O146" s="196" t="s">
        <v>3088</v>
      </c>
      <c r="P146" s="248"/>
    </row>
    <row r="147" spans="1:16" ht="15">
      <c r="A147" s="196">
        <v>145</v>
      </c>
      <c r="B147" s="203" t="s">
        <v>1310</v>
      </c>
      <c r="C147" s="196"/>
      <c r="D147" s="196"/>
      <c r="E147" s="196"/>
      <c r="F147" s="198"/>
      <c r="G147" s="198"/>
      <c r="H147" s="196"/>
      <c r="I147" s="259" t="s">
        <v>12</v>
      </c>
      <c r="J147" s="260">
        <v>152286.92000000001</v>
      </c>
      <c r="K147" s="196" t="s">
        <v>2919</v>
      </c>
      <c r="L147" s="203" t="s">
        <v>1311</v>
      </c>
      <c r="M147" s="203"/>
      <c r="N147" s="196"/>
      <c r="O147" s="196"/>
      <c r="P147" s="248"/>
    </row>
    <row r="148" spans="1:16" ht="24.9" customHeight="1">
      <c r="A148" s="196">
        <v>146</v>
      </c>
      <c r="B148" s="203" t="s">
        <v>1286</v>
      </c>
      <c r="C148" s="196"/>
      <c r="D148" s="196"/>
      <c r="E148" s="196"/>
      <c r="F148" s="204"/>
      <c r="G148" s="271"/>
      <c r="H148" s="203"/>
      <c r="I148" s="259" t="s">
        <v>12</v>
      </c>
      <c r="J148" s="200">
        <v>211162.22</v>
      </c>
      <c r="K148" s="196" t="s">
        <v>2919</v>
      </c>
      <c r="L148" s="203" t="s">
        <v>150</v>
      </c>
      <c r="M148" s="203"/>
      <c r="N148" s="203"/>
      <c r="O148" s="203"/>
    </row>
    <row r="149" spans="1:16" ht="24.9" customHeight="1">
      <c r="A149" s="196">
        <v>147</v>
      </c>
      <c r="B149" s="203" t="s">
        <v>1287</v>
      </c>
      <c r="C149" s="196"/>
      <c r="D149" s="196"/>
      <c r="E149" s="196"/>
      <c r="F149" s="204"/>
      <c r="G149" s="271"/>
      <c r="H149" s="203"/>
      <c r="I149" s="259" t="s">
        <v>12</v>
      </c>
      <c r="J149" s="200">
        <v>169569.03</v>
      </c>
      <c r="K149" s="196" t="s">
        <v>2919</v>
      </c>
      <c r="L149" s="203" t="s">
        <v>30</v>
      </c>
      <c r="M149" s="203"/>
      <c r="N149" s="203"/>
      <c r="O149" s="203"/>
    </row>
    <row r="150" spans="1:16" ht="24.9" customHeight="1">
      <c r="A150" s="196">
        <v>148</v>
      </c>
      <c r="B150" s="203" t="s">
        <v>1288</v>
      </c>
      <c r="C150" s="196"/>
      <c r="D150" s="196"/>
      <c r="E150" s="196"/>
      <c r="F150" s="204"/>
      <c r="G150" s="271"/>
      <c r="H150" s="203"/>
      <c r="I150" s="259" t="s">
        <v>12</v>
      </c>
      <c r="J150" s="200">
        <v>186499.98</v>
      </c>
      <c r="K150" s="196" t="s">
        <v>2919</v>
      </c>
      <c r="L150" s="203" t="s">
        <v>1136</v>
      </c>
      <c r="M150" s="203"/>
      <c r="N150" s="203"/>
      <c r="O150" s="203"/>
    </row>
    <row r="151" spans="1:16" ht="24.9" customHeight="1">
      <c r="A151" s="196">
        <v>149</v>
      </c>
      <c r="B151" s="203" t="s">
        <v>1289</v>
      </c>
      <c r="C151" s="196"/>
      <c r="D151" s="196"/>
      <c r="E151" s="196"/>
      <c r="F151" s="204"/>
      <c r="G151" s="271"/>
      <c r="H151" s="203"/>
      <c r="I151" s="259" t="s">
        <v>12</v>
      </c>
      <c r="J151" s="200">
        <v>77335.02</v>
      </c>
      <c r="K151" s="196" t="s">
        <v>2919</v>
      </c>
      <c r="L151" s="203" t="s">
        <v>1117</v>
      </c>
      <c r="M151" s="203"/>
      <c r="N151" s="203"/>
      <c r="O151" s="203"/>
    </row>
    <row r="152" spans="1:16" ht="24.9" customHeight="1">
      <c r="A152" s="196">
        <v>150</v>
      </c>
      <c r="B152" s="203" t="s">
        <v>1290</v>
      </c>
      <c r="C152" s="196"/>
      <c r="D152" s="196"/>
      <c r="E152" s="196"/>
      <c r="F152" s="204"/>
      <c r="G152" s="271"/>
      <c r="H152" s="203"/>
      <c r="I152" s="203"/>
      <c r="J152" s="200">
        <v>9724043.5999999996</v>
      </c>
      <c r="K152" s="196" t="s">
        <v>2919</v>
      </c>
      <c r="L152" s="203" t="s">
        <v>1291</v>
      </c>
      <c r="M152" s="203"/>
      <c r="N152" s="203"/>
      <c r="O152" s="203"/>
    </row>
    <row r="153" spans="1:16" ht="24.9" customHeight="1">
      <c r="A153" s="196">
        <v>151</v>
      </c>
      <c r="B153" s="272" t="s">
        <v>1292</v>
      </c>
      <c r="C153" s="196">
        <v>2018</v>
      </c>
      <c r="D153" s="196"/>
      <c r="E153" s="196"/>
      <c r="F153" s="204"/>
      <c r="G153" s="271"/>
      <c r="H153" s="203"/>
      <c r="I153" s="203"/>
      <c r="J153" s="200">
        <v>9618640.5500000007</v>
      </c>
      <c r="K153" s="196" t="s">
        <v>2919</v>
      </c>
      <c r="L153" s="203" t="s">
        <v>1293</v>
      </c>
      <c r="M153" s="203"/>
      <c r="N153" s="203"/>
      <c r="O153" s="203"/>
    </row>
    <row r="154" spans="1:16" s="764" customFormat="1" ht="24.9" customHeight="1">
      <c r="A154" s="196">
        <v>152</v>
      </c>
      <c r="B154" s="758" t="s">
        <v>1294</v>
      </c>
      <c r="C154" s="758"/>
      <c r="D154" s="758"/>
      <c r="E154" s="758"/>
      <c r="F154" s="766"/>
      <c r="G154" s="767"/>
      <c r="H154" s="757"/>
      <c r="I154" s="758"/>
      <c r="J154" s="761">
        <v>22000</v>
      </c>
      <c r="K154" s="757" t="s">
        <v>2919</v>
      </c>
      <c r="L154" s="758" t="s">
        <v>2926</v>
      </c>
      <c r="M154" s="758"/>
      <c r="N154" s="758"/>
      <c r="O154" s="757" t="s">
        <v>1295</v>
      </c>
      <c r="P154" s="763" t="s">
        <v>4001</v>
      </c>
    </row>
    <row r="155" spans="1:16" s="764" customFormat="1" ht="24.9" customHeight="1">
      <c r="A155" s="196">
        <v>153</v>
      </c>
      <c r="B155" s="758" t="s">
        <v>1296</v>
      </c>
      <c r="C155" s="758"/>
      <c r="D155" s="758"/>
      <c r="E155" s="758"/>
      <c r="F155" s="766"/>
      <c r="G155" s="767"/>
      <c r="H155" s="757"/>
      <c r="I155" s="758"/>
      <c r="J155" s="761">
        <v>20900</v>
      </c>
      <c r="K155" s="757" t="s">
        <v>2919</v>
      </c>
      <c r="L155" s="758" t="s">
        <v>2927</v>
      </c>
      <c r="M155" s="758"/>
      <c r="N155" s="758"/>
      <c r="O155" s="757" t="s">
        <v>1295</v>
      </c>
      <c r="P155" s="763" t="s">
        <v>4001</v>
      </c>
    </row>
    <row r="156" spans="1:16" s="764" customFormat="1" ht="24.9" customHeight="1">
      <c r="A156" s="196">
        <v>154</v>
      </c>
      <c r="B156" s="758" t="s">
        <v>1297</v>
      </c>
      <c r="C156" s="758"/>
      <c r="D156" s="758"/>
      <c r="E156" s="758"/>
      <c r="F156" s="766"/>
      <c r="G156" s="767"/>
      <c r="H156" s="757"/>
      <c r="I156" s="758"/>
      <c r="J156" s="761">
        <v>27000</v>
      </c>
      <c r="K156" s="757" t="s">
        <v>2919</v>
      </c>
      <c r="L156" s="758" t="s">
        <v>2928</v>
      </c>
      <c r="M156" s="758"/>
      <c r="N156" s="758"/>
      <c r="O156" s="757" t="s">
        <v>1295</v>
      </c>
      <c r="P156" s="763" t="s">
        <v>4001</v>
      </c>
    </row>
    <row r="157" spans="1:16" s="764" customFormat="1" ht="24.9" customHeight="1">
      <c r="A157" s="196">
        <v>155</v>
      </c>
      <c r="B157" s="758" t="s">
        <v>1298</v>
      </c>
      <c r="C157" s="758"/>
      <c r="D157" s="758"/>
      <c r="E157" s="758"/>
      <c r="F157" s="766"/>
      <c r="G157" s="767"/>
      <c r="H157" s="757"/>
      <c r="I157" s="758"/>
      <c r="J157" s="761">
        <v>1800</v>
      </c>
      <c r="K157" s="757" t="s">
        <v>2919</v>
      </c>
      <c r="L157" s="758" t="s">
        <v>2929</v>
      </c>
      <c r="M157" s="758"/>
      <c r="N157" s="758"/>
      <c r="O157" s="757" t="s">
        <v>1295</v>
      </c>
      <c r="P157" s="763" t="s">
        <v>4001</v>
      </c>
    </row>
    <row r="158" spans="1:16" ht="24.9" customHeight="1">
      <c r="A158" s="196">
        <v>156</v>
      </c>
      <c r="B158" s="203" t="s">
        <v>1299</v>
      </c>
      <c r="C158" s="203"/>
      <c r="D158" s="203"/>
      <c r="E158" s="203"/>
      <c r="F158" s="204"/>
      <c r="G158" s="271"/>
      <c r="H158" s="196"/>
      <c r="I158" s="203"/>
      <c r="J158" s="260">
        <v>40500</v>
      </c>
      <c r="K158" s="196" t="s">
        <v>2919</v>
      </c>
      <c r="L158" s="203" t="s">
        <v>2930</v>
      </c>
      <c r="M158" s="203"/>
      <c r="N158" s="203"/>
      <c r="O158" s="196" t="s">
        <v>1295</v>
      </c>
      <c r="P158" s="248"/>
    </row>
    <row r="159" spans="1:16" s="764" customFormat="1" ht="24.9" customHeight="1">
      <c r="A159" s="196">
        <v>157</v>
      </c>
      <c r="B159" s="758" t="s">
        <v>1300</v>
      </c>
      <c r="C159" s="758"/>
      <c r="D159" s="758"/>
      <c r="E159" s="758"/>
      <c r="F159" s="766"/>
      <c r="G159" s="767"/>
      <c r="H159" s="758"/>
      <c r="I159" s="758"/>
      <c r="J159" s="761">
        <v>5000</v>
      </c>
      <c r="K159" s="757" t="s">
        <v>2919</v>
      </c>
      <c r="L159" s="758" t="s">
        <v>2931</v>
      </c>
      <c r="M159" s="758"/>
      <c r="N159" s="758"/>
      <c r="O159" s="757" t="s">
        <v>1295</v>
      </c>
      <c r="P159" s="763" t="s">
        <v>4001</v>
      </c>
    </row>
    <row r="160" spans="1:16" s="764" customFormat="1" ht="24.9" customHeight="1">
      <c r="A160" s="196">
        <v>158</v>
      </c>
      <c r="B160" s="758" t="s">
        <v>1301</v>
      </c>
      <c r="C160" s="758"/>
      <c r="D160" s="758"/>
      <c r="E160" s="758"/>
      <c r="F160" s="766"/>
      <c r="G160" s="767"/>
      <c r="H160" s="758"/>
      <c r="I160" s="758"/>
      <c r="J160" s="761">
        <v>7000</v>
      </c>
      <c r="K160" s="757" t="s">
        <v>2919</v>
      </c>
      <c r="L160" s="758" t="s">
        <v>2932</v>
      </c>
      <c r="M160" s="758"/>
      <c r="N160" s="758"/>
      <c r="O160" s="757" t="s">
        <v>1295</v>
      </c>
      <c r="P160" s="763" t="s">
        <v>4001</v>
      </c>
    </row>
    <row r="161" spans="1:16" s="764" customFormat="1" ht="24.9" customHeight="1">
      <c r="A161" s="196">
        <v>159</v>
      </c>
      <c r="B161" s="758" t="s">
        <v>1302</v>
      </c>
      <c r="C161" s="758"/>
      <c r="D161" s="758"/>
      <c r="E161" s="758"/>
      <c r="F161" s="766"/>
      <c r="G161" s="767"/>
      <c r="H161" s="758"/>
      <c r="I161" s="758"/>
      <c r="J161" s="761">
        <v>19000</v>
      </c>
      <c r="K161" s="757" t="s">
        <v>2919</v>
      </c>
      <c r="L161" s="758" t="s">
        <v>2933</v>
      </c>
      <c r="M161" s="758"/>
      <c r="N161" s="758"/>
      <c r="O161" s="757" t="s">
        <v>1295</v>
      </c>
      <c r="P161" s="763" t="s">
        <v>4001</v>
      </c>
    </row>
    <row r="162" spans="1:16" s="764" customFormat="1" ht="24.9" customHeight="1">
      <c r="A162" s="196">
        <v>160</v>
      </c>
      <c r="B162" s="758" t="s">
        <v>1303</v>
      </c>
      <c r="C162" s="758"/>
      <c r="D162" s="758"/>
      <c r="E162" s="758"/>
      <c r="F162" s="766"/>
      <c r="G162" s="767"/>
      <c r="H162" s="758"/>
      <c r="I162" s="758"/>
      <c r="J162" s="761">
        <v>49800</v>
      </c>
      <c r="K162" s="757" t="s">
        <v>2919</v>
      </c>
      <c r="L162" s="758" t="s">
        <v>2934</v>
      </c>
      <c r="M162" s="758"/>
      <c r="N162" s="758"/>
      <c r="O162" s="757" t="s">
        <v>1295</v>
      </c>
      <c r="P162" s="763" t="s">
        <v>4001</v>
      </c>
    </row>
    <row r="163" spans="1:16" s="764" customFormat="1" ht="24.9" customHeight="1">
      <c r="A163" s="196">
        <v>161</v>
      </c>
      <c r="B163" s="758" t="s">
        <v>1304</v>
      </c>
      <c r="C163" s="758"/>
      <c r="D163" s="758"/>
      <c r="E163" s="758"/>
      <c r="F163" s="766"/>
      <c r="G163" s="767"/>
      <c r="H163" s="758"/>
      <c r="I163" s="758"/>
      <c r="J163" s="761">
        <v>18100</v>
      </c>
      <c r="K163" s="757" t="s">
        <v>2919</v>
      </c>
      <c r="L163" s="758" t="s">
        <v>2935</v>
      </c>
      <c r="M163" s="758"/>
      <c r="N163" s="758"/>
      <c r="O163" s="757" t="s">
        <v>1295</v>
      </c>
      <c r="P163" s="763" t="s">
        <v>4001</v>
      </c>
    </row>
    <row r="164" spans="1:16" s="764" customFormat="1" ht="24.9" customHeight="1">
      <c r="A164" s="196">
        <v>162</v>
      </c>
      <c r="B164" s="758" t="s">
        <v>1305</v>
      </c>
      <c r="C164" s="758"/>
      <c r="D164" s="758"/>
      <c r="E164" s="758"/>
      <c r="F164" s="766"/>
      <c r="G164" s="767"/>
      <c r="H164" s="758"/>
      <c r="I164" s="758"/>
      <c r="J164" s="761">
        <v>1678290.88</v>
      </c>
      <c r="K164" s="757" t="s">
        <v>2919</v>
      </c>
      <c r="L164" s="758" t="s">
        <v>1150</v>
      </c>
      <c r="M164" s="758"/>
      <c r="N164" s="758"/>
      <c r="O164" s="757" t="s">
        <v>1261</v>
      </c>
      <c r="P164" s="765"/>
    </row>
    <row r="165" spans="1:16" ht="24.9" customHeight="1">
      <c r="A165" s="196">
        <v>163</v>
      </c>
      <c r="B165" s="203" t="s">
        <v>1306</v>
      </c>
      <c r="C165" s="203"/>
      <c r="D165" s="203"/>
      <c r="E165" s="203"/>
      <c r="F165" s="204"/>
      <c r="G165" s="271"/>
      <c r="H165" s="203"/>
      <c r="I165" s="203"/>
      <c r="J165" s="260">
        <v>14145</v>
      </c>
      <c r="K165" s="196" t="s">
        <v>2919</v>
      </c>
      <c r="L165" s="203" t="s">
        <v>1136</v>
      </c>
      <c r="M165" s="203"/>
      <c r="N165" s="203"/>
      <c r="O165" s="203" t="s">
        <v>1307</v>
      </c>
    </row>
    <row r="166" spans="1:16" ht="24.9" customHeight="1">
      <c r="A166" s="196">
        <v>164</v>
      </c>
      <c r="B166" s="203" t="s">
        <v>1464</v>
      </c>
      <c r="C166" s="196"/>
      <c r="D166" s="196"/>
      <c r="E166" s="196" t="s">
        <v>1489</v>
      </c>
      <c r="F166" s="196"/>
      <c r="G166" s="198"/>
      <c r="H166" s="196"/>
      <c r="I166" s="259" t="s">
        <v>12</v>
      </c>
      <c r="J166" s="273">
        <v>60000</v>
      </c>
      <c r="K166" s="196" t="s">
        <v>2911</v>
      </c>
      <c r="L166" s="197" t="s">
        <v>758</v>
      </c>
      <c r="M166" s="203"/>
      <c r="N166" s="196"/>
      <c r="O166" s="196"/>
      <c r="P166" s="248"/>
    </row>
    <row r="167" spans="1:16" ht="24.9" customHeight="1">
      <c r="A167" s="196">
        <v>165</v>
      </c>
      <c r="B167" s="203" t="s">
        <v>1465</v>
      </c>
      <c r="C167" s="196"/>
      <c r="D167" s="196"/>
      <c r="E167" s="196"/>
      <c r="F167" s="198"/>
      <c r="G167" s="198"/>
      <c r="H167" s="196"/>
      <c r="I167" s="259" t="s">
        <v>12</v>
      </c>
      <c r="J167" s="274">
        <v>10301</v>
      </c>
      <c r="K167" s="196" t="s">
        <v>2911</v>
      </c>
      <c r="L167" s="197" t="s">
        <v>758</v>
      </c>
      <c r="M167" s="203"/>
      <c r="N167" s="196"/>
      <c r="O167" s="196" t="s">
        <v>3024</v>
      </c>
      <c r="P167" s="248"/>
    </row>
    <row r="168" spans="1:16" ht="24.9" customHeight="1">
      <c r="A168" s="196">
        <v>166</v>
      </c>
      <c r="B168" s="203" t="s">
        <v>1466</v>
      </c>
      <c r="C168" s="196"/>
      <c r="D168" s="196"/>
      <c r="E168" s="196"/>
      <c r="F168" s="198"/>
      <c r="G168" s="198"/>
      <c r="H168" s="196"/>
      <c r="I168" s="259" t="s">
        <v>12</v>
      </c>
      <c r="J168" s="273">
        <v>80000</v>
      </c>
      <c r="K168" s="196" t="s">
        <v>2911</v>
      </c>
      <c r="L168" s="197" t="s">
        <v>758</v>
      </c>
      <c r="M168" s="203"/>
      <c r="N168" s="196"/>
      <c r="O168" s="196" t="s">
        <v>3024</v>
      </c>
      <c r="P168" s="248"/>
    </row>
    <row r="169" spans="1:16" ht="24.9" customHeight="1">
      <c r="A169" s="196">
        <v>167</v>
      </c>
      <c r="B169" s="203" t="s">
        <v>1206</v>
      </c>
      <c r="C169" s="196">
        <v>2011</v>
      </c>
      <c r="D169" s="196"/>
      <c r="E169" s="196" t="s">
        <v>1467</v>
      </c>
      <c r="F169" s="198" t="s">
        <v>1468</v>
      </c>
      <c r="G169" s="198"/>
      <c r="H169" s="196"/>
      <c r="I169" s="259" t="s">
        <v>12</v>
      </c>
      <c r="J169" s="273">
        <v>75000</v>
      </c>
      <c r="K169" s="196" t="s">
        <v>2911</v>
      </c>
      <c r="L169" s="197" t="s">
        <v>758</v>
      </c>
      <c r="M169" s="203"/>
      <c r="N169" s="196"/>
      <c r="O169" s="196"/>
      <c r="P169" s="248"/>
    </row>
    <row r="170" spans="1:16" ht="24.9" customHeight="1">
      <c r="A170" s="196">
        <v>168</v>
      </c>
      <c r="B170" s="203" t="s">
        <v>1469</v>
      </c>
      <c r="C170" s="196"/>
      <c r="D170" s="196"/>
      <c r="E170" s="196" t="s">
        <v>1470</v>
      </c>
      <c r="F170" s="198" t="s">
        <v>3696</v>
      </c>
      <c r="G170" s="198"/>
      <c r="H170" s="196"/>
      <c r="I170" s="259" t="s">
        <v>748</v>
      </c>
      <c r="J170" s="273">
        <v>439</v>
      </c>
      <c r="K170" s="196" t="s">
        <v>2911</v>
      </c>
      <c r="L170" s="197" t="s">
        <v>1471</v>
      </c>
      <c r="M170" s="203"/>
      <c r="N170" s="196"/>
      <c r="O170" s="196"/>
      <c r="P170" s="248"/>
    </row>
    <row r="171" spans="1:16" ht="24.9" customHeight="1">
      <c r="A171" s="196">
        <v>169</v>
      </c>
      <c r="B171" s="203" t="s">
        <v>1472</v>
      </c>
      <c r="C171" s="196"/>
      <c r="D171" s="196"/>
      <c r="E171" s="196" t="s">
        <v>1470</v>
      </c>
      <c r="F171" s="198" t="s">
        <v>3697</v>
      </c>
      <c r="G171" s="198"/>
      <c r="H171" s="196"/>
      <c r="I171" s="259" t="s">
        <v>748</v>
      </c>
      <c r="J171" s="273">
        <v>1985</v>
      </c>
      <c r="K171" s="196" t="s">
        <v>2911</v>
      </c>
      <c r="L171" s="197" t="s">
        <v>1471</v>
      </c>
      <c r="M171" s="203"/>
      <c r="N171" s="196"/>
      <c r="O171" s="196"/>
      <c r="P171" s="248"/>
    </row>
    <row r="172" spans="1:16" ht="24.9" customHeight="1">
      <c r="A172" s="196">
        <v>170</v>
      </c>
      <c r="B172" s="203" t="s">
        <v>1473</v>
      </c>
      <c r="C172" s="196"/>
      <c r="D172" s="196"/>
      <c r="E172" s="196" t="s">
        <v>1474</v>
      </c>
      <c r="F172" s="198" t="s">
        <v>1475</v>
      </c>
      <c r="G172" s="198"/>
      <c r="H172" s="196"/>
      <c r="I172" s="259" t="s">
        <v>748</v>
      </c>
      <c r="J172" s="273">
        <v>3076</v>
      </c>
      <c r="K172" s="196" t="s">
        <v>2911</v>
      </c>
      <c r="L172" s="197" t="s">
        <v>1471</v>
      </c>
      <c r="M172" s="203"/>
      <c r="N172" s="196"/>
      <c r="O172" s="196"/>
      <c r="P172" s="248"/>
    </row>
    <row r="173" spans="1:16" ht="24.9" customHeight="1">
      <c r="A173" s="196">
        <v>171</v>
      </c>
      <c r="B173" s="203" t="s">
        <v>1469</v>
      </c>
      <c r="C173" s="196"/>
      <c r="D173" s="196"/>
      <c r="E173" s="196" t="s">
        <v>1476</v>
      </c>
      <c r="F173" s="198"/>
      <c r="G173" s="198"/>
      <c r="H173" s="196"/>
      <c r="I173" s="259" t="s">
        <v>748</v>
      </c>
      <c r="J173" s="273">
        <v>6891.1</v>
      </c>
      <c r="K173" s="196" t="s">
        <v>2911</v>
      </c>
      <c r="L173" s="197" t="s">
        <v>758</v>
      </c>
      <c r="M173" s="203"/>
      <c r="N173" s="196"/>
      <c r="O173" s="196"/>
      <c r="P173" s="248"/>
    </row>
    <row r="174" spans="1:16" ht="24.9" customHeight="1">
      <c r="A174" s="196">
        <v>172</v>
      </c>
      <c r="B174" s="203" t="s">
        <v>1477</v>
      </c>
      <c r="C174" s="196" t="s">
        <v>1478</v>
      </c>
      <c r="D174" s="196"/>
      <c r="E174" s="196" t="s">
        <v>1479</v>
      </c>
      <c r="F174" s="198" t="s">
        <v>1480</v>
      </c>
      <c r="G174" s="198"/>
      <c r="H174" s="196"/>
      <c r="I174" s="259" t="s">
        <v>748</v>
      </c>
      <c r="J174" s="273">
        <v>428760</v>
      </c>
      <c r="K174" s="196" t="s">
        <v>2911</v>
      </c>
      <c r="L174" s="197" t="s">
        <v>758</v>
      </c>
      <c r="M174" s="203"/>
      <c r="N174" s="196"/>
      <c r="O174" s="196"/>
      <c r="P174" s="248"/>
    </row>
    <row r="175" spans="1:16" ht="24.9" customHeight="1">
      <c r="A175" s="196">
        <v>173</v>
      </c>
      <c r="B175" s="197" t="s">
        <v>1500</v>
      </c>
      <c r="C175" s="196"/>
      <c r="D175" s="196"/>
      <c r="E175" s="196"/>
      <c r="F175" s="198"/>
      <c r="G175" s="198"/>
      <c r="H175" s="196"/>
      <c r="I175" s="259" t="s">
        <v>12</v>
      </c>
      <c r="J175" s="273">
        <v>49394.65</v>
      </c>
      <c r="K175" s="196" t="s">
        <v>2916</v>
      </c>
      <c r="L175" s="197" t="s">
        <v>1115</v>
      </c>
      <c r="M175" s="203"/>
      <c r="N175" s="196"/>
      <c r="O175" s="196"/>
      <c r="P175" s="248"/>
    </row>
    <row r="176" spans="1:16" ht="24.9" customHeight="1">
      <c r="A176" s="196">
        <v>174</v>
      </c>
      <c r="B176" s="197" t="s">
        <v>1501</v>
      </c>
      <c r="C176" s="196"/>
      <c r="D176" s="196"/>
      <c r="E176" s="196"/>
      <c r="F176" s="198"/>
      <c r="G176" s="198"/>
      <c r="H176" s="196"/>
      <c r="I176" s="259" t="s">
        <v>12</v>
      </c>
      <c r="J176" s="273">
        <v>49394.65</v>
      </c>
      <c r="K176" s="196" t="s">
        <v>2916</v>
      </c>
      <c r="L176" s="197" t="s">
        <v>1150</v>
      </c>
      <c r="M176" s="203"/>
      <c r="N176" s="196"/>
      <c r="O176" s="196"/>
      <c r="P176" s="248"/>
    </row>
    <row r="177" spans="1:16" ht="24.9" customHeight="1">
      <c r="A177" s="196">
        <v>175</v>
      </c>
      <c r="B177" s="197" t="s">
        <v>1502</v>
      </c>
      <c r="C177" s="196"/>
      <c r="D177" s="196"/>
      <c r="E177" s="196"/>
      <c r="F177" s="198"/>
      <c r="G177" s="198"/>
      <c r="H177" s="196"/>
      <c r="I177" s="259" t="s">
        <v>12</v>
      </c>
      <c r="J177" s="273">
        <v>262210</v>
      </c>
      <c r="K177" s="196" t="s">
        <v>2916</v>
      </c>
      <c r="L177" s="197" t="s">
        <v>1150</v>
      </c>
      <c r="M177" s="203"/>
      <c r="N177" s="196"/>
      <c r="O177" s="196"/>
      <c r="P177" s="248"/>
    </row>
    <row r="178" spans="1:16" ht="24.9" customHeight="1">
      <c r="A178" s="196">
        <v>176</v>
      </c>
      <c r="B178" s="197" t="s">
        <v>1503</v>
      </c>
      <c r="C178" s="196"/>
      <c r="D178" s="196"/>
      <c r="E178" s="196"/>
      <c r="F178" s="198"/>
      <c r="G178" s="198"/>
      <c r="H178" s="196"/>
      <c r="I178" s="259" t="s">
        <v>12</v>
      </c>
      <c r="J178" s="273">
        <v>80000</v>
      </c>
      <c r="K178" s="196" t="s">
        <v>2916</v>
      </c>
      <c r="L178" s="197" t="s">
        <v>1150</v>
      </c>
      <c r="M178" s="203"/>
      <c r="N178" s="196"/>
      <c r="O178" s="196"/>
      <c r="P178" s="248"/>
    </row>
    <row r="179" spans="1:16" ht="24.9" customHeight="1">
      <c r="A179" s="196">
        <v>177</v>
      </c>
      <c r="B179" s="197" t="s">
        <v>1504</v>
      </c>
      <c r="C179" s="196"/>
      <c r="D179" s="196"/>
      <c r="E179" s="196"/>
      <c r="F179" s="198"/>
      <c r="G179" s="198"/>
      <c r="H179" s="196"/>
      <c r="I179" s="259" t="s">
        <v>12</v>
      </c>
      <c r="J179" s="273">
        <v>80000</v>
      </c>
      <c r="K179" s="196" t="s">
        <v>2916</v>
      </c>
      <c r="L179" s="197" t="s">
        <v>30</v>
      </c>
      <c r="M179" s="203"/>
      <c r="N179" s="196"/>
      <c r="O179" s="196"/>
      <c r="P179" s="248"/>
    </row>
    <row r="180" spans="1:16" ht="24.9" customHeight="1">
      <c r="A180" s="196">
        <v>178</v>
      </c>
      <c r="B180" s="197" t="s">
        <v>1505</v>
      </c>
      <c r="C180" s="196"/>
      <c r="D180" s="196"/>
      <c r="E180" s="196"/>
      <c r="F180" s="198"/>
      <c r="G180" s="198"/>
      <c r="H180" s="196"/>
      <c r="I180" s="259" t="s">
        <v>12</v>
      </c>
      <c r="J180" s="273">
        <v>80000</v>
      </c>
      <c r="K180" s="196" t="s">
        <v>2916</v>
      </c>
      <c r="L180" s="197" t="s">
        <v>40</v>
      </c>
      <c r="M180" s="203"/>
      <c r="N180" s="196"/>
      <c r="O180" s="196"/>
      <c r="P180" s="248"/>
    </row>
    <row r="181" spans="1:16" ht="24.9" customHeight="1">
      <c r="A181" s="196">
        <v>179</v>
      </c>
      <c r="B181" s="203" t="s">
        <v>1206</v>
      </c>
      <c r="C181" s="196">
        <v>2008</v>
      </c>
      <c r="D181" s="196">
        <v>1</v>
      </c>
      <c r="E181" s="196" t="s">
        <v>1506</v>
      </c>
      <c r="F181" s="198" t="s">
        <v>1507</v>
      </c>
      <c r="G181" s="198">
        <f>J181/439</f>
        <v>38.941594533029615</v>
      </c>
      <c r="H181" s="196"/>
      <c r="I181" s="259" t="s">
        <v>12</v>
      </c>
      <c r="J181" s="273">
        <v>17095.36</v>
      </c>
      <c r="K181" s="196" t="s">
        <v>2907</v>
      </c>
      <c r="L181" s="197" t="s">
        <v>668</v>
      </c>
      <c r="M181" s="203"/>
      <c r="N181" s="196"/>
      <c r="O181" s="196"/>
      <c r="P181" s="248"/>
    </row>
    <row r="182" spans="1:16" ht="24.9" customHeight="1">
      <c r="A182" s="196">
        <v>180</v>
      </c>
      <c r="B182" s="203" t="s">
        <v>1508</v>
      </c>
      <c r="C182" s="196">
        <v>2008</v>
      </c>
      <c r="D182" s="196">
        <v>2</v>
      </c>
      <c r="E182" s="196" t="s">
        <v>1509</v>
      </c>
      <c r="F182" s="198" t="s">
        <v>1510</v>
      </c>
      <c r="G182" s="198">
        <f>J182/1750</f>
        <v>691.36988571428572</v>
      </c>
      <c r="H182" s="196"/>
      <c r="I182" s="259" t="s">
        <v>12</v>
      </c>
      <c r="J182" s="273">
        <v>1209897.3</v>
      </c>
      <c r="K182" s="196" t="s">
        <v>2907</v>
      </c>
      <c r="L182" s="197" t="s">
        <v>668</v>
      </c>
      <c r="M182" s="203"/>
      <c r="N182" s="196"/>
      <c r="O182" s="196"/>
      <c r="P182" s="248"/>
    </row>
    <row r="183" spans="1:16" ht="24.9" customHeight="1">
      <c r="A183" s="196">
        <v>181</v>
      </c>
      <c r="B183" s="203" t="s">
        <v>1511</v>
      </c>
      <c r="C183" s="196">
        <v>2011</v>
      </c>
      <c r="D183" s="196">
        <v>4</v>
      </c>
      <c r="E183" s="275" t="s">
        <v>1506</v>
      </c>
      <c r="F183" s="196" t="s">
        <v>1512</v>
      </c>
      <c r="G183" s="198">
        <f>J183/306</f>
        <v>20.909640522875819</v>
      </c>
      <c r="H183" s="196"/>
      <c r="I183" s="259" t="s">
        <v>12</v>
      </c>
      <c r="J183" s="276">
        <v>6398.35</v>
      </c>
      <c r="K183" s="196" t="s">
        <v>2907</v>
      </c>
      <c r="L183" s="197" t="s">
        <v>668</v>
      </c>
      <c r="M183" s="203"/>
      <c r="N183" s="196"/>
      <c r="O183" s="196"/>
      <c r="P183" s="248"/>
    </row>
    <row r="184" spans="1:16" ht="24.9" customHeight="1">
      <c r="A184" s="196">
        <v>182</v>
      </c>
      <c r="B184" s="203" t="s">
        <v>1249</v>
      </c>
      <c r="C184" s="196"/>
      <c r="D184" s="196">
        <v>1</v>
      </c>
      <c r="E184" s="196"/>
      <c r="F184" s="198" t="s">
        <v>1513</v>
      </c>
      <c r="G184" s="198">
        <f>J184/9</f>
        <v>2028.4711111111112</v>
      </c>
      <c r="H184" s="196"/>
      <c r="I184" s="259" t="s">
        <v>12</v>
      </c>
      <c r="J184" s="273">
        <v>18256.240000000002</v>
      </c>
      <c r="K184" s="196" t="s">
        <v>2907</v>
      </c>
      <c r="L184" s="197" t="s">
        <v>668</v>
      </c>
      <c r="M184" s="203"/>
      <c r="N184" s="196"/>
      <c r="O184" s="196"/>
      <c r="P184" s="248"/>
    </row>
    <row r="185" spans="1:16" ht="24.9" customHeight="1">
      <c r="A185" s="196">
        <v>183</v>
      </c>
      <c r="B185" s="203" t="s">
        <v>1514</v>
      </c>
      <c r="C185" s="196">
        <v>2008</v>
      </c>
      <c r="D185" s="196">
        <v>1</v>
      </c>
      <c r="E185" s="196" t="s">
        <v>1515</v>
      </c>
      <c r="F185" s="198">
        <v>873.75</v>
      </c>
      <c r="G185" s="198">
        <f>J185/873.75</f>
        <v>60.504297567954218</v>
      </c>
      <c r="H185" s="196"/>
      <c r="I185" s="259" t="s">
        <v>12</v>
      </c>
      <c r="J185" s="273">
        <v>52865.63</v>
      </c>
      <c r="K185" s="196" t="s">
        <v>2907</v>
      </c>
      <c r="L185" s="197" t="s">
        <v>668</v>
      </c>
      <c r="M185" s="203"/>
      <c r="N185" s="196"/>
      <c r="O185" s="243"/>
      <c r="P185" s="243"/>
    </row>
    <row r="186" spans="1:16" ht="24.9" customHeight="1">
      <c r="A186" s="196">
        <v>184</v>
      </c>
      <c r="B186" s="203" t="s">
        <v>1516</v>
      </c>
      <c r="C186" s="196">
        <v>2010</v>
      </c>
      <c r="D186" s="196">
        <v>1</v>
      </c>
      <c r="E186" s="196" t="s">
        <v>1517</v>
      </c>
      <c r="F186" s="198" t="s">
        <v>1518</v>
      </c>
      <c r="G186" s="198"/>
      <c r="H186" s="196"/>
      <c r="I186" s="259" t="s">
        <v>12</v>
      </c>
      <c r="J186" s="273">
        <v>2617.38</v>
      </c>
      <c r="K186" s="196" t="s">
        <v>2907</v>
      </c>
      <c r="L186" s="197" t="s">
        <v>668</v>
      </c>
      <c r="M186" s="203"/>
      <c r="N186" s="196"/>
      <c r="O186" s="196"/>
      <c r="P186" s="248"/>
    </row>
    <row r="187" spans="1:16" ht="24.9" customHeight="1">
      <c r="A187" s="196">
        <v>185</v>
      </c>
      <c r="B187" s="203" t="s">
        <v>1537</v>
      </c>
      <c r="C187" s="196">
        <v>2008</v>
      </c>
      <c r="D187" s="196"/>
      <c r="E187" s="196" t="s">
        <v>1538</v>
      </c>
      <c r="F187" s="198" t="s">
        <v>1539</v>
      </c>
      <c r="G187" s="198">
        <v>623.91008750000003</v>
      </c>
      <c r="H187" s="196"/>
      <c r="I187" s="259" t="s">
        <v>1540</v>
      </c>
      <c r="J187" s="273">
        <f>1497384.21+6115.03</f>
        <v>1503499.24</v>
      </c>
      <c r="K187" s="196" t="s">
        <v>2907</v>
      </c>
      <c r="L187" s="197" t="s">
        <v>1541</v>
      </c>
      <c r="M187" s="196"/>
      <c r="N187" s="196"/>
      <c r="O187" s="203"/>
    </row>
    <row r="188" spans="1:16" ht="24.9" customHeight="1">
      <c r="A188" s="196">
        <v>186</v>
      </c>
      <c r="B188" s="203" t="s">
        <v>1252</v>
      </c>
      <c r="C188" s="196">
        <v>1967</v>
      </c>
      <c r="D188" s="196"/>
      <c r="E188" s="196" t="s">
        <v>1542</v>
      </c>
      <c r="F188" s="198"/>
      <c r="G188" s="198"/>
      <c r="H188" s="196"/>
      <c r="I188" s="259" t="s">
        <v>1543</v>
      </c>
      <c r="J188" s="273">
        <v>4468.78</v>
      </c>
      <c r="K188" s="277" t="s">
        <v>2915</v>
      </c>
      <c r="L188" s="197" t="s">
        <v>1544</v>
      </c>
      <c r="M188" s="196"/>
      <c r="N188" s="196"/>
      <c r="O188" s="203"/>
    </row>
    <row r="189" spans="1:16" ht="24.9" customHeight="1">
      <c r="A189" s="196">
        <v>187</v>
      </c>
      <c r="B189" s="203" t="s">
        <v>1514</v>
      </c>
      <c r="C189" s="196">
        <v>2011</v>
      </c>
      <c r="D189" s="196"/>
      <c r="E189" s="196" t="s">
        <v>1545</v>
      </c>
      <c r="F189" s="198" t="s">
        <v>1546</v>
      </c>
      <c r="G189" s="198">
        <v>2.8759558142611454</v>
      </c>
      <c r="H189" s="196"/>
      <c r="I189" s="259" t="s">
        <v>1543</v>
      </c>
      <c r="J189" s="273">
        <v>21739.35</v>
      </c>
      <c r="K189" s="277" t="s">
        <v>2915</v>
      </c>
      <c r="L189" s="197" t="s">
        <v>1544</v>
      </c>
      <c r="M189" s="196"/>
      <c r="N189" s="196"/>
      <c r="O189" s="203"/>
      <c r="P189" s="243"/>
    </row>
    <row r="190" spans="1:16" ht="24.9" customHeight="1">
      <c r="A190" s="196">
        <v>188</v>
      </c>
      <c r="B190" s="203" t="s">
        <v>1206</v>
      </c>
      <c r="C190" s="196"/>
      <c r="D190" s="196"/>
      <c r="E190" s="196" t="s">
        <v>1547</v>
      </c>
      <c r="F190" s="198" t="s">
        <v>1548</v>
      </c>
      <c r="G190" s="198">
        <v>19.081027777777777</v>
      </c>
      <c r="H190" s="196"/>
      <c r="I190" s="259" t="s">
        <v>1543</v>
      </c>
      <c r="J190" s="273">
        <v>13738.34</v>
      </c>
      <c r="K190" s="277" t="s">
        <v>2915</v>
      </c>
      <c r="L190" s="197" t="s">
        <v>1544</v>
      </c>
      <c r="M190" s="196"/>
      <c r="N190" s="196"/>
      <c r="O190" s="203"/>
    </row>
    <row r="191" spans="1:16" ht="24.9" customHeight="1">
      <c r="A191" s="196">
        <v>189</v>
      </c>
      <c r="B191" s="203" t="s">
        <v>1549</v>
      </c>
      <c r="C191" s="196">
        <v>2011</v>
      </c>
      <c r="D191" s="196"/>
      <c r="E191" s="196" t="s">
        <v>1550</v>
      </c>
      <c r="F191" s="198"/>
      <c r="G191" s="198"/>
      <c r="H191" s="196"/>
      <c r="I191" s="259" t="s">
        <v>1543</v>
      </c>
      <c r="J191" s="273">
        <v>93480</v>
      </c>
      <c r="K191" s="277" t="s">
        <v>2915</v>
      </c>
      <c r="L191" s="197" t="s">
        <v>1544</v>
      </c>
      <c r="M191" s="196"/>
      <c r="N191" s="196"/>
      <c r="O191" s="203"/>
    </row>
    <row r="192" spans="1:16" ht="24.9" customHeight="1">
      <c r="A192" s="196">
        <v>190</v>
      </c>
      <c r="B192" s="203" t="s">
        <v>1551</v>
      </c>
      <c r="C192" s="196">
        <v>2011</v>
      </c>
      <c r="D192" s="196"/>
      <c r="E192" s="196" t="s">
        <v>1552</v>
      </c>
      <c r="F192" s="198">
        <v>997</v>
      </c>
      <c r="G192" s="198">
        <v>823.67407221664996</v>
      </c>
      <c r="H192" s="196"/>
      <c r="I192" s="259" t="s">
        <v>1543</v>
      </c>
      <c r="J192" s="273">
        <v>821203.05</v>
      </c>
      <c r="K192" s="277" t="s">
        <v>2915</v>
      </c>
      <c r="L192" s="197" t="s">
        <v>1544</v>
      </c>
      <c r="M192" s="196"/>
      <c r="N192" s="196"/>
      <c r="O192" s="203"/>
    </row>
    <row r="193" spans="1:16" ht="24.9" customHeight="1">
      <c r="A193" s="196">
        <v>191</v>
      </c>
      <c r="B193" s="203" t="s">
        <v>1249</v>
      </c>
      <c r="C193" s="196"/>
      <c r="D193" s="196"/>
      <c r="E193" s="198"/>
      <c r="F193" s="198"/>
      <c r="G193" s="196"/>
      <c r="H193" s="203"/>
      <c r="I193" s="259" t="s">
        <v>12</v>
      </c>
      <c r="J193" s="273">
        <v>9464.6200000000008</v>
      </c>
      <c r="K193" s="196" t="s">
        <v>2905</v>
      </c>
      <c r="L193" s="197" t="s">
        <v>902</v>
      </c>
      <c r="M193" s="196"/>
      <c r="N193" s="196"/>
      <c r="O193" s="203"/>
    </row>
    <row r="194" spans="1:16" ht="24.9" customHeight="1">
      <c r="A194" s="196">
        <v>192</v>
      </c>
      <c r="B194" s="203" t="s">
        <v>1514</v>
      </c>
      <c r="C194" s="196"/>
      <c r="D194" s="196"/>
      <c r="E194" s="198"/>
      <c r="F194" s="198"/>
      <c r="G194" s="196"/>
      <c r="H194" s="203"/>
      <c r="I194" s="259" t="s">
        <v>12</v>
      </c>
      <c r="J194" s="273">
        <v>5064.09</v>
      </c>
      <c r="K194" s="196" t="s">
        <v>2905</v>
      </c>
      <c r="L194" s="197" t="s">
        <v>902</v>
      </c>
      <c r="M194" s="196"/>
      <c r="N194" s="196"/>
      <c r="O194" s="203"/>
      <c r="P194" s="243"/>
    </row>
    <row r="195" spans="1:16" s="764" customFormat="1" ht="24.9" customHeight="1">
      <c r="A195" s="196">
        <v>193</v>
      </c>
      <c r="B195" s="758" t="s">
        <v>1669</v>
      </c>
      <c r="C195" s="757"/>
      <c r="D195" s="757"/>
      <c r="E195" s="759"/>
      <c r="F195" s="759"/>
      <c r="G195" s="757"/>
      <c r="H195" s="758"/>
      <c r="I195" s="760" t="s">
        <v>12</v>
      </c>
      <c r="J195" s="768">
        <v>11821.8</v>
      </c>
      <c r="K195" s="757" t="s">
        <v>2905</v>
      </c>
      <c r="L195" s="762" t="s">
        <v>902</v>
      </c>
      <c r="M195" s="757"/>
      <c r="N195" s="757"/>
      <c r="O195" s="758"/>
    </row>
    <row r="196" spans="1:16" ht="24.9" customHeight="1">
      <c r="A196" s="196">
        <v>194</v>
      </c>
      <c r="B196" s="203" t="s">
        <v>1670</v>
      </c>
      <c r="C196" s="196"/>
      <c r="D196" s="196"/>
      <c r="E196" s="198"/>
      <c r="F196" s="198"/>
      <c r="G196" s="196"/>
      <c r="H196" s="203"/>
      <c r="I196" s="259" t="s">
        <v>12</v>
      </c>
      <c r="J196" s="273">
        <v>27363.97</v>
      </c>
      <c r="K196" s="196" t="s">
        <v>2905</v>
      </c>
      <c r="L196" s="197" t="s">
        <v>902</v>
      </c>
      <c r="M196" s="196"/>
      <c r="N196" s="196"/>
      <c r="O196" s="203"/>
    </row>
    <row r="197" spans="1:16" ht="24.9" customHeight="1">
      <c r="A197" s="196">
        <v>195</v>
      </c>
      <c r="B197" s="203" t="s">
        <v>3316</v>
      </c>
      <c r="C197" s="196"/>
      <c r="D197" s="196"/>
      <c r="E197" s="198"/>
      <c r="F197" s="198"/>
      <c r="G197" s="196"/>
      <c r="H197" s="203"/>
      <c r="I197" s="259" t="s">
        <v>12</v>
      </c>
      <c r="J197" s="273">
        <v>9500</v>
      </c>
      <c r="K197" s="196" t="s">
        <v>2905</v>
      </c>
      <c r="L197" s="197" t="s">
        <v>902</v>
      </c>
      <c r="M197" s="196"/>
      <c r="N197" s="196"/>
      <c r="O197" s="203"/>
    </row>
    <row r="198" spans="1:16" ht="24.9" customHeight="1">
      <c r="A198" s="196">
        <v>196</v>
      </c>
      <c r="B198" s="203" t="s">
        <v>1212</v>
      </c>
      <c r="C198" s="196"/>
      <c r="D198" s="196"/>
      <c r="E198" s="198"/>
      <c r="F198" s="198"/>
      <c r="G198" s="196"/>
      <c r="H198" s="203"/>
      <c r="I198" s="259" t="s">
        <v>12</v>
      </c>
      <c r="J198" s="273">
        <v>200000</v>
      </c>
      <c r="K198" s="196" t="s">
        <v>2919</v>
      </c>
      <c r="L198" s="203" t="s">
        <v>2936</v>
      </c>
      <c r="M198" s="196"/>
      <c r="N198" s="196"/>
      <c r="O198" s="203"/>
    </row>
    <row r="199" spans="1:16" ht="24.9" customHeight="1">
      <c r="A199" s="196">
        <v>197</v>
      </c>
      <c r="B199" s="283" t="s">
        <v>3335</v>
      </c>
      <c r="C199" s="284"/>
      <c r="D199" s="284"/>
      <c r="E199" s="284"/>
      <c r="F199" s="285"/>
      <c r="G199" s="286"/>
      <c r="H199" s="287"/>
      <c r="I199" s="284" t="s">
        <v>12</v>
      </c>
      <c r="J199" s="288">
        <v>3718.56</v>
      </c>
      <c r="K199" s="284" t="s">
        <v>2919</v>
      </c>
      <c r="L199" s="287" t="s">
        <v>1117</v>
      </c>
      <c r="M199" s="287"/>
      <c r="N199" s="287"/>
      <c r="O199" s="287"/>
    </row>
    <row r="200" spans="1:16" ht="24.9" customHeight="1">
      <c r="A200" s="196">
        <v>198</v>
      </c>
      <c r="B200" s="289" t="s">
        <v>3336</v>
      </c>
      <c r="C200" s="202"/>
      <c r="D200" s="202"/>
      <c r="E200" s="202"/>
      <c r="F200" s="207"/>
      <c r="G200" s="290"/>
      <c r="H200" s="289"/>
      <c r="I200" s="284" t="s">
        <v>12</v>
      </c>
      <c r="J200" s="291">
        <v>16500</v>
      </c>
      <c r="K200" s="202" t="s">
        <v>2919</v>
      </c>
      <c r="L200" s="289" t="s">
        <v>3337</v>
      </c>
      <c r="M200" s="289"/>
      <c r="N200" s="289"/>
      <c r="O200" s="289"/>
    </row>
    <row r="201" spans="1:16" ht="24.9" customHeight="1">
      <c r="A201" s="196">
        <v>199</v>
      </c>
      <c r="B201" s="292" t="s">
        <v>3507</v>
      </c>
      <c r="C201" s="293">
        <v>2021</v>
      </c>
      <c r="D201" s="293">
        <v>1</v>
      </c>
      <c r="E201" s="294"/>
      <c r="F201" s="293"/>
      <c r="G201" s="292"/>
      <c r="H201" s="293"/>
      <c r="I201" s="228" t="s">
        <v>748</v>
      </c>
      <c r="J201" s="267">
        <v>9200</v>
      </c>
      <c r="K201" s="228" t="s">
        <v>2919</v>
      </c>
      <c r="L201" s="295" t="s">
        <v>3640</v>
      </c>
      <c r="M201" s="296"/>
    </row>
    <row r="202" spans="1:16" ht="24.9" customHeight="1">
      <c r="A202" s="196">
        <v>200</v>
      </c>
      <c r="B202" s="268" t="s">
        <v>3508</v>
      </c>
      <c r="C202" s="228">
        <v>2021</v>
      </c>
      <c r="D202" s="228">
        <v>1</v>
      </c>
      <c r="E202" s="228" t="s">
        <v>1125</v>
      </c>
      <c r="F202" s="297"/>
      <c r="G202" s="298"/>
      <c r="H202" s="268"/>
      <c r="I202" s="228" t="s">
        <v>748</v>
      </c>
      <c r="J202" s="299">
        <v>12300</v>
      </c>
      <c r="K202" s="228" t="s">
        <v>3509</v>
      </c>
      <c r="L202" s="268" t="s">
        <v>3510</v>
      </c>
      <c r="M202" s="268"/>
      <c r="N202" s="268"/>
      <c r="O202" s="268"/>
    </row>
    <row r="203" spans="1:16" ht="24.9" customHeight="1">
      <c r="A203" s="196">
        <v>201</v>
      </c>
      <c r="B203" s="268" t="s">
        <v>3511</v>
      </c>
      <c r="C203" s="228">
        <v>2021</v>
      </c>
      <c r="D203" s="228">
        <v>1</v>
      </c>
      <c r="E203" s="228"/>
      <c r="F203" s="297"/>
      <c r="G203" s="298"/>
      <c r="H203" s="268"/>
      <c r="I203" s="228" t="s">
        <v>748</v>
      </c>
      <c r="J203" s="299">
        <v>92100</v>
      </c>
      <c r="K203" s="228" t="s">
        <v>3509</v>
      </c>
      <c r="L203" s="268" t="s">
        <v>3512</v>
      </c>
      <c r="M203" s="268"/>
      <c r="N203" s="268"/>
      <c r="O203" s="268"/>
    </row>
    <row r="204" spans="1:16" s="764" customFormat="1" ht="24.9" customHeight="1">
      <c r="A204" s="196">
        <v>202</v>
      </c>
      <c r="B204" s="769" t="s">
        <v>3513</v>
      </c>
      <c r="C204" s="770">
        <v>2021</v>
      </c>
      <c r="D204" s="770">
        <v>1</v>
      </c>
      <c r="E204" s="770"/>
      <c r="F204" s="771"/>
      <c r="G204" s="772"/>
      <c r="H204" s="769"/>
      <c r="I204" s="770" t="s">
        <v>748</v>
      </c>
      <c r="J204" s="773">
        <v>92100</v>
      </c>
      <c r="K204" s="770" t="s">
        <v>3509</v>
      </c>
      <c r="L204" s="769" t="s">
        <v>3512</v>
      </c>
      <c r="M204" s="769"/>
      <c r="N204" s="769"/>
      <c r="O204" s="769"/>
      <c r="P204" s="763" t="s">
        <v>4001</v>
      </c>
    </row>
    <row r="205" spans="1:16" ht="24.9" customHeight="1">
      <c r="A205" s="196">
        <v>203</v>
      </c>
      <c r="B205" s="268" t="s">
        <v>3514</v>
      </c>
      <c r="C205" s="228">
        <v>2021</v>
      </c>
      <c r="D205" s="228">
        <v>1</v>
      </c>
      <c r="E205" s="228"/>
      <c r="F205" s="297"/>
      <c r="G205" s="298"/>
      <c r="H205" s="268"/>
      <c r="I205" s="228" t="s">
        <v>748</v>
      </c>
      <c r="J205" s="299">
        <v>4811523.01</v>
      </c>
      <c r="K205" s="228" t="s">
        <v>3509</v>
      </c>
      <c r="L205" s="268" t="s">
        <v>3515</v>
      </c>
      <c r="M205" s="268"/>
      <c r="N205" s="268"/>
      <c r="O205" s="824"/>
    </row>
    <row r="206" spans="1:16" ht="24.9" customHeight="1">
      <c r="A206" s="196">
        <v>204</v>
      </c>
      <c r="B206" s="292" t="s">
        <v>3538</v>
      </c>
      <c r="C206" s="293">
        <v>2021</v>
      </c>
      <c r="D206" s="293">
        <v>1</v>
      </c>
      <c r="E206" s="294"/>
      <c r="F206" s="293"/>
      <c r="G206" s="292"/>
      <c r="H206" s="293"/>
      <c r="I206" s="228" t="s">
        <v>748</v>
      </c>
      <c r="J206" s="267">
        <v>8640</v>
      </c>
      <c r="K206" s="228" t="s">
        <v>2919</v>
      </c>
      <c r="L206" s="295" t="s">
        <v>3639</v>
      </c>
      <c r="M206" s="228"/>
      <c r="N206" s="816"/>
      <c r="O206" s="483"/>
      <c r="P206" s="483"/>
    </row>
    <row r="207" spans="1:16" ht="24.9" customHeight="1">
      <c r="A207" s="196">
        <v>205</v>
      </c>
      <c r="B207" s="300" t="s">
        <v>3609</v>
      </c>
      <c r="C207" s="293">
        <v>2021</v>
      </c>
      <c r="D207" s="293">
        <v>1</v>
      </c>
      <c r="E207" s="301"/>
      <c r="F207" s="302"/>
      <c r="G207" s="300"/>
      <c r="H207" s="302"/>
      <c r="I207" s="228" t="s">
        <v>748</v>
      </c>
      <c r="J207" s="303">
        <v>9500</v>
      </c>
      <c r="K207" s="228" t="s">
        <v>2919</v>
      </c>
      <c r="L207" s="282" t="s">
        <v>1117</v>
      </c>
      <c r="M207" s="278"/>
      <c r="N207" s="816"/>
      <c r="O207" s="242"/>
      <c r="P207" s="242"/>
    </row>
    <row r="208" spans="1:16" ht="24.9" customHeight="1">
      <c r="A208" s="196">
        <v>206</v>
      </c>
      <c r="B208" s="300" t="s">
        <v>3612</v>
      </c>
      <c r="C208" s="302">
        <v>2021</v>
      </c>
      <c r="D208" s="293">
        <v>1</v>
      </c>
      <c r="E208" s="301"/>
      <c r="F208" s="302"/>
      <c r="G208" s="300"/>
      <c r="H208" s="302"/>
      <c r="I208" s="228" t="s">
        <v>748</v>
      </c>
      <c r="J208" s="303">
        <v>4450.93</v>
      </c>
      <c r="K208" s="228" t="s">
        <v>2919</v>
      </c>
      <c r="L208" s="282" t="s">
        <v>3564</v>
      </c>
      <c r="M208" s="282"/>
      <c r="N208" s="816"/>
      <c r="O208" s="242"/>
      <c r="P208" s="242"/>
    </row>
    <row r="209" spans="1:19" s="764" customFormat="1" ht="24.9" customHeight="1">
      <c r="A209" s="196">
        <v>207</v>
      </c>
      <c r="B209" s="769" t="s">
        <v>3516</v>
      </c>
      <c r="C209" s="770">
        <v>2022</v>
      </c>
      <c r="D209" s="770">
        <v>1</v>
      </c>
      <c r="E209" s="770"/>
      <c r="F209" s="771"/>
      <c r="G209" s="772"/>
      <c r="H209" s="769"/>
      <c r="I209" s="770" t="s">
        <v>748</v>
      </c>
      <c r="J209" s="773">
        <v>396993.58</v>
      </c>
      <c r="K209" s="770" t="s">
        <v>2919</v>
      </c>
      <c r="L209" s="769" t="s">
        <v>3517</v>
      </c>
      <c r="M209" s="769"/>
      <c r="N209" s="817"/>
      <c r="O209" s="825"/>
      <c r="P209" s="825"/>
    </row>
    <row r="210" spans="1:19" ht="24.9" customHeight="1">
      <c r="A210" s="196">
        <v>208</v>
      </c>
      <c r="B210" s="237" t="s">
        <v>1212</v>
      </c>
      <c r="C210" s="210">
        <v>2022</v>
      </c>
      <c r="D210" s="210">
        <v>1</v>
      </c>
      <c r="E210" s="210"/>
      <c r="F210" s="238"/>
      <c r="G210" s="239"/>
      <c r="H210" s="237"/>
      <c r="I210" s="228" t="s">
        <v>748</v>
      </c>
      <c r="J210" s="299">
        <v>93332</v>
      </c>
      <c r="K210" s="228" t="s">
        <v>2919</v>
      </c>
      <c r="L210" s="237" t="s">
        <v>3659</v>
      </c>
      <c r="M210" s="237"/>
      <c r="N210" s="671"/>
      <c r="O210" s="242" t="s">
        <v>3661</v>
      </c>
      <c r="P210" s="242"/>
    </row>
    <row r="211" spans="1:19" ht="24.9" customHeight="1">
      <c r="A211" s="196">
        <v>209</v>
      </c>
      <c r="B211" s="237" t="s">
        <v>3660</v>
      </c>
      <c r="C211" s="210">
        <v>2022</v>
      </c>
      <c r="D211" s="210">
        <v>1</v>
      </c>
      <c r="E211" s="210"/>
      <c r="F211" s="238"/>
      <c r="G211" s="239"/>
      <c r="H211" s="237"/>
      <c r="I211" s="228" t="s">
        <v>748</v>
      </c>
      <c r="J211" s="299">
        <v>184500</v>
      </c>
      <c r="K211" s="228" t="s">
        <v>2919</v>
      </c>
      <c r="L211" s="237" t="s">
        <v>3659</v>
      </c>
      <c r="M211" s="237"/>
      <c r="N211" s="671"/>
      <c r="O211" s="242" t="s">
        <v>3661</v>
      </c>
      <c r="P211" s="242"/>
    </row>
    <row r="212" spans="1:19" s="220" customFormat="1" ht="24.9" customHeight="1">
      <c r="A212" s="196">
        <v>210</v>
      </c>
      <c r="B212" s="304" t="s">
        <v>3942</v>
      </c>
      <c r="C212" s="167">
        <v>2022</v>
      </c>
      <c r="D212" s="210">
        <v>1</v>
      </c>
      <c r="E212" s="305"/>
      <c r="F212" s="305"/>
      <c r="G212" s="306"/>
      <c r="H212" s="307"/>
      <c r="I212" s="228" t="s">
        <v>748</v>
      </c>
      <c r="J212" s="308">
        <v>12500</v>
      </c>
      <c r="K212" s="228" t="s">
        <v>2919</v>
      </c>
      <c r="L212" s="309" t="s">
        <v>3642</v>
      </c>
      <c r="M212" s="304"/>
      <c r="N212" s="310"/>
      <c r="O212" s="229"/>
      <c r="P212" s="229"/>
      <c r="Q212" s="310"/>
      <c r="R212" s="310"/>
      <c r="S212" s="310"/>
    </row>
    <row r="213" spans="1:19" s="166" customFormat="1" ht="24.9" customHeight="1">
      <c r="A213" s="196">
        <v>211</v>
      </c>
      <c r="B213" s="304" t="s">
        <v>3942</v>
      </c>
      <c r="C213" s="167">
        <v>2022</v>
      </c>
      <c r="D213" s="210">
        <v>1</v>
      </c>
      <c r="E213" s="305"/>
      <c r="F213" s="305"/>
      <c r="G213" s="306"/>
      <c r="H213" s="307"/>
      <c r="I213" s="228" t="s">
        <v>748</v>
      </c>
      <c r="J213" s="308">
        <v>12500</v>
      </c>
      <c r="K213" s="228" t="s">
        <v>2919</v>
      </c>
      <c r="L213" s="309" t="s">
        <v>3642</v>
      </c>
      <c r="N213" s="818"/>
      <c r="O213" s="229"/>
      <c r="P213" s="229"/>
      <c r="Q213" s="822"/>
      <c r="R213" s="172"/>
      <c r="S213" s="172"/>
    </row>
    <row r="214" spans="1:19" s="166" customFormat="1" ht="29.25" customHeight="1">
      <c r="A214" s="196">
        <v>212</v>
      </c>
      <c r="B214" s="166" t="s">
        <v>3829</v>
      </c>
      <c r="C214" s="167">
        <v>2022</v>
      </c>
      <c r="D214" s="210">
        <v>1</v>
      </c>
      <c r="E214" s="168"/>
      <c r="F214" s="168"/>
      <c r="G214" s="169"/>
      <c r="H214" s="218"/>
      <c r="I214" s="228" t="s">
        <v>748</v>
      </c>
      <c r="J214" s="170">
        <v>139522.78</v>
      </c>
      <c r="K214" s="228" t="s">
        <v>2919</v>
      </c>
      <c r="L214" s="166" t="s">
        <v>3831</v>
      </c>
      <c r="N214" s="818"/>
      <c r="O214" s="229"/>
      <c r="P214" s="229"/>
      <c r="Q214" s="822"/>
      <c r="R214" s="172"/>
      <c r="S214" s="172"/>
    </row>
    <row r="215" spans="1:19" s="166" customFormat="1" ht="42" customHeight="1">
      <c r="A215" s="196">
        <v>213</v>
      </c>
      <c r="B215" s="171" t="s">
        <v>3830</v>
      </c>
      <c r="C215" s="167">
        <v>2022</v>
      </c>
      <c r="D215" s="210">
        <v>1</v>
      </c>
      <c r="E215" s="168"/>
      <c r="F215" s="168"/>
      <c r="G215" s="169"/>
      <c r="H215" s="218"/>
      <c r="I215" s="228" t="s">
        <v>748</v>
      </c>
      <c r="J215" s="170">
        <v>3773972.11</v>
      </c>
      <c r="K215" s="228" t="s">
        <v>2919</v>
      </c>
      <c r="L215" s="166" t="s">
        <v>3832</v>
      </c>
      <c r="N215" s="818"/>
      <c r="O215" s="229"/>
      <c r="P215" s="229"/>
      <c r="Q215" s="822"/>
      <c r="R215" s="172"/>
      <c r="S215" s="172"/>
    </row>
    <row r="216" spans="1:19" s="166" customFormat="1" ht="24.9" customHeight="1">
      <c r="A216" s="196">
        <v>214</v>
      </c>
      <c r="B216" s="166" t="s">
        <v>3840</v>
      </c>
      <c r="C216" s="167">
        <v>2022</v>
      </c>
      <c r="D216" s="167">
        <v>1</v>
      </c>
      <c r="E216" s="168"/>
      <c r="F216" s="168"/>
      <c r="G216" s="169"/>
      <c r="H216" s="167"/>
      <c r="I216" s="228" t="s">
        <v>748</v>
      </c>
      <c r="J216" s="230">
        <v>10700</v>
      </c>
      <c r="K216" s="228" t="s">
        <v>2919</v>
      </c>
      <c r="L216" s="166" t="s">
        <v>1114</v>
      </c>
      <c r="N216" s="818"/>
      <c r="O216" s="229"/>
      <c r="P216" s="229"/>
      <c r="Q216" s="822"/>
      <c r="R216" s="172"/>
      <c r="S216" s="172"/>
    </row>
    <row r="217" spans="1:19" s="232" customFormat="1" ht="24.9" customHeight="1">
      <c r="A217" s="196">
        <v>215</v>
      </c>
      <c r="B217" s="232" t="s">
        <v>3874</v>
      </c>
      <c r="C217" s="231">
        <v>2022</v>
      </c>
      <c r="D217" s="232">
        <v>1</v>
      </c>
      <c r="E217" s="232" t="s">
        <v>3875</v>
      </c>
      <c r="F217" s="231"/>
      <c r="G217" s="233"/>
      <c r="H217" s="231"/>
      <c r="I217" s="228" t="s">
        <v>748</v>
      </c>
      <c r="J217" s="234">
        <v>7000</v>
      </c>
      <c r="K217" s="228" t="s">
        <v>2919</v>
      </c>
      <c r="L217" s="235" t="s">
        <v>3504</v>
      </c>
      <c r="N217" s="819"/>
      <c r="O217" s="236"/>
      <c r="P217" s="236"/>
      <c r="Q217" s="823"/>
    </row>
    <row r="218" spans="1:19" ht="24.9" customHeight="1">
      <c r="A218" s="196">
        <v>216</v>
      </c>
      <c r="B218" s="237" t="s">
        <v>3995</v>
      </c>
      <c r="C218" s="210">
        <v>2023</v>
      </c>
      <c r="D218" s="210">
        <v>2</v>
      </c>
      <c r="E218" s="210"/>
      <c r="F218" s="238"/>
      <c r="G218" s="239"/>
      <c r="H218" s="237"/>
      <c r="I218" s="228" t="s">
        <v>748</v>
      </c>
      <c r="J218" s="240">
        <v>27000</v>
      </c>
      <c r="K218" s="228" t="s">
        <v>2919</v>
      </c>
      <c r="L218" s="237" t="s">
        <v>3994</v>
      </c>
      <c r="M218" s="237"/>
      <c r="N218" s="671"/>
      <c r="O218" s="242"/>
      <c r="P218" s="242"/>
    </row>
    <row r="219" spans="1:19" ht="24.9" customHeight="1">
      <c r="A219" s="196">
        <v>217</v>
      </c>
      <c r="B219" s="242" t="s">
        <v>4004</v>
      </c>
      <c r="C219" s="243">
        <v>2023</v>
      </c>
      <c r="D219" s="243">
        <v>51</v>
      </c>
      <c r="E219" s="243"/>
      <c r="F219" s="244"/>
      <c r="G219" s="245"/>
      <c r="H219" s="242"/>
      <c r="I219" s="242"/>
      <c r="J219" s="312">
        <v>168973.79</v>
      </c>
      <c r="K219" s="243" t="s">
        <v>2919</v>
      </c>
      <c r="L219" s="242" t="s">
        <v>4005</v>
      </c>
      <c r="M219" s="242"/>
      <c r="N219" s="671"/>
      <c r="O219" s="242" t="s">
        <v>4007</v>
      </c>
      <c r="P219" s="242"/>
    </row>
    <row r="220" spans="1:19" ht="24.9" customHeight="1">
      <c r="A220" s="196">
        <v>218</v>
      </c>
      <c r="B220" s="776" t="s">
        <v>4006</v>
      </c>
      <c r="C220" s="775">
        <v>2023</v>
      </c>
      <c r="D220" s="775">
        <v>51</v>
      </c>
      <c r="E220" s="775"/>
      <c r="F220" s="777"/>
      <c r="G220" s="778"/>
      <c r="H220" s="779"/>
      <c r="I220" s="779"/>
      <c r="J220" s="780">
        <v>151181.93</v>
      </c>
      <c r="K220" s="775" t="s">
        <v>2919</v>
      </c>
      <c r="L220" s="779" t="s">
        <v>4005</v>
      </c>
      <c r="M220" s="781"/>
      <c r="N220" s="820"/>
      <c r="O220" s="242" t="s">
        <v>4007</v>
      </c>
      <c r="P220" s="242"/>
    </row>
    <row r="221" spans="1:19" ht="24.9" customHeight="1">
      <c r="A221" s="196">
        <v>219</v>
      </c>
      <c r="B221" s="242" t="s">
        <v>4009</v>
      </c>
      <c r="C221" s="243">
        <v>2023</v>
      </c>
      <c r="D221" s="243">
        <v>1</v>
      </c>
      <c r="E221" s="243"/>
      <c r="F221" s="244"/>
      <c r="G221" s="245"/>
      <c r="H221" s="242"/>
      <c r="I221" s="242"/>
      <c r="J221" s="312">
        <v>2222620</v>
      </c>
      <c r="K221" s="243" t="s">
        <v>2919</v>
      </c>
      <c r="L221" s="242" t="s">
        <v>4008</v>
      </c>
      <c r="M221" s="242"/>
      <c r="N221" s="671"/>
      <c r="O221" s="242" t="s">
        <v>4011</v>
      </c>
      <c r="P221" s="242"/>
    </row>
    <row r="222" spans="1:19" ht="24.9" customHeight="1">
      <c r="A222" s="196">
        <v>220</v>
      </c>
      <c r="B222" s="242" t="s">
        <v>4012</v>
      </c>
      <c r="C222" s="243">
        <v>2023</v>
      </c>
      <c r="D222" s="243">
        <v>1</v>
      </c>
      <c r="E222" s="243"/>
      <c r="F222" s="244"/>
      <c r="G222" s="245"/>
      <c r="H222" s="242"/>
      <c r="I222" s="242"/>
      <c r="J222" s="312">
        <v>2099956.2000000002</v>
      </c>
      <c r="K222" s="243" t="s">
        <v>2919</v>
      </c>
      <c r="L222" s="242" t="s">
        <v>4010</v>
      </c>
      <c r="M222" s="242"/>
      <c r="N222" s="671"/>
      <c r="O222" s="242" t="s">
        <v>4011</v>
      </c>
      <c r="P222" s="242"/>
    </row>
    <row r="223" spans="1:19" ht="24.9" customHeight="1">
      <c r="A223" s="196">
        <v>221</v>
      </c>
      <c r="B223" s="677" t="s">
        <v>4088</v>
      </c>
      <c r="C223" s="676">
        <v>2023</v>
      </c>
      <c r="D223" s="676">
        <v>1</v>
      </c>
      <c r="E223" s="676"/>
      <c r="F223" s="678"/>
      <c r="G223" s="679"/>
      <c r="H223" s="677"/>
      <c r="I223" s="677"/>
      <c r="J223" s="680">
        <v>11210657.6</v>
      </c>
      <c r="K223" s="681" t="s">
        <v>2919</v>
      </c>
      <c r="L223" s="677" t="s">
        <v>4092</v>
      </c>
      <c r="M223" s="677"/>
      <c r="N223" s="821"/>
      <c r="O223" s="242" t="s">
        <v>4251</v>
      </c>
      <c r="P223" s="242"/>
    </row>
    <row r="224" spans="1:19" ht="24.9" customHeight="1">
      <c r="A224" s="196">
        <v>222</v>
      </c>
      <c r="B224" s="682" t="s">
        <v>4089</v>
      </c>
      <c r="C224" s="681">
        <v>2023</v>
      </c>
      <c r="D224" s="681">
        <v>1</v>
      </c>
      <c r="E224" s="681"/>
      <c r="F224" s="683"/>
      <c r="G224" s="684"/>
      <c r="H224" s="682"/>
      <c r="I224" s="682"/>
      <c r="J224" s="685">
        <v>9274943.5099999998</v>
      </c>
      <c r="K224" s="681" t="s">
        <v>2919</v>
      </c>
      <c r="L224" s="682" t="s">
        <v>4093</v>
      </c>
      <c r="M224" s="682"/>
      <c r="N224" s="682"/>
      <c r="O224" s="670" t="s">
        <v>4251</v>
      </c>
      <c r="P224" s="671"/>
    </row>
    <row r="225" spans="1:17" ht="24.9" customHeight="1">
      <c r="A225" s="196">
        <v>223</v>
      </c>
      <c r="B225" s="682" t="s">
        <v>4096</v>
      </c>
      <c r="C225" s="681">
        <v>2023</v>
      </c>
      <c r="D225" s="681">
        <v>1</v>
      </c>
      <c r="E225" s="681"/>
      <c r="F225" s="683"/>
      <c r="G225" s="684"/>
      <c r="H225" s="682"/>
      <c r="I225" s="682"/>
      <c r="J225" s="685">
        <v>510186.49</v>
      </c>
      <c r="K225" s="681" t="s">
        <v>2919</v>
      </c>
      <c r="L225" s="682" t="s">
        <v>4095</v>
      </c>
      <c r="M225" s="682"/>
      <c r="N225" s="682"/>
      <c r="O225" s="670" t="s">
        <v>4251</v>
      </c>
      <c r="P225" s="671"/>
    </row>
    <row r="226" spans="1:17" ht="24.9" customHeight="1">
      <c r="A226" s="196">
        <v>224</v>
      </c>
      <c r="B226" s="682" t="s">
        <v>4090</v>
      </c>
      <c r="C226" s="681">
        <v>2023</v>
      </c>
      <c r="D226" s="681">
        <v>1</v>
      </c>
      <c r="E226" s="681"/>
      <c r="F226" s="686" t="s">
        <v>4094</v>
      </c>
      <c r="G226" s="684"/>
      <c r="H226" s="682"/>
      <c r="I226" s="682"/>
      <c r="J226" s="685">
        <v>324033.03999999998</v>
      </c>
      <c r="K226" s="681" t="s">
        <v>2919</v>
      </c>
      <c r="L226" s="682" t="s">
        <v>4091</v>
      </c>
      <c r="M226" s="682"/>
      <c r="N226" s="682"/>
      <c r="O226" s="670" t="s">
        <v>4251</v>
      </c>
      <c r="P226" s="671"/>
    </row>
    <row r="227" spans="1:17" ht="24.9" customHeight="1">
      <c r="A227" s="196">
        <v>225</v>
      </c>
      <c r="B227" s="682" t="s">
        <v>4097</v>
      </c>
      <c r="C227" s="681">
        <v>2023</v>
      </c>
      <c r="D227" s="681">
        <v>1</v>
      </c>
      <c r="E227" s="681"/>
      <c r="F227" s="686" t="s">
        <v>4098</v>
      </c>
      <c r="G227" s="684"/>
      <c r="H227" s="682"/>
      <c r="I227" s="682"/>
      <c r="J227" s="685">
        <v>652560.27</v>
      </c>
      <c r="K227" s="681" t="s">
        <v>2919</v>
      </c>
      <c r="L227" s="682" t="s">
        <v>4099</v>
      </c>
      <c r="M227" s="682"/>
      <c r="N227" s="682"/>
      <c r="O227" s="670" t="s">
        <v>4251</v>
      </c>
      <c r="P227" s="671"/>
    </row>
    <row r="228" spans="1:17" ht="30.6" customHeight="1">
      <c r="A228" s="196">
        <v>226</v>
      </c>
      <c r="B228" s="682" t="s">
        <v>4100</v>
      </c>
      <c r="C228" s="681">
        <v>2023</v>
      </c>
      <c r="D228" s="681">
        <v>1</v>
      </c>
      <c r="E228" s="681"/>
      <c r="F228" s="686" t="s">
        <v>4101</v>
      </c>
      <c r="G228" s="684"/>
      <c r="H228" s="682"/>
      <c r="I228" s="682"/>
      <c r="J228" s="685">
        <v>78163.95</v>
      </c>
      <c r="K228" s="681" t="s">
        <v>2919</v>
      </c>
      <c r="L228" s="682" t="s">
        <v>4102</v>
      </c>
      <c r="M228" s="682"/>
      <c r="N228" s="682"/>
      <c r="O228" s="670" t="s">
        <v>4251</v>
      </c>
      <c r="P228" s="671"/>
    </row>
    <row r="229" spans="1:17" ht="24.9" customHeight="1">
      <c r="A229" s="196">
        <v>227</v>
      </c>
      <c r="B229" s="682" t="s">
        <v>4103</v>
      </c>
      <c r="C229" s="681">
        <v>2023</v>
      </c>
      <c r="D229" s="681">
        <v>1</v>
      </c>
      <c r="E229" s="681"/>
      <c r="F229" s="686" t="s">
        <v>4104</v>
      </c>
      <c r="G229" s="684"/>
      <c r="H229" s="682"/>
      <c r="I229" s="682"/>
      <c r="J229" s="685">
        <v>1642210.77</v>
      </c>
      <c r="K229" s="681" t="s">
        <v>2919</v>
      </c>
      <c r="L229" s="682" t="s">
        <v>4105</v>
      </c>
      <c r="M229" s="682"/>
      <c r="N229" s="682"/>
      <c r="O229" s="670" t="s">
        <v>4251</v>
      </c>
      <c r="P229" s="671"/>
    </row>
    <row r="230" spans="1:17" ht="24.9" customHeight="1">
      <c r="A230" s="196">
        <v>228</v>
      </c>
      <c r="B230" s="682" t="s">
        <v>4106</v>
      </c>
      <c r="C230" s="681">
        <v>2023</v>
      </c>
      <c r="D230" s="681">
        <v>1</v>
      </c>
      <c r="E230" s="681"/>
      <c r="F230" s="686" t="s">
        <v>4107</v>
      </c>
      <c r="G230" s="684"/>
      <c r="H230" s="682"/>
      <c r="I230" s="682"/>
      <c r="J230" s="685">
        <v>352865.08</v>
      </c>
      <c r="K230" s="681" t="s">
        <v>2919</v>
      </c>
      <c r="L230" s="682" t="s">
        <v>4108</v>
      </c>
      <c r="M230" s="682"/>
      <c r="N230" s="682"/>
      <c r="O230" s="670" t="s">
        <v>4251</v>
      </c>
      <c r="P230" s="242"/>
    </row>
    <row r="231" spans="1:17" s="673" customFormat="1" ht="24.9" customHeight="1">
      <c r="A231" s="196">
        <v>229</v>
      </c>
      <c r="B231" s="682" t="s">
        <v>4109</v>
      </c>
      <c r="C231" s="681">
        <v>2023</v>
      </c>
      <c r="D231" s="681">
        <v>1</v>
      </c>
      <c r="E231" s="681"/>
      <c r="F231" s="683"/>
      <c r="G231" s="684"/>
      <c r="H231" s="682"/>
      <c r="I231" s="682"/>
      <c r="J231" s="685">
        <v>237253.98</v>
      </c>
      <c r="K231" s="681" t="s">
        <v>2919</v>
      </c>
      <c r="L231" s="682" t="s">
        <v>4110</v>
      </c>
      <c r="M231" s="682"/>
      <c r="N231" s="682"/>
      <c r="O231" s="670" t="s">
        <v>4251</v>
      </c>
      <c r="P231" s="242"/>
      <c r="Q231" s="672"/>
    </row>
    <row r="232" spans="1:17" ht="24.9" customHeight="1">
      <c r="A232" s="196">
        <v>230</v>
      </c>
      <c r="B232" s="687" t="s">
        <v>4130</v>
      </c>
      <c r="C232" s="681">
        <v>2023</v>
      </c>
      <c r="D232" s="681">
        <v>1</v>
      </c>
      <c r="E232" s="681"/>
      <c r="F232" s="688" t="s">
        <v>4112</v>
      </c>
      <c r="G232" s="684"/>
      <c r="H232" s="682"/>
      <c r="I232" s="682"/>
      <c r="J232" s="689">
        <v>8305089.531299999</v>
      </c>
      <c r="K232" s="681" t="s">
        <v>2919</v>
      </c>
      <c r="L232" s="682"/>
      <c r="M232" s="682"/>
      <c r="N232" s="682"/>
      <c r="O232" s="670" t="s">
        <v>4251</v>
      </c>
      <c r="P232" s="242"/>
    </row>
    <row r="233" spans="1:17" ht="24.9" customHeight="1">
      <c r="A233" s="196">
        <v>231</v>
      </c>
      <c r="B233" s="687" t="s">
        <v>4131</v>
      </c>
      <c r="C233" s="681">
        <v>2023</v>
      </c>
      <c r="D233" s="681">
        <v>1</v>
      </c>
      <c r="E233" s="681"/>
      <c r="F233" s="688" t="s">
        <v>4113</v>
      </c>
      <c r="G233" s="684"/>
      <c r="H233" s="682"/>
      <c r="I233" s="682"/>
      <c r="J233" s="689">
        <v>5165928.2418</v>
      </c>
      <c r="K233" s="681" t="s">
        <v>2919</v>
      </c>
      <c r="L233" s="682"/>
      <c r="M233" s="682"/>
      <c r="N233" s="682"/>
      <c r="O233" s="670" t="s">
        <v>4251</v>
      </c>
      <c r="P233" s="242"/>
    </row>
    <row r="234" spans="1:17" ht="24.9" customHeight="1">
      <c r="A234" s="196">
        <v>232</v>
      </c>
      <c r="B234" s="687" t="s">
        <v>4132</v>
      </c>
      <c r="C234" s="681">
        <v>2023</v>
      </c>
      <c r="D234" s="681">
        <v>1</v>
      </c>
      <c r="E234" s="681"/>
      <c r="F234" s="688" t="s">
        <v>4114</v>
      </c>
      <c r="G234" s="684"/>
      <c r="H234" s="682"/>
      <c r="I234" s="682"/>
      <c r="J234" s="929">
        <v>20068573.235999998</v>
      </c>
      <c r="K234" s="681" t="s">
        <v>2919</v>
      </c>
      <c r="L234" s="682"/>
      <c r="M234" s="682"/>
      <c r="N234" s="682"/>
      <c r="O234" s="670" t="s">
        <v>4251</v>
      </c>
      <c r="P234" s="242"/>
    </row>
    <row r="235" spans="1:17" ht="24.9" customHeight="1">
      <c r="A235" s="196">
        <v>233</v>
      </c>
      <c r="B235" s="687" t="s">
        <v>4133</v>
      </c>
      <c r="C235" s="681">
        <v>2023</v>
      </c>
      <c r="D235" s="681">
        <v>1</v>
      </c>
      <c r="E235" s="690"/>
      <c r="F235" s="688" t="s">
        <v>4115</v>
      </c>
      <c r="G235" s="684"/>
      <c r="H235" s="682"/>
      <c r="I235" s="682"/>
      <c r="J235" s="929"/>
      <c r="K235" s="681" t="s">
        <v>2919</v>
      </c>
      <c r="L235" s="682"/>
      <c r="M235" s="682"/>
      <c r="N235" s="682"/>
      <c r="O235" s="670" t="s">
        <v>4251</v>
      </c>
      <c r="P235" s="242"/>
    </row>
    <row r="236" spans="1:17" ht="24.9" customHeight="1">
      <c r="A236" s="196">
        <v>234</v>
      </c>
      <c r="B236" s="687" t="s">
        <v>4134</v>
      </c>
      <c r="C236" s="681">
        <v>2023</v>
      </c>
      <c r="D236" s="681">
        <v>1</v>
      </c>
      <c r="E236" s="681"/>
      <c r="F236" s="688" t="s">
        <v>4116</v>
      </c>
      <c r="G236" s="684"/>
      <c r="H236" s="682"/>
      <c r="I236" s="682"/>
      <c r="J236" s="929"/>
      <c r="K236" s="681" t="s">
        <v>2919</v>
      </c>
      <c r="L236" s="682"/>
      <c r="M236" s="682"/>
      <c r="N236" s="682"/>
      <c r="O236" s="670" t="s">
        <v>4251</v>
      </c>
      <c r="P236" s="242"/>
    </row>
    <row r="237" spans="1:17" ht="24.9" customHeight="1">
      <c r="A237" s="196">
        <v>235</v>
      </c>
      <c r="B237" s="687" t="s">
        <v>4135</v>
      </c>
      <c r="C237" s="681">
        <v>2023</v>
      </c>
      <c r="D237" s="681">
        <v>1</v>
      </c>
      <c r="E237" s="681"/>
      <c r="F237" s="688" t="s">
        <v>4117</v>
      </c>
      <c r="G237" s="684"/>
      <c r="H237" s="682"/>
      <c r="I237" s="682"/>
      <c r="J237" s="689">
        <v>7899921.5289000021</v>
      </c>
      <c r="K237" s="681" t="s">
        <v>2919</v>
      </c>
      <c r="L237" s="682"/>
      <c r="M237" s="682"/>
      <c r="N237" s="682"/>
      <c r="O237" s="670" t="s">
        <v>4251</v>
      </c>
      <c r="P237" s="242"/>
    </row>
    <row r="238" spans="1:17" ht="24.9" customHeight="1">
      <c r="A238" s="196">
        <v>236</v>
      </c>
      <c r="B238" s="687" t="s">
        <v>4136</v>
      </c>
      <c r="C238" s="681">
        <v>2023</v>
      </c>
      <c r="D238" s="681">
        <v>1</v>
      </c>
      <c r="E238" s="681"/>
      <c r="F238" s="688" t="s">
        <v>4118</v>
      </c>
      <c r="G238" s="684"/>
      <c r="H238" s="682"/>
      <c r="I238" s="682"/>
      <c r="J238" s="689">
        <v>5673356.0088000009</v>
      </c>
      <c r="K238" s="681" t="s">
        <v>2919</v>
      </c>
      <c r="L238" s="682"/>
      <c r="M238" s="682"/>
      <c r="N238" s="682"/>
      <c r="O238" s="670" t="s">
        <v>4251</v>
      </c>
      <c r="P238" s="242"/>
    </row>
    <row r="239" spans="1:17" ht="24.9" customHeight="1">
      <c r="A239" s="196">
        <v>237</v>
      </c>
      <c r="B239" s="691" t="s">
        <v>4137</v>
      </c>
      <c r="C239" s="681">
        <v>2023</v>
      </c>
      <c r="D239" s="681">
        <v>1</v>
      </c>
      <c r="E239" s="681"/>
      <c r="F239" s="688" t="s">
        <v>4119</v>
      </c>
      <c r="G239" s="684"/>
      <c r="H239" s="682"/>
      <c r="I239" s="682"/>
      <c r="J239" s="689">
        <v>9200652.9617999997</v>
      </c>
      <c r="K239" s="681" t="s">
        <v>2919</v>
      </c>
      <c r="L239" s="682"/>
      <c r="M239" s="682"/>
      <c r="N239" s="682"/>
      <c r="O239" s="670" t="s">
        <v>4251</v>
      </c>
      <c r="P239" s="242"/>
    </row>
    <row r="240" spans="1:17" ht="24.9" customHeight="1">
      <c r="A240" s="196">
        <v>238</v>
      </c>
      <c r="B240" s="687" t="s">
        <v>4127</v>
      </c>
      <c r="C240" s="681">
        <v>2023</v>
      </c>
      <c r="D240" s="681">
        <v>1</v>
      </c>
      <c r="E240" s="692"/>
      <c r="F240" s="688" t="s">
        <v>4111</v>
      </c>
      <c r="G240" s="684"/>
      <c r="H240" s="682"/>
      <c r="I240" s="682"/>
      <c r="J240" s="689">
        <v>6719366.9507999998</v>
      </c>
      <c r="K240" s="681" t="s">
        <v>2919</v>
      </c>
      <c r="L240" s="682"/>
      <c r="M240" s="682"/>
      <c r="N240" s="682"/>
      <c r="O240" s="670" t="s">
        <v>4251</v>
      </c>
      <c r="P240" s="242"/>
    </row>
    <row r="241" spans="1:16" ht="24.9" customHeight="1">
      <c r="A241" s="196">
        <v>239</v>
      </c>
      <c r="B241" s="687" t="s">
        <v>4138</v>
      </c>
      <c r="C241" s="681">
        <v>2023</v>
      </c>
      <c r="D241" s="681">
        <v>1</v>
      </c>
      <c r="E241" s="681"/>
      <c r="F241" s="688" t="s">
        <v>4120</v>
      </c>
      <c r="G241" s="684"/>
      <c r="H241" s="682"/>
      <c r="I241" s="682"/>
      <c r="J241" s="689">
        <v>5054931</v>
      </c>
      <c r="K241" s="681" t="s">
        <v>2919</v>
      </c>
      <c r="L241" s="682"/>
      <c r="M241" s="682"/>
      <c r="N241" s="682"/>
      <c r="O241" s="670" t="s">
        <v>4251</v>
      </c>
      <c r="P241" s="242"/>
    </row>
    <row r="242" spans="1:16" ht="24.9" customHeight="1">
      <c r="A242" s="196">
        <v>240</v>
      </c>
      <c r="B242" s="691" t="s">
        <v>4139</v>
      </c>
      <c r="C242" s="681">
        <v>2023</v>
      </c>
      <c r="D242" s="681">
        <v>1</v>
      </c>
      <c r="E242" s="681"/>
      <c r="F242" s="688" t="s">
        <v>4121</v>
      </c>
      <c r="G242" s="684"/>
      <c r="H242" s="682"/>
      <c r="I242" s="682"/>
      <c r="J242" s="689">
        <v>6141153.1143000005</v>
      </c>
      <c r="K242" s="681" t="s">
        <v>2919</v>
      </c>
      <c r="L242" s="682"/>
      <c r="M242" s="682"/>
      <c r="N242" s="682"/>
      <c r="O242" s="670" t="s">
        <v>4251</v>
      </c>
      <c r="P242" s="242"/>
    </row>
    <row r="243" spans="1:16" ht="24.9" customHeight="1">
      <c r="A243" s="196">
        <v>241</v>
      </c>
      <c r="B243" s="687" t="s">
        <v>4140</v>
      </c>
      <c r="C243" s="681">
        <v>2023</v>
      </c>
      <c r="D243" s="681">
        <v>1</v>
      </c>
      <c r="E243" s="681"/>
      <c r="F243" s="688" t="s">
        <v>4122</v>
      </c>
      <c r="G243" s="684"/>
      <c r="H243" s="682"/>
      <c r="I243" s="682"/>
      <c r="J243" s="689">
        <v>9023965.1961000003</v>
      </c>
      <c r="K243" s="681" t="s">
        <v>2919</v>
      </c>
      <c r="L243" s="682"/>
      <c r="M243" s="682"/>
      <c r="N243" s="682"/>
      <c r="O243" s="670" t="s">
        <v>4251</v>
      </c>
      <c r="P243" s="242"/>
    </row>
    <row r="244" spans="1:16" ht="24.9" customHeight="1">
      <c r="A244" s="196">
        <v>242</v>
      </c>
      <c r="B244" s="691" t="s">
        <v>4141</v>
      </c>
      <c r="C244" s="681">
        <v>2023</v>
      </c>
      <c r="D244" s="681">
        <v>1</v>
      </c>
      <c r="E244" s="681"/>
      <c r="F244" s="688" t="s">
        <v>4123</v>
      </c>
      <c r="G244" s="684"/>
      <c r="H244" s="682"/>
      <c r="I244" s="682"/>
      <c r="J244" s="689">
        <v>4765653.3147</v>
      </c>
      <c r="K244" s="681" t="s">
        <v>2919</v>
      </c>
      <c r="L244" s="682"/>
      <c r="M244" s="682"/>
      <c r="N244" s="682"/>
      <c r="O244" s="670" t="s">
        <v>4251</v>
      </c>
      <c r="P244" s="242"/>
    </row>
    <row r="245" spans="1:16" ht="24.9" customHeight="1">
      <c r="A245" s="196">
        <v>243</v>
      </c>
      <c r="B245" s="687" t="s">
        <v>4142</v>
      </c>
      <c r="C245" s="681">
        <v>2023</v>
      </c>
      <c r="D245" s="681">
        <v>1</v>
      </c>
      <c r="E245" s="681"/>
      <c r="F245" s="688" t="s">
        <v>4124</v>
      </c>
      <c r="G245" s="684"/>
      <c r="H245" s="682"/>
      <c r="I245" s="682"/>
      <c r="J245" s="689">
        <v>4082966.7344999998</v>
      </c>
      <c r="K245" s="681" t="s">
        <v>2919</v>
      </c>
      <c r="L245" s="682"/>
      <c r="M245" s="682"/>
      <c r="N245" s="682"/>
      <c r="O245" s="670" t="s">
        <v>4251</v>
      </c>
      <c r="P245" s="242"/>
    </row>
    <row r="246" spans="1:16" ht="24.9" customHeight="1">
      <c r="A246" s="196">
        <v>244</v>
      </c>
      <c r="B246" s="687" t="s">
        <v>4143</v>
      </c>
      <c r="C246" s="681">
        <v>2023</v>
      </c>
      <c r="D246" s="681">
        <v>1</v>
      </c>
      <c r="E246" s="681"/>
      <c r="F246" s="688" t="s">
        <v>4125</v>
      </c>
      <c r="G246" s="684"/>
      <c r="H246" s="682"/>
      <c r="I246" s="682"/>
      <c r="J246" s="929">
        <v>9522184.5311999992</v>
      </c>
      <c r="K246" s="681" t="s">
        <v>2919</v>
      </c>
      <c r="L246" s="682"/>
      <c r="M246" s="682"/>
      <c r="N246" s="682"/>
      <c r="O246" s="670" t="s">
        <v>4251</v>
      </c>
      <c r="P246" s="242"/>
    </row>
    <row r="247" spans="1:16" ht="24.9" customHeight="1">
      <c r="A247" s="196">
        <v>245</v>
      </c>
      <c r="B247" s="687" t="s">
        <v>4144</v>
      </c>
      <c r="C247" s="681">
        <v>2023</v>
      </c>
      <c r="D247" s="681">
        <v>1</v>
      </c>
      <c r="E247" s="681"/>
      <c r="F247" s="688" t="s">
        <v>4126</v>
      </c>
      <c r="G247" s="684"/>
      <c r="H247" s="682"/>
      <c r="I247" s="682"/>
      <c r="J247" s="929"/>
      <c r="K247" s="681" t="s">
        <v>2919</v>
      </c>
      <c r="L247" s="682"/>
      <c r="M247" s="682"/>
      <c r="N247" s="682"/>
      <c r="O247" s="670" t="s">
        <v>4251</v>
      </c>
      <c r="P247" s="242"/>
    </row>
    <row r="248" spans="1:16" ht="24.9" customHeight="1">
      <c r="A248" s="196">
        <v>246</v>
      </c>
      <c r="B248" s="682" t="s">
        <v>4128</v>
      </c>
      <c r="C248" s="681">
        <v>2023</v>
      </c>
      <c r="D248" s="681">
        <v>1</v>
      </c>
      <c r="E248" s="681"/>
      <c r="F248" s="683" t="s">
        <v>4111</v>
      </c>
      <c r="G248" s="684"/>
      <c r="H248" s="682"/>
      <c r="I248" s="682"/>
      <c r="J248" s="689">
        <v>989692</v>
      </c>
      <c r="K248" s="681" t="s">
        <v>2919</v>
      </c>
      <c r="L248" s="682"/>
      <c r="M248" s="682"/>
      <c r="N248" s="682"/>
      <c r="O248" s="670" t="s">
        <v>4251</v>
      </c>
      <c r="P248" s="242"/>
    </row>
    <row r="249" spans="1:16" ht="24.9" customHeight="1">
      <c r="A249" s="196">
        <v>247</v>
      </c>
      <c r="B249" s="682" t="s">
        <v>4129</v>
      </c>
      <c r="C249" s="681">
        <v>2023</v>
      </c>
      <c r="D249" s="681">
        <v>1</v>
      </c>
      <c r="E249" s="681"/>
      <c r="F249" s="683" t="s">
        <v>4145</v>
      </c>
      <c r="G249" s="684"/>
      <c r="H249" s="682"/>
      <c r="I249" s="682"/>
      <c r="J249" s="689">
        <v>3608451</v>
      </c>
      <c r="K249" s="681" t="s">
        <v>2919</v>
      </c>
      <c r="L249" s="682"/>
      <c r="M249" s="682"/>
      <c r="N249" s="682"/>
      <c r="O249" s="670" t="s">
        <v>4251</v>
      </c>
      <c r="P249" s="242"/>
    </row>
    <row r="250" spans="1:16" ht="24.9" customHeight="1">
      <c r="A250" s="196">
        <v>248</v>
      </c>
      <c r="B250" s="177" t="s">
        <v>4146</v>
      </c>
      <c r="C250" s="814">
        <v>45063</v>
      </c>
      <c r="D250" s="243">
        <v>1</v>
      </c>
      <c r="E250" s="243"/>
      <c r="F250" s="244"/>
      <c r="G250" s="245"/>
      <c r="H250" s="242"/>
      <c r="I250" s="242"/>
      <c r="J250" s="815">
        <v>13500</v>
      </c>
      <c r="K250" s="243" t="s">
        <v>2919</v>
      </c>
      <c r="L250" s="242"/>
      <c r="M250" s="242"/>
      <c r="N250" s="242"/>
      <c r="O250" s="242"/>
      <c r="P250" s="242"/>
    </row>
    <row r="251" spans="1:16" ht="24.9" customHeight="1">
      <c r="A251" s="196">
        <v>249</v>
      </c>
      <c r="B251" s="177" t="s">
        <v>4146</v>
      </c>
      <c r="C251" s="814">
        <v>45063</v>
      </c>
      <c r="D251" s="243">
        <v>1</v>
      </c>
      <c r="E251" s="243"/>
      <c r="F251" s="244"/>
      <c r="G251" s="245"/>
      <c r="H251" s="242"/>
      <c r="I251" s="242"/>
      <c r="J251" s="815">
        <v>13500</v>
      </c>
      <c r="K251" s="243" t="s">
        <v>2919</v>
      </c>
      <c r="L251" s="242"/>
      <c r="M251" s="242"/>
      <c r="N251" s="242"/>
      <c r="O251" s="242"/>
      <c r="P251" s="242"/>
    </row>
    <row r="252" spans="1:16" ht="24.9" customHeight="1">
      <c r="A252" s="196">
        <v>250</v>
      </c>
      <c r="B252" s="177" t="s">
        <v>4147</v>
      </c>
      <c r="C252" s="814">
        <v>45124</v>
      </c>
      <c r="D252" s="243">
        <v>1</v>
      </c>
      <c r="E252" s="243"/>
      <c r="F252" s="244"/>
      <c r="G252" s="245"/>
      <c r="H252" s="242"/>
      <c r="I252" s="242"/>
      <c r="J252" s="815">
        <v>14900</v>
      </c>
      <c r="K252" s="243" t="s">
        <v>2919</v>
      </c>
      <c r="L252" s="242"/>
      <c r="M252" s="242"/>
      <c r="N252" s="242"/>
      <c r="O252" s="242"/>
      <c r="P252" s="242"/>
    </row>
    <row r="253" spans="1:16" ht="24.9" customHeight="1">
      <c r="A253" s="196">
        <v>251</v>
      </c>
      <c r="B253" s="177" t="s">
        <v>4148</v>
      </c>
      <c r="C253" s="814">
        <v>45191</v>
      </c>
      <c r="D253" s="243">
        <v>1</v>
      </c>
      <c r="E253" s="243"/>
      <c r="F253" s="244"/>
      <c r="G253" s="245"/>
      <c r="H253" s="242"/>
      <c r="I253" s="242"/>
      <c r="J253" s="815">
        <v>194922.58</v>
      </c>
      <c r="K253" s="243" t="s">
        <v>2919</v>
      </c>
      <c r="L253" s="242"/>
      <c r="M253" s="242"/>
      <c r="N253" s="242"/>
      <c r="O253" s="242"/>
      <c r="P253" s="242"/>
    </row>
    <row r="254" spans="1:16" ht="24.9" customHeight="1">
      <c r="A254" s="196">
        <v>252</v>
      </c>
      <c r="B254" s="177" t="s">
        <v>4149</v>
      </c>
      <c r="C254" s="814">
        <v>45191</v>
      </c>
      <c r="D254" s="243">
        <v>1</v>
      </c>
      <c r="E254" s="243"/>
      <c r="F254" s="244"/>
      <c r="G254" s="245"/>
      <c r="H254" s="242"/>
      <c r="I254" s="242"/>
      <c r="J254" s="815">
        <v>687358.56</v>
      </c>
      <c r="K254" s="243" t="s">
        <v>2919</v>
      </c>
      <c r="L254" s="242"/>
      <c r="M254" s="242"/>
      <c r="N254" s="242"/>
      <c r="O254" s="242"/>
      <c r="P254" s="242"/>
    </row>
    <row r="255" spans="1:16" ht="24.9" customHeight="1">
      <c r="A255" s="196">
        <v>253</v>
      </c>
      <c r="B255" s="177" t="s">
        <v>4150</v>
      </c>
      <c r="C255" s="814">
        <v>45191</v>
      </c>
      <c r="D255" s="243">
        <v>1</v>
      </c>
      <c r="E255" s="243"/>
      <c r="F255" s="244"/>
      <c r="G255" s="245"/>
      <c r="H255" s="242"/>
      <c r="I255" s="242"/>
      <c r="J255" s="815">
        <v>20518.16</v>
      </c>
      <c r="K255" s="243" t="s">
        <v>2919</v>
      </c>
      <c r="L255" s="242"/>
      <c r="M255" s="242"/>
      <c r="N255" s="242"/>
      <c r="O255" s="242"/>
      <c r="P255" s="242"/>
    </row>
    <row r="256" spans="1:16" ht="24.9" customHeight="1">
      <c r="A256" s="196">
        <v>254</v>
      </c>
      <c r="B256" s="581" t="s">
        <v>4151</v>
      </c>
      <c r="C256" s="814">
        <v>45191</v>
      </c>
      <c r="D256" s="243">
        <v>1</v>
      </c>
      <c r="E256" s="243"/>
      <c r="F256" s="244"/>
      <c r="G256" s="245"/>
      <c r="H256" s="242"/>
      <c r="I256" s="242"/>
      <c r="J256" s="815">
        <v>1231089.96</v>
      </c>
      <c r="K256" s="243" t="s">
        <v>2919</v>
      </c>
      <c r="L256" s="242"/>
      <c r="M256" s="242"/>
      <c r="N256" s="242"/>
      <c r="O256" s="242"/>
      <c r="P256" s="242"/>
    </row>
    <row r="257" spans="1:16" ht="24.9" customHeight="1">
      <c r="A257" s="196">
        <v>255</v>
      </c>
      <c r="B257" s="581" t="s">
        <v>4152</v>
      </c>
      <c r="C257" s="814">
        <v>45191</v>
      </c>
      <c r="D257" s="243">
        <v>1</v>
      </c>
      <c r="E257" s="243"/>
      <c r="F257" s="244"/>
      <c r="G257" s="245"/>
      <c r="H257" s="242"/>
      <c r="I257" s="242"/>
      <c r="J257" s="815">
        <v>3488088.22</v>
      </c>
      <c r="K257" s="243" t="s">
        <v>2919</v>
      </c>
      <c r="L257" s="242"/>
      <c r="M257" s="242"/>
      <c r="N257" s="242"/>
      <c r="O257" s="242"/>
      <c r="P257" s="242"/>
    </row>
    <row r="258" spans="1:16" ht="24.9" customHeight="1">
      <c r="A258" s="196">
        <v>256</v>
      </c>
      <c r="B258" s="581" t="s">
        <v>4153</v>
      </c>
      <c r="C258" s="814">
        <v>45191</v>
      </c>
      <c r="D258" s="243">
        <v>1</v>
      </c>
      <c r="E258" s="243"/>
      <c r="F258" s="244"/>
      <c r="G258" s="245"/>
      <c r="H258" s="242"/>
      <c r="I258" s="242"/>
      <c r="J258" s="815">
        <v>3590679.04</v>
      </c>
      <c r="K258" s="243" t="s">
        <v>2919</v>
      </c>
      <c r="L258" s="242"/>
      <c r="M258" s="242"/>
      <c r="N258" s="242"/>
      <c r="O258" s="242"/>
      <c r="P258" s="242"/>
    </row>
    <row r="259" spans="1:16" ht="24.9" customHeight="1">
      <c r="A259" s="196">
        <v>257</v>
      </c>
      <c r="B259" s="581" t="s">
        <v>4154</v>
      </c>
      <c r="C259" s="814">
        <v>45191</v>
      </c>
      <c r="D259" s="243">
        <v>1</v>
      </c>
      <c r="E259" s="243"/>
      <c r="F259" s="244"/>
      <c r="G259" s="245"/>
      <c r="H259" s="242"/>
      <c r="I259" s="242"/>
      <c r="J259" s="815">
        <v>769431.23</v>
      </c>
      <c r="K259" s="243" t="s">
        <v>2919</v>
      </c>
      <c r="L259" s="242"/>
      <c r="M259" s="242"/>
      <c r="N259" s="242"/>
      <c r="O259" s="242"/>
      <c r="P259" s="242"/>
    </row>
    <row r="260" spans="1:16" ht="24.9" customHeight="1">
      <c r="A260" s="196">
        <v>258</v>
      </c>
      <c r="B260" s="177" t="s">
        <v>4155</v>
      </c>
      <c r="C260" s="814">
        <v>45191</v>
      </c>
      <c r="D260" s="243">
        <v>1</v>
      </c>
      <c r="E260" s="243"/>
      <c r="F260" s="244"/>
      <c r="G260" s="245"/>
      <c r="H260" s="242"/>
      <c r="I260" s="242"/>
      <c r="J260" s="815">
        <v>71813.59</v>
      </c>
      <c r="K260" s="243" t="s">
        <v>2919</v>
      </c>
      <c r="L260" s="242"/>
      <c r="M260" s="242"/>
      <c r="N260" s="242"/>
      <c r="O260" s="242"/>
      <c r="P260" s="242"/>
    </row>
    <row r="261" spans="1:16" ht="24.9" customHeight="1">
      <c r="A261" s="196">
        <v>259</v>
      </c>
      <c r="B261" s="177" t="s">
        <v>4156</v>
      </c>
      <c r="C261" s="814">
        <v>45191</v>
      </c>
      <c r="D261" s="243">
        <v>1</v>
      </c>
      <c r="E261" s="243"/>
      <c r="F261" s="244"/>
      <c r="G261" s="245"/>
      <c r="H261" s="242"/>
      <c r="I261" s="242"/>
      <c r="J261" s="815">
        <v>108572.1</v>
      </c>
      <c r="K261" s="243" t="s">
        <v>2919</v>
      </c>
      <c r="L261" s="242"/>
      <c r="M261" s="242"/>
      <c r="N261" s="242"/>
      <c r="O261" s="242"/>
      <c r="P261" s="242"/>
    </row>
    <row r="262" spans="1:16" ht="24.9" customHeight="1">
      <c r="A262" s="196">
        <v>260</v>
      </c>
      <c r="B262" s="581" t="s">
        <v>4157</v>
      </c>
      <c r="C262" s="814">
        <v>45203</v>
      </c>
      <c r="D262" s="243">
        <v>1</v>
      </c>
      <c r="E262" s="243"/>
      <c r="F262" s="244"/>
      <c r="G262" s="245"/>
      <c r="H262" s="242"/>
      <c r="I262" s="242"/>
      <c r="J262" s="815">
        <v>13980</v>
      </c>
      <c r="K262" s="243" t="s">
        <v>2919</v>
      </c>
      <c r="L262" s="242"/>
      <c r="M262" s="242"/>
      <c r="N262" s="242"/>
      <c r="O262" s="242"/>
      <c r="P262" s="242"/>
    </row>
    <row r="263" spans="1:16" ht="24.9" customHeight="1">
      <c r="A263" s="196">
        <v>261</v>
      </c>
      <c r="B263" s="581" t="s">
        <v>4158</v>
      </c>
      <c r="C263" s="814">
        <v>45203</v>
      </c>
      <c r="D263" s="243">
        <v>1</v>
      </c>
      <c r="E263" s="243"/>
      <c r="F263" s="244"/>
      <c r="G263" s="245"/>
      <c r="H263" s="242"/>
      <c r="I263" s="242"/>
      <c r="J263" s="815">
        <v>17695</v>
      </c>
      <c r="K263" s="243" t="s">
        <v>2919</v>
      </c>
      <c r="L263" s="242"/>
      <c r="M263" s="242"/>
      <c r="N263" s="242"/>
      <c r="O263" s="242"/>
      <c r="P263" s="242"/>
    </row>
    <row r="264" spans="1:16" ht="24.9" customHeight="1">
      <c r="A264" s="196">
        <v>262</v>
      </c>
      <c r="B264" s="177" t="s">
        <v>4159</v>
      </c>
      <c r="C264" s="814">
        <v>45289</v>
      </c>
      <c r="D264" s="243">
        <v>1</v>
      </c>
      <c r="E264" s="243"/>
      <c r="F264" s="244"/>
      <c r="G264" s="245"/>
      <c r="H264" s="242"/>
      <c r="I264" s="242"/>
      <c r="J264" s="815">
        <v>709763.09</v>
      </c>
      <c r="K264" s="243" t="s">
        <v>2919</v>
      </c>
      <c r="L264" s="242"/>
      <c r="M264" s="242"/>
      <c r="N264" s="242"/>
      <c r="O264" s="242"/>
      <c r="P264" s="242"/>
    </row>
    <row r="265" spans="1:16" ht="24.9" customHeight="1">
      <c r="A265" s="196">
        <v>263</v>
      </c>
      <c r="B265" s="177" t="s">
        <v>4160</v>
      </c>
      <c r="C265" s="814">
        <v>45289</v>
      </c>
      <c r="D265" s="243">
        <v>1</v>
      </c>
      <c r="E265" s="243"/>
      <c r="F265" s="244"/>
      <c r="G265" s="245"/>
      <c r="H265" s="242"/>
      <c r="I265" s="242"/>
      <c r="J265" s="815">
        <v>2372716.12</v>
      </c>
      <c r="K265" s="243" t="s">
        <v>2919</v>
      </c>
      <c r="L265" s="242"/>
      <c r="M265" s="242"/>
      <c r="N265" s="242"/>
      <c r="O265" s="242"/>
      <c r="P265" s="242"/>
    </row>
    <row r="266" spans="1:16" ht="24.9" customHeight="1">
      <c r="A266" s="196">
        <v>264</v>
      </c>
      <c r="B266" s="177" t="s">
        <v>4161</v>
      </c>
      <c r="C266" s="814">
        <v>45289</v>
      </c>
      <c r="D266" s="243">
        <v>1</v>
      </c>
      <c r="E266" s="243"/>
      <c r="F266" s="244"/>
      <c r="G266" s="245"/>
      <c r="H266" s="242"/>
      <c r="I266" s="242"/>
      <c r="J266" s="815">
        <v>25145.360000000001</v>
      </c>
      <c r="K266" s="243" t="s">
        <v>2919</v>
      </c>
      <c r="L266" s="242"/>
      <c r="M266" s="242"/>
      <c r="N266" s="242"/>
      <c r="O266" s="242"/>
      <c r="P266" s="242"/>
    </row>
    <row r="267" spans="1:16" ht="24.9" customHeight="1">
      <c r="A267" s="196">
        <v>265</v>
      </c>
      <c r="B267" s="177" t="s">
        <v>4161</v>
      </c>
      <c r="C267" s="814">
        <v>45289</v>
      </c>
      <c r="D267" s="243">
        <v>1</v>
      </c>
      <c r="E267" s="243"/>
      <c r="F267" s="244"/>
      <c r="G267" s="245"/>
      <c r="H267" s="242"/>
      <c r="I267" s="242"/>
      <c r="J267" s="815">
        <v>25145.360000000001</v>
      </c>
      <c r="K267" s="243" t="s">
        <v>2919</v>
      </c>
      <c r="L267" s="242"/>
      <c r="M267" s="242"/>
      <c r="N267" s="242"/>
      <c r="O267" s="242"/>
      <c r="P267" s="242"/>
    </row>
    <row r="268" spans="1:16" ht="24.9" customHeight="1">
      <c r="A268" s="196">
        <v>266</v>
      </c>
      <c r="B268" s="177" t="s">
        <v>4162</v>
      </c>
      <c r="C268" s="814">
        <v>45293</v>
      </c>
      <c r="D268" s="243">
        <v>1</v>
      </c>
      <c r="E268" s="243"/>
      <c r="F268" s="244"/>
      <c r="G268" s="245"/>
      <c r="H268" s="242"/>
      <c r="I268" s="242"/>
      <c r="J268" s="815">
        <v>510186.49</v>
      </c>
      <c r="K268" s="243" t="s">
        <v>2919</v>
      </c>
      <c r="L268" s="242"/>
      <c r="M268" s="242"/>
      <c r="N268" s="242"/>
      <c r="O268" s="242"/>
      <c r="P268" s="242"/>
    </row>
    <row r="269" spans="1:16" ht="24.9" customHeight="1">
      <c r="A269" s="196">
        <v>267</v>
      </c>
      <c r="B269" s="177" t="s">
        <v>4163</v>
      </c>
      <c r="C269" s="814">
        <v>45293</v>
      </c>
      <c r="D269" s="243">
        <v>1</v>
      </c>
      <c r="E269" s="243"/>
      <c r="F269" s="244"/>
      <c r="G269" s="245"/>
      <c r="H269" s="242"/>
      <c r="I269" s="242"/>
      <c r="J269" s="815">
        <v>9274943.5099999998</v>
      </c>
      <c r="K269" s="243" t="s">
        <v>2919</v>
      </c>
      <c r="L269" s="242"/>
      <c r="M269" s="242"/>
      <c r="N269" s="242"/>
      <c r="O269" s="242"/>
      <c r="P269" s="242"/>
    </row>
    <row r="270" spans="1:16" ht="24.9" customHeight="1">
      <c r="A270" s="196">
        <v>268</v>
      </c>
      <c r="B270" s="177" t="s">
        <v>4164</v>
      </c>
      <c r="C270" s="814">
        <v>45293</v>
      </c>
      <c r="D270" s="243">
        <v>1</v>
      </c>
      <c r="E270" s="243"/>
      <c r="F270" s="244"/>
      <c r="G270" s="245"/>
      <c r="H270" s="242"/>
      <c r="I270" s="242"/>
      <c r="J270" s="815">
        <v>11210797.6</v>
      </c>
      <c r="K270" s="243" t="s">
        <v>2919</v>
      </c>
      <c r="L270" s="242"/>
      <c r="M270" s="242"/>
      <c r="N270" s="242"/>
      <c r="O270" s="242"/>
      <c r="P270" s="242"/>
    </row>
    <row r="271" spans="1:16" ht="24.9" customHeight="1">
      <c r="A271" s="196">
        <v>269</v>
      </c>
      <c r="B271" s="177" t="s">
        <v>4165</v>
      </c>
      <c r="C271" s="814">
        <v>45293</v>
      </c>
      <c r="D271" s="243">
        <v>1</v>
      </c>
      <c r="E271" s="243"/>
      <c r="F271" s="244"/>
      <c r="G271" s="245"/>
      <c r="H271" s="242"/>
      <c r="I271" s="242"/>
      <c r="J271" s="815">
        <v>237253.98</v>
      </c>
      <c r="K271" s="243" t="s">
        <v>2919</v>
      </c>
      <c r="L271" s="242"/>
      <c r="M271" s="242"/>
      <c r="N271" s="242"/>
      <c r="O271" s="242"/>
      <c r="P271" s="242"/>
    </row>
    <row r="272" spans="1:16" ht="24.9" customHeight="1">
      <c r="A272" s="196">
        <v>270</v>
      </c>
      <c r="B272" s="177" t="s">
        <v>4166</v>
      </c>
      <c r="C272" s="814">
        <v>45293</v>
      </c>
      <c r="D272" s="243">
        <v>1</v>
      </c>
      <c r="E272" s="243"/>
      <c r="F272" s="244"/>
      <c r="G272" s="245"/>
      <c r="H272" s="242"/>
      <c r="I272" s="242"/>
      <c r="J272" s="815">
        <v>652560.27</v>
      </c>
      <c r="K272" s="243" t="s">
        <v>2919</v>
      </c>
      <c r="L272" s="242"/>
      <c r="M272" s="242"/>
      <c r="N272" s="242"/>
      <c r="O272" s="242"/>
      <c r="P272" s="242"/>
    </row>
    <row r="273" spans="1:16" ht="24.9" customHeight="1">
      <c r="A273" s="196">
        <v>271</v>
      </c>
      <c r="B273" s="177" t="s">
        <v>4167</v>
      </c>
      <c r="C273" s="814">
        <v>45293</v>
      </c>
      <c r="D273" s="243">
        <v>1</v>
      </c>
      <c r="E273" s="243"/>
      <c r="F273" s="244"/>
      <c r="G273" s="245"/>
      <c r="H273" s="242"/>
      <c r="I273" s="242"/>
      <c r="J273" s="815">
        <v>324033.03999999998</v>
      </c>
      <c r="K273" s="243" t="s">
        <v>2919</v>
      </c>
      <c r="L273" s="242"/>
      <c r="M273" s="242"/>
      <c r="N273" s="242"/>
      <c r="O273" s="242"/>
      <c r="P273" s="242"/>
    </row>
    <row r="274" spans="1:16" ht="24.9" customHeight="1">
      <c r="A274" s="196">
        <v>272</v>
      </c>
      <c r="B274" s="177" t="s">
        <v>4168</v>
      </c>
      <c r="C274" s="814">
        <v>45293</v>
      </c>
      <c r="D274" s="243">
        <v>1</v>
      </c>
      <c r="E274" s="243"/>
      <c r="F274" s="244"/>
      <c r="G274" s="245"/>
      <c r="H274" s="242"/>
      <c r="I274" s="242"/>
      <c r="J274" s="815">
        <v>352865.08</v>
      </c>
      <c r="K274" s="243" t="s">
        <v>2919</v>
      </c>
      <c r="L274" s="242"/>
      <c r="M274" s="242"/>
      <c r="N274" s="242"/>
      <c r="O274" s="242"/>
      <c r="P274" s="242"/>
    </row>
    <row r="275" spans="1:16" ht="24.9" customHeight="1">
      <c r="A275" s="196">
        <v>273</v>
      </c>
      <c r="B275" s="177" t="s">
        <v>4169</v>
      </c>
      <c r="C275" s="814">
        <v>45293</v>
      </c>
      <c r="D275" s="243">
        <v>1</v>
      </c>
      <c r="E275" s="243"/>
      <c r="F275" s="244"/>
      <c r="G275" s="245"/>
      <c r="H275" s="242"/>
      <c r="I275" s="242"/>
      <c r="J275" s="815">
        <v>1642210.77</v>
      </c>
      <c r="K275" s="243" t="s">
        <v>2919</v>
      </c>
      <c r="L275" s="242"/>
      <c r="M275" s="242"/>
      <c r="N275" s="242"/>
      <c r="O275" s="242"/>
      <c r="P275" s="242"/>
    </row>
    <row r="276" spans="1:16" ht="24.9" customHeight="1">
      <c r="A276" s="196">
        <v>274</v>
      </c>
      <c r="B276" s="177" t="s">
        <v>4100</v>
      </c>
      <c r="C276" s="814">
        <v>45293</v>
      </c>
      <c r="D276" s="243">
        <v>1</v>
      </c>
      <c r="E276" s="243"/>
      <c r="F276" s="244"/>
      <c r="G276" s="245"/>
      <c r="H276" s="242"/>
      <c r="I276" s="242"/>
      <c r="J276" s="815">
        <v>78163.95</v>
      </c>
      <c r="K276" s="243" t="s">
        <v>2919</v>
      </c>
      <c r="L276" s="242"/>
      <c r="M276" s="242"/>
      <c r="N276" s="242"/>
      <c r="O276" s="242"/>
      <c r="P276" s="242"/>
    </row>
    <row r="277" spans="1:16" ht="24.9" customHeight="1">
      <c r="A277" s="196">
        <v>275</v>
      </c>
      <c r="B277" s="177" t="s">
        <v>4170</v>
      </c>
      <c r="C277" s="814">
        <v>45293</v>
      </c>
      <c r="D277" s="243">
        <v>1</v>
      </c>
      <c r="E277" s="243"/>
      <c r="F277" s="244"/>
      <c r="G277" s="245"/>
      <c r="H277" s="242"/>
      <c r="I277" s="242"/>
      <c r="J277" s="815">
        <v>188667.89</v>
      </c>
      <c r="K277" s="243" t="s">
        <v>2919</v>
      </c>
      <c r="L277" s="242"/>
      <c r="M277" s="242"/>
      <c r="N277" s="242"/>
      <c r="O277" s="242"/>
      <c r="P277" s="242"/>
    </row>
    <row r="278" spans="1:16" ht="24.9" customHeight="1">
      <c r="A278" s="196">
        <v>276</v>
      </c>
      <c r="B278" s="177" t="s">
        <v>4171</v>
      </c>
      <c r="C278" s="814">
        <v>45293</v>
      </c>
      <c r="D278" s="243">
        <v>1</v>
      </c>
      <c r="E278" s="243"/>
      <c r="F278" s="244"/>
      <c r="G278" s="245"/>
      <c r="H278" s="242"/>
      <c r="I278" s="242"/>
      <c r="J278" s="815">
        <v>226460.83</v>
      </c>
      <c r="K278" s="243" t="s">
        <v>2919</v>
      </c>
      <c r="L278" s="242"/>
      <c r="M278" s="242"/>
      <c r="N278" s="242"/>
      <c r="O278" s="242"/>
      <c r="P278" s="242"/>
    </row>
    <row r="279" spans="1:16" ht="24.9" customHeight="1">
      <c r="A279" s="196">
        <v>277</v>
      </c>
      <c r="B279" s="177" t="s">
        <v>4172</v>
      </c>
      <c r="C279" s="814">
        <v>45293</v>
      </c>
      <c r="D279" s="243">
        <v>1</v>
      </c>
      <c r="E279" s="243"/>
      <c r="F279" s="244"/>
      <c r="G279" s="245"/>
      <c r="H279" s="242"/>
      <c r="I279" s="242"/>
      <c r="J279" s="815">
        <v>784795.23</v>
      </c>
      <c r="K279" s="243" t="s">
        <v>2919</v>
      </c>
      <c r="L279" s="242"/>
      <c r="M279" s="242"/>
      <c r="N279" s="242"/>
      <c r="O279" s="242"/>
      <c r="P279" s="242"/>
    </row>
    <row r="280" spans="1:16" ht="24.9" customHeight="1">
      <c r="A280" s="196">
        <v>278</v>
      </c>
      <c r="B280" s="177" t="s">
        <v>4173</v>
      </c>
      <c r="C280" s="814">
        <v>45293</v>
      </c>
      <c r="D280" s="243">
        <v>1</v>
      </c>
      <c r="E280" s="243"/>
      <c r="F280" s="244"/>
      <c r="G280" s="245"/>
      <c r="H280" s="242"/>
      <c r="I280" s="242"/>
      <c r="J280" s="815">
        <v>202248.84</v>
      </c>
      <c r="K280" s="243" t="s">
        <v>2919</v>
      </c>
      <c r="L280" s="242"/>
      <c r="M280" s="242"/>
      <c r="N280" s="242"/>
      <c r="O280" s="242"/>
      <c r="P280" s="242"/>
    </row>
    <row r="281" spans="1:16" ht="24.9" customHeight="1">
      <c r="A281" s="196">
        <v>279</v>
      </c>
      <c r="B281" s="177" t="s">
        <v>4174</v>
      </c>
      <c r="C281" s="814">
        <v>45293</v>
      </c>
      <c r="D281" s="243">
        <v>1</v>
      </c>
      <c r="E281" s="243"/>
      <c r="F281" s="244"/>
      <c r="G281" s="245"/>
      <c r="H281" s="242"/>
      <c r="I281" s="242"/>
      <c r="J281" s="815">
        <v>281509.28999999998</v>
      </c>
      <c r="K281" s="243" t="s">
        <v>2919</v>
      </c>
      <c r="L281" s="242"/>
      <c r="M281" s="242"/>
      <c r="N281" s="242"/>
      <c r="O281" s="242"/>
      <c r="P281" s="242"/>
    </row>
    <row r="282" spans="1:16" ht="24.9" customHeight="1">
      <c r="A282" s="196">
        <v>280</v>
      </c>
      <c r="B282" s="177" t="s">
        <v>4175</v>
      </c>
      <c r="C282" s="814">
        <v>45293</v>
      </c>
      <c r="D282" s="243">
        <v>1</v>
      </c>
      <c r="E282" s="243"/>
      <c r="F282" s="244"/>
      <c r="G282" s="245"/>
      <c r="H282" s="242"/>
      <c r="I282" s="242"/>
      <c r="J282" s="815">
        <v>1446727.42</v>
      </c>
      <c r="K282" s="243" t="s">
        <v>2919</v>
      </c>
      <c r="L282" s="242"/>
      <c r="M282" s="242"/>
      <c r="N282" s="242"/>
      <c r="O282" s="242"/>
      <c r="P282" s="242"/>
    </row>
    <row r="283" spans="1:16" ht="24.9" customHeight="1">
      <c r="A283" s="196">
        <v>281</v>
      </c>
      <c r="B283" s="177" t="s">
        <v>4176</v>
      </c>
      <c r="C283" s="814">
        <v>45293</v>
      </c>
      <c r="D283" s="243">
        <v>1</v>
      </c>
      <c r="E283" s="243"/>
      <c r="F283" s="244"/>
      <c r="G283" s="245"/>
      <c r="H283" s="242"/>
      <c r="I283" s="242"/>
      <c r="J283" s="815">
        <v>732584.79</v>
      </c>
      <c r="K283" s="243" t="s">
        <v>2919</v>
      </c>
      <c r="L283" s="242"/>
      <c r="M283" s="242"/>
      <c r="N283" s="242"/>
      <c r="O283" s="242"/>
      <c r="P283" s="242"/>
    </row>
    <row r="284" spans="1:16" ht="24.9" customHeight="1">
      <c r="A284" s="196">
        <v>282</v>
      </c>
      <c r="B284" s="177" t="s">
        <v>4177</v>
      </c>
      <c r="C284" s="814">
        <v>45293</v>
      </c>
      <c r="D284" s="243">
        <v>1</v>
      </c>
      <c r="E284" s="243"/>
      <c r="F284" s="244"/>
      <c r="G284" s="245"/>
      <c r="H284" s="242"/>
      <c r="I284" s="242"/>
      <c r="J284" s="815">
        <v>649328.14</v>
      </c>
      <c r="K284" s="243" t="s">
        <v>2919</v>
      </c>
      <c r="L284" s="242"/>
      <c r="M284" s="242"/>
      <c r="N284" s="242"/>
      <c r="O284" s="242"/>
      <c r="P284" s="242"/>
    </row>
    <row r="285" spans="1:16" ht="24.9" customHeight="1">
      <c r="A285" s="196">
        <v>283</v>
      </c>
      <c r="B285" s="177" t="s">
        <v>4178</v>
      </c>
      <c r="C285" s="814">
        <v>45293</v>
      </c>
      <c r="D285" s="243">
        <v>1</v>
      </c>
      <c r="E285" s="243"/>
      <c r="F285" s="244"/>
      <c r="G285" s="245"/>
      <c r="H285" s="242"/>
      <c r="I285" s="242"/>
      <c r="J285" s="815">
        <v>841512.11</v>
      </c>
      <c r="K285" s="243" t="s">
        <v>2919</v>
      </c>
      <c r="L285" s="242"/>
      <c r="M285" s="242"/>
      <c r="N285" s="242"/>
      <c r="O285" s="242"/>
      <c r="P285" s="242"/>
    </row>
    <row r="286" spans="1:16" ht="24.9" customHeight="1">
      <c r="A286" s="196">
        <v>284</v>
      </c>
      <c r="B286" s="177" t="s">
        <v>4179</v>
      </c>
      <c r="C286" s="814">
        <v>45293</v>
      </c>
      <c r="D286" s="243">
        <v>1</v>
      </c>
      <c r="E286" s="243"/>
      <c r="F286" s="244"/>
      <c r="G286" s="245"/>
      <c r="H286" s="242"/>
      <c r="I286" s="242"/>
      <c r="J286" s="815">
        <v>1102737.7</v>
      </c>
      <c r="K286" s="243" t="s">
        <v>2919</v>
      </c>
      <c r="L286" s="242"/>
      <c r="M286" s="242"/>
      <c r="N286" s="242"/>
      <c r="O286" s="242"/>
      <c r="P286" s="242"/>
    </row>
    <row r="287" spans="1:16" ht="24.9" customHeight="1">
      <c r="A287" s="196">
        <v>285</v>
      </c>
      <c r="B287" s="177" t="s">
        <v>4180</v>
      </c>
      <c r="C287" s="814">
        <v>45293</v>
      </c>
      <c r="D287" s="243">
        <v>1</v>
      </c>
      <c r="E287" s="243"/>
      <c r="F287" s="244"/>
      <c r="G287" s="245"/>
      <c r="H287" s="242"/>
      <c r="I287" s="242"/>
      <c r="J287" s="815">
        <v>661474.27</v>
      </c>
      <c r="K287" s="243" t="s">
        <v>2919</v>
      </c>
      <c r="L287" s="242"/>
      <c r="M287" s="242"/>
      <c r="N287" s="242"/>
      <c r="O287" s="242"/>
      <c r="P287" s="242"/>
    </row>
    <row r="288" spans="1:16" ht="24.9" customHeight="1">
      <c r="A288" s="196">
        <v>286</v>
      </c>
      <c r="B288" s="177" t="s">
        <v>4181</v>
      </c>
      <c r="C288" s="814">
        <v>45293</v>
      </c>
      <c r="D288" s="243">
        <v>1</v>
      </c>
      <c r="E288" s="243"/>
      <c r="F288" s="244"/>
      <c r="G288" s="245"/>
      <c r="H288" s="242"/>
      <c r="I288" s="242"/>
      <c r="J288" s="815">
        <v>388060.18</v>
      </c>
      <c r="K288" s="243" t="s">
        <v>2919</v>
      </c>
      <c r="L288" s="242"/>
      <c r="M288" s="242"/>
      <c r="N288" s="242"/>
      <c r="O288" s="242"/>
      <c r="P288" s="242"/>
    </row>
    <row r="289" spans="1:16" ht="24.9" customHeight="1">
      <c r="A289" s="196">
        <v>287</v>
      </c>
      <c r="B289" s="177" t="s">
        <v>4182</v>
      </c>
      <c r="C289" s="814">
        <v>45293</v>
      </c>
      <c r="D289" s="243">
        <v>1</v>
      </c>
      <c r="E289" s="243"/>
      <c r="F289" s="244"/>
      <c r="G289" s="245"/>
      <c r="H289" s="242"/>
      <c r="I289" s="242"/>
      <c r="J289" s="815">
        <v>1292244.8999999999</v>
      </c>
      <c r="K289" s="243" t="s">
        <v>2919</v>
      </c>
      <c r="L289" s="242"/>
      <c r="M289" s="242"/>
      <c r="N289" s="242"/>
      <c r="O289" s="242"/>
      <c r="P289" s="242"/>
    </row>
    <row r="290" spans="1:16" ht="24.9" customHeight="1">
      <c r="A290" s="196">
        <v>288</v>
      </c>
      <c r="B290" s="177" t="s">
        <v>4183</v>
      </c>
      <c r="C290" s="814">
        <v>45293</v>
      </c>
      <c r="D290" s="243">
        <v>1</v>
      </c>
      <c r="E290" s="243"/>
      <c r="F290" s="244"/>
      <c r="G290" s="245"/>
      <c r="H290" s="242"/>
      <c r="I290" s="242"/>
      <c r="J290" s="815">
        <v>1006029.84</v>
      </c>
      <c r="K290" s="243" t="s">
        <v>2919</v>
      </c>
      <c r="L290" s="242"/>
      <c r="M290" s="242"/>
      <c r="N290" s="242"/>
      <c r="O290" s="242"/>
      <c r="P290" s="242"/>
    </row>
    <row r="291" spans="1:16" ht="24.9" customHeight="1">
      <c r="A291" s="196">
        <v>289</v>
      </c>
      <c r="B291" s="177" t="s">
        <v>4184</v>
      </c>
      <c r="C291" s="814">
        <v>45293</v>
      </c>
      <c r="D291" s="243">
        <v>1</v>
      </c>
      <c r="E291" s="243"/>
      <c r="F291" s="244"/>
      <c r="G291" s="245"/>
      <c r="H291" s="242"/>
      <c r="I291" s="242"/>
      <c r="J291" s="815">
        <v>139660.17000000001</v>
      </c>
      <c r="K291" s="243" t="s">
        <v>2919</v>
      </c>
      <c r="L291" s="242"/>
      <c r="M291" s="242"/>
      <c r="N291" s="242"/>
      <c r="O291" s="242"/>
      <c r="P291" s="242"/>
    </row>
    <row r="292" spans="1:16" ht="24.9" customHeight="1">
      <c r="A292" s="196">
        <v>290</v>
      </c>
      <c r="B292" s="177" t="s">
        <v>4175</v>
      </c>
      <c r="C292" s="814">
        <v>45293</v>
      </c>
      <c r="D292" s="243">
        <v>1</v>
      </c>
      <c r="E292" s="243"/>
      <c r="F292" s="244"/>
      <c r="G292" s="245"/>
      <c r="H292" s="242"/>
      <c r="I292" s="242"/>
      <c r="J292" s="815">
        <v>43305.58</v>
      </c>
      <c r="K292" s="243" t="s">
        <v>2919</v>
      </c>
      <c r="L292" s="242"/>
      <c r="M292" s="242"/>
      <c r="N292" s="242"/>
      <c r="O292" s="242"/>
      <c r="P292" s="242"/>
    </row>
    <row r="293" spans="1:16" ht="24.9" customHeight="1">
      <c r="A293" s="196">
        <v>291</v>
      </c>
      <c r="B293" s="177" t="s">
        <v>4185</v>
      </c>
      <c r="C293" s="814">
        <v>45293</v>
      </c>
      <c r="D293" s="243">
        <v>1</v>
      </c>
      <c r="E293" s="243"/>
      <c r="F293" s="244"/>
      <c r="G293" s="245"/>
      <c r="H293" s="242"/>
      <c r="I293" s="242"/>
      <c r="J293" s="815">
        <v>79212.67</v>
      </c>
      <c r="K293" s="243" t="s">
        <v>2919</v>
      </c>
      <c r="L293" s="242"/>
      <c r="M293" s="242"/>
      <c r="N293" s="242"/>
      <c r="O293" s="242"/>
      <c r="P293" s="242"/>
    </row>
    <row r="294" spans="1:16" ht="24.9" customHeight="1">
      <c r="A294" s="196">
        <v>292</v>
      </c>
      <c r="B294" s="177" t="s">
        <v>4186</v>
      </c>
      <c r="C294" s="814">
        <v>45293</v>
      </c>
      <c r="D294" s="243">
        <v>1</v>
      </c>
      <c r="E294" s="243"/>
      <c r="F294" s="244"/>
      <c r="G294" s="245"/>
      <c r="H294" s="242"/>
      <c r="I294" s="242"/>
      <c r="J294" s="815">
        <v>114307.43</v>
      </c>
      <c r="K294" s="243" t="s">
        <v>2919</v>
      </c>
      <c r="L294" s="242"/>
      <c r="M294" s="242"/>
      <c r="N294" s="242"/>
      <c r="O294" s="242"/>
      <c r="P294" s="242"/>
    </row>
    <row r="295" spans="1:16" ht="24.9" customHeight="1">
      <c r="A295" s="196">
        <v>293</v>
      </c>
      <c r="B295" s="177" t="s">
        <v>4187</v>
      </c>
      <c r="C295" s="814">
        <v>45293</v>
      </c>
      <c r="D295" s="243">
        <v>1</v>
      </c>
      <c r="E295" s="243"/>
      <c r="F295" s="244"/>
      <c r="G295" s="245"/>
      <c r="H295" s="242"/>
      <c r="I295" s="242"/>
      <c r="J295" s="815">
        <v>124807.03</v>
      </c>
      <c r="K295" s="243" t="s">
        <v>2919</v>
      </c>
      <c r="L295" s="242"/>
      <c r="M295" s="242"/>
      <c r="N295" s="242"/>
      <c r="O295" s="242"/>
      <c r="P295" s="242"/>
    </row>
    <row r="296" spans="1:16" ht="24.9" customHeight="1">
      <c r="A296" s="196">
        <v>294</v>
      </c>
      <c r="B296" s="177" t="s">
        <v>4179</v>
      </c>
      <c r="C296" s="814">
        <v>45293</v>
      </c>
      <c r="D296" s="243">
        <v>1</v>
      </c>
      <c r="E296" s="243"/>
      <c r="F296" s="244"/>
      <c r="G296" s="245"/>
      <c r="H296" s="242"/>
      <c r="I296" s="242"/>
      <c r="J296" s="815">
        <v>6234.97</v>
      </c>
      <c r="K296" s="243" t="s">
        <v>2919</v>
      </c>
      <c r="L296" s="242"/>
      <c r="M296" s="242"/>
      <c r="N296" s="242"/>
      <c r="O296" s="242"/>
      <c r="P296" s="242"/>
    </row>
    <row r="297" spans="1:16" ht="24.9" customHeight="1">
      <c r="A297" s="196">
        <v>295</v>
      </c>
      <c r="B297" s="177" t="s">
        <v>4188</v>
      </c>
      <c r="C297" s="814">
        <v>45293</v>
      </c>
      <c r="D297" s="243">
        <v>1</v>
      </c>
      <c r="E297" s="243"/>
      <c r="F297" s="244"/>
      <c r="G297" s="245"/>
      <c r="H297" s="242"/>
      <c r="I297" s="242"/>
      <c r="J297" s="815">
        <v>86892.34</v>
      </c>
      <c r="K297" s="243" t="s">
        <v>2919</v>
      </c>
      <c r="L297" s="242"/>
      <c r="M297" s="242"/>
      <c r="N297" s="242"/>
      <c r="O297" s="242"/>
      <c r="P297" s="242"/>
    </row>
    <row r="298" spans="1:16" ht="24.9" customHeight="1">
      <c r="A298" s="196">
        <v>296</v>
      </c>
      <c r="B298" s="177" t="s">
        <v>4189</v>
      </c>
      <c r="C298" s="814">
        <v>45293</v>
      </c>
      <c r="D298" s="243">
        <v>1</v>
      </c>
      <c r="E298" s="243"/>
      <c r="F298" s="244"/>
      <c r="G298" s="245"/>
      <c r="H298" s="242"/>
      <c r="I298" s="242"/>
      <c r="J298" s="815">
        <v>463341.48</v>
      </c>
      <c r="K298" s="243" t="s">
        <v>2919</v>
      </c>
      <c r="L298" s="242"/>
      <c r="M298" s="242"/>
      <c r="N298" s="242"/>
      <c r="O298" s="242"/>
      <c r="P298" s="242"/>
    </row>
    <row r="299" spans="1:16" ht="24.9" customHeight="1">
      <c r="A299" s="196">
        <v>297</v>
      </c>
      <c r="B299" s="177" t="s">
        <v>4190</v>
      </c>
      <c r="C299" s="814">
        <v>45293</v>
      </c>
      <c r="D299" s="243">
        <v>1</v>
      </c>
      <c r="E299" s="243"/>
      <c r="F299" s="244"/>
      <c r="G299" s="245"/>
      <c r="H299" s="242"/>
      <c r="I299" s="242"/>
      <c r="J299" s="815">
        <v>1235412</v>
      </c>
      <c r="K299" s="243" t="s">
        <v>2919</v>
      </c>
      <c r="L299" s="242"/>
      <c r="M299" s="242"/>
      <c r="N299" s="242"/>
      <c r="O299" s="242"/>
      <c r="P299" s="242"/>
    </row>
    <row r="300" spans="1:16" ht="24.9" customHeight="1">
      <c r="A300" s="196">
        <v>298</v>
      </c>
      <c r="B300" s="177" t="s">
        <v>4191</v>
      </c>
      <c r="C300" s="814">
        <v>45293</v>
      </c>
      <c r="D300" s="243">
        <v>1</v>
      </c>
      <c r="E300" s="243"/>
      <c r="F300" s="244"/>
      <c r="G300" s="245"/>
      <c r="H300" s="242"/>
      <c r="I300" s="242"/>
      <c r="J300" s="815">
        <v>3147408.77</v>
      </c>
      <c r="K300" s="243" t="s">
        <v>2919</v>
      </c>
      <c r="L300" s="242"/>
      <c r="M300" s="242"/>
      <c r="N300" s="242"/>
      <c r="O300" s="242"/>
      <c r="P300" s="242"/>
    </row>
    <row r="301" spans="1:16" ht="24.9" customHeight="1">
      <c r="A301" s="196">
        <v>299</v>
      </c>
      <c r="B301" s="177" t="s">
        <v>4192</v>
      </c>
      <c r="C301" s="814">
        <v>45293</v>
      </c>
      <c r="D301" s="243">
        <v>1</v>
      </c>
      <c r="E301" s="243"/>
      <c r="F301" s="244"/>
      <c r="G301" s="245"/>
      <c r="H301" s="242"/>
      <c r="I301" s="242"/>
      <c r="J301" s="815">
        <f>2223561.15+1737791.48</f>
        <v>3961352.63</v>
      </c>
      <c r="K301" s="243" t="s">
        <v>2919</v>
      </c>
      <c r="L301" s="242"/>
      <c r="M301" s="242"/>
      <c r="N301" s="242"/>
      <c r="O301" s="242"/>
      <c r="P301" s="242"/>
    </row>
    <row r="302" spans="1:16" ht="24.9" customHeight="1">
      <c r="A302" s="196">
        <v>300</v>
      </c>
      <c r="B302" s="177" t="s">
        <v>4193</v>
      </c>
      <c r="C302" s="814">
        <v>45293</v>
      </c>
      <c r="D302" s="243">
        <v>1</v>
      </c>
      <c r="E302" s="243"/>
      <c r="F302" s="244"/>
      <c r="G302" s="245"/>
      <c r="H302" s="242"/>
      <c r="I302" s="242"/>
      <c r="J302" s="815">
        <v>707653</v>
      </c>
      <c r="K302" s="243" t="s">
        <v>2919</v>
      </c>
      <c r="L302" s="242"/>
      <c r="M302" s="242"/>
      <c r="N302" s="242"/>
      <c r="O302" s="242"/>
      <c r="P302" s="242"/>
    </row>
    <row r="303" spans="1:16" ht="24.9" customHeight="1">
      <c r="A303" s="196">
        <v>301</v>
      </c>
      <c r="B303" s="177" t="s">
        <v>4194</v>
      </c>
      <c r="C303" s="814">
        <v>45293</v>
      </c>
      <c r="D303" s="243">
        <v>1</v>
      </c>
      <c r="E303" s="243"/>
      <c r="F303" s="244"/>
      <c r="G303" s="245"/>
      <c r="H303" s="242"/>
      <c r="I303" s="242"/>
      <c r="J303" s="815">
        <f>260326.11+311786.11</f>
        <v>572112.22</v>
      </c>
      <c r="K303" s="243" t="s">
        <v>2919</v>
      </c>
      <c r="L303" s="242"/>
      <c r="M303" s="242"/>
      <c r="N303" s="242"/>
      <c r="O303" s="242"/>
      <c r="P303" s="242"/>
    </row>
    <row r="304" spans="1:16" ht="24.9" customHeight="1">
      <c r="A304" s="196">
        <v>302</v>
      </c>
      <c r="B304" s="177" t="s">
        <v>4195</v>
      </c>
      <c r="C304" s="814">
        <v>45293</v>
      </c>
      <c r="D304" s="243">
        <v>1</v>
      </c>
      <c r="E304" s="243"/>
      <c r="F304" s="244"/>
      <c r="G304" s="245"/>
      <c r="H304" s="242"/>
      <c r="I304" s="242"/>
      <c r="J304" s="815">
        <f>665247.27+1053090.33</f>
        <v>1718337.6</v>
      </c>
      <c r="K304" s="243" t="s">
        <v>2919</v>
      </c>
      <c r="L304" s="242"/>
      <c r="M304" s="242"/>
      <c r="N304" s="242"/>
      <c r="O304" s="242"/>
      <c r="P304" s="242"/>
    </row>
    <row r="305" spans="1:27" ht="24.9" customHeight="1">
      <c r="A305" s="196">
        <v>303</v>
      </c>
      <c r="B305" s="177" t="s">
        <v>4196</v>
      </c>
      <c r="C305" s="814">
        <v>45293</v>
      </c>
      <c r="D305" s="243">
        <v>1</v>
      </c>
      <c r="E305" s="243"/>
      <c r="F305" s="244"/>
      <c r="G305" s="245"/>
      <c r="H305" s="242"/>
      <c r="I305" s="242"/>
      <c r="J305" s="815">
        <f>207712.78+207712.76</f>
        <v>415425.54000000004</v>
      </c>
      <c r="K305" s="243" t="s">
        <v>2919</v>
      </c>
      <c r="L305" s="242"/>
      <c r="M305" s="242"/>
      <c r="N305" s="242"/>
      <c r="O305" s="242"/>
      <c r="P305" s="242"/>
    </row>
    <row r="306" spans="1:27" ht="24.9" customHeight="1">
      <c r="A306" s="196">
        <v>304</v>
      </c>
      <c r="B306" s="177" t="s">
        <v>4197</v>
      </c>
      <c r="C306" s="814">
        <v>45293</v>
      </c>
      <c r="D306" s="243">
        <v>1</v>
      </c>
      <c r="E306" s="243"/>
      <c r="F306" s="244"/>
      <c r="G306" s="245"/>
      <c r="H306" s="242"/>
      <c r="I306" s="242"/>
      <c r="J306" s="815">
        <f>671823.92+591675.06+237650.32</f>
        <v>1501149.3</v>
      </c>
      <c r="K306" s="243" t="s">
        <v>2919</v>
      </c>
      <c r="L306" s="242"/>
      <c r="M306" s="242"/>
      <c r="N306" s="242"/>
      <c r="O306" s="242"/>
      <c r="P306" s="242"/>
    </row>
    <row r="307" spans="1:27" s="792" customFormat="1" ht="24.9" customHeight="1">
      <c r="A307" s="196">
        <v>305</v>
      </c>
      <c r="B307" s="177" t="s">
        <v>4198</v>
      </c>
      <c r="C307" s="814">
        <v>45293</v>
      </c>
      <c r="D307" s="243">
        <v>1</v>
      </c>
      <c r="E307" s="243"/>
      <c r="F307" s="244"/>
      <c r="G307" s="245"/>
      <c r="H307" s="242"/>
      <c r="I307" s="242"/>
      <c r="J307" s="815">
        <f>124568.32+40468.71</f>
        <v>165037.03</v>
      </c>
      <c r="K307" s="243" t="s">
        <v>2919</v>
      </c>
      <c r="L307" s="242"/>
      <c r="M307" s="242"/>
      <c r="N307" s="242"/>
      <c r="O307" s="242"/>
      <c r="P307" s="242"/>
      <c r="Q307" s="241"/>
      <c r="R307" s="241"/>
      <c r="S307" s="241"/>
      <c r="T307" s="241"/>
      <c r="U307" s="241"/>
      <c r="V307" s="241"/>
      <c r="W307" s="241"/>
      <c r="X307" s="241"/>
      <c r="Y307" s="241"/>
      <c r="Z307" s="241"/>
      <c r="AA307" s="241"/>
    </row>
    <row r="308" spans="1:27" ht="24.9" customHeight="1">
      <c r="A308" s="196">
        <v>306</v>
      </c>
      <c r="B308" s="583" t="s">
        <v>4199</v>
      </c>
      <c r="C308" s="814">
        <v>45293</v>
      </c>
      <c r="D308" s="243">
        <v>1</v>
      </c>
      <c r="E308" s="243"/>
      <c r="F308" s="244"/>
      <c r="G308" s="245"/>
      <c r="H308" s="242"/>
      <c r="I308" s="242"/>
      <c r="J308" s="815">
        <v>860680.72</v>
      </c>
      <c r="K308" s="243" t="s">
        <v>2919</v>
      </c>
      <c r="L308" s="242"/>
      <c r="M308" s="242"/>
      <c r="N308" s="242"/>
      <c r="O308" s="242"/>
      <c r="P308" s="242"/>
    </row>
    <row r="309" spans="1:27" s="831" customFormat="1" ht="24.9" customHeight="1">
      <c r="A309" s="828">
        <v>307</v>
      </c>
      <c r="B309" s="177" t="s">
        <v>4200</v>
      </c>
      <c r="C309" s="814">
        <v>45293</v>
      </c>
      <c r="D309" s="331">
        <v>1</v>
      </c>
      <c r="E309" s="331"/>
      <c r="F309" s="829"/>
      <c r="G309" s="830"/>
      <c r="H309" s="236"/>
      <c r="I309" s="236"/>
      <c r="J309" s="815">
        <v>211343.69</v>
      </c>
      <c r="K309" s="331" t="s">
        <v>2919</v>
      </c>
      <c r="L309" s="236"/>
      <c r="M309" s="236"/>
      <c r="N309" s="236"/>
      <c r="O309" s="236"/>
      <c r="P309" s="236"/>
      <c r="Q309" s="316"/>
      <c r="R309" s="316"/>
      <c r="S309" s="316"/>
      <c r="T309" s="316"/>
      <c r="U309" s="316"/>
      <c r="V309" s="316"/>
      <c r="W309" s="316"/>
      <c r="X309" s="316"/>
      <c r="Y309" s="316"/>
      <c r="Z309" s="316"/>
      <c r="AA309" s="316"/>
    </row>
    <row r="310" spans="1:27" s="840" customFormat="1" ht="24.9" customHeight="1">
      <c r="A310" s="832">
        <v>308</v>
      </c>
      <c r="B310" s="833" t="s">
        <v>4201</v>
      </c>
      <c r="C310" s="834">
        <v>45293</v>
      </c>
      <c r="D310" s="835">
        <v>1</v>
      </c>
      <c r="E310" s="835"/>
      <c r="F310" s="836"/>
      <c r="G310" s="837"/>
      <c r="H310" s="838"/>
      <c r="I310" s="838"/>
      <c r="J310" s="839">
        <v>175514.57</v>
      </c>
      <c r="K310" s="835" t="s">
        <v>2919</v>
      </c>
      <c r="L310" s="838"/>
      <c r="M310" s="838"/>
      <c r="N310" s="838"/>
      <c r="O310" s="838"/>
      <c r="P310" s="838"/>
    </row>
    <row r="311" spans="1:27" s="840" customFormat="1" ht="24.9" customHeight="1">
      <c r="A311" s="832">
        <v>309</v>
      </c>
      <c r="B311" s="833" t="s">
        <v>4202</v>
      </c>
      <c r="C311" s="834">
        <v>45293</v>
      </c>
      <c r="D311" s="835">
        <v>1</v>
      </c>
      <c r="E311" s="835"/>
      <c r="F311" s="836"/>
      <c r="G311" s="837"/>
      <c r="H311" s="838"/>
      <c r="I311" s="838"/>
      <c r="J311" s="839">
        <v>110433.05</v>
      </c>
      <c r="K311" s="835" t="s">
        <v>2919</v>
      </c>
      <c r="L311" s="838"/>
      <c r="M311" s="838"/>
      <c r="N311" s="838"/>
      <c r="O311" s="838"/>
      <c r="P311" s="838"/>
    </row>
    <row r="312" spans="1:27" ht="24.9" customHeight="1">
      <c r="A312" s="331">
        <v>310</v>
      </c>
      <c r="B312" s="179" t="s">
        <v>4218</v>
      </c>
      <c r="C312" s="814">
        <v>45191</v>
      </c>
      <c r="D312" s="243"/>
      <c r="E312" s="243"/>
      <c r="F312" s="244"/>
      <c r="G312" s="245"/>
      <c r="H312" s="242"/>
      <c r="I312" s="242"/>
      <c r="J312" s="815">
        <v>205181.66</v>
      </c>
      <c r="K312" s="331" t="s">
        <v>2919</v>
      </c>
      <c r="L312" s="242" t="s">
        <v>3643</v>
      </c>
      <c r="M312" s="242"/>
      <c r="N312" s="242"/>
      <c r="O312" s="242"/>
      <c r="P312" s="242"/>
    </row>
    <row r="314" spans="1:27" ht="24.9" customHeight="1">
      <c r="I314" s="863" t="s">
        <v>3176</v>
      </c>
      <c r="J314" s="864">
        <f>SUM(J3:J313)</f>
        <v>249797399.24020001</v>
      </c>
    </row>
    <row r="315" spans="1:27" ht="24.9" customHeight="1">
      <c r="J315" s="857">
        <v>243847030.83019999</v>
      </c>
      <c r="K315" s="921" t="s">
        <v>2919</v>
      </c>
      <c r="L315" s="920"/>
    </row>
    <row r="316" spans="1:27" ht="24.9" customHeight="1">
      <c r="E316" s="898">
        <v>4948955.2</v>
      </c>
      <c r="F316" s="897">
        <f>SUBTOTAL(9,J81:J311)</f>
        <v>243196310.54019997</v>
      </c>
      <c r="J316" s="857">
        <v>0</v>
      </c>
      <c r="K316" s="922" t="s">
        <v>1443</v>
      </c>
      <c r="L316" s="920"/>
    </row>
    <row r="317" spans="1:27" ht="24.9" customHeight="1">
      <c r="E317" s="899">
        <v>130504760.0402</v>
      </c>
      <c r="J317" s="857">
        <v>0</v>
      </c>
      <c r="K317" s="922" t="s">
        <v>1443</v>
      </c>
      <c r="L317" s="920"/>
    </row>
    <row r="318" spans="1:27" ht="24.9" customHeight="1">
      <c r="E318" s="248">
        <v>114343684.00000004</v>
      </c>
      <c r="F318" s="248">
        <f>SUBTOTAL(9,K3:K312)</f>
        <v>0</v>
      </c>
      <c r="J318" s="857">
        <v>0</v>
      </c>
      <c r="K318" s="922" t="s">
        <v>1443</v>
      </c>
      <c r="L318" s="920"/>
    </row>
    <row r="319" spans="1:27" ht="24.9" customHeight="1">
      <c r="J319" s="857">
        <v>0</v>
      </c>
      <c r="K319" s="922" t="s">
        <v>1443</v>
      </c>
      <c r="L319" s="920"/>
    </row>
    <row r="320" spans="1:27" ht="24.9" customHeight="1">
      <c r="J320" s="857">
        <v>2810629.5</v>
      </c>
      <c r="K320" s="919" t="s">
        <v>3274</v>
      </c>
      <c r="L320" s="920"/>
    </row>
    <row r="321" spans="10:12" ht="24.9" customHeight="1">
      <c r="J321" s="857">
        <v>954629.52</v>
      </c>
      <c r="K321" s="919" t="s">
        <v>2915</v>
      </c>
      <c r="L321" s="920"/>
    </row>
    <row r="322" spans="10:12" ht="24.9" customHeight="1">
      <c r="J322" s="857">
        <v>666452.1</v>
      </c>
      <c r="K322" s="919" t="s">
        <v>2911</v>
      </c>
      <c r="L322" s="920"/>
    </row>
    <row r="323" spans="10:12" ht="24.9" customHeight="1">
      <c r="J323" s="857">
        <v>613796.53</v>
      </c>
      <c r="K323" s="923" t="s">
        <v>2916</v>
      </c>
      <c r="L323" s="920"/>
    </row>
    <row r="324" spans="10:12" ht="24.9" customHeight="1">
      <c r="J324" s="857">
        <v>0</v>
      </c>
      <c r="K324" s="919" t="s">
        <v>2913</v>
      </c>
      <c r="L324" s="920"/>
    </row>
    <row r="325" spans="10:12" ht="24.9" customHeight="1">
      <c r="J325" s="857">
        <v>63214.48</v>
      </c>
      <c r="K325" s="919" t="s">
        <v>4068</v>
      </c>
      <c r="L325" s="920"/>
    </row>
    <row r="326" spans="10:12" ht="24.9" customHeight="1">
      <c r="J326" s="857">
        <v>841646.28</v>
      </c>
      <c r="K326" s="921" t="s">
        <v>3338</v>
      </c>
      <c r="L326" s="920"/>
    </row>
  </sheetData>
  <sheetProtection selectLockedCells="1" selectUnlockedCells="1"/>
  <autoFilter ref="A2:WVN312" xr:uid="{00000000-0001-0000-0500-000000000000}"/>
  <mergeCells count="17">
    <mergeCell ref="J234:J236"/>
    <mergeCell ref="J246:J247"/>
    <mergeCell ref="K315:L315"/>
    <mergeCell ref="K316:L316"/>
    <mergeCell ref="K317:L317"/>
    <mergeCell ref="K318:L318"/>
    <mergeCell ref="O120:O122"/>
    <mergeCell ref="L120:L122"/>
    <mergeCell ref="N120:N122"/>
    <mergeCell ref="K324:L324"/>
    <mergeCell ref="K325:L325"/>
    <mergeCell ref="K326:L326"/>
    <mergeCell ref="K319:L319"/>
    <mergeCell ref="K320:L320"/>
    <mergeCell ref="K321:L321"/>
    <mergeCell ref="K322:L322"/>
    <mergeCell ref="K323:L323"/>
  </mergeCells>
  <phoneticPr fontId="19" type="noConversion"/>
  <pageMargins left="0" right="0" top="0" bottom="0" header="0.51180555555555551" footer="0"/>
  <pageSetup paperSize="9" scale="70" firstPageNumber="0" orientation="landscape" horizontalDpi="300" verticalDpi="30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3"/>
  <dimension ref="A1:AME594"/>
  <sheetViews>
    <sheetView zoomScale="70" zoomScaleNormal="70" workbookViewId="0">
      <pane xSplit="1" ySplit="2" topLeftCell="B54" activePane="bottomRight" state="frozen"/>
      <selection pane="topRight" activeCell="B1" sqref="B1"/>
      <selection pane="bottomLeft" activeCell="A124" sqref="A124"/>
      <selection pane="bottomRight" activeCell="K581" sqref="K581"/>
    </sheetView>
  </sheetViews>
  <sheetFormatPr defaultColWidth="9" defaultRowHeight="24.9" customHeight="1"/>
  <cols>
    <col min="1" max="1" width="4.6640625" style="419" customWidth="1"/>
    <col min="2" max="2" width="47" style="316" customWidth="1"/>
    <col min="3" max="3" width="20.88671875" style="419" customWidth="1"/>
    <col min="4" max="5" width="25.109375" style="316" customWidth="1"/>
    <col min="6" max="6" width="11.33203125" style="419" customWidth="1"/>
    <col min="7" max="7" width="17.5546875" style="436" customWidth="1"/>
    <col min="8" max="8" width="15.88671875" style="437" customWidth="1"/>
    <col min="9" max="9" width="21.109375" style="438" customWidth="1"/>
    <col min="10" max="10" width="21.33203125" style="438" customWidth="1"/>
    <col min="11" max="11" width="22.44140625" style="419" customWidth="1"/>
    <col min="12" max="12" width="47.109375" style="419" customWidth="1"/>
    <col min="13" max="13" width="33.6640625" style="316" customWidth="1"/>
    <col min="14" max="14" width="30.44140625" style="439" customWidth="1"/>
    <col min="15" max="254" width="9" style="316"/>
    <col min="255" max="255" width="6.44140625" style="316" customWidth="1"/>
    <col min="256" max="256" width="51.5546875" style="316" customWidth="1"/>
    <col min="257" max="257" width="11.6640625" style="316" customWidth="1"/>
    <col min="258" max="258" width="23.6640625" style="316" customWidth="1"/>
    <col min="259" max="259" width="15.44140625" style="316" customWidth="1"/>
    <col min="260" max="260" width="22.5546875" style="316" customWidth="1"/>
    <col min="261" max="261" width="22.88671875" style="316" customWidth="1"/>
    <col min="262" max="262" width="32.6640625" style="316" customWidth="1"/>
    <col min="263" max="263" width="26.109375" style="316" customWidth="1"/>
    <col min="264" max="264" width="18.44140625" style="316" customWidth="1"/>
    <col min="265" max="265" width="36.5546875" style="316" customWidth="1"/>
    <col min="266" max="266" width="21.88671875" style="316" customWidth="1"/>
    <col min="267" max="267" width="12.44140625" style="316" customWidth="1"/>
    <col min="268" max="510" width="9" style="316"/>
    <col min="511" max="511" width="6.44140625" style="316" customWidth="1"/>
    <col min="512" max="512" width="51.5546875" style="316" customWidth="1"/>
    <col min="513" max="513" width="11.6640625" style="316" customWidth="1"/>
    <col min="514" max="514" width="23.6640625" style="316" customWidth="1"/>
    <col min="515" max="515" width="15.44140625" style="316" customWidth="1"/>
    <col min="516" max="516" width="22.5546875" style="316" customWidth="1"/>
    <col min="517" max="517" width="22.88671875" style="316" customWidth="1"/>
    <col min="518" max="518" width="32.6640625" style="316" customWidth="1"/>
    <col min="519" max="519" width="26.109375" style="316" customWidth="1"/>
    <col min="520" max="520" width="18.44140625" style="316" customWidth="1"/>
    <col min="521" max="521" width="36.5546875" style="316" customWidth="1"/>
    <col min="522" max="522" width="21.88671875" style="316" customWidth="1"/>
    <col min="523" max="523" width="12.44140625" style="316" customWidth="1"/>
    <col min="524" max="766" width="9" style="316"/>
    <col min="767" max="767" width="6.44140625" style="316" customWidth="1"/>
    <col min="768" max="768" width="51.5546875" style="316" customWidth="1"/>
    <col min="769" max="769" width="11.6640625" style="316" customWidth="1"/>
    <col min="770" max="770" width="23.6640625" style="316" customWidth="1"/>
    <col min="771" max="771" width="15.44140625" style="316" customWidth="1"/>
    <col min="772" max="772" width="22.5546875" style="316" customWidth="1"/>
    <col min="773" max="773" width="22.88671875" style="316" customWidth="1"/>
    <col min="774" max="774" width="32.6640625" style="316" customWidth="1"/>
    <col min="775" max="775" width="26.109375" style="316" customWidth="1"/>
    <col min="776" max="776" width="18.44140625" style="316" customWidth="1"/>
    <col min="777" max="777" width="36.5546875" style="316" customWidth="1"/>
    <col min="778" max="778" width="21.88671875" style="316" customWidth="1"/>
    <col min="779" max="779" width="12.44140625" style="316" customWidth="1"/>
    <col min="780" max="1022" width="9" style="316"/>
    <col min="1023" max="1023" width="6.44140625" style="316" customWidth="1"/>
    <col min="1024" max="1024" width="51.5546875" style="316" customWidth="1"/>
    <col min="1025" max="1025" width="11.6640625" style="316" customWidth="1"/>
    <col min="1026" max="1026" width="23.6640625" style="316" customWidth="1"/>
    <col min="1027" max="1027" width="15.44140625" style="316" customWidth="1"/>
    <col min="1028" max="1028" width="22.5546875" style="316" customWidth="1"/>
    <col min="1029" max="1029" width="22.88671875" style="316" customWidth="1"/>
    <col min="1030" max="1030" width="32.6640625" style="316" customWidth="1"/>
    <col min="1031" max="1031" width="26.109375" style="316" customWidth="1"/>
    <col min="1032" max="1032" width="18.44140625" style="316" customWidth="1"/>
    <col min="1033" max="1033" width="36.5546875" style="316" customWidth="1"/>
    <col min="1034" max="1034" width="21.88671875" style="316" customWidth="1"/>
    <col min="1035" max="1035" width="12.44140625" style="316" customWidth="1"/>
    <col min="1036" max="1278" width="9" style="316"/>
    <col min="1279" max="1279" width="6.44140625" style="316" customWidth="1"/>
    <col min="1280" max="1280" width="51.5546875" style="316" customWidth="1"/>
    <col min="1281" max="1281" width="11.6640625" style="316" customWidth="1"/>
    <col min="1282" max="1282" width="23.6640625" style="316" customWidth="1"/>
    <col min="1283" max="1283" width="15.44140625" style="316" customWidth="1"/>
    <col min="1284" max="1284" width="22.5546875" style="316" customWidth="1"/>
    <col min="1285" max="1285" width="22.88671875" style="316" customWidth="1"/>
    <col min="1286" max="1286" width="32.6640625" style="316" customWidth="1"/>
    <col min="1287" max="1287" width="26.109375" style="316" customWidth="1"/>
    <col min="1288" max="1288" width="18.44140625" style="316" customWidth="1"/>
    <col min="1289" max="1289" width="36.5546875" style="316" customWidth="1"/>
    <col min="1290" max="1290" width="21.88671875" style="316" customWidth="1"/>
    <col min="1291" max="1291" width="12.44140625" style="316" customWidth="1"/>
    <col min="1292" max="1534" width="9" style="316"/>
    <col min="1535" max="1535" width="6.44140625" style="316" customWidth="1"/>
    <col min="1536" max="1536" width="51.5546875" style="316" customWidth="1"/>
    <col min="1537" max="1537" width="11.6640625" style="316" customWidth="1"/>
    <col min="1538" max="1538" width="23.6640625" style="316" customWidth="1"/>
    <col min="1539" max="1539" width="15.44140625" style="316" customWidth="1"/>
    <col min="1540" max="1540" width="22.5546875" style="316" customWidth="1"/>
    <col min="1541" max="1541" width="22.88671875" style="316" customWidth="1"/>
    <col min="1542" max="1542" width="32.6640625" style="316" customWidth="1"/>
    <col min="1543" max="1543" width="26.109375" style="316" customWidth="1"/>
    <col min="1544" max="1544" width="18.44140625" style="316" customWidth="1"/>
    <col min="1545" max="1545" width="36.5546875" style="316" customWidth="1"/>
    <col min="1546" max="1546" width="21.88671875" style="316" customWidth="1"/>
    <col min="1547" max="1547" width="12.44140625" style="316" customWidth="1"/>
    <col min="1548" max="1790" width="9" style="316"/>
    <col min="1791" max="1791" width="6.44140625" style="316" customWidth="1"/>
    <col min="1792" max="1792" width="51.5546875" style="316" customWidth="1"/>
    <col min="1793" max="1793" width="11.6640625" style="316" customWidth="1"/>
    <col min="1794" max="1794" width="23.6640625" style="316" customWidth="1"/>
    <col min="1795" max="1795" width="15.44140625" style="316" customWidth="1"/>
    <col min="1796" max="1796" width="22.5546875" style="316" customWidth="1"/>
    <col min="1797" max="1797" width="22.88671875" style="316" customWidth="1"/>
    <col min="1798" max="1798" width="32.6640625" style="316" customWidth="1"/>
    <col min="1799" max="1799" width="26.109375" style="316" customWidth="1"/>
    <col min="1800" max="1800" width="18.44140625" style="316" customWidth="1"/>
    <col min="1801" max="1801" width="36.5546875" style="316" customWidth="1"/>
    <col min="1802" max="1802" width="21.88671875" style="316" customWidth="1"/>
    <col min="1803" max="1803" width="12.44140625" style="316" customWidth="1"/>
    <col min="1804" max="2046" width="9" style="316"/>
    <col min="2047" max="2047" width="6.44140625" style="316" customWidth="1"/>
    <col min="2048" max="2048" width="51.5546875" style="316" customWidth="1"/>
    <col min="2049" max="2049" width="11.6640625" style="316" customWidth="1"/>
    <col min="2050" max="2050" width="23.6640625" style="316" customWidth="1"/>
    <col min="2051" max="2051" width="15.44140625" style="316" customWidth="1"/>
    <col min="2052" max="2052" width="22.5546875" style="316" customWidth="1"/>
    <col min="2053" max="2053" width="22.88671875" style="316" customWidth="1"/>
    <col min="2054" max="2054" width="32.6640625" style="316" customWidth="1"/>
    <col min="2055" max="2055" width="26.109375" style="316" customWidth="1"/>
    <col min="2056" max="2056" width="18.44140625" style="316" customWidth="1"/>
    <col min="2057" max="2057" width="36.5546875" style="316" customWidth="1"/>
    <col min="2058" max="2058" width="21.88671875" style="316" customWidth="1"/>
    <col min="2059" max="2059" width="12.44140625" style="316" customWidth="1"/>
    <col min="2060" max="2302" width="9" style="316"/>
    <col min="2303" max="2303" width="6.44140625" style="316" customWidth="1"/>
    <col min="2304" max="2304" width="51.5546875" style="316" customWidth="1"/>
    <col min="2305" max="2305" width="11.6640625" style="316" customWidth="1"/>
    <col min="2306" max="2306" width="23.6640625" style="316" customWidth="1"/>
    <col min="2307" max="2307" width="15.44140625" style="316" customWidth="1"/>
    <col min="2308" max="2308" width="22.5546875" style="316" customWidth="1"/>
    <col min="2309" max="2309" width="22.88671875" style="316" customWidth="1"/>
    <col min="2310" max="2310" width="32.6640625" style="316" customWidth="1"/>
    <col min="2311" max="2311" width="26.109375" style="316" customWidth="1"/>
    <col min="2312" max="2312" width="18.44140625" style="316" customWidth="1"/>
    <col min="2313" max="2313" width="36.5546875" style="316" customWidth="1"/>
    <col min="2314" max="2314" width="21.88671875" style="316" customWidth="1"/>
    <col min="2315" max="2315" width="12.44140625" style="316" customWidth="1"/>
    <col min="2316" max="2558" width="9" style="316"/>
    <col min="2559" max="2559" width="6.44140625" style="316" customWidth="1"/>
    <col min="2560" max="2560" width="51.5546875" style="316" customWidth="1"/>
    <col min="2561" max="2561" width="11.6640625" style="316" customWidth="1"/>
    <col min="2562" max="2562" width="23.6640625" style="316" customWidth="1"/>
    <col min="2563" max="2563" width="15.44140625" style="316" customWidth="1"/>
    <col min="2564" max="2564" width="22.5546875" style="316" customWidth="1"/>
    <col min="2565" max="2565" width="22.88671875" style="316" customWidth="1"/>
    <col min="2566" max="2566" width="32.6640625" style="316" customWidth="1"/>
    <col min="2567" max="2567" width="26.109375" style="316" customWidth="1"/>
    <col min="2568" max="2568" width="18.44140625" style="316" customWidth="1"/>
    <col min="2569" max="2569" width="36.5546875" style="316" customWidth="1"/>
    <col min="2570" max="2570" width="21.88671875" style="316" customWidth="1"/>
    <col min="2571" max="2571" width="12.44140625" style="316" customWidth="1"/>
    <col min="2572" max="2814" width="9" style="316"/>
    <col min="2815" max="2815" width="6.44140625" style="316" customWidth="1"/>
    <col min="2816" max="2816" width="51.5546875" style="316" customWidth="1"/>
    <col min="2817" max="2817" width="11.6640625" style="316" customWidth="1"/>
    <col min="2818" max="2818" width="23.6640625" style="316" customWidth="1"/>
    <col min="2819" max="2819" width="15.44140625" style="316" customWidth="1"/>
    <col min="2820" max="2820" width="22.5546875" style="316" customWidth="1"/>
    <col min="2821" max="2821" width="22.88671875" style="316" customWidth="1"/>
    <col min="2822" max="2822" width="32.6640625" style="316" customWidth="1"/>
    <col min="2823" max="2823" width="26.109375" style="316" customWidth="1"/>
    <col min="2824" max="2824" width="18.44140625" style="316" customWidth="1"/>
    <col min="2825" max="2825" width="36.5546875" style="316" customWidth="1"/>
    <col min="2826" max="2826" width="21.88671875" style="316" customWidth="1"/>
    <col min="2827" max="2827" width="12.44140625" style="316" customWidth="1"/>
    <col min="2828" max="3070" width="9" style="316"/>
    <col min="3071" max="3071" width="6.44140625" style="316" customWidth="1"/>
    <col min="3072" max="3072" width="51.5546875" style="316" customWidth="1"/>
    <col min="3073" max="3073" width="11.6640625" style="316" customWidth="1"/>
    <col min="3074" max="3074" width="23.6640625" style="316" customWidth="1"/>
    <col min="3075" max="3075" width="15.44140625" style="316" customWidth="1"/>
    <col min="3076" max="3076" width="22.5546875" style="316" customWidth="1"/>
    <col min="3077" max="3077" width="22.88671875" style="316" customWidth="1"/>
    <col min="3078" max="3078" width="32.6640625" style="316" customWidth="1"/>
    <col min="3079" max="3079" width="26.109375" style="316" customWidth="1"/>
    <col min="3080" max="3080" width="18.44140625" style="316" customWidth="1"/>
    <col min="3081" max="3081" width="36.5546875" style="316" customWidth="1"/>
    <col min="3082" max="3082" width="21.88671875" style="316" customWidth="1"/>
    <col min="3083" max="3083" width="12.44140625" style="316" customWidth="1"/>
    <col min="3084" max="3326" width="9" style="316"/>
    <col min="3327" max="3327" width="6.44140625" style="316" customWidth="1"/>
    <col min="3328" max="3328" width="51.5546875" style="316" customWidth="1"/>
    <col min="3329" max="3329" width="11.6640625" style="316" customWidth="1"/>
    <col min="3330" max="3330" width="23.6640625" style="316" customWidth="1"/>
    <col min="3331" max="3331" width="15.44140625" style="316" customWidth="1"/>
    <col min="3332" max="3332" width="22.5546875" style="316" customWidth="1"/>
    <col min="3333" max="3333" width="22.88671875" style="316" customWidth="1"/>
    <col min="3334" max="3334" width="32.6640625" style="316" customWidth="1"/>
    <col min="3335" max="3335" width="26.109375" style="316" customWidth="1"/>
    <col min="3336" max="3336" width="18.44140625" style="316" customWidth="1"/>
    <col min="3337" max="3337" width="36.5546875" style="316" customWidth="1"/>
    <col min="3338" max="3338" width="21.88671875" style="316" customWidth="1"/>
    <col min="3339" max="3339" width="12.44140625" style="316" customWidth="1"/>
    <col min="3340" max="3582" width="9" style="316"/>
    <col min="3583" max="3583" width="6.44140625" style="316" customWidth="1"/>
    <col min="3584" max="3584" width="51.5546875" style="316" customWidth="1"/>
    <col min="3585" max="3585" width="11.6640625" style="316" customWidth="1"/>
    <col min="3586" max="3586" width="23.6640625" style="316" customWidth="1"/>
    <col min="3587" max="3587" width="15.44140625" style="316" customWidth="1"/>
    <col min="3588" max="3588" width="22.5546875" style="316" customWidth="1"/>
    <col min="3589" max="3589" width="22.88671875" style="316" customWidth="1"/>
    <col min="3590" max="3590" width="32.6640625" style="316" customWidth="1"/>
    <col min="3591" max="3591" width="26.109375" style="316" customWidth="1"/>
    <col min="3592" max="3592" width="18.44140625" style="316" customWidth="1"/>
    <col min="3593" max="3593" width="36.5546875" style="316" customWidth="1"/>
    <col min="3594" max="3594" width="21.88671875" style="316" customWidth="1"/>
    <col min="3595" max="3595" width="12.44140625" style="316" customWidth="1"/>
    <col min="3596" max="3838" width="9" style="316"/>
    <col min="3839" max="3839" width="6.44140625" style="316" customWidth="1"/>
    <col min="3840" max="3840" width="51.5546875" style="316" customWidth="1"/>
    <col min="3841" max="3841" width="11.6640625" style="316" customWidth="1"/>
    <col min="3842" max="3842" width="23.6640625" style="316" customWidth="1"/>
    <col min="3843" max="3843" width="15.44140625" style="316" customWidth="1"/>
    <col min="3844" max="3844" width="22.5546875" style="316" customWidth="1"/>
    <col min="3845" max="3845" width="22.88671875" style="316" customWidth="1"/>
    <col min="3846" max="3846" width="32.6640625" style="316" customWidth="1"/>
    <col min="3847" max="3847" width="26.109375" style="316" customWidth="1"/>
    <col min="3848" max="3848" width="18.44140625" style="316" customWidth="1"/>
    <col min="3849" max="3849" width="36.5546875" style="316" customWidth="1"/>
    <col min="3850" max="3850" width="21.88671875" style="316" customWidth="1"/>
    <col min="3851" max="3851" width="12.44140625" style="316" customWidth="1"/>
    <col min="3852" max="4094" width="9" style="316"/>
    <col min="4095" max="4095" width="6.44140625" style="316" customWidth="1"/>
    <col min="4096" max="4096" width="51.5546875" style="316" customWidth="1"/>
    <col min="4097" max="4097" width="11.6640625" style="316" customWidth="1"/>
    <col min="4098" max="4098" width="23.6640625" style="316" customWidth="1"/>
    <col min="4099" max="4099" width="15.44140625" style="316" customWidth="1"/>
    <col min="4100" max="4100" width="22.5546875" style="316" customWidth="1"/>
    <col min="4101" max="4101" width="22.88671875" style="316" customWidth="1"/>
    <col min="4102" max="4102" width="32.6640625" style="316" customWidth="1"/>
    <col min="4103" max="4103" width="26.109375" style="316" customWidth="1"/>
    <col min="4104" max="4104" width="18.44140625" style="316" customWidth="1"/>
    <col min="4105" max="4105" width="36.5546875" style="316" customWidth="1"/>
    <col min="4106" max="4106" width="21.88671875" style="316" customWidth="1"/>
    <col min="4107" max="4107" width="12.44140625" style="316" customWidth="1"/>
    <col min="4108" max="4350" width="9" style="316"/>
    <col min="4351" max="4351" width="6.44140625" style="316" customWidth="1"/>
    <col min="4352" max="4352" width="51.5546875" style="316" customWidth="1"/>
    <col min="4353" max="4353" width="11.6640625" style="316" customWidth="1"/>
    <col min="4354" max="4354" width="23.6640625" style="316" customWidth="1"/>
    <col min="4355" max="4355" width="15.44140625" style="316" customWidth="1"/>
    <col min="4356" max="4356" width="22.5546875" style="316" customWidth="1"/>
    <col min="4357" max="4357" width="22.88671875" style="316" customWidth="1"/>
    <col min="4358" max="4358" width="32.6640625" style="316" customWidth="1"/>
    <col min="4359" max="4359" width="26.109375" style="316" customWidth="1"/>
    <col min="4360" max="4360" width="18.44140625" style="316" customWidth="1"/>
    <col min="4361" max="4361" width="36.5546875" style="316" customWidth="1"/>
    <col min="4362" max="4362" width="21.88671875" style="316" customWidth="1"/>
    <col min="4363" max="4363" width="12.44140625" style="316" customWidth="1"/>
    <col min="4364" max="4606" width="9" style="316"/>
    <col min="4607" max="4607" width="6.44140625" style="316" customWidth="1"/>
    <col min="4608" max="4608" width="51.5546875" style="316" customWidth="1"/>
    <col min="4609" max="4609" width="11.6640625" style="316" customWidth="1"/>
    <col min="4610" max="4610" width="23.6640625" style="316" customWidth="1"/>
    <col min="4611" max="4611" width="15.44140625" style="316" customWidth="1"/>
    <col min="4612" max="4612" width="22.5546875" style="316" customWidth="1"/>
    <col min="4613" max="4613" width="22.88671875" style="316" customWidth="1"/>
    <col min="4614" max="4614" width="32.6640625" style="316" customWidth="1"/>
    <col min="4615" max="4615" width="26.109375" style="316" customWidth="1"/>
    <col min="4616" max="4616" width="18.44140625" style="316" customWidth="1"/>
    <col min="4617" max="4617" width="36.5546875" style="316" customWidth="1"/>
    <col min="4618" max="4618" width="21.88671875" style="316" customWidth="1"/>
    <col min="4619" max="4619" width="12.44140625" style="316" customWidth="1"/>
    <col min="4620" max="4862" width="9" style="316"/>
    <col min="4863" max="4863" width="6.44140625" style="316" customWidth="1"/>
    <col min="4864" max="4864" width="51.5546875" style="316" customWidth="1"/>
    <col min="4865" max="4865" width="11.6640625" style="316" customWidth="1"/>
    <col min="4866" max="4866" width="23.6640625" style="316" customWidth="1"/>
    <col min="4867" max="4867" width="15.44140625" style="316" customWidth="1"/>
    <col min="4868" max="4868" width="22.5546875" style="316" customWidth="1"/>
    <col min="4869" max="4869" width="22.88671875" style="316" customWidth="1"/>
    <col min="4870" max="4870" width="32.6640625" style="316" customWidth="1"/>
    <col min="4871" max="4871" width="26.109375" style="316" customWidth="1"/>
    <col min="4872" max="4872" width="18.44140625" style="316" customWidth="1"/>
    <col min="4873" max="4873" width="36.5546875" style="316" customWidth="1"/>
    <col min="4874" max="4874" width="21.88671875" style="316" customWidth="1"/>
    <col min="4875" max="4875" width="12.44140625" style="316" customWidth="1"/>
    <col min="4876" max="5118" width="9" style="316"/>
    <col min="5119" max="5119" width="6.44140625" style="316" customWidth="1"/>
    <col min="5120" max="5120" width="51.5546875" style="316" customWidth="1"/>
    <col min="5121" max="5121" width="11.6640625" style="316" customWidth="1"/>
    <col min="5122" max="5122" width="23.6640625" style="316" customWidth="1"/>
    <col min="5123" max="5123" width="15.44140625" style="316" customWidth="1"/>
    <col min="5124" max="5124" width="22.5546875" style="316" customWidth="1"/>
    <col min="5125" max="5125" width="22.88671875" style="316" customWidth="1"/>
    <col min="5126" max="5126" width="32.6640625" style="316" customWidth="1"/>
    <col min="5127" max="5127" width="26.109375" style="316" customWidth="1"/>
    <col min="5128" max="5128" width="18.44140625" style="316" customWidth="1"/>
    <col min="5129" max="5129" width="36.5546875" style="316" customWidth="1"/>
    <col min="5130" max="5130" width="21.88671875" style="316" customWidth="1"/>
    <col min="5131" max="5131" width="12.44140625" style="316" customWidth="1"/>
    <col min="5132" max="5374" width="9" style="316"/>
    <col min="5375" max="5375" width="6.44140625" style="316" customWidth="1"/>
    <col min="5376" max="5376" width="51.5546875" style="316" customWidth="1"/>
    <col min="5377" max="5377" width="11.6640625" style="316" customWidth="1"/>
    <col min="5378" max="5378" width="23.6640625" style="316" customWidth="1"/>
    <col min="5379" max="5379" width="15.44140625" style="316" customWidth="1"/>
    <col min="5380" max="5380" width="22.5546875" style="316" customWidth="1"/>
    <col min="5381" max="5381" width="22.88671875" style="316" customWidth="1"/>
    <col min="5382" max="5382" width="32.6640625" style="316" customWidth="1"/>
    <col min="5383" max="5383" width="26.109375" style="316" customWidth="1"/>
    <col min="5384" max="5384" width="18.44140625" style="316" customWidth="1"/>
    <col min="5385" max="5385" width="36.5546875" style="316" customWidth="1"/>
    <col min="5386" max="5386" width="21.88671875" style="316" customWidth="1"/>
    <col min="5387" max="5387" width="12.44140625" style="316" customWidth="1"/>
    <col min="5388" max="5630" width="9" style="316"/>
    <col min="5631" max="5631" width="6.44140625" style="316" customWidth="1"/>
    <col min="5632" max="5632" width="51.5546875" style="316" customWidth="1"/>
    <col min="5633" max="5633" width="11.6640625" style="316" customWidth="1"/>
    <col min="5634" max="5634" width="23.6640625" style="316" customWidth="1"/>
    <col min="5635" max="5635" width="15.44140625" style="316" customWidth="1"/>
    <col min="5636" max="5636" width="22.5546875" style="316" customWidth="1"/>
    <col min="5637" max="5637" width="22.88671875" style="316" customWidth="1"/>
    <col min="5638" max="5638" width="32.6640625" style="316" customWidth="1"/>
    <col min="5639" max="5639" width="26.109375" style="316" customWidth="1"/>
    <col min="5640" max="5640" width="18.44140625" style="316" customWidth="1"/>
    <col min="5641" max="5641" width="36.5546875" style="316" customWidth="1"/>
    <col min="5642" max="5642" width="21.88671875" style="316" customWidth="1"/>
    <col min="5643" max="5643" width="12.44140625" style="316" customWidth="1"/>
    <col min="5644" max="5886" width="9" style="316"/>
    <col min="5887" max="5887" width="6.44140625" style="316" customWidth="1"/>
    <col min="5888" max="5888" width="51.5546875" style="316" customWidth="1"/>
    <col min="5889" max="5889" width="11.6640625" style="316" customWidth="1"/>
    <col min="5890" max="5890" width="23.6640625" style="316" customWidth="1"/>
    <col min="5891" max="5891" width="15.44140625" style="316" customWidth="1"/>
    <col min="5892" max="5892" width="22.5546875" style="316" customWidth="1"/>
    <col min="5893" max="5893" width="22.88671875" style="316" customWidth="1"/>
    <col min="5894" max="5894" width="32.6640625" style="316" customWidth="1"/>
    <col min="5895" max="5895" width="26.109375" style="316" customWidth="1"/>
    <col min="5896" max="5896" width="18.44140625" style="316" customWidth="1"/>
    <col min="5897" max="5897" width="36.5546875" style="316" customWidth="1"/>
    <col min="5898" max="5898" width="21.88671875" style="316" customWidth="1"/>
    <col min="5899" max="5899" width="12.44140625" style="316" customWidth="1"/>
    <col min="5900" max="6142" width="9" style="316"/>
    <col min="6143" max="6143" width="6.44140625" style="316" customWidth="1"/>
    <col min="6144" max="6144" width="51.5546875" style="316" customWidth="1"/>
    <col min="6145" max="6145" width="11.6640625" style="316" customWidth="1"/>
    <col min="6146" max="6146" width="23.6640625" style="316" customWidth="1"/>
    <col min="6147" max="6147" width="15.44140625" style="316" customWidth="1"/>
    <col min="6148" max="6148" width="22.5546875" style="316" customWidth="1"/>
    <col min="6149" max="6149" width="22.88671875" style="316" customWidth="1"/>
    <col min="6150" max="6150" width="32.6640625" style="316" customWidth="1"/>
    <col min="6151" max="6151" width="26.109375" style="316" customWidth="1"/>
    <col min="6152" max="6152" width="18.44140625" style="316" customWidth="1"/>
    <col min="6153" max="6153" width="36.5546875" style="316" customWidth="1"/>
    <col min="6154" max="6154" width="21.88671875" style="316" customWidth="1"/>
    <col min="6155" max="6155" width="12.44140625" style="316" customWidth="1"/>
    <col min="6156" max="6398" width="9" style="316"/>
    <col min="6399" max="6399" width="6.44140625" style="316" customWidth="1"/>
    <col min="6400" max="6400" width="51.5546875" style="316" customWidth="1"/>
    <col min="6401" max="6401" width="11.6640625" style="316" customWidth="1"/>
    <col min="6402" max="6402" width="23.6640625" style="316" customWidth="1"/>
    <col min="6403" max="6403" width="15.44140625" style="316" customWidth="1"/>
    <col min="6404" max="6404" width="22.5546875" style="316" customWidth="1"/>
    <col min="6405" max="6405" width="22.88671875" style="316" customWidth="1"/>
    <col min="6406" max="6406" width="32.6640625" style="316" customWidth="1"/>
    <col min="6407" max="6407" width="26.109375" style="316" customWidth="1"/>
    <col min="6408" max="6408" width="18.44140625" style="316" customWidth="1"/>
    <col min="6409" max="6409" width="36.5546875" style="316" customWidth="1"/>
    <col min="6410" max="6410" width="21.88671875" style="316" customWidth="1"/>
    <col min="6411" max="6411" width="12.44140625" style="316" customWidth="1"/>
    <col min="6412" max="6654" width="9" style="316"/>
    <col min="6655" max="6655" width="6.44140625" style="316" customWidth="1"/>
    <col min="6656" max="6656" width="51.5546875" style="316" customWidth="1"/>
    <col min="6657" max="6657" width="11.6640625" style="316" customWidth="1"/>
    <col min="6658" max="6658" width="23.6640625" style="316" customWidth="1"/>
    <col min="6659" max="6659" width="15.44140625" style="316" customWidth="1"/>
    <col min="6660" max="6660" width="22.5546875" style="316" customWidth="1"/>
    <col min="6661" max="6661" width="22.88671875" style="316" customWidth="1"/>
    <col min="6662" max="6662" width="32.6640625" style="316" customWidth="1"/>
    <col min="6663" max="6663" width="26.109375" style="316" customWidth="1"/>
    <col min="6664" max="6664" width="18.44140625" style="316" customWidth="1"/>
    <col min="6665" max="6665" width="36.5546875" style="316" customWidth="1"/>
    <col min="6666" max="6666" width="21.88671875" style="316" customWidth="1"/>
    <col min="6667" max="6667" width="12.44140625" style="316" customWidth="1"/>
    <col min="6668" max="6910" width="9" style="316"/>
    <col min="6911" max="6911" width="6.44140625" style="316" customWidth="1"/>
    <col min="6912" max="6912" width="51.5546875" style="316" customWidth="1"/>
    <col min="6913" max="6913" width="11.6640625" style="316" customWidth="1"/>
    <col min="6914" max="6914" width="23.6640625" style="316" customWidth="1"/>
    <col min="6915" max="6915" width="15.44140625" style="316" customWidth="1"/>
    <col min="6916" max="6916" width="22.5546875" style="316" customWidth="1"/>
    <col min="6917" max="6917" width="22.88671875" style="316" customWidth="1"/>
    <col min="6918" max="6918" width="32.6640625" style="316" customWidth="1"/>
    <col min="6919" max="6919" width="26.109375" style="316" customWidth="1"/>
    <col min="6920" max="6920" width="18.44140625" style="316" customWidth="1"/>
    <col min="6921" max="6921" width="36.5546875" style="316" customWidth="1"/>
    <col min="6922" max="6922" width="21.88671875" style="316" customWidth="1"/>
    <col min="6923" max="6923" width="12.44140625" style="316" customWidth="1"/>
    <col min="6924" max="7166" width="9" style="316"/>
    <col min="7167" max="7167" width="6.44140625" style="316" customWidth="1"/>
    <col min="7168" max="7168" width="51.5546875" style="316" customWidth="1"/>
    <col min="7169" max="7169" width="11.6640625" style="316" customWidth="1"/>
    <col min="7170" max="7170" width="23.6640625" style="316" customWidth="1"/>
    <col min="7171" max="7171" width="15.44140625" style="316" customWidth="1"/>
    <col min="7172" max="7172" width="22.5546875" style="316" customWidth="1"/>
    <col min="7173" max="7173" width="22.88671875" style="316" customWidth="1"/>
    <col min="7174" max="7174" width="32.6640625" style="316" customWidth="1"/>
    <col min="7175" max="7175" width="26.109375" style="316" customWidth="1"/>
    <col min="7176" max="7176" width="18.44140625" style="316" customWidth="1"/>
    <col min="7177" max="7177" width="36.5546875" style="316" customWidth="1"/>
    <col min="7178" max="7178" width="21.88671875" style="316" customWidth="1"/>
    <col min="7179" max="7179" width="12.44140625" style="316" customWidth="1"/>
    <col min="7180" max="7422" width="9" style="316"/>
    <col min="7423" max="7423" width="6.44140625" style="316" customWidth="1"/>
    <col min="7424" max="7424" width="51.5546875" style="316" customWidth="1"/>
    <col min="7425" max="7425" width="11.6640625" style="316" customWidth="1"/>
    <col min="7426" max="7426" width="23.6640625" style="316" customWidth="1"/>
    <col min="7427" max="7427" width="15.44140625" style="316" customWidth="1"/>
    <col min="7428" max="7428" width="22.5546875" style="316" customWidth="1"/>
    <col min="7429" max="7429" width="22.88671875" style="316" customWidth="1"/>
    <col min="7430" max="7430" width="32.6640625" style="316" customWidth="1"/>
    <col min="7431" max="7431" width="26.109375" style="316" customWidth="1"/>
    <col min="7432" max="7432" width="18.44140625" style="316" customWidth="1"/>
    <col min="7433" max="7433" width="36.5546875" style="316" customWidth="1"/>
    <col min="7434" max="7434" width="21.88671875" style="316" customWidth="1"/>
    <col min="7435" max="7435" width="12.44140625" style="316" customWidth="1"/>
    <col min="7436" max="7678" width="9" style="316"/>
    <col min="7679" max="7679" width="6.44140625" style="316" customWidth="1"/>
    <col min="7680" max="7680" width="51.5546875" style="316" customWidth="1"/>
    <col min="7681" max="7681" width="11.6640625" style="316" customWidth="1"/>
    <col min="7682" max="7682" width="23.6640625" style="316" customWidth="1"/>
    <col min="7683" max="7683" width="15.44140625" style="316" customWidth="1"/>
    <col min="7684" max="7684" width="22.5546875" style="316" customWidth="1"/>
    <col min="7685" max="7685" width="22.88671875" style="316" customWidth="1"/>
    <col min="7686" max="7686" width="32.6640625" style="316" customWidth="1"/>
    <col min="7687" max="7687" width="26.109375" style="316" customWidth="1"/>
    <col min="7688" max="7688" width="18.44140625" style="316" customWidth="1"/>
    <col min="7689" max="7689" width="36.5546875" style="316" customWidth="1"/>
    <col min="7690" max="7690" width="21.88671875" style="316" customWidth="1"/>
    <col min="7691" max="7691" width="12.44140625" style="316" customWidth="1"/>
    <col min="7692" max="7934" width="9" style="316"/>
    <col min="7935" max="7935" width="6.44140625" style="316" customWidth="1"/>
    <col min="7936" max="7936" width="51.5546875" style="316" customWidth="1"/>
    <col min="7937" max="7937" width="11.6640625" style="316" customWidth="1"/>
    <col min="7938" max="7938" width="23.6640625" style="316" customWidth="1"/>
    <col min="7939" max="7939" width="15.44140625" style="316" customWidth="1"/>
    <col min="7940" max="7940" width="22.5546875" style="316" customWidth="1"/>
    <col min="7941" max="7941" width="22.88671875" style="316" customWidth="1"/>
    <col min="7942" max="7942" width="32.6640625" style="316" customWidth="1"/>
    <col min="7943" max="7943" width="26.109375" style="316" customWidth="1"/>
    <col min="7944" max="7944" width="18.44140625" style="316" customWidth="1"/>
    <col min="7945" max="7945" width="36.5546875" style="316" customWidth="1"/>
    <col min="7946" max="7946" width="21.88671875" style="316" customWidth="1"/>
    <col min="7947" max="7947" width="12.44140625" style="316" customWidth="1"/>
    <col min="7948" max="8190" width="9" style="316"/>
    <col min="8191" max="8191" width="6.44140625" style="316" customWidth="1"/>
    <col min="8192" max="8192" width="51.5546875" style="316" customWidth="1"/>
    <col min="8193" max="8193" width="11.6640625" style="316" customWidth="1"/>
    <col min="8194" max="8194" width="23.6640625" style="316" customWidth="1"/>
    <col min="8195" max="8195" width="15.44140625" style="316" customWidth="1"/>
    <col min="8196" max="8196" width="22.5546875" style="316" customWidth="1"/>
    <col min="8197" max="8197" width="22.88671875" style="316" customWidth="1"/>
    <col min="8198" max="8198" width="32.6640625" style="316" customWidth="1"/>
    <col min="8199" max="8199" width="26.109375" style="316" customWidth="1"/>
    <col min="8200" max="8200" width="18.44140625" style="316" customWidth="1"/>
    <col min="8201" max="8201" width="36.5546875" style="316" customWidth="1"/>
    <col min="8202" max="8202" width="21.88671875" style="316" customWidth="1"/>
    <col min="8203" max="8203" width="12.44140625" style="316" customWidth="1"/>
    <col min="8204" max="8446" width="9" style="316"/>
    <col min="8447" max="8447" width="6.44140625" style="316" customWidth="1"/>
    <col min="8448" max="8448" width="51.5546875" style="316" customWidth="1"/>
    <col min="8449" max="8449" width="11.6640625" style="316" customWidth="1"/>
    <col min="8450" max="8450" width="23.6640625" style="316" customWidth="1"/>
    <col min="8451" max="8451" width="15.44140625" style="316" customWidth="1"/>
    <col min="8452" max="8452" width="22.5546875" style="316" customWidth="1"/>
    <col min="8453" max="8453" width="22.88671875" style="316" customWidth="1"/>
    <col min="8454" max="8454" width="32.6640625" style="316" customWidth="1"/>
    <col min="8455" max="8455" width="26.109375" style="316" customWidth="1"/>
    <col min="8456" max="8456" width="18.44140625" style="316" customWidth="1"/>
    <col min="8457" max="8457" width="36.5546875" style="316" customWidth="1"/>
    <col min="8458" max="8458" width="21.88671875" style="316" customWidth="1"/>
    <col min="8459" max="8459" width="12.44140625" style="316" customWidth="1"/>
    <col min="8460" max="8702" width="9" style="316"/>
    <col min="8703" max="8703" width="6.44140625" style="316" customWidth="1"/>
    <col min="8704" max="8704" width="51.5546875" style="316" customWidth="1"/>
    <col min="8705" max="8705" width="11.6640625" style="316" customWidth="1"/>
    <col min="8706" max="8706" width="23.6640625" style="316" customWidth="1"/>
    <col min="8707" max="8707" width="15.44140625" style="316" customWidth="1"/>
    <col min="8708" max="8708" width="22.5546875" style="316" customWidth="1"/>
    <col min="8709" max="8709" width="22.88671875" style="316" customWidth="1"/>
    <col min="8710" max="8710" width="32.6640625" style="316" customWidth="1"/>
    <col min="8711" max="8711" width="26.109375" style="316" customWidth="1"/>
    <col min="8712" max="8712" width="18.44140625" style="316" customWidth="1"/>
    <col min="8713" max="8713" width="36.5546875" style="316" customWidth="1"/>
    <col min="8714" max="8714" width="21.88671875" style="316" customWidth="1"/>
    <col min="8715" max="8715" width="12.44140625" style="316" customWidth="1"/>
    <col min="8716" max="8958" width="9" style="316"/>
    <col min="8959" max="8959" width="6.44140625" style="316" customWidth="1"/>
    <col min="8960" max="8960" width="51.5546875" style="316" customWidth="1"/>
    <col min="8961" max="8961" width="11.6640625" style="316" customWidth="1"/>
    <col min="8962" max="8962" width="23.6640625" style="316" customWidth="1"/>
    <col min="8963" max="8963" width="15.44140625" style="316" customWidth="1"/>
    <col min="8964" max="8964" width="22.5546875" style="316" customWidth="1"/>
    <col min="8965" max="8965" width="22.88671875" style="316" customWidth="1"/>
    <col min="8966" max="8966" width="32.6640625" style="316" customWidth="1"/>
    <col min="8967" max="8967" width="26.109375" style="316" customWidth="1"/>
    <col min="8968" max="8968" width="18.44140625" style="316" customWidth="1"/>
    <col min="8969" max="8969" width="36.5546875" style="316" customWidth="1"/>
    <col min="8970" max="8970" width="21.88671875" style="316" customWidth="1"/>
    <col min="8971" max="8971" width="12.44140625" style="316" customWidth="1"/>
    <col min="8972" max="9214" width="9" style="316"/>
    <col min="9215" max="9215" width="6.44140625" style="316" customWidth="1"/>
    <col min="9216" max="9216" width="51.5546875" style="316" customWidth="1"/>
    <col min="9217" max="9217" width="11.6640625" style="316" customWidth="1"/>
    <col min="9218" max="9218" width="23.6640625" style="316" customWidth="1"/>
    <col min="9219" max="9219" width="15.44140625" style="316" customWidth="1"/>
    <col min="9220" max="9220" width="22.5546875" style="316" customWidth="1"/>
    <col min="9221" max="9221" width="22.88671875" style="316" customWidth="1"/>
    <col min="9222" max="9222" width="32.6640625" style="316" customWidth="1"/>
    <col min="9223" max="9223" width="26.109375" style="316" customWidth="1"/>
    <col min="9224" max="9224" width="18.44140625" style="316" customWidth="1"/>
    <col min="9225" max="9225" width="36.5546875" style="316" customWidth="1"/>
    <col min="9226" max="9226" width="21.88671875" style="316" customWidth="1"/>
    <col min="9227" max="9227" width="12.44140625" style="316" customWidth="1"/>
    <col min="9228" max="9470" width="9" style="316"/>
    <col min="9471" max="9471" width="6.44140625" style="316" customWidth="1"/>
    <col min="9472" max="9472" width="51.5546875" style="316" customWidth="1"/>
    <col min="9473" max="9473" width="11.6640625" style="316" customWidth="1"/>
    <col min="9474" max="9474" width="23.6640625" style="316" customWidth="1"/>
    <col min="9475" max="9475" width="15.44140625" style="316" customWidth="1"/>
    <col min="9476" max="9476" width="22.5546875" style="316" customWidth="1"/>
    <col min="9477" max="9477" width="22.88671875" style="316" customWidth="1"/>
    <col min="9478" max="9478" width="32.6640625" style="316" customWidth="1"/>
    <col min="9479" max="9479" width="26.109375" style="316" customWidth="1"/>
    <col min="9480" max="9480" width="18.44140625" style="316" customWidth="1"/>
    <col min="9481" max="9481" width="36.5546875" style="316" customWidth="1"/>
    <col min="9482" max="9482" width="21.88671875" style="316" customWidth="1"/>
    <col min="9483" max="9483" width="12.44140625" style="316" customWidth="1"/>
    <col min="9484" max="9726" width="9" style="316"/>
    <col min="9727" max="9727" width="6.44140625" style="316" customWidth="1"/>
    <col min="9728" max="9728" width="51.5546875" style="316" customWidth="1"/>
    <col min="9729" max="9729" width="11.6640625" style="316" customWidth="1"/>
    <col min="9730" max="9730" width="23.6640625" style="316" customWidth="1"/>
    <col min="9731" max="9731" width="15.44140625" style="316" customWidth="1"/>
    <col min="9732" max="9732" width="22.5546875" style="316" customWidth="1"/>
    <col min="9733" max="9733" width="22.88671875" style="316" customWidth="1"/>
    <col min="9734" max="9734" width="32.6640625" style="316" customWidth="1"/>
    <col min="9735" max="9735" width="26.109375" style="316" customWidth="1"/>
    <col min="9736" max="9736" width="18.44140625" style="316" customWidth="1"/>
    <col min="9737" max="9737" width="36.5546875" style="316" customWidth="1"/>
    <col min="9738" max="9738" width="21.88671875" style="316" customWidth="1"/>
    <col min="9739" max="9739" width="12.44140625" style="316" customWidth="1"/>
    <col min="9740" max="9982" width="9" style="316"/>
    <col min="9983" max="9983" width="6.44140625" style="316" customWidth="1"/>
    <col min="9984" max="9984" width="51.5546875" style="316" customWidth="1"/>
    <col min="9985" max="9985" width="11.6640625" style="316" customWidth="1"/>
    <col min="9986" max="9986" width="23.6640625" style="316" customWidth="1"/>
    <col min="9987" max="9987" width="15.44140625" style="316" customWidth="1"/>
    <col min="9988" max="9988" width="22.5546875" style="316" customWidth="1"/>
    <col min="9989" max="9989" width="22.88671875" style="316" customWidth="1"/>
    <col min="9990" max="9990" width="32.6640625" style="316" customWidth="1"/>
    <col min="9991" max="9991" width="26.109375" style="316" customWidth="1"/>
    <col min="9992" max="9992" width="18.44140625" style="316" customWidth="1"/>
    <col min="9993" max="9993" width="36.5546875" style="316" customWidth="1"/>
    <col min="9994" max="9994" width="21.88671875" style="316" customWidth="1"/>
    <col min="9995" max="9995" width="12.44140625" style="316" customWidth="1"/>
    <col min="9996" max="10238" width="9" style="316"/>
    <col min="10239" max="10239" width="6.44140625" style="316" customWidth="1"/>
    <col min="10240" max="10240" width="51.5546875" style="316" customWidth="1"/>
    <col min="10241" max="10241" width="11.6640625" style="316" customWidth="1"/>
    <col min="10242" max="10242" width="23.6640625" style="316" customWidth="1"/>
    <col min="10243" max="10243" width="15.44140625" style="316" customWidth="1"/>
    <col min="10244" max="10244" width="22.5546875" style="316" customWidth="1"/>
    <col min="10245" max="10245" width="22.88671875" style="316" customWidth="1"/>
    <col min="10246" max="10246" width="32.6640625" style="316" customWidth="1"/>
    <col min="10247" max="10247" width="26.109375" style="316" customWidth="1"/>
    <col min="10248" max="10248" width="18.44140625" style="316" customWidth="1"/>
    <col min="10249" max="10249" width="36.5546875" style="316" customWidth="1"/>
    <col min="10250" max="10250" width="21.88671875" style="316" customWidth="1"/>
    <col min="10251" max="10251" width="12.44140625" style="316" customWidth="1"/>
    <col min="10252" max="10494" width="9" style="316"/>
    <col min="10495" max="10495" width="6.44140625" style="316" customWidth="1"/>
    <col min="10496" max="10496" width="51.5546875" style="316" customWidth="1"/>
    <col min="10497" max="10497" width="11.6640625" style="316" customWidth="1"/>
    <col min="10498" max="10498" width="23.6640625" style="316" customWidth="1"/>
    <col min="10499" max="10499" width="15.44140625" style="316" customWidth="1"/>
    <col min="10500" max="10500" width="22.5546875" style="316" customWidth="1"/>
    <col min="10501" max="10501" width="22.88671875" style="316" customWidth="1"/>
    <col min="10502" max="10502" width="32.6640625" style="316" customWidth="1"/>
    <col min="10503" max="10503" width="26.109375" style="316" customWidth="1"/>
    <col min="10504" max="10504" width="18.44140625" style="316" customWidth="1"/>
    <col min="10505" max="10505" width="36.5546875" style="316" customWidth="1"/>
    <col min="10506" max="10506" width="21.88671875" style="316" customWidth="1"/>
    <col min="10507" max="10507" width="12.44140625" style="316" customWidth="1"/>
    <col min="10508" max="10750" width="9" style="316"/>
    <col min="10751" max="10751" width="6.44140625" style="316" customWidth="1"/>
    <col min="10752" max="10752" width="51.5546875" style="316" customWidth="1"/>
    <col min="10753" max="10753" width="11.6640625" style="316" customWidth="1"/>
    <col min="10754" max="10754" width="23.6640625" style="316" customWidth="1"/>
    <col min="10755" max="10755" width="15.44140625" style="316" customWidth="1"/>
    <col min="10756" max="10756" width="22.5546875" style="316" customWidth="1"/>
    <col min="10757" max="10757" width="22.88671875" style="316" customWidth="1"/>
    <col min="10758" max="10758" width="32.6640625" style="316" customWidth="1"/>
    <col min="10759" max="10759" width="26.109375" style="316" customWidth="1"/>
    <col min="10760" max="10760" width="18.44140625" style="316" customWidth="1"/>
    <col min="10761" max="10761" width="36.5546875" style="316" customWidth="1"/>
    <col min="10762" max="10762" width="21.88671875" style="316" customWidth="1"/>
    <col min="10763" max="10763" width="12.44140625" style="316" customWidth="1"/>
    <col min="10764" max="11006" width="9" style="316"/>
    <col min="11007" max="11007" width="6.44140625" style="316" customWidth="1"/>
    <col min="11008" max="11008" width="51.5546875" style="316" customWidth="1"/>
    <col min="11009" max="11009" width="11.6640625" style="316" customWidth="1"/>
    <col min="11010" max="11010" width="23.6640625" style="316" customWidth="1"/>
    <col min="11011" max="11011" width="15.44140625" style="316" customWidth="1"/>
    <col min="11012" max="11012" width="22.5546875" style="316" customWidth="1"/>
    <col min="11013" max="11013" width="22.88671875" style="316" customWidth="1"/>
    <col min="11014" max="11014" width="32.6640625" style="316" customWidth="1"/>
    <col min="11015" max="11015" width="26.109375" style="316" customWidth="1"/>
    <col min="11016" max="11016" width="18.44140625" style="316" customWidth="1"/>
    <col min="11017" max="11017" width="36.5546875" style="316" customWidth="1"/>
    <col min="11018" max="11018" width="21.88671875" style="316" customWidth="1"/>
    <col min="11019" max="11019" width="12.44140625" style="316" customWidth="1"/>
    <col min="11020" max="11262" width="9" style="316"/>
    <col min="11263" max="11263" width="6.44140625" style="316" customWidth="1"/>
    <col min="11264" max="11264" width="51.5546875" style="316" customWidth="1"/>
    <col min="11265" max="11265" width="11.6640625" style="316" customWidth="1"/>
    <col min="11266" max="11266" width="23.6640625" style="316" customWidth="1"/>
    <col min="11267" max="11267" width="15.44140625" style="316" customWidth="1"/>
    <col min="11268" max="11268" width="22.5546875" style="316" customWidth="1"/>
    <col min="11269" max="11269" width="22.88671875" style="316" customWidth="1"/>
    <col min="11270" max="11270" width="32.6640625" style="316" customWidth="1"/>
    <col min="11271" max="11271" width="26.109375" style="316" customWidth="1"/>
    <col min="11272" max="11272" width="18.44140625" style="316" customWidth="1"/>
    <col min="11273" max="11273" width="36.5546875" style="316" customWidth="1"/>
    <col min="11274" max="11274" width="21.88671875" style="316" customWidth="1"/>
    <col min="11275" max="11275" width="12.44140625" style="316" customWidth="1"/>
    <col min="11276" max="11518" width="9" style="316"/>
    <col min="11519" max="11519" width="6.44140625" style="316" customWidth="1"/>
    <col min="11520" max="11520" width="51.5546875" style="316" customWidth="1"/>
    <col min="11521" max="11521" width="11.6640625" style="316" customWidth="1"/>
    <col min="11522" max="11522" width="23.6640625" style="316" customWidth="1"/>
    <col min="11523" max="11523" width="15.44140625" style="316" customWidth="1"/>
    <col min="11524" max="11524" width="22.5546875" style="316" customWidth="1"/>
    <col min="11525" max="11525" width="22.88671875" style="316" customWidth="1"/>
    <col min="11526" max="11526" width="32.6640625" style="316" customWidth="1"/>
    <col min="11527" max="11527" width="26.109375" style="316" customWidth="1"/>
    <col min="11528" max="11528" width="18.44140625" style="316" customWidth="1"/>
    <col min="11529" max="11529" width="36.5546875" style="316" customWidth="1"/>
    <col min="11530" max="11530" width="21.88671875" style="316" customWidth="1"/>
    <col min="11531" max="11531" width="12.44140625" style="316" customWidth="1"/>
    <col min="11532" max="11774" width="9" style="316"/>
    <col min="11775" max="11775" width="6.44140625" style="316" customWidth="1"/>
    <col min="11776" max="11776" width="51.5546875" style="316" customWidth="1"/>
    <col min="11777" max="11777" width="11.6640625" style="316" customWidth="1"/>
    <col min="11778" max="11778" width="23.6640625" style="316" customWidth="1"/>
    <col min="11779" max="11779" width="15.44140625" style="316" customWidth="1"/>
    <col min="11780" max="11780" width="22.5546875" style="316" customWidth="1"/>
    <col min="11781" max="11781" width="22.88671875" style="316" customWidth="1"/>
    <col min="11782" max="11782" width="32.6640625" style="316" customWidth="1"/>
    <col min="11783" max="11783" width="26.109375" style="316" customWidth="1"/>
    <col min="11784" max="11784" width="18.44140625" style="316" customWidth="1"/>
    <col min="11785" max="11785" width="36.5546875" style="316" customWidth="1"/>
    <col min="11786" max="11786" width="21.88671875" style="316" customWidth="1"/>
    <col min="11787" max="11787" width="12.44140625" style="316" customWidth="1"/>
    <col min="11788" max="12030" width="9" style="316"/>
    <col min="12031" max="12031" width="6.44140625" style="316" customWidth="1"/>
    <col min="12032" max="12032" width="51.5546875" style="316" customWidth="1"/>
    <col min="12033" max="12033" width="11.6640625" style="316" customWidth="1"/>
    <col min="12034" max="12034" width="23.6640625" style="316" customWidth="1"/>
    <col min="12035" max="12035" width="15.44140625" style="316" customWidth="1"/>
    <col min="12036" max="12036" width="22.5546875" style="316" customWidth="1"/>
    <col min="12037" max="12037" width="22.88671875" style="316" customWidth="1"/>
    <col min="12038" max="12038" width="32.6640625" style="316" customWidth="1"/>
    <col min="12039" max="12039" width="26.109375" style="316" customWidth="1"/>
    <col min="12040" max="12040" width="18.44140625" style="316" customWidth="1"/>
    <col min="12041" max="12041" width="36.5546875" style="316" customWidth="1"/>
    <col min="12042" max="12042" width="21.88671875" style="316" customWidth="1"/>
    <col min="12043" max="12043" width="12.44140625" style="316" customWidth="1"/>
    <col min="12044" max="12286" width="9" style="316"/>
    <col min="12287" max="12287" width="6.44140625" style="316" customWidth="1"/>
    <col min="12288" max="12288" width="51.5546875" style="316" customWidth="1"/>
    <col min="12289" max="12289" width="11.6640625" style="316" customWidth="1"/>
    <col min="12290" max="12290" width="23.6640625" style="316" customWidth="1"/>
    <col min="12291" max="12291" width="15.44140625" style="316" customWidth="1"/>
    <col min="12292" max="12292" width="22.5546875" style="316" customWidth="1"/>
    <col min="12293" max="12293" width="22.88671875" style="316" customWidth="1"/>
    <col min="12294" max="12294" width="32.6640625" style="316" customWidth="1"/>
    <col min="12295" max="12295" width="26.109375" style="316" customWidth="1"/>
    <col min="12296" max="12296" width="18.44140625" style="316" customWidth="1"/>
    <col min="12297" max="12297" width="36.5546875" style="316" customWidth="1"/>
    <col min="12298" max="12298" width="21.88671875" style="316" customWidth="1"/>
    <col min="12299" max="12299" width="12.44140625" style="316" customWidth="1"/>
    <col min="12300" max="12542" width="9" style="316"/>
    <col min="12543" max="12543" width="6.44140625" style="316" customWidth="1"/>
    <col min="12544" max="12544" width="51.5546875" style="316" customWidth="1"/>
    <col min="12545" max="12545" width="11.6640625" style="316" customWidth="1"/>
    <col min="12546" max="12546" width="23.6640625" style="316" customWidth="1"/>
    <col min="12547" max="12547" width="15.44140625" style="316" customWidth="1"/>
    <col min="12548" max="12548" width="22.5546875" style="316" customWidth="1"/>
    <col min="12549" max="12549" width="22.88671875" style="316" customWidth="1"/>
    <col min="12550" max="12550" width="32.6640625" style="316" customWidth="1"/>
    <col min="12551" max="12551" width="26.109375" style="316" customWidth="1"/>
    <col min="12552" max="12552" width="18.44140625" style="316" customWidth="1"/>
    <col min="12553" max="12553" width="36.5546875" style="316" customWidth="1"/>
    <col min="12554" max="12554" width="21.88671875" style="316" customWidth="1"/>
    <col min="12555" max="12555" width="12.44140625" style="316" customWidth="1"/>
    <col min="12556" max="12798" width="9" style="316"/>
    <col min="12799" max="12799" width="6.44140625" style="316" customWidth="1"/>
    <col min="12800" max="12800" width="51.5546875" style="316" customWidth="1"/>
    <col min="12801" max="12801" width="11.6640625" style="316" customWidth="1"/>
    <col min="12802" max="12802" width="23.6640625" style="316" customWidth="1"/>
    <col min="12803" max="12803" width="15.44140625" style="316" customWidth="1"/>
    <col min="12804" max="12804" width="22.5546875" style="316" customWidth="1"/>
    <col min="12805" max="12805" width="22.88671875" style="316" customWidth="1"/>
    <col min="12806" max="12806" width="32.6640625" style="316" customWidth="1"/>
    <col min="12807" max="12807" width="26.109375" style="316" customWidth="1"/>
    <col min="12808" max="12808" width="18.44140625" style="316" customWidth="1"/>
    <col min="12809" max="12809" width="36.5546875" style="316" customWidth="1"/>
    <col min="12810" max="12810" width="21.88671875" style="316" customWidth="1"/>
    <col min="12811" max="12811" width="12.44140625" style="316" customWidth="1"/>
    <col min="12812" max="13054" width="9" style="316"/>
    <col min="13055" max="13055" width="6.44140625" style="316" customWidth="1"/>
    <col min="13056" max="13056" width="51.5546875" style="316" customWidth="1"/>
    <col min="13057" max="13057" width="11.6640625" style="316" customWidth="1"/>
    <col min="13058" max="13058" width="23.6640625" style="316" customWidth="1"/>
    <col min="13059" max="13059" width="15.44140625" style="316" customWidth="1"/>
    <col min="13060" max="13060" width="22.5546875" style="316" customWidth="1"/>
    <col min="13061" max="13061" width="22.88671875" style="316" customWidth="1"/>
    <col min="13062" max="13062" width="32.6640625" style="316" customWidth="1"/>
    <col min="13063" max="13063" width="26.109375" style="316" customWidth="1"/>
    <col min="13064" max="13064" width="18.44140625" style="316" customWidth="1"/>
    <col min="13065" max="13065" width="36.5546875" style="316" customWidth="1"/>
    <col min="13066" max="13066" width="21.88671875" style="316" customWidth="1"/>
    <col min="13067" max="13067" width="12.44140625" style="316" customWidth="1"/>
    <col min="13068" max="13310" width="9" style="316"/>
    <col min="13311" max="13311" width="6.44140625" style="316" customWidth="1"/>
    <col min="13312" max="13312" width="51.5546875" style="316" customWidth="1"/>
    <col min="13313" max="13313" width="11.6640625" style="316" customWidth="1"/>
    <col min="13314" max="13314" width="23.6640625" style="316" customWidth="1"/>
    <col min="13315" max="13315" width="15.44140625" style="316" customWidth="1"/>
    <col min="13316" max="13316" width="22.5546875" style="316" customWidth="1"/>
    <col min="13317" max="13317" width="22.88671875" style="316" customWidth="1"/>
    <col min="13318" max="13318" width="32.6640625" style="316" customWidth="1"/>
    <col min="13319" max="13319" width="26.109375" style="316" customWidth="1"/>
    <col min="13320" max="13320" width="18.44140625" style="316" customWidth="1"/>
    <col min="13321" max="13321" width="36.5546875" style="316" customWidth="1"/>
    <col min="13322" max="13322" width="21.88671875" style="316" customWidth="1"/>
    <col min="13323" max="13323" width="12.44140625" style="316" customWidth="1"/>
    <col min="13324" max="13566" width="9" style="316"/>
    <col min="13567" max="13567" width="6.44140625" style="316" customWidth="1"/>
    <col min="13568" max="13568" width="51.5546875" style="316" customWidth="1"/>
    <col min="13569" max="13569" width="11.6640625" style="316" customWidth="1"/>
    <col min="13570" max="13570" width="23.6640625" style="316" customWidth="1"/>
    <col min="13571" max="13571" width="15.44140625" style="316" customWidth="1"/>
    <col min="13572" max="13572" width="22.5546875" style="316" customWidth="1"/>
    <col min="13573" max="13573" width="22.88671875" style="316" customWidth="1"/>
    <col min="13574" max="13574" width="32.6640625" style="316" customWidth="1"/>
    <col min="13575" max="13575" width="26.109375" style="316" customWidth="1"/>
    <col min="13576" max="13576" width="18.44140625" style="316" customWidth="1"/>
    <col min="13577" max="13577" width="36.5546875" style="316" customWidth="1"/>
    <col min="13578" max="13578" width="21.88671875" style="316" customWidth="1"/>
    <col min="13579" max="13579" width="12.44140625" style="316" customWidth="1"/>
    <col min="13580" max="13822" width="9" style="316"/>
    <col min="13823" max="13823" width="6.44140625" style="316" customWidth="1"/>
    <col min="13824" max="13824" width="51.5546875" style="316" customWidth="1"/>
    <col min="13825" max="13825" width="11.6640625" style="316" customWidth="1"/>
    <col min="13826" max="13826" width="23.6640625" style="316" customWidth="1"/>
    <col min="13827" max="13827" width="15.44140625" style="316" customWidth="1"/>
    <col min="13828" max="13828" width="22.5546875" style="316" customWidth="1"/>
    <col min="13829" max="13829" width="22.88671875" style="316" customWidth="1"/>
    <col min="13830" max="13830" width="32.6640625" style="316" customWidth="1"/>
    <col min="13831" max="13831" width="26.109375" style="316" customWidth="1"/>
    <col min="13832" max="13832" width="18.44140625" style="316" customWidth="1"/>
    <col min="13833" max="13833" width="36.5546875" style="316" customWidth="1"/>
    <col min="13834" max="13834" width="21.88671875" style="316" customWidth="1"/>
    <col min="13835" max="13835" width="12.44140625" style="316" customWidth="1"/>
    <col min="13836" max="14078" width="9" style="316"/>
    <col min="14079" max="14079" width="6.44140625" style="316" customWidth="1"/>
    <col min="14080" max="14080" width="51.5546875" style="316" customWidth="1"/>
    <col min="14081" max="14081" width="11.6640625" style="316" customWidth="1"/>
    <col min="14082" max="14082" width="23.6640625" style="316" customWidth="1"/>
    <col min="14083" max="14083" width="15.44140625" style="316" customWidth="1"/>
    <col min="14084" max="14084" width="22.5546875" style="316" customWidth="1"/>
    <col min="14085" max="14085" width="22.88671875" style="316" customWidth="1"/>
    <col min="14086" max="14086" width="32.6640625" style="316" customWidth="1"/>
    <col min="14087" max="14087" width="26.109375" style="316" customWidth="1"/>
    <col min="14088" max="14088" width="18.44140625" style="316" customWidth="1"/>
    <col min="14089" max="14089" width="36.5546875" style="316" customWidth="1"/>
    <col min="14090" max="14090" width="21.88671875" style="316" customWidth="1"/>
    <col min="14091" max="14091" width="12.44140625" style="316" customWidth="1"/>
    <col min="14092" max="14334" width="9" style="316"/>
    <col min="14335" max="14335" width="6.44140625" style="316" customWidth="1"/>
    <col min="14336" max="14336" width="51.5546875" style="316" customWidth="1"/>
    <col min="14337" max="14337" width="11.6640625" style="316" customWidth="1"/>
    <col min="14338" max="14338" width="23.6640625" style="316" customWidth="1"/>
    <col min="14339" max="14339" width="15.44140625" style="316" customWidth="1"/>
    <col min="14340" max="14340" width="22.5546875" style="316" customWidth="1"/>
    <col min="14341" max="14341" width="22.88671875" style="316" customWidth="1"/>
    <col min="14342" max="14342" width="32.6640625" style="316" customWidth="1"/>
    <col min="14343" max="14343" width="26.109375" style="316" customWidth="1"/>
    <col min="14344" max="14344" width="18.44140625" style="316" customWidth="1"/>
    <col min="14345" max="14345" width="36.5546875" style="316" customWidth="1"/>
    <col min="14346" max="14346" width="21.88671875" style="316" customWidth="1"/>
    <col min="14347" max="14347" width="12.44140625" style="316" customWidth="1"/>
    <col min="14348" max="14590" width="9" style="316"/>
    <col min="14591" max="14591" width="6.44140625" style="316" customWidth="1"/>
    <col min="14592" max="14592" width="51.5546875" style="316" customWidth="1"/>
    <col min="14593" max="14593" width="11.6640625" style="316" customWidth="1"/>
    <col min="14594" max="14594" width="23.6640625" style="316" customWidth="1"/>
    <col min="14595" max="14595" width="15.44140625" style="316" customWidth="1"/>
    <col min="14596" max="14596" width="22.5546875" style="316" customWidth="1"/>
    <col min="14597" max="14597" width="22.88671875" style="316" customWidth="1"/>
    <col min="14598" max="14598" width="32.6640625" style="316" customWidth="1"/>
    <col min="14599" max="14599" width="26.109375" style="316" customWidth="1"/>
    <col min="14600" max="14600" width="18.44140625" style="316" customWidth="1"/>
    <col min="14601" max="14601" width="36.5546875" style="316" customWidth="1"/>
    <col min="14602" max="14602" width="21.88671875" style="316" customWidth="1"/>
    <col min="14603" max="14603" width="12.44140625" style="316" customWidth="1"/>
    <col min="14604" max="14846" width="9" style="316"/>
    <col min="14847" max="14847" width="6.44140625" style="316" customWidth="1"/>
    <col min="14848" max="14848" width="51.5546875" style="316" customWidth="1"/>
    <col min="14849" max="14849" width="11.6640625" style="316" customWidth="1"/>
    <col min="14850" max="14850" width="23.6640625" style="316" customWidth="1"/>
    <col min="14851" max="14851" width="15.44140625" style="316" customWidth="1"/>
    <col min="14852" max="14852" width="22.5546875" style="316" customWidth="1"/>
    <col min="14853" max="14853" width="22.88671875" style="316" customWidth="1"/>
    <col min="14854" max="14854" width="32.6640625" style="316" customWidth="1"/>
    <col min="14855" max="14855" width="26.109375" style="316" customWidth="1"/>
    <col min="14856" max="14856" width="18.44140625" style="316" customWidth="1"/>
    <col min="14857" max="14857" width="36.5546875" style="316" customWidth="1"/>
    <col min="14858" max="14858" width="21.88671875" style="316" customWidth="1"/>
    <col min="14859" max="14859" width="12.44140625" style="316" customWidth="1"/>
    <col min="14860" max="15102" width="9" style="316"/>
    <col min="15103" max="15103" width="6.44140625" style="316" customWidth="1"/>
    <col min="15104" max="15104" width="51.5546875" style="316" customWidth="1"/>
    <col min="15105" max="15105" width="11.6640625" style="316" customWidth="1"/>
    <col min="15106" max="15106" width="23.6640625" style="316" customWidth="1"/>
    <col min="15107" max="15107" width="15.44140625" style="316" customWidth="1"/>
    <col min="15108" max="15108" width="22.5546875" style="316" customWidth="1"/>
    <col min="15109" max="15109" width="22.88671875" style="316" customWidth="1"/>
    <col min="15110" max="15110" width="32.6640625" style="316" customWidth="1"/>
    <col min="15111" max="15111" width="26.109375" style="316" customWidth="1"/>
    <col min="15112" max="15112" width="18.44140625" style="316" customWidth="1"/>
    <col min="15113" max="15113" width="36.5546875" style="316" customWidth="1"/>
    <col min="15114" max="15114" width="21.88671875" style="316" customWidth="1"/>
    <col min="15115" max="15115" width="12.44140625" style="316" customWidth="1"/>
    <col min="15116" max="15358" width="9" style="316"/>
    <col min="15359" max="15359" width="6.44140625" style="316" customWidth="1"/>
    <col min="15360" max="15360" width="51.5546875" style="316" customWidth="1"/>
    <col min="15361" max="15361" width="11.6640625" style="316" customWidth="1"/>
    <col min="15362" max="15362" width="23.6640625" style="316" customWidth="1"/>
    <col min="15363" max="15363" width="15.44140625" style="316" customWidth="1"/>
    <col min="15364" max="15364" width="22.5546875" style="316" customWidth="1"/>
    <col min="15365" max="15365" width="22.88671875" style="316" customWidth="1"/>
    <col min="15366" max="15366" width="32.6640625" style="316" customWidth="1"/>
    <col min="15367" max="15367" width="26.109375" style="316" customWidth="1"/>
    <col min="15368" max="15368" width="18.44140625" style="316" customWidth="1"/>
    <col min="15369" max="15369" width="36.5546875" style="316" customWidth="1"/>
    <col min="15370" max="15370" width="21.88671875" style="316" customWidth="1"/>
    <col min="15371" max="15371" width="12.44140625" style="316" customWidth="1"/>
    <col min="15372" max="15614" width="9" style="316"/>
    <col min="15615" max="15615" width="6.44140625" style="316" customWidth="1"/>
    <col min="15616" max="15616" width="51.5546875" style="316" customWidth="1"/>
    <col min="15617" max="15617" width="11.6640625" style="316" customWidth="1"/>
    <col min="15618" max="15618" width="23.6640625" style="316" customWidth="1"/>
    <col min="15619" max="15619" width="15.44140625" style="316" customWidth="1"/>
    <col min="15620" max="15620" width="22.5546875" style="316" customWidth="1"/>
    <col min="15621" max="15621" width="22.88671875" style="316" customWidth="1"/>
    <col min="15622" max="15622" width="32.6640625" style="316" customWidth="1"/>
    <col min="15623" max="15623" width="26.109375" style="316" customWidth="1"/>
    <col min="15624" max="15624" width="18.44140625" style="316" customWidth="1"/>
    <col min="15625" max="15625" width="36.5546875" style="316" customWidth="1"/>
    <col min="15626" max="15626" width="21.88671875" style="316" customWidth="1"/>
    <col min="15627" max="15627" width="12.44140625" style="316" customWidth="1"/>
    <col min="15628" max="15870" width="9" style="316"/>
    <col min="15871" max="15871" width="6.44140625" style="316" customWidth="1"/>
    <col min="15872" max="15872" width="51.5546875" style="316" customWidth="1"/>
    <col min="15873" max="15873" width="11.6640625" style="316" customWidth="1"/>
    <col min="15874" max="15874" width="23.6640625" style="316" customWidth="1"/>
    <col min="15875" max="15875" width="15.44140625" style="316" customWidth="1"/>
    <col min="15876" max="15876" width="22.5546875" style="316" customWidth="1"/>
    <col min="15877" max="15877" width="22.88671875" style="316" customWidth="1"/>
    <col min="15878" max="15878" width="32.6640625" style="316" customWidth="1"/>
    <col min="15879" max="15879" width="26.109375" style="316" customWidth="1"/>
    <col min="15880" max="15880" width="18.44140625" style="316" customWidth="1"/>
    <col min="15881" max="15881" width="36.5546875" style="316" customWidth="1"/>
    <col min="15882" max="15882" width="21.88671875" style="316" customWidth="1"/>
    <col min="15883" max="15883" width="12.44140625" style="316" customWidth="1"/>
    <col min="15884" max="16126" width="9" style="316"/>
    <col min="16127" max="16127" width="6.44140625" style="316" customWidth="1"/>
    <col min="16128" max="16128" width="51.5546875" style="316" customWidth="1"/>
    <col min="16129" max="16129" width="11.6640625" style="316" customWidth="1"/>
    <col min="16130" max="16130" width="23.6640625" style="316" customWidth="1"/>
    <col min="16131" max="16131" width="15.44140625" style="316" customWidth="1"/>
    <col min="16132" max="16132" width="22.5546875" style="316" customWidth="1"/>
    <col min="16133" max="16133" width="22.88671875" style="316" customWidth="1"/>
    <col min="16134" max="16134" width="32.6640625" style="316" customWidth="1"/>
    <col min="16135" max="16135" width="26.109375" style="316" customWidth="1"/>
    <col min="16136" max="16136" width="18.44140625" style="316" customWidth="1"/>
    <col min="16137" max="16137" width="36.5546875" style="316" customWidth="1"/>
    <col min="16138" max="16138" width="21.88671875" style="316" customWidth="1"/>
    <col min="16139" max="16139" width="12.44140625" style="316" customWidth="1"/>
    <col min="16140" max="16384" width="9" style="316"/>
  </cols>
  <sheetData>
    <row r="1" spans="1:14" ht="24.9" customHeight="1">
      <c r="A1" s="196"/>
      <c r="B1" s="313" t="s">
        <v>1683</v>
      </c>
      <c r="C1" s="314"/>
      <c r="D1" s="313"/>
      <c r="E1" s="313"/>
      <c r="F1" s="196"/>
      <c r="G1" s="315"/>
      <c r="H1" s="196"/>
      <c r="I1" s="273"/>
      <c r="J1" s="273"/>
      <c r="K1" s="196"/>
      <c r="L1" s="196"/>
      <c r="M1" s="203"/>
      <c r="N1" s="197"/>
    </row>
    <row r="2" spans="1:14" s="318" customFormat="1" ht="35.25" customHeight="1">
      <c r="A2" s="255" t="s">
        <v>1</v>
      </c>
      <c r="B2" s="255" t="s">
        <v>1684</v>
      </c>
      <c r="C2" s="255" t="s">
        <v>195</v>
      </c>
      <c r="D2" s="255" t="s">
        <v>2983</v>
      </c>
      <c r="E2" s="255" t="s">
        <v>2984</v>
      </c>
      <c r="F2" s="255" t="s">
        <v>2985</v>
      </c>
      <c r="G2" s="317" t="s">
        <v>198</v>
      </c>
      <c r="H2" s="255" t="s">
        <v>1312</v>
      </c>
      <c r="I2" s="257" t="s">
        <v>1313</v>
      </c>
      <c r="J2" s="257" t="s">
        <v>7</v>
      </c>
      <c r="K2" s="257" t="s">
        <v>6</v>
      </c>
      <c r="L2" s="255" t="s">
        <v>143</v>
      </c>
      <c r="M2" s="255" t="s">
        <v>1314</v>
      </c>
      <c r="N2" s="255" t="s">
        <v>1123</v>
      </c>
    </row>
    <row r="3" spans="1:14" ht="24.9" customHeight="1">
      <c r="A3" s="210">
        <v>1</v>
      </c>
      <c r="B3" s="237" t="s">
        <v>1315</v>
      </c>
      <c r="C3" s="210"/>
      <c r="D3" s="237"/>
      <c r="E3" s="237"/>
      <c r="F3" s="210">
        <v>1</v>
      </c>
      <c r="G3" s="319"/>
      <c r="H3" s="210">
        <v>1996</v>
      </c>
      <c r="I3" s="320">
        <v>6200</v>
      </c>
      <c r="J3" s="320">
        <v>6200</v>
      </c>
      <c r="K3" s="321" t="s">
        <v>144</v>
      </c>
      <c r="L3" s="210" t="s">
        <v>2919</v>
      </c>
      <c r="M3" s="322" t="s">
        <v>1316</v>
      </c>
      <c r="N3" s="322"/>
    </row>
    <row r="4" spans="1:14" ht="24.9" customHeight="1">
      <c r="A4" s="210">
        <v>2</v>
      </c>
      <c r="B4" s="237" t="s">
        <v>1317</v>
      </c>
      <c r="C4" s="210"/>
      <c r="D4" s="237"/>
      <c r="E4" s="237"/>
      <c r="F4" s="210">
        <v>1</v>
      </c>
      <c r="G4" s="319"/>
      <c r="H4" s="210">
        <v>2010</v>
      </c>
      <c r="I4" s="320">
        <v>5987</v>
      </c>
      <c r="J4" s="320">
        <v>5987</v>
      </c>
      <c r="K4" s="321" t="s">
        <v>144</v>
      </c>
      <c r="L4" s="210" t="s">
        <v>2919</v>
      </c>
      <c r="M4" s="237" t="s">
        <v>1136</v>
      </c>
      <c r="N4" s="322"/>
    </row>
    <row r="5" spans="1:14" ht="24.9" customHeight="1">
      <c r="A5" s="210">
        <v>3</v>
      </c>
      <c r="B5" s="237" t="s">
        <v>1317</v>
      </c>
      <c r="C5" s="210"/>
      <c r="D5" s="237"/>
      <c r="E5" s="237"/>
      <c r="F5" s="210">
        <v>1</v>
      </c>
      <c r="G5" s="319"/>
      <c r="H5" s="210">
        <v>2014</v>
      </c>
      <c r="I5" s="320">
        <v>5799</v>
      </c>
      <c r="J5" s="320">
        <v>5799</v>
      </c>
      <c r="K5" s="321" t="s">
        <v>144</v>
      </c>
      <c r="L5" s="210" t="s">
        <v>2919</v>
      </c>
      <c r="M5" s="237" t="s">
        <v>1126</v>
      </c>
      <c r="N5" s="322"/>
    </row>
    <row r="6" spans="1:14" ht="24.9" customHeight="1">
      <c r="A6" s="210">
        <v>4</v>
      </c>
      <c r="B6" s="237" t="s">
        <v>1317</v>
      </c>
      <c r="C6" s="210"/>
      <c r="D6" s="237"/>
      <c r="E6" s="237"/>
      <c r="F6" s="210">
        <v>1</v>
      </c>
      <c r="G6" s="319"/>
      <c r="H6" s="210">
        <v>2010</v>
      </c>
      <c r="I6" s="320">
        <v>5987</v>
      </c>
      <c r="J6" s="320">
        <v>5987</v>
      </c>
      <c r="K6" s="321" t="s">
        <v>144</v>
      </c>
      <c r="L6" s="210" t="s">
        <v>2919</v>
      </c>
      <c r="M6" s="237" t="s">
        <v>30</v>
      </c>
      <c r="N6" s="322"/>
    </row>
    <row r="7" spans="1:14" ht="24.9" customHeight="1">
      <c r="A7" s="210">
        <v>5</v>
      </c>
      <c r="B7" s="237" t="s">
        <v>1318</v>
      </c>
      <c r="C7" s="210"/>
      <c r="D7" s="237"/>
      <c r="E7" s="237"/>
      <c r="F7" s="210">
        <v>1</v>
      </c>
      <c r="G7" s="319"/>
      <c r="H7" s="210">
        <v>2011</v>
      </c>
      <c r="I7" s="320">
        <v>3949</v>
      </c>
      <c r="J7" s="320">
        <v>3949</v>
      </c>
      <c r="K7" s="321" t="s">
        <v>144</v>
      </c>
      <c r="L7" s="210" t="s">
        <v>2919</v>
      </c>
      <c r="M7" s="237" t="s">
        <v>1138</v>
      </c>
      <c r="N7" s="322"/>
    </row>
    <row r="8" spans="1:14" ht="24.9" customHeight="1">
      <c r="A8" s="210">
        <v>6</v>
      </c>
      <c r="B8" s="237" t="s">
        <v>1317</v>
      </c>
      <c r="C8" s="210"/>
      <c r="D8" s="237"/>
      <c r="E8" s="237"/>
      <c r="F8" s="210">
        <v>1</v>
      </c>
      <c r="G8" s="319"/>
      <c r="H8" s="210">
        <v>2012</v>
      </c>
      <c r="I8" s="320">
        <v>5532.32</v>
      </c>
      <c r="J8" s="320">
        <v>5532.32</v>
      </c>
      <c r="K8" s="321" t="s">
        <v>144</v>
      </c>
      <c r="L8" s="210" t="s">
        <v>2919</v>
      </c>
      <c r="M8" s="237" t="s">
        <v>38</v>
      </c>
      <c r="N8" s="322"/>
    </row>
    <row r="9" spans="1:14" ht="24.9" customHeight="1">
      <c r="A9" s="210">
        <v>7</v>
      </c>
      <c r="B9" s="237" t="s">
        <v>1317</v>
      </c>
      <c r="C9" s="210"/>
      <c r="D9" s="237"/>
      <c r="E9" s="237"/>
      <c r="F9" s="210">
        <v>1</v>
      </c>
      <c r="G9" s="319"/>
      <c r="H9" s="210">
        <v>2012</v>
      </c>
      <c r="I9" s="320">
        <v>5532.32</v>
      </c>
      <c r="J9" s="320">
        <v>5532.32</v>
      </c>
      <c r="K9" s="321" t="s">
        <v>144</v>
      </c>
      <c r="L9" s="210" t="s">
        <v>2919</v>
      </c>
      <c r="M9" s="237" t="s">
        <v>1154</v>
      </c>
      <c r="N9" s="322"/>
    </row>
    <row r="10" spans="1:14" ht="24.9" customHeight="1">
      <c r="A10" s="210">
        <v>8</v>
      </c>
      <c r="B10" s="237" t="s">
        <v>1317</v>
      </c>
      <c r="C10" s="210"/>
      <c r="D10" s="237"/>
      <c r="E10" s="237"/>
      <c r="F10" s="210">
        <v>1</v>
      </c>
      <c r="G10" s="319"/>
      <c r="H10" s="210">
        <v>2012</v>
      </c>
      <c r="I10" s="320">
        <v>5532.32</v>
      </c>
      <c r="J10" s="320">
        <v>5532.32</v>
      </c>
      <c r="K10" s="321" t="s">
        <v>144</v>
      </c>
      <c r="L10" s="210" t="s">
        <v>2919</v>
      </c>
      <c r="M10" s="237" t="s">
        <v>1113</v>
      </c>
      <c r="N10" s="322"/>
    </row>
    <row r="11" spans="1:14" ht="24.9" customHeight="1">
      <c r="A11" s="210">
        <v>9</v>
      </c>
      <c r="B11" s="237" t="s">
        <v>1317</v>
      </c>
      <c r="C11" s="210"/>
      <c r="D11" s="237"/>
      <c r="E11" s="237"/>
      <c r="F11" s="210">
        <v>1</v>
      </c>
      <c r="G11" s="323"/>
      <c r="H11" s="210">
        <v>2011</v>
      </c>
      <c r="I11" s="215">
        <v>5998</v>
      </c>
      <c r="J11" s="215">
        <v>5998</v>
      </c>
      <c r="K11" s="321" t="s">
        <v>144</v>
      </c>
      <c r="L11" s="210" t="s">
        <v>2919</v>
      </c>
      <c r="M11" s="322" t="s">
        <v>1217</v>
      </c>
      <c r="N11" s="322"/>
    </row>
    <row r="12" spans="1:14" ht="24.9" customHeight="1">
      <c r="A12" s="210">
        <v>10</v>
      </c>
      <c r="B12" s="237" t="s">
        <v>1319</v>
      </c>
      <c r="C12" s="210"/>
      <c r="D12" s="237"/>
      <c r="E12" s="237"/>
      <c r="F12" s="210">
        <v>1</v>
      </c>
      <c r="G12" s="323"/>
      <c r="H12" s="210">
        <v>1998</v>
      </c>
      <c r="I12" s="215">
        <v>3548</v>
      </c>
      <c r="J12" s="215">
        <v>3548</v>
      </c>
      <c r="K12" s="321" t="s">
        <v>144</v>
      </c>
      <c r="L12" s="210" t="s">
        <v>2919</v>
      </c>
      <c r="M12" s="322" t="s">
        <v>1320</v>
      </c>
      <c r="N12" s="322"/>
    </row>
    <row r="13" spans="1:14" ht="24.9" customHeight="1">
      <c r="A13" s="210">
        <v>11</v>
      </c>
      <c r="B13" s="237" t="s">
        <v>1321</v>
      </c>
      <c r="C13" s="210"/>
      <c r="D13" s="237"/>
      <c r="E13" s="237"/>
      <c r="F13" s="210"/>
      <c r="G13" s="323"/>
      <c r="H13" s="210">
        <v>1990</v>
      </c>
      <c r="I13" s="215">
        <v>2101.36</v>
      </c>
      <c r="J13" s="215">
        <v>2101.36</v>
      </c>
      <c r="K13" s="321" t="s">
        <v>144</v>
      </c>
      <c r="L13" s="210" t="s">
        <v>2919</v>
      </c>
      <c r="M13" s="322" t="s">
        <v>1320</v>
      </c>
      <c r="N13" s="322"/>
    </row>
    <row r="14" spans="1:14" ht="24.9" customHeight="1">
      <c r="A14" s="210">
        <v>12</v>
      </c>
      <c r="B14" s="237" t="s">
        <v>1322</v>
      </c>
      <c r="C14" s="210"/>
      <c r="D14" s="237"/>
      <c r="E14" s="237"/>
      <c r="F14" s="210"/>
      <c r="G14" s="323"/>
      <c r="H14" s="210">
        <v>2005</v>
      </c>
      <c r="I14" s="215">
        <v>2500.0100000000002</v>
      </c>
      <c r="J14" s="215">
        <v>2500.0100000000002</v>
      </c>
      <c r="K14" s="321" t="s">
        <v>144</v>
      </c>
      <c r="L14" s="210" t="s">
        <v>2919</v>
      </c>
      <c r="M14" s="322" t="s">
        <v>1320</v>
      </c>
      <c r="N14" s="322"/>
    </row>
    <row r="15" spans="1:14" ht="24.9" customHeight="1">
      <c r="A15" s="210">
        <v>13</v>
      </c>
      <c r="B15" s="237" t="s">
        <v>1323</v>
      </c>
      <c r="C15" s="210"/>
      <c r="D15" s="237"/>
      <c r="E15" s="237"/>
      <c r="F15" s="210"/>
      <c r="G15" s="323"/>
      <c r="H15" s="210">
        <v>1998</v>
      </c>
      <c r="I15" s="215">
        <v>2238</v>
      </c>
      <c r="J15" s="215">
        <v>2238</v>
      </c>
      <c r="K15" s="321" t="s">
        <v>144</v>
      </c>
      <c r="L15" s="210" t="s">
        <v>2919</v>
      </c>
      <c r="M15" s="322" t="s">
        <v>1320</v>
      </c>
      <c r="N15" s="322"/>
    </row>
    <row r="16" spans="1:14" ht="24.9" customHeight="1">
      <c r="A16" s="210">
        <v>14</v>
      </c>
      <c r="B16" s="237" t="s">
        <v>1324</v>
      </c>
      <c r="C16" s="210"/>
      <c r="D16" s="237"/>
      <c r="E16" s="237"/>
      <c r="F16" s="210"/>
      <c r="G16" s="323"/>
      <c r="H16" s="210">
        <v>2008</v>
      </c>
      <c r="I16" s="215">
        <v>22371.31</v>
      </c>
      <c r="J16" s="215">
        <v>22371.31</v>
      </c>
      <c r="K16" s="321" t="s">
        <v>144</v>
      </c>
      <c r="L16" s="210" t="s">
        <v>2919</v>
      </c>
      <c r="M16" s="237" t="s">
        <v>1325</v>
      </c>
      <c r="N16" s="322"/>
    </row>
    <row r="17" spans="1:14" ht="24.9" customHeight="1">
      <c r="A17" s="210">
        <v>15</v>
      </c>
      <c r="B17" s="237" t="s">
        <v>1326</v>
      </c>
      <c r="C17" s="210"/>
      <c r="D17" s="237"/>
      <c r="E17" s="237"/>
      <c r="F17" s="210"/>
      <c r="G17" s="323"/>
      <c r="H17" s="210">
        <v>2008</v>
      </c>
      <c r="I17" s="215">
        <v>5517.08</v>
      </c>
      <c r="J17" s="215">
        <v>5517.08</v>
      </c>
      <c r="K17" s="321" t="s">
        <v>144</v>
      </c>
      <c r="L17" s="210" t="s">
        <v>2919</v>
      </c>
      <c r="M17" s="237" t="s">
        <v>1325</v>
      </c>
      <c r="N17" s="322"/>
    </row>
    <row r="18" spans="1:14" ht="24.9" customHeight="1">
      <c r="A18" s="210">
        <v>16</v>
      </c>
      <c r="B18" s="237" t="s">
        <v>1327</v>
      </c>
      <c r="C18" s="210"/>
      <c r="D18" s="237"/>
      <c r="E18" s="237"/>
      <c r="F18" s="210"/>
      <c r="G18" s="323"/>
      <c r="H18" s="210"/>
      <c r="I18" s="215">
        <v>200000</v>
      </c>
      <c r="J18" s="215">
        <v>200000</v>
      </c>
      <c r="K18" s="321" t="s">
        <v>144</v>
      </c>
      <c r="L18" s="210" t="s">
        <v>2919</v>
      </c>
      <c r="M18" s="237" t="s">
        <v>1325</v>
      </c>
      <c r="N18" s="322" t="s">
        <v>1329</v>
      </c>
    </row>
    <row r="19" spans="1:14" ht="24.9" customHeight="1">
      <c r="A19" s="210">
        <v>17</v>
      </c>
      <c r="B19" s="322" t="s">
        <v>1330</v>
      </c>
      <c r="C19" s="210"/>
      <c r="D19" s="322"/>
      <c r="E19" s="322"/>
      <c r="F19" s="210">
        <v>1</v>
      </c>
      <c r="G19" s="323"/>
      <c r="H19" s="210">
        <v>2013</v>
      </c>
      <c r="I19" s="324">
        <v>4795.2</v>
      </c>
      <c r="J19" s="324">
        <v>4795.2</v>
      </c>
      <c r="K19" s="325" t="s">
        <v>144</v>
      </c>
      <c r="L19" s="210" t="s">
        <v>2919</v>
      </c>
      <c r="M19" s="237" t="s">
        <v>1331</v>
      </c>
      <c r="N19" s="322"/>
    </row>
    <row r="20" spans="1:14" ht="24.9" customHeight="1">
      <c r="A20" s="210">
        <v>18</v>
      </c>
      <c r="B20" s="237" t="s">
        <v>1332</v>
      </c>
      <c r="C20" s="210"/>
      <c r="D20" s="237"/>
      <c r="E20" s="237"/>
      <c r="F20" s="210"/>
      <c r="G20" s="323"/>
      <c r="H20" s="210">
        <v>2008</v>
      </c>
      <c r="I20" s="215">
        <v>4863.1499999999996</v>
      </c>
      <c r="J20" s="215">
        <v>4863.1499999999996</v>
      </c>
      <c r="K20" s="325" t="s">
        <v>144</v>
      </c>
      <c r="L20" s="210" t="s">
        <v>2919</v>
      </c>
      <c r="M20" s="237" t="s">
        <v>145</v>
      </c>
      <c r="N20" s="322"/>
    </row>
    <row r="21" spans="1:14" ht="24.9" customHeight="1">
      <c r="A21" s="210">
        <v>19</v>
      </c>
      <c r="B21" s="237" t="s">
        <v>1332</v>
      </c>
      <c r="C21" s="210"/>
      <c r="D21" s="237"/>
      <c r="E21" s="237"/>
      <c r="F21" s="210"/>
      <c r="G21" s="323"/>
      <c r="H21" s="210">
        <v>2008</v>
      </c>
      <c r="I21" s="215">
        <v>4829.99</v>
      </c>
      <c r="J21" s="215">
        <v>4829.99</v>
      </c>
      <c r="K21" s="325" t="s">
        <v>144</v>
      </c>
      <c r="L21" s="210" t="s">
        <v>2919</v>
      </c>
      <c r="M21" s="237" t="s">
        <v>145</v>
      </c>
      <c r="N21" s="322"/>
    </row>
    <row r="22" spans="1:14" ht="24.9" customHeight="1">
      <c r="A22" s="210">
        <v>20</v>
      </c>
      <c r="B22" s="237" t="s">
        <v>1333</v>
      </c>
      <c r="C22" s="210"/>
      <c r="D22" s="237"/>
      <c r="E22" s="237"/>
      <c r="F22" s="210"/>
      <c r="G22" s="323"/>
      <c r="H22" s="210"/>
      <c r="I22" s="320">
        <v>4000</v>
      </c>
      <c r="J22" s="320">
        <v>4000</v>
      </c>
      <c r="K22" s="325" t="s">
        <v>144</v>
      </c>
      <c r="L22" s="210" t="s">
        <v>2919</v>
      </c>
      <c r="M22" s="237" t="s">
        <v>146</v>
      </c>
      <c r="N22" s="322"/>
    </row>
    <row r="23" spans="1:14" ht="24.9" customHeight="1">
      <c r="A23" s="210">
        <v>21</v>
      </c>
      <c r="B23" s="237" t="s">
        <v>1333</v>
      </c>
      <c r="C23" s="210"/>
      <c r="D23" s="237"/>
      <c r="E23" s="237"/>
      <c r="F23" s="210"/>
      <c r="G23" s="323"/>
      <c r="H23" s="210"/>
      <c r="I23" s="320">
        <v>4000</v>
      </c>
      <c r="J23" s="320">
        <v>4000</v>
      </c>
      <c r="K23" s="325" t="s">
        <v>144</v>
      </c>
      <c r="L23" s="210" t="s">
        <v>2919</v>
      </c>
      <c r="M23" s="237" t="s">
        <v>1334</v>
      </c>
      <c r="N23" s="322"/>
    </row>
    <row r="24" spans="1:14" ht="24.9" customHeight="1">
      <c r="A24" s="210">
        <v>22</v>
      </c>
      <c r="B24" s="237" t="s">
        <v>1333</v>
      </c>
      <c r="C24" s="210"/>
      <c r="D24" s="237"/>
      <c r="E24" s="237"/>
      <c r="F24" s="210"/>
      <c r="G24" s="323"/>
      <c r="H24" s="210"/>
      <c r="I24" s="320">
        <v>4000</v>
      </c>
      <c r="J24" s="320">
        <v>4000</v>
      </c>
      <c r="K24" s="325" t="s">
        <v>144</v>
      </c>
      <c r="L24" s="210" t="s">
        <v>2919</v>
      </c>
      <c r="M24" s="237" t="s">
        <v>145</v>
      </c>
      <c r="N24" s="322"/>
    </row>
    <row r="25" spans="1:14" ht="24.9" customHeight="1">
      <c r="A25" s="210">
        <v>23</v>
      </c>
      <c r="B25" s="237" t="s">
        <v>1333</v>
      </c>
      <c r="C25" s="210"/>
      <c r="D25" s="237"/>
      <c r="E25" s="237"/>
      <c r="F25" s="210"/>
      <c r="G25" s="323"/>
      <c r="H25" s="210"/>
      <c r="I25" s="320">
        <v>5550</v>
      </c>
      <c r="J25" s="320">
        <v>5550</v>
      </c>
      <c r="K25" s="325" t="s">
        <v>144</v>
      </c>
      <c r="L25" s="210" t="s">
        <v>2919</v>
      </c>
      <c r="M25" s="237" t="s">
        <v>1331</v>
      </c>
      <c r="N25" s="322"/>
    </row>
    <row r="26" spans="1:14" ht="24.9" customHeight="1">
      <c r="A26" s="210">
        <v>24</v>
      </c>
      <c r="B26" s="237" t="s">
        <v>1336</v>
      </c>
      <c r="C26" s="210"/>
      <c r="D26" s="237"/>
      <c r="E26" s="237"/>
      <c r="F26" s="210"/>
      <c r="G26" s="323"/>
      <c r="H26" s="210">
        <v>2013</v>
      </c>
      <c r="I26" s="320">
        <v>11746</v>
      </c>
      <c r="J26" s="320">
        <v>11746</v>
      </c>
      <c r="K26" s="325" t="s">
        <v>144</v>
      </c>
      <c r="L26" s="210" t="s">
        <v>2919</v>
      </c>
      <c r="M26" s="237" t="s">
        <v>1331</v>
      </c>
      <c r="N26" s="322"/>
    </row>
    <row r="27" spans="1:14" ht="24.9" customHeight="1">
      <c r="A27" s="210">
        <v>25</v>
      </c>
      <c r="B27" s="237" t="s">
        <v>1337</v>
      </c>
      <c r="C27" s="210"/>
      <c r="D27" s="237"/>
      <c r="E27" s="237"/>
      <c r="F27" s="210"/>
      <c r="G27" s="323"/>
      <c r="H27" s="210">
        <v>2013</v>
      </c>
      <c r="I27" s="320">
        <v>7614</v>
      </c>
      <c r="J27" s="320">
        <v>7614</v>
      </c>
      <c r="K27" s="325" t="s">
        <v>144</v>
      </c>
      <c r="L27" s="210" t="s">
        <v>2919</v>
      </c>
      <c r="M27" s="237" t="s">
        <v>1331</v>
      </c>
      <c r="N27" s="322"/>
    </row>
    <row r="28" spans="1:14" ht="24.9" customHeight="1">
      <c r="A28" s="210">
        <v>26</v>
      </c>
      <c r="B28" s="237" t="s">
        <v>1338</v>
      </c>
      <c r="C28" s="210"/>
      <c r="D28" s="237"/>
      <c r="E28" s="237"/>
      <c r="F28" s="210">
        <v>1</v>
      </c>
      <c r="G28" s="323"/>
      <c r="H28" s="210">
        <v>2006</v>
      </c>
      <c r="I28" s="320">
        <v>1366</v>
      </c>
      <c r="J28" s="320">
        <v>1366</v>
      </c>
      <c r="K28" s="325" t="s">
        <v>144</v>
      </c>
      <c r="L28" s="210" t="s">
        <v>2919</v>
      </c>
      <c r="M28" s="237" t="s">
        <v>1331</v>
      </c>
      <c r="N28" s="322"/>
    </row>
    <row r="29" spans="1:14" ht="24.9" customHeight="1">
      <c r="A29" s="210">
        <v>27</v>
      </c>
      <c r="B29" s="237" t="s">
        <v>1338</v>
      </c>
      <c r="C29" s="210"/>
      <c r="D29" s="237"/>
      <c r="E29" s="237"/>
      <c r="F29" s="210">
        <v>2</v>
      </c>
      <c r="G29" s="323"/>
      <c r="H29" s="210">
        <v>2006</v>
      </c>
      <c r="I29" s="320">
        <v>3416</v>
      </c>
      <c r="J29" s="320">
        <v>3416</v>
      </c>
      <c r="K29" s="325" t="s">
        <v>144</v>
      </c>
      <c r="L29" s="210" t="s">
        <v>2919</v>
      </c>
      <c r="M29" s="237" t="s">
        <v>1331</v>
      </c>
      <c r="N29" s="322"/>
    </row>
    <row r="30" spans="1:14" ht="24.9" customHeight="1">
      <c r="A30" s="210">
        <v>28</v>
      </c>
      <c r="B30" s="237" t="s">
        <v>1339</v>
      </c>
      <c r="C30" s="210"/>
      <c r="D30" s="237"/>
      <c r="E30" s="237"/>
      <c r="F30" s="210">
        <v>1</v>
      </c>
      <c r="G30" s="323"/>
      <c r="H30" s="210">
        <v>2003</v>
      </c>
      <c r="I30" s="320">
        <v>1660</v>
      </c>
      <c r="J30" s="320">
        <v>1660</v>
      </c>
      <c r="K30" s="325" t="s">
        <v>144</v>
      </c>
      <c r="L30" s="210" t="s">
        <v>2919</v>
      </c>
      <c r="M30" s="237" t="s">
        <v>1331</v>
      </c>
      <c r="N30" s="322"/>
    </row>
    <row r="31" spans="1:14" ht="24.9" customHeight="1">
      <c r="A31" s="210">
        <v>29</v>
      </c>
      <c r="B31" s="237" t="s">
        <v>1340</v>
      </c>
      <c r="C31" s="210"/>
      <c r="D31" s="237"/>
      <c r="E31" s="237"/>
      <c r="F31" s="210">
        <v>1</v>
      </c>
      <c r="G31" s="323"/>
      <c r="H31" s="210">
        <v>2006</v>
      </c>
      <c r="I31" s="320">
        <v>2518.04</v>
      </c>
      <c r="J31" s="320">
        <v>2518.04</v>
      </c>
      <c r="K31" s="325" t="s">
        <v>144</v>
      </c>
      <c r="L31" s="210" t="s">
        <v>2919</v>
      </c>
      <c r="M31" s="237" t="s">
        <v>1331</v>
      </c>
      <c r="N31" s="322"/>
    </row>
    <row r="32" spans="1:14" ht="24.9" customHeight="1">
      <c r="A32" s="210">
        <v>30</v>
      </c>
      <c r="B32" s="237" t="s">
        <v>1341</v>
      </c>
      <c r="C32" s="210"/>
      <c r="D32" s="237"/>
      <c r="E32" s="237"/>
      <c r="F32" s="210">
        <v>1</v>
      </c>
      <c r="G32" s="323"/>
      <c r="H32" s="210">
        <v>2004</v>
      </c>
      <c r="I32" s="320">
        <v>6220</v>
      </c>
      <c r="J32" s="320">
        <v>6220</v>
      </c>
      <c r="K32" s="325" t="s">
        <v>144</v>
      </c>
      <c r="L32" s="210" t="s">
        <v>2919</v>
      </c>
      <c r="M32" s="237" t="s">
        <v>1331</v>
      </c>
      <c r="N32" s="322"/>
    </row>
    <row r="33" spans="1:14" ht="24.9" customHeight="1">
      <c r="A33" s="210">
        <v>31</v>
      </c>
      <c r="B33" s="237" t="s">
        <v>1342</v>
      </c>
      <c r="C33" s="210"/>
      <c r="D33" s="237"/>
      <c r="E33" s="237"/>
      <c r="F33" s="210">
        <v>1</v>
      </c>
      <c r="G33" s="323"/>
      <c r="H33" s="210">
        <v>2013</v>
      </c>
      <c r="I33" s="320">
        <v>2970</v>
      </c>
      <c r="J33" s="320">
        <v>2970</v>
      </c>
      <c r="K33" s="325" t="s">
        <v>144</v>
      </c>
      <c r="L33" s="210" t="s">
        <v>2919</v>
      </c>
      <c r="M33" s="237" t="s">
        <v>1331</v>
      </c>
      <c r="N33" s="322"/>
    </row>
    <row r="34" spans="1:14" ht="24.9" customHeight="1">
      <c r="A34" s="210">
        <v>32</v>
      </c>
      <c r="B34" s="268" t="s">
        <v>1343</v>
      </c>
      <c r="C34" s="228"/>
      <c r="D34" s="268"/>
      <c r="E34" s="268"/>
      <c r="F34" s="228">
        <v>1</v>
      </c>
      <c r="G34" s="326"/>
      <c r="H34" s="228">
        <v>2006</v>
      </c>
      <c r="I34" s="299">
        <v>6000</v>
      </c>
      <c r="J34" s="299">
        <v>6000</v>
      </c>
      <c r="K34" s="327" t="s">
        <v>144</v>
      </c>
      <c r="L34" s="228" t="s">
        <v>2919</v>
      </c>
      <c r="M34" s="268" t="s">
        <v>1334</v>
      </c>
      <c r="N34" s="295"/>
    </row>
    <row r="35" spans="1:14" ht="24.9" customHeight="1">
      <c r="A35" s="210">
        <v>33</v>
      </c>
      <c r="B35" s="268" t="s">
        <v>1344</v>
      </c>
      <c r="C35" s="228"/>
      <c r="D35" s="268"/>
      <c r="E35" s="268"/>
      <c r="F35" s="228">
        <v>1</v>
      </c>
      <c r="G35" s="326"/>
      <c r="H35" s="228">
        <v>2012</v>
      </c>
      <c r="I35" s="299">
        <v>3000</v>
      </c>
      <c r="J35" s="299">
        <v>3000</v>
      </c>
      <c r="K35" s="327" t="s">
        <v>144</v>
      </c>
      <c r="L35" s="228" t="s">
        <v>2919</v>
      </c>
      <c r="M35" s="268" t="s">
        <v>1334</v>
      </c>
      <c r="N35" s="295"/>
    </row>
    <row r="36" spans="1:14" ht="24.9" customHeight="1">
      <c r="A36" s="210">
        <v>34</v>
      </c>
      <c r="B36" s="268" t="s">
        <v>1346</v>
      </c>
      <c r="C36" s="228"/>
      <c r="D36" s="268"/>
      <c r="E36" s="268"/>
      <c r="F36" s="228">
        <v>1</v>
      </c>
      <c r="G36" s="326"/>
      <c r="H36" s="228">
        <v>2003</v>
      </c>
      <c r="I36" s="299">
        <v>4500</v>
      </c>
      <c r="J36" s="299">
        <v>4500</v>
      </c>
      <c r="K36" s="327" t="s">
        <v>144</v>
      </c>
      <c r="L36" s="228" t="s">
        <v>2919</v>
      </c>
      <c r="M36" s="268" t="s">
        <v>1334</v>
      </c>
      <c r="N36" s="295"/>
    </row>
    <row r="37" spans="1:14" ht="24.9" customHeight="1">
      <c r="A37" s="210">
        <v>35</v>
      </c>
      <c r="B37" s="268" t="s">
        <v>1347</v>
      </c>
      <c r="C37" s="228"/>
      <c r="D37" s="268"/>
      <c r="E37" s="268"/>
      <c r="F37" s="228">
        <v>1</v>
      </c>
      <c r="G37" s="326"/>
      <c r="H37" s="228">
        <v>2003</v>
      </c>
      <c r="I37" s="299">
        <v>4000</v>
      </c>
      <c r="J37" s="299">
        <v>4000</v>
      </c>
      <c r="K37" s="327" t="s">
        <v>144</v>
      </c>
      <c r="L37" s="228" t="s">
        <v>2919</v>
      </c>
      <c r="M37" s="268" t="s">
        <v>1334</v>
      </c>
      <c r="N37" s="295"/>
    </row>
    <row r="38" spans="1:14" ht="24.9" customHeight="1">
      <c r="A38" s="210">
        <v>36</v>
      </c>
      <c r="B38" s="268" t="s">
        <v>1348</v>
      </c>
      <c r="C38" s="228"/>
      <c r="D38" s="268"/>
      <c r="E38" s="268"/>
      <c r="F38" s="228">
        <v>1</v>
      </c>
      <c r="G38" s="326"/>
      <c r="H38" s="228">
        <v>2008</v>
      </c>
      <c r="I38" s="299">
        <v>11000</v>
      </c>
      <c r="J38" s="299">
        <v>11000</v>
      </c>
      <c r="K38" s="327" t="s">
        <v>144</v>
      </c>
      <c r="L38" s="228" t="s">
        <v>2919</v>
      </c>
      <c r="M38" s="268" t="s">
        <v>1334</v>
      </c>
      <c r="N38" s="295"/>
    </row>
    <row r="39" spans="1:14" ht="24.9" customHeight="1">
      <c r="A39" s="210">
        <v>37</v>
      </c>
      <c r="B39" s="237" t="s">
        <v>1349</v>
      </c>
      <c r="C39" s="210"/>
      <c r="D39" s="237"/>
      <c r="E39" s="237"/>
      <c r="F39" s="210">
        <v>1</v>
      </c>
      <c r="G39" s="323"/>
      <c r="H39" s="210">
        <v>2012</v>
      </c>
      <c r="I39" s="320">
        <v>1847</v>
      </c>
      <c r="J39" s="320">
        <v>1847</v>
      </c>
      <c r="K39" s="325" t="s">
        <v>144</v>
      </c>
      <c r="L39" s="210" t="s">
        <v>2919</v>
      </c>
      <c r="M39" s="237" t="s">
        <v>146</v>
      </c>
      <c r="N39" s="322"/>
    </row>
    <row r="40" spans="1:14" ht="24.9" customHeight="1">
      <c r="A40" s="210">
        <v>38</v>
      </c>
      <c r="B40" s="237" t="s">
        <v>1350</v>
      </c>
      <c r="C40" s="210"/>
      <c r="D40" s="237"/>
      <c r="E40" s="237"/>
      <c r="F40" s="210">
        <v>1</v>
      </c>
      <c r="G40" s="323"/>
      <c r="H40" s="210">
        <v>2012</v>
      </c>
      <c r="I40" s="320">
        <v>1134</v>
      </c>
      <c r="J40" s="320">
        <v>1134</v>
      </c>
      <c r="K40" s="325" t="s">
        <v>144</v>
      </c>
      <c r="L40" s="210" t="s">
        <v>2919</v>
      </c>
      <c r="M40" s="237" t="s">
        <v>146</v>
      </c>
      <c r="N40" s="322"/>
    </row>
    <row r="41" spans="1:14" ht="24.9" customHeight="1">
      <c r="A41" s="210">
        <v>39</v>
      </c>
      <c r="B41" s="237" t="s">
        <v>1351</v>
      </c>
      <c r="C41" s="210"/>
      <c r="D41" s="237"/>
      <c r="E41" s="237"/>
      <c r="F41" s="210">
        <v>1</v>
      </c>
      <c r="G41" s="323"/>
      <c r="H41" s="210">
        <v>2012</v>
      </c>
      <c r="I41" s="320">
        <v>1485</v>
      </c>
      <c r="J41" s="320">
        <v>1485</v>
      </c>
      <c r="K41" s="325" t="s">
        <v>144</v>
      </c>
      <c r="L41" s="210" t="s">
        <v>2919</v>
      </c>
      <c r="M41" s="237" t="s">
        <v>145</v>
      </c>
      <c r="N41" s="322"/>
    </row>
    <row r="42" spans="1:14" ht="24.9" customHeight="1">
      <c r="A42" s="210">
        <v>40</v>
      </c>
      <c r="B42" s="268" t="s">
        <v>1352</v>
      </c>
      <c r="C42" s="228"/>
      <c r="D42" s="268"/>
      <c r="E42" s="268"/>
      <c r="F42" s="228">
        <v>2</v>
      </c>
      <c r="G42" s="326"/>
      <c r="H42" s="228">
        <v>2006</v>
      </c>
      <c r="I42" s="299">
        <v>2732</v>
      </c>
      <c r="J42" s="299">
        <v>2732</v>
      </c>
      <c r="K42" s="327" t="s">
        <v>144</v>
      </c>
      <c r="L42" s="228" t="s">
        <v>2919</v>
      </c>
      <c r="M42" s="268" t="s">
        <v>145</v>
      </c>
      <c r="N42" s="295"/>
    </row>
    <row r="43" spans="1:14" ht="24.9" customHeight="1">
      <c r="A43" s="210">
        <v>41</v>
      </c>
      <c r="B43" s="268" t="s">
        <v>1343</v>
      </c>
      <c r="C43" s="228"/>
      <c r="D43" s="268"/>
      <c r="E43" s="268"/>
      <c r="F43" s="228">
        <v>3</v>
      </c>
      <c r="G43" s="326"/>
      <c r="H43" s="228">
        <v>2006</v>
      </c>
      <c r="I43" s="299">
        <v>4494</v>
      </c>
      <c r="J43" s="299">
        <v>4494</v>
      </c>
      <c r="K43" s="327" t="s">
        <v>144</v>
      </c>
      <c r="L43" s="228" t="s">
        <v>2919</v>
      </c>
      <c r="M43" s="268" t="s">
        <v>145</v>
      </c>
      <c r="N43" s="295"/>
    </row>
    <row r="44" spans="1:14" ht="24.9" customHeight="1">
      <c r="A44" s="210">
        <v>42</v>
      </c>
      <c r="B44" s="237" t="s">
        <v>1353</v>
      </c>
      <c r="C44" s="210"/>
      <c r="D44" s="237"/>
      <c r="E44" s="237"/>
      <c r="F44" s="210"/>
      <c r="G44" s="323"/>
      <c r="H44" s="210"/>
      <c r="I44" s="215">
        <v>280704.2</v>
      </c>
      <c r="J44" s="215">
        <v>280704.2</v>
      </c>
      <c r="K44" s="325" t="s">
        <v>144</v>
      </c>
      <c r="L44" s="210" t="s">
        <v>2919</v>
      </c>
      <c r="M44" s="237" t="s">
        <v>1331</v>
      </c>
      <c r="N44" s="322" t="s">
        <v>1354</v>
      </c>
    </row>
    <row r="45" spans="1:14" ht="24.9" customHeight="1">
      <c r="A45" s="210">
        <v>43</v>
      </c>
      <c r="B45" s="268" t="s">
        <v>1355</v>
      </c>
      <c r="C45" s="228"/>
      <c r="D45" s="268"/>
      <c r="E45" s="268"/>
      <c r="F45" s="228"/>
      <c r="G45" s="326"/>
      <c r="H45" s="228"/>
      <c r="I45" s="267">
        <v>30000</v>
      </c>
      <c r="J45" s="267">
        <v>30000</v>
      </c>
      <c r="K45" s="327" t="s">
        <v>144</v>
      </c>
      <c r="L45" s="228" t="s">
        <v>2919</v>
      </c>
      <c r="M45" s="268" t="s">
        <v>1334</v>
      </c>
      <c r="N45" s="295" t="s">
        <v>1354</v>
      </c>
    </row>
    <row r="46" spans="1:14" ht="24.9" customHeight="1">
      <c r="A46" s="210">
        <v>44</v>
      </c>
      <c r="B46" s="237" t="s">
        <v>1356</v>
      </c>
      <c r="C46" s="210"/>
      <c r="D46" s="237"/>
      <c r="E46" s="237"/>
      <c r="F46" s="210"/>
      <c r="G46" s="323"/>
      <c r="H46" s="210"/>
      <c r="I46" s="215">
        <v>22340.5</v>
      </c>
      <c r="J46" s="215">
        <v>22340.5</v>
      </c>
      <c r="K46" s="325" t="s">
        <v>144</v>
      </c>
      <c r="L46" s="210" t="s">
        <v>2919</v>
      </c>
      <c r="M46" s="237" t="s">
        <v>145</v>
      </c>
      <c r="N46" s="322" t="s">
        <v>1354</v>
      </c>
    </row>
    <row r="47" spans="1:14" ht="24.9" customHeight="1">
      <c r="A47" s="210">
        <v>45</v>
      </c>
      <c r="B47" s="237" t="s">
        <v>1357</v>
      </c>
      <c r="C47" s="210"/>
      <c r="D47" s="237"/>
      <c r="E47" s="237"/>
      <c r="F47" s="210"/>
      <c r="G47" s="323"/>
      <c r="H47" s="210"/>
      <c r="I47" s="215">
        <v>18681.099999999999</v>
      </c>
      <c r="J47" s="215">
        <v>18681.099999999999</v>
      </c>
      <c r="K47" s="325" t="s">
        <v>144</v>
      </c>
      <c r="L47" s="210" t="s">
        <v>2919</v>
      </c>
      <c r="M47" s="237" t="s">
        <v>146</v>
      </c>
      <c r="N47" s="322" t="s">
        <v>1354</v>
      </c>
    </row>
    <row r="48" spans="1:14" ht="24.9" customHeight="1">
      <c r="A48" s="210">
        <v>46</v>
      </c>
      <c r="B48" s="268" t="s">
        <v>1358</v>
      </c>
      <c r="C48" s="228"/>
      <c r="D48" s="268"/>
      <c r="E48" s="268"/>
      <c r="F48" s="228"/>
      <c r="G48" s="326"/>
      <c r="H48" s="228"/>
      <c r="I48" s="299">
        <v>150000</v>
      </c>
      <c r="J48" s="299">
        <v>150000</v>
      </c>
      <c r="K48" s="228" t="s">
        <v>144</v>
      </c>
      <c r="L48" s="228" t="s">
        <v>2919</v>
      </c>
      <c r="M48" s="268"/>
      <c r="N48" s="295" t="s">
        <v>1359</v>
      </c>
    </row>
    <row r="49" spans="1:14" ht="24.9" customHeight="1">
      <c r="A49" s="210">
        <v>47</v>
      </c>
      <c r="B49" s="237" t="s">
        <v>1146</v>
      </c>
      <c r="C49" s="210"/>
      <c r="D49" s="237"/>
      <c r="E49" s="237"/>
      <c r="F49" s="210">
        <v>1</v>
      </c>
      <c r="G49" s="319"/>
      <c r="H49" s="210">
        <v>2015</v>
      </c>
      <c r="I49" s="320">
        <v>7999.92</v>
      </c>
      <c r="J49" s="320">
        <v>7999.92</v>
      </c>
      <c r="K49" s="210" t="s">
        <v>144</v>
      </c>
      <c r="L49" s="210" t="s">
        <v>2919</v>
      </c>
      <c r="M49" s="237" t="s">
        <v>1134</v>
      </c>
      <c r="N49" s="322" t="s">
        <v>1360</v>
      </c>
    </row>
    <row r="50" spans="1:14" ht="24.9" customHeight="1">
      <c r="A50" s="210">
        <v>48</v>
      </c>
      <c r="B50" s="237" t="s">
        <v>1147</v>
      </c>
      <c r="C50" s="210"/>
      <c r="D50" s="237"/>
      <c r="E50" s="237"/>
      <c r="F50" s="210">
        <v>1</v>
      </c>
      <c r="G50" s="319"/>
      <c r="H50" s="210">
        <v>2016</v>
      </c>
      <c r="I50" s="320">
        <v>4800</v>
      </c>
      <c r="J50" s="320">
        <v>4800</v>
      </c>
      <c r="K50" s="210" t="s">
        <v>144</v>
      </c>
      <c r="L50" s="210" t="s">
        <v>2919</v>
      </c>
      <c r="M50" s="237" t="s">
        <v>147</v>
      </c>
      <c r="N50" s="322" t="s">
        <v>1360</v>
      </c>
    </row>
    <row r="51" spans="1:14" ht="24.9" customHeight="1">
      <c r="A51" s="210">
        <v>49</v>
      </c>
      <c r="B51" s="237" t="s">
        <v>1361</v>
      </c>
      <c r="C51" s="210"/>
      <c r="D51" s="237"/>
      <c r="E51" s="237"/>
      <c r="F51" s="210">
        <v>1</v>
      </c>
      <c r="G51" s="319"/>
      <c r="H51" s="210">
        <v>2016</v>
      </c>
      <c r="I51" s="320">
        <v>10152.58</v>
      </c>
      <c r="J51" s="320">
        <v>10152.58</v>
      </c>
      <c r="K51" s="210" t="s">
        <v>144</v>
      </c>
      <c r="L51" s="210" t="s">
        <v>2919</v>
      </c>
      <c r="M51" s="237" t="s">
        <v>1362</v>
      </c>
      <c r="N51" s="322" t="s">
        <v>1360</v>
      </c>
    </row>
    <row r="52" spans="1:14" ht="24.9" customHeight="1">
      <c r="A52" s="210">
        <v>50</v>
      </c>
      <c r="B52" s="237" t="s">
        <v>1361</v>
      </c>
      <c r="C52" s="210"/>
      <c r="D52" s="237"/>
      <c r="E52" s="237"/>
      <c r="F52" s="210">
        <v>1</v>
      </c>
      <c r="G52" s="319"/>
      <c r="H52" s="210">
        <v>2016</v>
      </c>
      <c r="I52" s="320">
        <v>10152.58</v>
      </c>
      <c r="J52" s="320">
        <v>10152.58</v>
      </c>
      <c r="K52" s="210" t="s">
        <v>144</v>
      </c>
      <c r="L52" s="210" t="s">
        <v>2919</v>
      </c>
      <c r="M52" s="237" t="s">
        <v>1362</v>
      </c>
      <c r="N52" s="322" t="s">
        <v>1360</v>
      </c>
    </row>
    <row r="53" spans="1:14" ht="24.9" customHeight="1">
      <c r="A53" s="210">
        <v>51</v>
      </c>
      <c r="B53" s="237" t="s">
        <v>1146</v>
      </c>
      <c r="C53" s="210"/>
      <c r="D53" s="237"/>
      <c r="E53" s="237"/>
      <c r="F53" s="210">
        <v>1</v>
      </c>
      <c r="G53" s="319"/>
      <c r="H53" s="210">
        <v>2016</v>
      </c>
      <c r="I53" s="320">
        <v>4800</v>
      </c>
      <c r="J53" s="320">
        <v>4800</v>
      </c>
      <c r="K53" s="210" t="s">
        <v>144</v>
      </c>
      <c r="L53" s="210" t="s">
        <v>2919</v>
      </c>
      <c r="M53" s="237" t="s">
        <v>1134</v>
      </c>
      <c r="N53" s="322" t="s">
        <v>1360</v>
      </c>
    </row>
    <row r="54" spans="1:14" ht="24.9" customHeight="1">
      <c r="A54" s="210">
        <v>52</v>
      </c>
      <c r="B54" s="237" t="s">
        <v>1363</v>
      </c>
      <c r="C54" s="210"/>
      <c r="D54" s="237"/>
      <c r="E54" s="237"/>
      <c r="F54" s="210">
        <v>1</v>
      </c>
      <c r="G54" s="319"/>
      <c r="H54" s="210">
        <v>2016</v>
      </c>
      <c r="I54" s="320">
        <v>1800</v>
      </c>
      <c r="J54" s="320">
        <v>1800</v>
      </c>
      <c r="K54" s="210" t="s">
        <v>144</v>
      </c>
      <c r="L54" s="210" t="s">
        <v>2919</v>
      </c>
      <c r="M54" s="237" t="s">
        <v>1136</v>
      </c>
      <c r="N54" s="322" t="s">
        <v>1360</v>
      </c>
    </row>
    <row r="55" spans="1:14" ht="24.9" customHeight="1">
      <c r="A55" s="210">
        <v>53</v>
      </c>
      <c r="B55" s="237" t="s">
        <v>1151</v>
      </c>
      <c r="C55" s="210"/>
      <c r="D55" s="237"/>
      <c r="E55" s="237"/>
      <c r="F55" s="210">
        <v>1</v>
      </c>
      <c r="G55" s="319"/>
      <c r="H55" s="210">
        <v>2016</v>
      </c>
      <c r="I55" s="320">
        <v>7260</v>
      </c>
      <c r="J55" s="320">
        <v>7260</v>
      </c>
      <c r="K55" s="210" t="s">
        <v>144</v>
      </c>
      <c r="L55" s="210" t="s">
        <v>2919</v>
      </c>
      <c r="M55" s="237" t="s">
        <v>1152</v>
      </c>
      <c r="N55" s="322" t="s">
        <v>1360</v>
      </c>
    </row>
    <row r="56" spans="1:14" ht="24.9" customHeight="1">
      <c r="A56" s="210">
        <v>54</v>
      </c>
      <c r="B56" s="237" t="s">
        <v>1151</v>
      </c>
      <c r="C56" s="210"/>
      <c r="D56" s="237"/>
      <c r="E56" s="237"/>
      <c r="F56" s="210">
        <v>1</v>
      </c>
      <c r="G56" s="319"/>
      <c r="H56" s="210">
        <v>2016</v>
      </c>
      <c r="I56" s="320">
        <v>7260</v>
      </c>
      <c r="J56" s="320">
        <v>7260</v>
      </c>
      <c r="K56" s="210" t="s">
        <v>144</v>
      </c>
      <c r="L56" s="210" t="s">
        <v>2919</v>
      </c>
      <c r="M56" s="237" t="s">
        <v>1150</v>
      </c>
      <c r="N56" s="322" t="s">
        <v>1360</v>
      </c>
    </row>
    <row r="57" spans="1:14" ht="24.9" customHeight="1">
      <c r="A57" s="210">
        <v>55</v>
      </c>
      <c r="B57" s="237" t="s">
        <v>1364</v>
      </c>
      <c r="C57" s="210"/>
      <c r="D57" s="237"/>
      <c r="E57" s="237"/>
      <c r="F57" s="210">
        <v>1</v>
      </c>
      <c r="G57" s="319"/>
      <c r="H57" s="210">
        <v>2016</v>
      </c>
      <c r="I57" s="320">
        <v>4710</v>
      </c>
      <c r="J57" s="320">
        <v>4710</v>
      </c>
      <c r="K57" s="210" t="s">
        <v>144</v>
      </c>
      <c r="L57" s="210" t="s">
        <v>2919</v>
      </c>
      <c r="M57" s="237" t="s">
        <v>1331</v>
      </c>
      <c r="N57" s="322" t="s">
        <v>1360</v>
      </c>
    </row>
    <row r="58" spans="1:14" ht="24.9" customHeight="1">
      <c r="A58" s="210">
        <v>56</v>
      </c>
      <c r="B58" s="237" t="s">
        <v>1364</v>
      </c>
      <c r="C58" s="210"/>
      <c r="D58" s="237"/>
      <c r="E58" s="237"/>
      <c r="F58" s="210">
        <v>1</v>
      </c>
      <c r="G58" s="319"/>
      <c r="H58" s="210">
        <v>2016</v>
      </c>
      <c r="I58" s="320">
        <v>4266</v>
      </c>
      <c r="J58" s="320">
        <v>4266</v>
      </c>
      <c r="K58" s="210" t="s">
        <v>144</v>
      </c>
      <c r="L58" s="210" t="s">
        <v>2919</v>
      </c>
      <c r="M58" s="237" t="s">
        <v>146</v>
      </c>
      <c r="N58" s="322" t="s">
        <v>1360</v>
      </c>
    </row>
    <row r="59" spans="1:14" ht="24.9" customHeight="1">
      <c r="A59" s="210">
        <v>57</v>
      </c>
      <c r="B59" s="237" t="s">
        <v>1365</v>
      </c>
      <c r="C59" s="210"/>
      <c r="D59" s="237"/>
      <c r="E59" s="237"/>
      <c r="F59" s="210"/>
      <c r="G59" s="328"/>
      <c r="H59" s="210">
        <v>2016</v>
      </c>
      <c r="I59" s="320">
        <v>42301.93</v>
      </c>
      <c r="J59" s="320">
        <v>42301.93</v>
      </c>
      <c r="K59" s="210" t="s">
        <v>144</v>
      </c>
      <c r="L59" s="210" t="s">
        <v>2919</v>
      </c>
      <c r="M59" s="237"/>
      <c r="N59" s="322" t="s">
        <v>1360</v>
      </c>
    </row>
    <row r="60" spans="1:14" ht="24.9" customHeight="1">
      <c r="A60" s="210">
        <v>58</v>
      </c>
      <c r="B60" s="322" t="s">
        <v>1368</v>
      </c>
      <c r="C60" s="210"/>
      <c r="D60" s="322"/>
      <c r="E60" s="322"/>
      <c r="F60" s="210"/>
      <c r="G60" s="319"/>
      <c r="H60" s="210">
        <v>2017</v>
      </c>
      <c r="I60" s="215">
        <v>437880</v>
      </c>
      <c r="J60" s="215">
        <v>437880</v>
      </c>
      <c r="K60" s="210" t="s">
        <v>144</v>
      </c>
      <c r="L60" s="210" t="s">
        <v>2919</v>
      </c>
      <c r="M60" s="322"/>
      <c r="N60" s="322"/>
    </row>
    <row r="61" spans="1:14" ht="24.9" customHeight="1">
      <c r="A61" s="210">
        <v>59</v>
      </c>
      <c r="B61" s="322" t="s">
        <v>1369</v>
      </c>
      <c r="C61" s="210"/>
      <c r="D61" s="322"/>
      <c r="E61" s="322"/>
      <c r="F61" s="210"/>
      <c r="G61" s="319"/>
      <c r="H61" s="210">
        <v>2018</v>
      </c>
      <c r="I61" s="215">
        <v>1210000</v>
      </c>
      <c r="J61" s="215">
        <v>1210000</v>
      </c>
      <c r="K61" s="210" t="s">
        <v>144</v>
      </c>
      <c r="L61" s="210" t="s">
        <v>2919</v>
      </c>
      <c r="M61" s="322"/>
      <c r="N61" s="322"/>
    </row>
    <row r="62" spans="1:14" ht="24.9" customHeight="1">
      <c r="A62" s="210">
        <v>60</v>
      </c>
      <c r="B62" s="237" t="s">
        <v>1370</v>
      </c>
      <c r="C62" s="210"/>
      <c r="D62" s="237"/>
      <c r="E62" s="237"/>
      <c r="F62" s="210"/>
      <c r="G62" s="319"/>
      <c r="H62" s="210">
        <v>2017</v>
      </c>
      <c r="I62" s="320">
        <v>1899</v>
      </c>
      <c r="J62" s="320">
        <v>1899</v>
      </c>
      <c r="K62" s="210" t="s">
        <v>144</v>
      </c>
      <c r="L62" s="210" t="s">
        <v>2919</v>
      </c>
      <c r="M62" s="237"/>
      <c r="N62" s="322"/>
    </row>
    <row r="63" spans="1:14" ht="24.9" customHeight="1">
      <c r="A63" s="210">
        <v>61</v>
      </c>
      <c r="B63" s="237" t="s">
        <v>1371</v>
      </c>
      <c r="C63" s="210"/>
      <c r="D63" s="237"/>
      <c r="E63" s="237"/>
      <c r="F63" s="210"/>
      <c r="G63" s="319"/>
      <c r="H63" s="210">
        <v>2017</v>
      </c>
      <c r="I63" s="320">
        <v>1399</v>
      </c>
      <c r="J63" s="320">
        <v>1399</v>
      </c>
      <c r="K63" s="210" t="s">
        <v>144</v>
      </c>
      <c r="L63" s="210" t="s">
        <v>2919</v>
      </c>
      <c r="M63" s="237"/>
      <c r="N63" s="322"/>
    </row>
    <row r="64" spans="1:14" ht="24.9" customHeight="1">
      <c r="A64" s="210">
        <v>62</v>
      </c>
      <c r="B64" s="237" t="s">
        <v>1372</v>
      </c>
      <c r="C64" s="210"/>
      <c r="D64" s="237"/>
      <c r="E64" s="237"/>
      <c r="F64" s="210"/>
      <c r="G64" s="319"/>
      <c r="H64" s="210">
        <v>2017</v>
      </c>
      <c r="I64" s="320">
        <v>1099</v>
      </c>
      <c r="J64" s="320">
        <v>1099</v>
      </c>
      <c r="K64" s="210" t="s">
        <v>144</v>
      </c>
      <c r="L64" s="210" t="s">
        <v>2919</v>
      </c>
      <c r="M64" s="237"/>
      <c r="N64" s="322"/>
    </row>
    <row r="65" spans="1:14" ht="24.9" customHeight="1">
      <c r="A65" s="210">
        <v>63</v>
      </c>
      <c r="B65" s="237" t="s">
        <v>1373</v>
      </c>
      <c r="C65" s="210"/>
      <c r="D65" s="237"/>
      <c r="E65" s="237"/>
      <c r="F65" s="210"/>
      <c r="G65" s="319"/>
      <c r="H65" s="210">
        <v>2017</v>
      </c>
      <c r="I65" s="320">
        <v>1399</v>
      </c>
      <c r="J65" s="320">
        <v>1399</v>
      </c>
      <c r="K65" s="210" t="s">
        <v>144</v>
      </c>
      <c r="L65" s="210" t="s">
        <v>2919</v>
      </c>
      <c r="M65" s="237"/>
      <c r="N65" s="322"/>
    </row>
    <row r="66" spans="1:14" ht="24.9" customHeight="1">
      <c r="A66" s="210">
        <v>64</v>
      </c>
      <c r="B66" s="237" t="s">
        <v>1374</v>
      </c>
      <c r="C66" s="210"/>
      <c r="D66" s="237"/>
      <c r="E66" s="237"/>
      <c r="F66" s="210"/>
      <c r="G66" s="319"/>
      <c r="H66" s="210">
        <v>2017</v>
      </c>
      <c r="I66" s="320">
        <v>599</v>
      </c>
      <c r="J66" s="320">
        <v>599</v>
      </c>
      <c r="K66" s="210" t="s">
        <v>144</v>
      </c>
      <c r="L66" s="210" t="s">
        <v>2919</v>
      </c>
      <c r="M66" s="237"/>
      <c r="N66" s="322"/>
    </row>
    <row r="67" spans="1:14" ht="24.9" customHeight="1">
      <c r="A67" s="210">
        <v>65</v>
      </c>
      <c r="B67" s="237" t="s">
        <v>1370</v>
      </c>
      <c r="C67" s="210"/>
      <c r="D67" s="237"/>
      <c r="E67" s="237"/>
      <c r="F67" s="210"/>
      <c r="G67" s="319"/>
      <c r="H67" s="210">
        <v>2017</v>
      </c>
      <c r="I67" s="320">
        <v>3985.54</v>
      </c>
      <c r="J67" s="320">
        <v>3985.54</v>
      </c>
      <c r="K67" s="210" t="s">
        <v>144</v>
      </c>
      <c r="L67" s="210" t="s">
        <v>2919</v>
      </c>
      <c r="M67" s="237"/>
      <c r="N67" s="322"/>
    </row>
    <row r="68" spans="1:14" ht="24.9" customHeight="1">
      <c r="A68" s="210">
        <v>66</v>
      </c>
      <c r="B68" s="237" t="s">
        <v>1375</v>
      </c>
      <c r="C68" s="210"/>
      <c r="D68" s="237"/>
      <c r="E68" s="237"/>
      <c r="F68" s="210"/>
      <c r="G68" s="319"/>
      <c r="H68" s="210">
        <v>2017</v>
      </c>
      <c r="I68" s="320">
        <v>118.6</v>
      </c>
      <c r="J68" s="320">
        <v>118.6</v>
      </c>
      <c r="K68" s="210" t="s">
        <v>144</v>
      </c>
      <c r="L68" s="210" t="s">
        <v>2919</v>
      </c>
      <c r="M68" s="237"/>
      <c r="N68" s="322" t="s">
        <v>1376</v>
      </c>
    </row>
    <row r="69" spans="1:14" ht="24.9" customHeight="1">
      <c r="A69" s="210">
        <v>67</v>
      </c>
      <c r="B69" s="237" t="s">
        <v>1375</v>
      </c>
      <c r="C69" s="210"/>
      <c r="D69" s="237"/>
      <c r="E69" s="237"/>
      <c r="F69" s="210"/>
      <c r="G69" s="319"/>
      <c r="H69" s="210">
        <v>2017</v>
      </c>
      <c r="I69" s="320">
        <v>88.7</v>
      </c>
      <c r="J69" s="320">
        <v>88.7</v>
      </c>
      <c r="K69" s="210" t="s">
        <v>144</v>
      </c>
      <c r="L69" s="210" t="s">
        <v>2919</v>
      </c>
      <c r="M69" s="237"/>
      <c r="N69" s="322" t="s">
        <v>1377</v>
      </c>
    </row>
    <row r="70" spans="1:14" ht="24.9" customHeight="1">
      <c r="A70" s="210">
        <v>68</v>
      </c>
      <c r="B70" s="237" t="s">
        <v>1375</v>
      </c>
      <c r="C70" s="210"/>
      <c r="D70" s="237"/>
      <c r="E70" s="237"/>
      <c r="F70" s="210"/>
      <c r="G70" s="319"/>
      <c r="H70" s="210">
        <v>2017</v>
      </c>
      <c r="I70" s="320">
        <v>79</v>
      </c>
      <c r="J70" s="320">
        <v>79</v>
      </c>
      <c r="K70" s="210" t="s">
        <v>144</v>
      </c>
      <c r="L70" s="210" t="s">
        <v>2919</v>
      </c>
      <c r="M70" s="237"/>
      <c r="N70" s="322" t="s">
        <v>1378</v>
      </c>
    </row>
    <row r="71" spans="1:14" ht="24.9" customHeight="1">
      <c r="A71" s="210">
        <v>69</v>
      </c>
      <c r="B71" s="237" t="s">
        <v>1379</v>
      </c>
      <c r="C71" s="210"/>
      <c r="D71" s="237"/>
      <c r="E71" s="237"/>
      <c r="F71" s="210"/>
      <c r="G71" s="319"/>
      <c r="H71" s="210">
        <v>2017</v>
      </c>
      <c r="I71" s="320">
        <v>154.47999999999999</v>
      </c>
      <c r="J71" s="320">
        <v>154.47999999999999</v>
      </c>
      <c r="K71" s="210" t="s">
        <v>144</v>
      </c>
      <c r="L71" s="210" t="s">
        <v>2919</v>
      </c>
      <c r="M71" s="237"/>
      <c r="N71" s="322" t="s">
        <v>1380</v>
      </c>
    </row>
    <row r="72" spans="1:14" ht="24.9" customHeight="1">
      <c r="A72" s="210">
        <v>70</v>
      </c>
      <c r="B72" s="237" t="s">
        <v>1381</v>
      </c>
      <c r="C72" s="210"/>
      <c r="D72" s="237"/>
      <c r="E72" s="237"/>
      <c r="F72" s="210"/>
      <c r="G72" s="319"/>
      <c r="H72" s="210">
        <v>2017</v>
      </c>
      <c r="I72" s="320">
        <v>154.49</v>
      </c>
      <c r="J72" s="320">
        <v>154.49</v>
      </c>
      <c r="K72" s="210" t="s">
        <v>144</v>
      </c>
      <c r="L72" s="210" t="s">
        <v>2919</v>
      </c>
      <c r="M72" s="237"/>
      <c r="N72" s="322" t="s">
        <v>1382</v>
      </c>
    </row>
    <row r="73" spans="1:14" ht="24.9" customHeight="1">
      <c r="A73" s="210">
        <v>71</v>
      </c>
      <c r="B73" s="237" t="s">
        <v>1383</v>
      </c>
      <c r="C73" s="210"/>
      <c r="D73" s="237"/>
      <c r="E73" s="237"/>
      <c r="F73" s="210"/>
      <c r="G73" s="319"/>
      <c r="H73" s="210">
        <v>2017</v>
      </c>
      <c r="I73" s="320">
        <v>89.9</v>
      </c>
      <c r="J73" s="320">
        <v>89.9</v>
      </c>
      <c r="K73" s="210" t="s">
        <v>144</v>
      </c>
      <c r="L73" s="210" t="s">
        <v>2919</v>
      </c>
      <c r="M73" s="237"/>
      <c r="N73" s="322" t="s">
        <v>1384</v>
      </c>
    </row>
    <row r="74" spans="1:14" ht="24.9" customHeight="1">
      <c r="A74" s="210">
        <v>72</v>
      </c>
      <c r="B74" s="237" t="s">
        <v>1385</v>
      </c>
      <c r="C74" s="210"/>
      <c r="D74" s="237"/>
      <c r="E74" s="237"/>
      <c r="F74" s="210"/>
      <c r="G74" s="319"/>
      <c r="H74" s="210">
        <v>2017</v>
      </c>
      <c r="I74" s="320">
        <v>109.9</v>
      </c>
      <c r="J74" s="320">
        <v>109.9</v>
      </c>
      <c r="K74" s="210" t="s">
        <v>144</v>
      </c>
      <c r="L74" s="210" t="s">
        <v>2919</v>
      </c>
      <c r="M74" s="237"/>
      <c r="N74" s="322" t="s">
        <v>1386</v>
      </c>
    </row>
    <row r="75" spans="1:14" ht="24.9" customHeight="1">
      <c r="A75" s="210">
        <v>73</v>
      </c>
      <c r="B75" s="237" t="s">
        <v>1387</v>
      </c>
      <c r="C75" s="210"/>
      <c r="D75" s="237"/>
      <c r="E75" s="237"/>
      <c r="F75" s="210"/>
      <c r="G75" s="319"/>
      <c r="H75" s="210">
        <v>2017</v>
      </c>
      <c r="I75" s="320">
        <v>954.94</v>
      </c>
      <c r="J75" s="320">
        <v>954.94</v>
      </c>
      <c r="K75" s="210" t="s">
        <v>144</v>
      </c>
      <c r="L75" s="210" t="s">
        <v>2919</v>
      </c>
      <c r="M75" s="237"/>
      <c r="N75" s="322" t="s">
        <v>1388</v>
      </c>
    </row>
    <row r="76" spans="1:14" ht="24.9" customHeight="1">
      <c r="A76" s="210">
        <v>74</v>
      </c>
      <c r="B76" s="237" t="s">
        <v>1389</v>
      </c>
      <c r="C76" s="210"/>
      <c r="D76" s="237"/>
      <c r="E76" s="237"/>
      <c r="F76" s="210"/>
      <c r="G76" s="319"/>
      <c r="H76" s="210">
        <v>2017</v>
      </c>
      <c r="I76" s="320">
        <v>193.32</v>
      </c>
      <c r="J76" s="320">
        <v>193.32</v>
      </c>
      <c r="K76" s="210" t="s">
        <v>144</v>
      </c>
      <c r="L76" s="210" t="s">
        <v>2919</v>
      </c>
      <c r="M76" s="237"/>
      <c r="N76" s="322" t="s">
        <v>1390</v>
      </c>
    </row>
    <row r="77" spans="1:14" ht="24.9" customHeight="1">
      <c r="A77" s="210">
        <v>75</v>
      </c>
      <c r="B77" s="237" t="s">
        <v>1391</v>
      </c>
      <c r="C77" s="210"/>
      <c r="D77" s="237"/>
      <c r="E77" s="237"/>
      <c r="F77" s="210"/>
      <c r="G77" s="319"/>
      <c r="H77" s="210">
        <v>2017</v>
      </c>
      <c r="I77" s="320">
        <v>695.65</v>
      </c>
      <c r="J77" s="320">
        <v>695.65</v>
      </c>
      <c r="K77" s="210" t="s">
        <v>144</v>
      </c>
      <c r="L77" s="210" t="s">
        <v>2919</v>
      </c>
      <c r="M77" s="237"/>
      <c r="N77" s="322" t="s">
        <v>1392</v>
      </c>
    </row>
    <row r="78" spans="1:14" ht="24.9" customHeight="1">
      <c r="A78" s="210">
        <v>76</v>
      </c>
      <c r="B78" s="237" t="s">
        <v>1393</v>
      </c>
      <c r="C78" s="210"/>
      <c r="D78" s="237"/>
      <c r="E78" s="237"/>
      <c r="F78" s="210"/>
      <c r="G78" s="319"/>
      <c r="H78" s="210">
        <v>2017</v>
      </c>
      <c r="I78" s="320">
        <v>68.77</v>
      </c>
      <c r="J78" s="320">
        <v>68.77</v>
      </c>
      <c r="K78" s="210" t="s">
        <v>144</v>
      </c>
      <c r="L78" s="210" t="s">
        <v>2919</v>
      </c>
      <c r="M78" s="237"/>
      <c r="N78" s="322" t="s">
        <v>1394</v>
      </c>
    </row>
    <row r="79" spans="1:14" ht="24.9" customHeight="1">
      <c r="A79" s="210">
        <v>77</v>
      </c>
      <c r="B79" s="237" t="s">
        <v>1395</v>
      </c>
      <c r="C79" s="210"/>
      <c r="D79" s="237"/>
      <c r="E79" s="237"/>
      <c r="F79" s="210"/>
      <c r="G79" s="319"/>
      <c r="H79" s="210">
        <v>2017</v>
      </c>
      <c r="I79" s="320">
        <v>108.63</v>
      </c>
      <c r="J79" s="320">
        <v>108.63</v>
      </c>
      <c r="K79" s="210" t="s">
        <v>144</v>
      </c>
      <c r="L79" s="210" t="s">
        <v>2919</v>
      </c>
      <c r="M79" s="237"/>
      <c r="N79" s="322" t="s">
        <v>507</v>
      </c>
    </row>
    <row r="80" spans="1:14" ht="24.9" customHeight="1">
      <c r="A80" s="210">
        <v>78</v>
      </c>
      <c r="B80" s="237" t="s">
        <v>1396</v>
      </c>
      <c r="C80" s="210"/>
      <c r="D80" s="237"/>
      <c r="E80" s="237"/>
      <c r="F80" s="210"/>
      <c r="G80" s="319"/>
      <c r="H80" s="210">
        <v>2017</v>
      </c>
      <c r="I80" s="320">
        <v>89</v>
      </c>
      <c r="J80" s="320">
        <v>89</v>
      </c>
      <c r="K80" s="210" t="s">
        <v>144</v>
      </c>
      <c r="L80" s="210" t="s">
        <v>2919</v>
      </c>
      <c r="M80" s="237"/>
      <c r="N80" s="322" t="s">
        <v>1397</v>
      </c>
    </row>
    <row r="81" spans="1:14" ht="24.9" customHeight="1">
      <c r="A81" s="210">
        <v>79</v>
      </c>
      <c r="B81" s="237" t="s">
        <v>1396</v>
      </c>
      <c r="C81" s="210"/>
      <c r="D81" s="237"/>
      <c r="E81" s="237"/>
      <c r="F81" s="210"/>
      <c r="G81" s="319"/>
      <c r="H81" s="210">
        <v>2017</v>
      </c>
      <c r="I81" s="320">
        <v>89</v>
      </c>
      <c r="J81" s="320">
        <v>89</v>
      </c>
      <c r="K81" s="210" t="s">
        <v>144</v>
      </c>
      <c r="L81" s="210" t="s">
        <v>2919</v>
      </c>
      <c r="M81" s="237"/>
      <c r="N81" s="322" t="s">
        <v>1398</v>
      </c>
    </row>
    <row r="82" spans="1:14" ht="24.9" customHeight="1">
      <c r="A82" s="210">
        <v>80</v>
      </c>
      <c r="B82" s="237" t="s">
        <v>1399</v>
      </c>
      <c r="C82" s="210"/>
      <c r="D82" s="237"/>
      <c r="E82" s="237"/>
      <c r="F82" s="210"/>
      <c r="G82" s="319"/>
      <c r="H82" s="210">
        <v>2017</v>
      </c>
      <c r="I82" s="320">
        <v>5923.36</v>
      </c>
      <c r="J82" s="320">
        <v>5923.36</v>
      </c>
      <c r="K82" s="210" t="s">
        <v>144</v>
      </c>
      <c r="L82" s="210" t="s">
        <v>2919</v>
      </c>
      <c r="M82" s="237"/>
      <c r="N82" s="322" t="s">
        <v>1400</v>
      </c>
    </row>
    <row r="83" spans="1:14" ht="24.9" customHeight="1">
      <c r="A83" s="210">
        <v>81</v>
      </c>
      <c r="B83" s="237" t="s">
        <v>1401</v>
      </c>
      <c r="C83" s="210"/>
      <c r="D83" s="237"/>
      <c r="E83" s="237"/>
      <c r="F83" s="210"/>
      <c r="G83" s="319"/>
      <c r="H83" s="210">
        <v>2017</v>
      </c>
      <c r="I83" s="320">
        <v>178.4</v>
      </c>
      <c r="J83" s="320">
        <v>178.4</v>
      </c>
      <c r="K83" s="210" t="s">
        <v>144</v>
      </c>
      <c r="L83" s="210" t="s">
        <v>2919</v>
      </c>
      <c r="M83" s="237"/>
      <c r="N83" s="322" t="s">
        <v>1402</v>
      </c>
    </row>
    <row r="84" spans="1:14" ht="24.9" customHeight="1">
      <c r="A84" s="210">
        <v>82</v>
      </c>
      <c r="B84" s="237" t="s">
        <v>1403</v>
      </c>
      <c r="C84" s="210"/>
      <c r="D84" s="237"/>
      <c r="E84" s="237"/>
      <c r="F84" s="210"/>
      <c r="G84" s="319"/>
      <c r="H84" s="210">
        <v>2017</v>
      </c>
      <c r="I84" s="320">
        <v>149</v>
      </c>
      <c r="J84" s="320">
        <v>149</v>
      </c>
      <c r="K84" s="210" t="s">
        <v>144</v>
      </c>
      <c r="L84" s="210" t="s">
        <v>2919</v>
      </c>
      <c r="M84" s="237"/>
      <c r="N84" s="322" t="s">
        <v>1404</v>
      </c>
    </row>
    <row r="85" spans="1:14" ht="24.9" customHeight="1">
      <c r="A85" s="210">
        <v>83</v>
      </c>
      <c r="B85" s="237" t="s">
        <v>1405</v>
      </c>
      <c r="C85" s="210"/>
      <c r="D85" s="237"/>
      <c r="E85" s="237"/>
      <c r="F85" s="210"/>
      <c r="G85" s="319"/>
      <c r="H85" s="210">
        <v>2017</v>
      </c>
      <c r="I85" s="320">
        <v>256.20999999999998</v>
      </c>
      <c r="J85" s="320">
        <v>256.20999999999998</v>
      </c>
      <c r="K85" s="210" t="s">
        <v>144</v>
      </c>
      <c r="L85" s="210" t="s">
        <v>2919</v>
      </c>
      <c r="M85" s="237"/>
      <c r="N85" s="322" t="s">
        <v>1406</v>
      </c>
    </row>
    <row r="86" spans="1:14" ht="24.9" customHeight="1">
      <c r="A86" s="210">
        <v>84</v>
      </c>
      <c r="B86" s="237" t="s">
        <v>1407</v>
      </c>
      <c r="C86" s="210"/>
      <c r="D86" s="237"/>
      <c r="E86" s="237"/>
      <c r="F86" s="210"/>
      <c r="G86" s="319"/>
      <c r="H86" s="210">
        <v>2017</v>
      </c>
      <c r="I86" s="320">
        <v>2160</v>
      </c>
      <c r="J86" s="320">
        <v>2160</v>
      </c>
      <c r="K86" s="210" t="s">
        <v>144</v>
      </c>
      <c r="L86" s="210" t="s">
        <v>2919</v>
      </c>
      <c r="M86" s="237"/>
      <c r="N86" s="322" t="s">
        <v>1408</v>
      </c>
    </row>
    <row r="87" spans="1:14" ht="24.9" customHeight="1">
      <c r="A87" s="210">
        <v>85</v>
      </c>
      <c r="B87" s="237" t="s">
        <v>1409</v>
      </c>
      <c r="C87" s="210"/>
      <c r="D87" s="237"/>
      <c r="E87" s="237"/>
      <c r="F87" s="210"/>
      <c r="G87" s="319"/>
      <c r="H87" s="210">
        <v>2017</v>
      </c>
      <c r="I87" s="320">
        <v>490</v>
      </c>
      <c r="J87" s="320">
        <v>490</v>
      </c>
      <c r="K87" s="210" t="s">
        <v>144</v>
      </c>
      <c r="L87" s="210" t="s">
        <v>2919</v>
      </c>
      <c r="M87" s="237"/>
      <c r="N87" s="322" t="s">
        <v>1410</v>
      </c>
    </row>
    <row r="88" spans="1:14" ht="24.9" customHeight="1">
      <c r="A88" s="210">
        <v>86</v>
      </c>
      <c r="B88" s="237" t="s">
        <v>1411</v>
      </c>
      <c r="C88" s="210"/>
      <c r="D88" s="237"/>
      <c r="E88" s="237"/>
      <c r="F88" s="210"/>
      <c r="G88" s="319"/>
      <c r="H88" s="210">
        <v>2017</v>
      </c>
      <c r="I88" s="320">
        <v>290</v>
      </c>
      <c r="J88" s="320">
        <v>290</v>
      </c>
      <c r="K88" s="210" t="s">
        <v>144</v>
      </c>
      <c r="L88" s="210" t="s">
        <v>2919</v>
      </c>
      <c r="M88" s="237"/>
      <c r="N88" s="322" t="s">
        <v>1412</v>
      </c>
    </row>
    <row r="89" spans="1:14" ht="24.9" customHeight="1">
      <c r="A89" s="210">
        <v>87</v>
      </c>
      <c r="B89" s="237" t="s">
        <v>1411</v>
      </c>
      <c r="C89" s="210"/>
      <c r="D89" s="237"/>
      <c r="E89" s="237"/>
      <c r="F89" s="210"/>
      <c r="G89" s="319"/>
      <c r="H89" s="210">
        <v>2017</v>
      </c>
      <c r="I89" s="320">
        <v>290</v>
      </c>
      <c r="J89" s="320">
        <v>290</v>
      </c>
      <c r="K89" s="210" t="s">
        <v>144</v>
      </c>
      <c r="L89" s="210" t="s">
        <v>2919</v>
      </c>
      <c r="M89" s="237"/>
      <c r="N89" s="322" t="s">
        <v>1413</v>
      </c>
    </row>
    <row r="90" spans="1:14" ht="24.9" customHeight="1">
      <c r="A90" s="210">
        <v>88</v>
      </c>
      <c r="B90" s="237" t="s">
        <v>1414</v>
      </c>
      <c r="C90" s="210"/>
      <c r="D90" s="237"/>
      <c r="E90" s="237"/>
      <c r="F90" s="210"/>
      <c r="G90" s="319"/>
      <c r="H90" s="210">
        <v>2017</v>
      </c>
      <c r="I90" s="320">
        <v>180</v>
      </c>
      <c r="J90" s="320">
        <v>180</v>
      </c>
      <c r="K90" s="210" t="s">
        <v>144</v>
      </c>
      <c r="L90" s="210" t="s">
        <v>2919</v>
      </c>
      <c r="M90" s="237"/>
      <c r="N90" s="322" t="s">
        <v>1415</v>
      </c>
    </row>
    <row r="91" spans="1:14" ht="24.9" customHeight="1">
      <c r="A91" s="210">
        <v>89</v>
      </c>
      <c r="B91" s="237" t="s">
        <v>1414</v>
      </c>
      <c r="C91" s="210"/>
      <c r="D91" s="237"/>
      <c r="E91" s="237"/>
      <c r="F91" s="210"/>
      <c r="G91" s="319"/>
      <c r="H91" s="210">
        <v>2017</v>
      </c>
      <c r="I91" s="320">
        <v>180</v>
      </c>
      <c r="J91" s="320">
        <v>180</v>
      </c>
      <c r="K91" s="210" t="s">
        <v>144</v>
      </c>
      <c r="L91" s="210" t="s">
        <v>2919</v>
      </c>
      <c r="M91" s="237"/>
      <c r="N91" s="322" t="s">
        <v>1416</v>
      </c>
    </row>
    <row r="92" spans="1:14" ht="24.9" customHeight="1">
      <c r="A92" s="210">
        <v>90</v>
      </c>
      <c r="B92" s="237" t="s">
        <v>1417</v>
      </c>
      <c r="C92" s="210"/>
      <c r="D92" s="237"/>
      <c r="E92" s="237"/>
      <c r="F92" s="210"/>
      <c r="G92" s="319"/>
      <c r="H92" s="210">
        <v>2017</v>
      </c>
      <c r="I92" s="320">
        <v>64204.91</v>
      </c>
      <c r="J92" s="320">
        <v>64204.91</v>
      </c>
      <c r="K92" s="210" t="s">
        <v>144</v>
      </c>
      <c r="L92" s="210" t="s">
        <v>2919</v>
      </c>
      <c r="M92" s="237"/>
      <c r="N92" s="322"/>
    </row>
    <row r="93" spans="1:14" ht="24.9" customHeight="1">
      <c r="A93" s="210">
        <v>91</v>
      </c>
      <c r="B93" s="237" t="s">
        <v>1418</v>
      </c>
      <c r="C93" s="210"/>
      <c r="D93" s="237"/>
      <c r="E93" s="237"/>
      <c r="F93" s="210"/>
      <c r="G93" s="319"/>
      <c r="H93" s="210">
        <v>2017</v>
      </c>
      <c r="I93" s="320">
        <v>1195.96</v>
      </c>
      <c r="J93" s="320">
        <v>1195.96</v>
      </c>
      <c r="K93" s="210" t="s">
        <v>144</v>
      </c>
      <c r="L93" s="210" t="s">
        <v>2919</v>
      </c>
      <c r="M93" s="237"/>
      <c r="N93" s="322" t="s">
        <v>1419</v>
      </c>
    </row>
    <row r="94" spans="1:14" ht="24.9" customHeight="1">
      <c r="A94" s="210">
        <v>92</v>
      </c>
      <c r="B94" s="237" t="s">
        <v>1420</v>
      </c>
      <c r="C94" s="210"/>
      <c r="D94" s="237"/>
      <c r="E94" s="237"/>
      <c r="F94" s="210"/>
      <c r="G94" s="319"/>
      <c r="H94" s="210">
        <v>2017</v>
      </c>
      <c r="I94" s="320">
        <v>378.72</v>
      </c>
      <c r="J94" s="320">
        <v>378.72</v>
      </c>
      <c r="K94" s="210" t="s">
        <v>144</v>
      </c>
      <c r="L94" s="210" t="s">
        <v>2919</v>
      </c>
      <c r="M94" s="237"/>
      <c r="N94" s="322" t="s">
        <v>1421</v>
      </c>
    </row>
    <row r="95" spans="1:14" ht="24.9" customHeight="1">
      <c r="A95" s="210">
        <v>93</v>
      </c>
      <c r="B95" s="237" t="s">
        <v>1422</v>
      </c>
      <c r="C95" s="210"/>
      <c r="D95" s="237"/>
      <c r="E95" s="237"/>
      <c r="F95" s="210"/>
      <c r="G95" s="319"/>
      <c r="H95" s="210">
        <v>2017</v>
      </c>
      <c r="I95" s="320">
        <v>1046.47</v>
      </c>
      <c r="J95" s="320">
        <v>1046.47</v>
      </c>
      <c r="K95" s="210" t="s">
        <v>144</v>
      </c>
      <c r="L95" s="210" t="s">
        <v>2919</v>
      </c>
      <c r="M95" s="237"/>
      <c r="N95" s="322" t="s">
        <v>1423</v>
      </c>
    </row>
    <row r="96" spans="1:14" ht="24.9" customHeight="1">
      <c r="A96" s="210">
        <v>94</v>
      </c>
      <c r="B96" s="237" t="s">
        <v>1424</v>
      </c>
      <c r="C96" s="210"/>
      <c r="D96" s="237"/>
      <c r="E96" s="237"/>
      <c r="F96" s="210"/>
      <c r="G96" s="319"/>
      <c r="H96" s="210">
        <v>2017</v>
      </c>
      <c r="I96" s="320">
        <v>1961.37</v>
      </c>
      <c r="J96" s="320">
        <v>1961.37</v>
      </c>
      <c r="K96" s="210" t="s">
        <v>144</v>
      </c>
      <c r="L96" s="210" t="s">
        <v>2919</v>
      </c>
      <c r="M96" s="237"/>
      <c r="N96" s="322" t="s">
        <v>1425</v>
      </c>
    </row>
    <row r="97" spans="1:14" ht="24.9" customHeight="1">
      <c r="A97" s="210">
        <v>95</v>
      </c>
      <c r="B97" s="237" t="s">
        <v>1426</v>
      </c>
      <c r="C97" s="210"/>
      <c r="D97" s="237"/>
      <c r="E97" s="237"/>
      <c r="F97" s="210"/>
      <c r="G97" s="319"/>
      <c r="H97" s="210">
        <v>2017</v>
      </c>
      <c r="I97" s="320">
        <v>1961.38</v>
      </c>
      <c r="J97" s="320">
        <v>1961.38</v>
      </c>
      <c r="K97" s="210" t="s">
        <v>144</v>
      </c>
      <c r="L97" s="210" t="s">
        <v>2919</v>
      </c>
      <c r="M97" s="237"/>
      <c r="N97" s="322" t="s">
        <v>1427</v>
      </c>
    </row>
    <row r="98" spans="1:14" ht="24.9" customHeight="1">
      <c r="A98" s="210">
        <v>96</v>
      </c>
      <c r="B98" s="237" t="s">
        <v>1417</v>
      </c>
      <c r="C98" s="210"/>
      <c r="D98" s="237"/>
      <c r="E98" s="237"/>
      <c r="F98" s="210"/>
      <c r="G98" s="319"/>
      <c r="H98" s="210">
        <v>2017</v>
      </c>
      <c r="I98" s="320">
        <v>183008.63</v>
      </c>
      <c r="J98" s="320">
        <v>183008.63</v>
      </c>
      <c r="K98" s="210" t="s">
        <v>144</v>
      </c>
      <c r="L98" s="210" t="s">
        <v>2919</v>
      </c>
      <c r="M98" s="237"/>
      <c r="N98" s="322"/>
    </row>
    <row r="99" spans="1:14" ht="24.9" customHeight="1">
      <c r="A99" s="210">
        <v>97</v>
      </c>
      <c r="B99" s="237" t="s">
        <v>1428</v>
      </c>
      <c r="C99" s="210"/>
      <c r="D99" s="237"/>
      <c r="E99" s="237"/>
      <c r="F99" s="210"/>
      <c r="G99" s="319"/>
      <c r="H99" s="210">
        <v>2017</v>
      </c>
      <c r="I99" s="320">
        <v>378.15</v>
      </c>
      <c r="J99" s="320">
        <v>378.15</v>
      </c>
      <c r="K99" s="210" t="s">
        <v>144</v>
      </c>
      <c r="L99" s="210" t="s">
        <v>2919</v>
      </c>
      <c r="M99" s="237"/>
      <c r="N99" s="322" t="s">
        <v>1429</v>
      </c>
    </row>
    <row r="100" spans="1:14" ht="24.9" customHeight="1">
      <c r="A100" s="210">
        <v>98</v>
      </c>
      <c r="B100" s="237" t="s">
        <v>1428</v>
      </c>
      <c r="C100" s="210"/>
      <c r="D100" s="237"/>
      <c r="E100" s="237"/>
      <c r="F100" s="210"/>
      <c r="G100" s="319"/>
      <c r="H100" s="210">
        <v>2017</v>
      </c>
      <c r="I100" s="320">
        <v>378.15</v>
      </c>
      <c r="J100" s="320">
        <v>378.15</v>
      </c>
      <c r="K100" s="210" t="s">
        <v>144</v>
      </c>
      <c r="L100" s="210" t="s">
        <v>2919</v>
      </c>
      <c r="M100" s="237"/>
      <c r="N100" s="322" t="s">
        <v>1430</v>
      </c>
    </row>
    <row r="101" spans="1:14" ht="24.9" customHeight="1">
      <c r="A101" s="210">
        <v>99</v>
      </c>
      <c r="B101" s="237" t="s">
        <v>1431</v>
      </c>
      <c r="C101" s="210"/>
      <c r="D101" s="237"/>
      <c r="E101" s="237"/>
      <c r="F101" s="210"/>
      <c r="G101" s="319"/>
      <c r="H101" s="210">
        <v>2017</v>
      </c>
      <c r="I101" s="320">
        <v>499.9</v>
      </c>
      <c r="J101" s="320">
        <v>499.9</v>
      </c>
      <c r="K101" s="210" t="s">
        <v>144</v>
      </c>
      <c r="L101" s="210" t="s">
        <v>2919</v>
      </c>
      <c r="M101" s="237"/>
      <c r="N101" s="322" t="s">
        <v>1432</v>
      </c>
    </row>
    <row r="102" spans="1:14" ht="24.9" customHeight="1">
      <c r="A102" s="210">
        <v>100</v>
      </c>
      <c r="B102" s="237" t="s">
        <v>1433</v>
      </c>
      <c r="C102" s="210"/>
      <c r="D102" s="237"/>
      <c r="E102" s="237"/>
      <c r="F102" s="210"/>
      <c r="G102" s="319"/>
      <c r="H102" s="210">
        <v>2017</v>
      </c>
      <c r="I102" s="320">
        <v>288.02999999999997</v>
      </c>
      <c r="J102" s="320">
        <v>288.02999999999997</v>
      </c>
      <c r="K102" s="210" t="s">
        <v>144</v>
      </c>
      <c r="L102" s="210" t="s">
        <v>2919</v>
      </c>
      <c r="M102" s="237"/>
      <c r="N102" s="322" t="s">
        <v>1434</v>
      </c>
    </row>
    <row r="103" spans="1:14" ht="24.9" customHeight="1">
      <c r="A103" s="210">
        <v>101</v>
      </c>
      <c r="B103" s="237" t="s">
        <v>1435</v>
      </c>
      <c r="C103" s="210"/>
      <c r="D103" s="237"/>
      <c r="E103" s="237"/>
      <c r="F103" s="210"/>
      <c r="G103" s="319"/>
      <c r="H103" s="210">
        <v>2017</v>
      </c>
      <c r="I103" s="320">
        <v>596.98</v>
      </c>
      <c r="J103" s="320">
        <v>596.98</v>
      </c>
      <c r="K103" s="210" t="s">
        <v>144</v>
      </c>
      <c r="L103" s="210" t="s">
        <v>2919</v>
      </c>
      <c r="M103" s="237"/>
      <c r="N103" s="322" t="s">
        <v>1436</v>
      </c>
    </row>
    <row r="104" spans="1:14" ht="24.9" customHeight="1">
      <c r="A104" s="210">
        <v>102</v>
      </c>
      <c r="B104" s="237" t="s">
        <v>1437</v>
      </c>
      <c r="C104" s="210"/>
      <c r="D104" s="237"/>
      <c r="E104" s="237"/>
      <c r="F104" s="210"/>
      <c r="G104" s="319"/>
      <c r="H104" s="210">
        <v>2018</v>
      </c>
      <c r="I104" s="320">
        <v>94.64</v>
      </c>
      <c r="J104" s="320">
        <v>94.64</v>
      </c>
      <c r="K104" s="210" t="s">
        <v>144</v>
      </c>
      <c r="L104" s="210" t="s">
        <v>2919</v>
      </c>
      <c r="M104" s="237"/>
      <c r="N104" s="322" t="s">
        <v>1438</v>
      </c>
    </row>
    <row r="105" spans="1:14" ht="24.9" customHeight="1">
      <c r="A105" s="210">
        <v>103</v>
      </c>
      <c r="B105" s="237" t="s">
        <v>1439</v>
      </c>
      <c r="C105" s="210"/>
      <c r="D105" s="237"/>
      <c r="E105" s="237"/>
      <c r="F105" s="210"/>
      <c r="G105" s="319"/>
      <c r="H105" s="210">
        <v>2018</v>
      </c>
      <c r="I105" s="320">
        <v>1374.94</v>
      </c>
      <c r="J105" s="320">
        <v>1374.94</v>
      </c>
      <c r="K105" s="210" t="s">
        <v>144</v>
      </c>
      <c r="L105" s="210" t="s">
        <v>2919</v>
      </c>
      <c r="M105" s="237"/>
      <c r="N105" s="322"/>
    </row>
    <row r="106" spans="1:14" ht="24.9" customHeight="1">
      <c r="A106" s="210">
        <v>104</v>
      </c>
      <c r="B106" s="237" t="s">
        <v>1440</v>
      </c>
      <c r="C106" s="210"/>
      <c r="D106" s="237"/>
      <c r="E106" s="237"/>
      <c r="F106" s="210"/>
      <c r="G106" s="319"/>
      <c r="H106" s="210">
        <v>2018</v>
      </c>
      <c r="I106" s="320">
        <v>165.45</v>
      </c>
      <c r="J106" s="320">
        <v>165.45</v>
      </c>
      <c r="K106" s="210" t="s">
        <v>144</v>
      </c>
      <c r="L106" s="210" t="s">
        <v>2919</v>
      </c>
      <c r="M106" s="237"/>
      <c r="N106" s="322" t="s">
        <v>1441</v>
      </c>
    </row>
    <row r="107" spans="1:14" ht="24.9" customHeight="1">
      <c r="A107" s="210">
        <v>105</v>
      </c>
      <c r="B107" s="237" t="s">
        <v>1442</v>
      </c>
      <c r="C107" s="210"/>
      <c r="D107" s="237"/>
      <c r="E107" s="237"/>
      <c r="F107" s="210"/>
      <c r="G107" s="319"/>
      <c r="H107" s="321"/>
      <c r="I107" s="320">
        <v>4674</v>
      </c>
      <c r="J107" s="320">
        <v>4674</v>
      </c>
      <c r="K107" s="210" t="s">
        <v>144</v>
      </c>
      <c r="L107" s="210" t="s">
        <v>2919</v>
      </c>
      <c r="M107" s="210" t="s">
        <v>145</v>
      </c>
      <c r="N107" s="322" t="s">
        <v>1443</v>
      </c>
    </row>
    <row r="108" spans="1:14" ht="24.9" customHeight="1">
      <c r="A108" s="210">
        <v>106</v>
      </c>
      <c r="B108" s="237" t="s">
        <v>1444</v>
      </c>
      <c r="C108" s="210"/>
      <c r="D108" s="237"/>
      <c r="E108" s="237"/>
      <c r="F108" s="210"/>
      <c r="G108" s="319"/>
      <c r="H108" s="210">
        <v>2017</v>
      </c>
      <c r="I108" s="320">
        <v>1394.3</v>
      </c>
      <c r="J108" s="320">
        <v>1394.3</v>
      </c>
      <c r="K108" s="210" t="s">
        <v>144</v>
      </c>
      <c r="L108" s="210" t="s">
        <v>2919</v>
      </c>
      <c r="M108" s="237"/>
      <c r="N108" s="322" t="s">
        <v>1445</v>
      </c>
    </row>
    <row r="109" spans="1:14" ht="24.9" customHeight="1">
      <c r="A109" s="210">
        <v>107</v>
      </c>
      <c r="B109" s="237" t="s">
        <v>1446</v>
      </c>
      <c r="C109" s="210"/>
      <c r="D109" s="237"/>
      <c r="E109" s="237"/>
      <c r="F109" s="210"/>
      <c r="G109" s="319"/>
      <c r="H109" s="210">
        <v>2017</v>
      </c>
      <c r="I109" s="320">
        <v>427.55</v>
      </c>
      <c r="J109" s="320">
        <v>427.55</v>
      </c>
      <c r="K109" s="210" t="s">
        <v>144</v>
      </c>
      <c r="L109" s="210" t="s">
        <v>2919</v>
      </c>
      <c r="M109" s="237"/>
      <c r="N109" s="322" t="s">
        <v>1445</v>
      </c>
    </row>
    <row r="110" spans="1:14" ht="24.9" customHeight="1">
      <c r="A110" s="210">
        <v>108</v>
      </c>
      <c r="B110" s="237" t="s">
        <v>1447</v>
      </c>
      <c r="C110" s="210"/>
      <c r="D110" s="237"/>
      <c r="E110" s="237"/>
      <c r="F110" s="210"/>
      <c r="G110" s="319"/>
      <c r="H110" s="210">
        <v>2017</v>
      </c>
      <c r="I110" s="320">
        <v>397.65</v>
      </c>
      <c r="J110" s="320">
        <v>397.65</v>
      </c>
      <c r="K110" s="210" t="s">
        <v>144</v>
      </c>
      <c r="L110" s="210" t="s">
        <v>2919</v>
      </c>
      <c r="M110" s="237"/>
      <c r="N110" s="322" t="s">
        <v>1445</v>
      </c>
    </row>
    <row r="111" spans="1:14" ht="24.9" customHeight="1">
      <c r="A111" s="210">
        <v>109</v>
      </c>
      <c r="B111" s="237" t="s">
        <v>1448</v>
      </c>
      <c r="C111" s="210"/>
      <c r="D111" s="237"/>
      <c r="E111" s="237"/>
      <c r="F111" s="210"/>
      <c r="G111" s="319"/>
      <c r="H111" s="210">
        <v>2017</v>
      </c>
      <c r="I111" s="215">
        <v>3956.11</v>
      </c>
      <c r="J111" s="215">
        <v>3956.11</v>
      </c>
      <c r="K111" s="210" t="s">
        <v>144</v>
      </c>
      <c r="L111" s="210" t="s">
        <v>2919</v>
      </c>
      <c r="M111" s="237"/>
      <c r="N111" s="322" t="s">
        <v>1449</v>
      </c>
    </row>
    <row r="112" spans="1:14" ht="24.9" customHeight="1">
      <c r="A112" s="210">
        <v>110</v>
      </c>
      <c r="B112" s="237" t="s">
        <v>1450</v>
      </c>
      <c r="C112" s="210"/>
      <c r="D112" s="237"/>
      <c r="E112" s="237"/>
      <c r="F112" s="210"/>
      <c r="G112" s="319"/>
      <c r="H112" s="321"/>
      <c r="I112" s="320">
        <v>132186</v>
      </c>
      <c r="J112" s="320">
        <v>132186</v>
      </c>
      <c r="K112" s="210" t="s">
        <v>12</v>
      </c>
      <c r="L112" s="228" t="s">
        <v>3445</v>
      </c>
      <c r="M112" s="237" t="s">
        <v>1013</v>
      </c>
      <c r="N112" s="322" t="s">
        <v>3088</v>
      </c>
    </row>
    <row r="113" spans="1:1019" ht="24.9" customHeight="1">
      <c r="A113" s="210">
        <v>111</v>
      </c>
      <c r="B113" s="237" t="s">
        <v>1451</v>
      </c>
      <c r="C113" s="210"/>
      <c r="D113" s="237"/>
      <c r="E113" s="237"/>
      <c r="F113" s="210">
        <v>1</v>
      </c>
      <c r="G113" s="319"/>
      <c r="H113" s="321"/>
      <c r="I113" s="329">
        <v>162167.47</v>
      </c>
      <c r="J113" s="329">
        <v>162167.47</v>
      </c>
      <c r="K113" s="210" t="s">
        <v>144</v>
      </c>
      <c r="L113" s="210" t="s">
        <v>2919</v>
      </c>
      <c r="M113" s="237"/>
      <c r="N113" s="322" t="s">
        <v>1452</v>
      </c>
    </row>
    <row r="114" spans="1:1019" ht="24.9" customHeight="1">
      <c r="A114" s="210">
        <v>112</v>
      </c>
      <c r="B114" s="237" t="s">
        <v>1453</v>
      </c>
      <c r="C114" s="210"/>
      <c r="D114" s="237"/>
      <c r="E114" s="237"/>
      <c r="F114" s="210" t="s">
        <v>1454</v>
      </c>
      <c r="G114" s="328"/>
      <c r="H114" s="321"/>
      <c r="I114" s="320">
        <v>1374.94</v>
      </c>
      <c r="J114" s="320">
        <v>1374.94</v>
      </c>
      <c r="K114" s="210" t="s">
        <v>144</v>
      </c>
      <c r="L114" s="210" t="s">
        <v>2919</v>
      </c>
      <c r="M114" s="237"/>
      <c r="N114" s="322" t="s">
        <v>1445</v>
      </c>
    </row>
    <row r="115" spans="1:1019" ht="24.9" customHeight="1">
      <c r="A115" s="210">
        <v>113</v>
      </c>
      <c r="B115" s="237" t="s">
        <v>1455</v>
      </c>
      <c r="C115" s="210"/>
      <c r="D115" s="237"/>
      <c r="E115" s="237"/>
      <c r="F115" s="210"/>
      <c r="G115" s="328"/>
      <c r="H115" s="321"/>
      <c r="I115" s="215" t="s">
        <v>1456</v>
      </c>
      <c r="J115" s="215" t="s">
        <v>1456</v>
      </c>
      <c r="K115" s="210" t="s">
        <v>144</v>
      </c>
      <c r="L115" s="210" t="s">
        <v>2919</v>
      </c>
      <c r="M115" s="237"/>
      <c r="N115" s="322" t="s">
        <v>1445</v>
      </c>
    </row>
    <row r="116" spans="1:1019" ht="24.9" customHeight="1">
      <c r="A116" s="210">
        <v>114</v>
      </c>
      <c r="B116" s="237" t="s">
        <v>1457</v>
      </c>
      <c r="C116" s="210"/>
      <c r="D116" s="237"/>
      <c r="E116" s="237"/>
      <c r="F116" s="210"/>
      <c r="G116" s="328"/>
      <c r="H116" s="321"/>
      <c r="I116" s="320">
        <v>165.45</v>
      </c>
      <c r="J116" s="320">
        <v>165.45</v>
      </c>
      <c r="K116" s="210" t="s">
        <v>144</v>
      </c>
      <c r="L116" s="210" t="s">
        <v>2919</v>
      </c>
      <c r="M116" s="237"/>
      <c r="N116" s="322" t="s">
        <v>1445</v>
      </c>
    </row>
    <row r="117" spans="1:1019" ht="24.9" customHeight="1">
      <c r="A117" s="210">
        <v>115</v>
      </c>
      <c r="B117" s="237" t="s">
        <v>1458</v>
      </c>
      <c r="C117" s="210"/>
      <c r="D117" s="237"/>
      <c r="E117" s="237"/>
      <c r="F117" s="210"/>
      <c r="G117" s="328"/>
      <c r="H117" s="321"/>
      <c r="I117" s="320">
        <v>783.08</v>
      </c>
      <c r="J117" s="320">
        <v>783.08</v>
      </c>
      <c r="K117" s="210" t="s">
        <v>144</v>
      </c>
      <c r="L117" s="210" t="s">
        <v>2919</v>
      </c>
      <c r="M117" s="237"/>
      <c r="N117" s="322" t="s">
        <v>1445</v>
      </c>
    </row>
    <row r="118" spans="1:1019" ht="24.9" customHeight="1">
      <c r="A118" s="210">
        <v>116</v>
      </c>
      <c r="B118" s="237" t="s">
        <v>1459</v>
      </c>
      <c r="C118" s="210"/>
      <c r="D118" s="237"/>
      <c r="E118" s="237"/>
      <c r="F118" s="210"/>
      <c r="G118" s="328"/>
      <c r="H118" s="321"/>
      <c r="I118" s="320">
        <v>398</v>
      </c>
      <c r="J118" s="320">
        <v>398</v>
      </c>
      <c r="K118" s="210" t="s">
        <v>144</v>
      </c>
      <c r="L118" s="210" t="s">
        <v>2919</v>
      </c>
      <c r="M118" s="237"/>
      <c r="N118" s="322" t="s">
        <v>1445</v>
      </c>
    </row>
    <row r="119" spans="1:1019" ht="24.9" customHeight="1">
      <c r="A119" s="210">
        <v>117</v>
      </c>
      <c r="B119" s="237" t="s">
        <v>1460</v>
      </c>
      <c r="C119" s="210"/>
      <c r="D119" s="237"/>
      <c r="E119" s="237"/>
      <c r="F119" s="210"/>
      <c r="G119" s="328"/>
      <c r="H119" s="321"/>
      <c r="I119" s="320">
        <v>129</v>
      </c>
      <c r="J119" s="320">
        <v>129</v>
      </c>
      <c r="K119" s="210" t="s">
        <v>144</v>
      </c>
      <c r="L119" s="210" t="s">
        <v>2919</v>
      </c>
      <c r="M119" s="237"/>
      <c r="N119" s="322" t="s">
        <v>1445</v>
      </c>
    </row>
    <row r="120" spans="1:1019" ht="24.9" customHeight="1">
      <c r="A120" s="210">
        <v>118</v>
      </c>
      <c r="B120" s="237" t="s">
        <v>1461</v>
      </c>
      <c r="C120" s="210"/>
      <c r="D120" s="237"/>
      <c r="E120" s="237"/>
      <c r="F120" s="210"/>
      <c r="G120" s="328"/>
      <c r="H120" s="210"/>
      <c r="I120" s="320">
        <v>98.64</v>
      </c>
      <c r="J120" s="320">
        <v>98.64</v>
      </c>
      <c r="K120" s="210" t="s">
        <v>144</v>
      </c>
      <c r="L120" s="210" t="s">
        <v>2919</v>
      </c>
      <c r="M120" s="210"/>
      <c r="N120" s="322" t="s">
        <v>1445</v>
      </c>
    </row>
    <row r="121" spans="1:1019" ht="24.9" customHeight="1">
      <c r="A121" s="210">
        <v>119</v>
      </c>
      <c r="B121" s="237" t="s">
        <v>1461</v>
      </c>
      <c r="C121" s="210"/>
      <c r="D121" s="237"/>
      <c r="E121" s="237"/>
      <c r="F121" s="210"/>
      <c r="G121" s="328"/>
      <c r="H121" s="210"/>
      <c r="I121" s="320">
        <v>98.64</v>
      </c>
      <c r="J121" s="320">
        <v>98.64</v>
      </c>
      <c r="K121" s="210" t="s">
        <v>144</v>
      </c>
      <c r="L121" s="210" t="s">
        <v>2919</v>
      </c>
      <c r="M121" s="210"/>
      <c r="N121" s="322" t="s">
        <v>1445</v>
      </c>
    </row>
    <row r="122" spans="1:1019" ht="24.9" customHeight="1">
      <c r="A122" s="210">
        <v>120</v>
      </c>
      <c r="B122" s="237" t="s">
        <v>1462</v>
      </c>
      <c r="C122" s="210"/>
      <c r="D122" s="237"/>
      <c r="E122" s="237"/>
      <c r="F122" s="210"/>
      <c r="G122" s="328"/>
      <c r="H122" s="210"/>
      <c r="I122" s="320">
        <v>98.65</v>
      </c>
      <c r="J122" s="320">
        <v>98.65</v>
      </c>
      <c r="K122" s="210" t="s">
        <v>144</v>
      </c>
      <c r="L122" s="210" t="s">
        <v>2919</v>
      </c>
      <c r="M122" s="210"/>
      <c r="N122" s="322" t="s">
        <v>1445</v>
      </c>
    </row>
    <row r="123" spans="1:1019" ht="24.9" customHeight="1">
      <c r="A123" s="210">
        <v>121</v>
      </c>
      <c r="B123" s="237" t="s">
        <v>1461</v>
      </c>
      <c r="C123" s="210"/>
      <c r="D123" s="237"/>
      <c r="E123" s="237"/>
      <c r="F123" s="210"/>
      <c r="G123" s="328"/>
      <c r="H123" s="210"/>
      <c r="I123" s="320">
        <v>99</v>
      </c>
      <c r="J123" s="320">
        <v>99</v>
      </c>
      <c r="K123" s="210" t="s">
        <v>144</v>
      </c>
      <c r="L123" s="210" t="s">
        <v>2919</v>
      </c>
      <c r="M123" s="210"/>
      <c r="N123" s="322" t="s">
        <v>1445</v>
      </c>
    </row>
    <row r="124" spans="1:1019" ht="24.9" customHeight="1">
      <c r="A124" s="210">
        <v>122</v>
      </c>
      <c r="B124" s="322" t="s">
        <v>1481</v>
      </c>
      <c r="C124" s="210"/>
      <c r="D124" s="322"/>
      <c r="E124" s="322"/>
      <c r="F124" s="210">
        <v>1</v>
      </c>
      <c r="G124" s="330"/>
      <c r="H124" s="210">
        <v>2013</v>
      </c>
      <c r="I124" s="324">
        <v>17436</v>
      </c>
      <c r="J124" s="324">
        <f>I124</f>
        <v>17436</v>
      </c>
      <c r="K124" s="325" t="s">
        <v>144</v>
      </c>
      <c r="L124" s="210" t="s">
        <v>2911</v>
      </c>
      <c r="M124" s="322" t="s">
        <v>3025</v>
      </c>
      <c r="N124" s="237"/>
    </row>
    <row r="125" spans="1:1019" ht="24.9" customHeight="1">
      <c r="A125" s="210">
        <v>123</v>
      </c>
      <c r="B125" s="322" t="s">
        <v>1482</v>
      </c>
      <c r="C125" s="210"/>
      <c r="D125" s="322"/>
      <c r="E125" s="322"/>
      <c r="F125" s="210">
        <v>1</v>
      </c>
      <c r="G125" s="330"/>
      <c r="H125" s="210">
        <v>2014</v>
      </c>
      <c r="I125" s="324">
        <v>30289</v>
      </c>
      <c r="J125" s="324">
        <f>I125</f>
        <v>30289</v>
      </c>
      <c r="K125" s="325" t="s">
        <v>144</v>
      </c>
      <c r="L125" s="210" t="s">
        <v>2911</v>
      </c>
      <c r="M125" s="322" t="s">
        <v>3025</v>
      </c>
      <c r="N125" s="237" t="s">
        <v>1483</v>
      </c>
    </row>
    <row r="126" spans="1:1019" ht="24.9" customHeight="1">
      <c r="A126" s="210">
        <v>124</v>
      </c>
      <c r="B126" s="322" t="s">
        <v>1484</v>
      </c>
      <c r="C126" s="210"/>
      <c r="D126" s="322"/>
      <c r="E126" s="322"/>
      <c r="F126" s="210"/>
      <c r="G126" s="330"/>
      <c r="H126" s="210">
        <v>2014</v>
      </c>
      <c r="I126" s="324">
        <v>69000</v>
      </c>
      <c r="J126" s="324">
        <f>I126</f>
        <v>69000</v>
      </c>
      <c r="K126" s="325" t="s">
        <v>144</v>
      </c>
      <c r="L126" s="210" t="s">
        <v>2911</v>
      </c>
      <c r="M126" s="322" t="s">
        <v>758</v>
      </c>
      <c r="N126" s="237"/>
    </row>
    <row r="127" spans="1:1019" ht="24.9" customHeight="1">
      <c r="A127" s="210">
        <v>125</v>
      </c>
      <c r="B127" s="236" t="s">
        <v>1485</v>
      </c>
      <c r="C127" s="331"/>
      <c r="D127" s="236"/>
      <c r="E127" s="236"/>
      <c r="F127" s="331"/>
      <c r="G127" s="332"/>
      <c r="H127" s="333"/>
      <c r="I127" s="334">
        <v>716513.06</v>
      </c>
      <c r="J127" s="335">
        <v>716513.06</v>
      </c>
      <c r="K127" s="331" t="s">
        <v>144</v>
      </c>
      <c r="L127" s="331" t="s">
        <v>2911</v>
      </c>
      <c r="M127" s="236" t="s">
        <v>1486</v>
      </c>
      <c r="N127" s="236" t="s">
        <v>1483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</row>
    <row r="128" spans="1:1019" ht="24.9" customHeight="1">
      <c r="A128" s="210">
        <v>126</v>
      </c>
      <c r="B128" s="602" t="s">
        <v>3573</v>
      </c>
      <c r="C128" s="603"/>
      <c r="D128" s="602"/>
      <c r="E128" s="602"/>
      <c r="F128" s="603"/>
      <c r="G128" s="604"/>
      <c r="H128" s="605"/>
      <c r="I128" s="606">
        <v>420901.54</v>
      </c>
      <c r="J128" s="607">
        <v>420901.54</v>
      </c>
      <c r="K128" s="603" t="s">
        <v>144</v>
      </c>
      <c r="L128" s="603" t="s">
        <v>2911</v>
      </c>
      <c r="M128" s="602" t="s">
        <v>1488</v>
      </c>
      <c r="N128" s="602" t="s">
        <v>1483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</row>
    <row r="129" spans="1:1019" s="337" customFormat="1" ht="24.9" customHeight="1">
      <c r="A129" s="210">
        <v>127</v>
      </c>
      <c r="B129" s="322" t="s">
        <v>3272</v>
      </c>
      <c r="C129" s="210"/>
      <c r="D129" s="322"/>
      <c r="E129" s="322"/>
      <c r="F129" s="210"/>
      <c r="G129" s="330"/>
      <c r="H129" s="321"/>
      <c r="I129" s="267">
        <v>45675.12</v>
      </c>
      <c r="J129" s="267">
        <v>45675.12</v>
      </c>
      <c r="K129" s="210" t="s">
        <v>144</v>
      </c>
      <c r="L129" s="210" t="s">
        <v>3271</v>
      </c>
      <c r="M129" s="322" t="s">
        <v>1490</v>
      </c>
      <c r="N129" s="322" t="s">
        <v>3273</v>
      </c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6"/>
      <c r="AN129" s="336"/>
      <c r="AO129" s="336"/>
      <c r="AP129" s="336"/>
      <c r="AQ129" s="336"/>
      <c r="AR129" s="336"/>
      <c r="AS129" s="336"/>
      <c r="AT129" s="336"/>
      <c r="AU129" s="336"/>
      <c r="AV129" s="336"/>
      <c r="AW129" s="336"/>
      <c r="AX129" s="336"/>
      <c r="AY129" s="336"/>
      <c r="AZ129" s="336"/>
      <c r="BA129" s="336"/>
      <c r="BB129" s="336"/>
      <c r="BC129" s="336"/>
      <c r="BD129" s="336"/>
      <c r="BE129" s="336"/>
      <c r="BF129" s="336"/>
      <c r="BG129" s="336"/>
      <c r="BH129" s="336"/>
      <c r="BI129" s="336"/>
      <c r="BJ129" s="336"/>
      <c r="BK129" s="336"/>
      <c r="BL129" s="336"/>
      <c r="BM129" s="336"/>
      <c r="BN129" s="336"/>
      <c r="BO129" s="336"/>
      <c r="BP129" s="336"/>
      <c r="BQ129" s="336"/>
      <c r="BR129" s="336"/>
      <c r="BS129" s="336"/>
      <c r="BT129" s="336"/>
      <c r="BU129" s="336"/>
      <c r="BV129" s="336"/>
      <c r="BW129" s="336"/>
      <c r="BX129" s="336"/>
      <c r="BY129" s="336"/>
      <c r="BZ129" s="336"/>
      <c r="CA129" s="336"/>
      <c r="CB129" s="336"/>
      <c r="CC129" s="336"/>
      <c r="CD129" s="336"/>
      <c r="CE129" s="336"/>
      <c r="CF129" s="336"/>
      <c r="CG129" s="336"/>
      <c r="CH129" s="336"/>
      <c r="CI129" s="336"/>
      <c r="CJ129" s="336"/>
      <c r="CK129" s="336"/>
      <c r="CL129" s="336"/>
      <c r="CM129" s="336"/>
      <c r="CN129" s="336"/>
      <c r="CO129" s="336"/>
      <c r="CP129" s="336"/>
      <c r="CQ129" s="336"/>
      <c r="CR129" s="336"/>
      <c r="CS129" s="336"/>
      <c r="CT129" s="336"/>
      <c r="CU129" s="336"/>
      <c r="CV129" s="336"/>
      <c r="CW129" s="336"/>
      <c r="CX129" s="336"/>
      <c r="CY129" s="336"/>
      <c r="CZ129" s="336"/>
      <c r="DA129" s="336"/>
      <c r="DB129" s="336"/>
      <c r="DC129" s="336"/>
      <c r="DD129" s="336"/>
      <c r="DE129" s="336"/>
      <c r="DF129" s="336"/>
      <c r="DG129" s="336"/>
      <c r="DH129" s="336"/>
      <c r="DI129" s="336"/>
      <c r="DJ129" s="336"/>
      <c r="DK129" s="336"/>
      <c r="DL129" s="336"/>
      <c r="DM129" s="336"/>
      <c r="DN129" s="336"/>
      <c r="DO129" s="336"/>
      <c r="DP129" s="336"/>
      <c r="DQ129" s="336"/>
      <c r="DR129" s="336"/>
      <c r="DS129" s="336"/>
      <c r="DT129" s="336"/>
      <c r="DU129" s="336"/>
      <c r="DV129" s="336"/>
      <c r="DW129" s="336"/>
      <c r="DX129" s="336"/>
      <c r="DY129" s="336"/>
      <c r="DZ129" s="336"/>
      <c r="EA129" s="336"/>
      <c r="EB129" s="336"/>
      <c r="EC129" s="336"/>
      <c r="ED129" s="336"/>
      <c r="EE129" s="336"/>
      <c r="EF129" s="336"/>
      <c r="EG129" s="336"/>
      <c r="EH129" s="336"/>
      <c r="EI129" s="336"/>
      <c r="EJ129" s="336"/>
      <c r="EK129" s="336"/>
      <c r="EL129" s="336"/>
      <c r="EM129" s="336"/>
      <c r="EN129" s="336"/>
      <c r="EO129" s="336"/>
      <c r="EP129" s="336"/>
      <c r="EQ129" s="336"/>
      <c r="ER129" s="336"/>
      <c r="ES129" s="336"/>
      <c r="ET129" s="336"/>
      <c r="EU129" s="336"/>
      <c r="EV129" s="336"/>
      <c r="EW129" s="336"/>
      <c r="EX129" s="336"/>
      <c r="EY129" s="336"/>
      <c r="EZ129" s="336"/>
      <c r="FA129" s="336"/>
      <c r="FB129" s="336"/>
      <c r="FC129" s="336"/>
      <c r="FD129" s="336"/>
      <c r="FE129" s="336"/>
      <c r="FF129" s="336"/>
      <c r="FG129" s="336"/>
      <c r="FH129" s="336"/>
      <c r="FI129" s="336"/>
      <c r="FJ129" s="336"/>
      <c r="FK129" s="336"/>
      <c r="FL129" s="336"/>
      <c r="FM129" s="336"/>
      <c r="FN129" s="336"/>
      <c r="FO129" s="336"/>
      <c r="FP129" s="336"/>
      <c r="FQ129" s="336"/>
      <c r="FR129" s="336"/>
      <c r="FS129" s="336"/>
      <c r="FT129" s="336"/>
      <c r="FU129" s="336"/>
      <c r="FV129" s="336"/>
      <c r="FW129" s="336"/>
      <c r="FX129" s="336"/>
      <c r="FY129" s="336"/>
      <c r="FZ129" s="336"/>
      <c r="GA129" s="336"/>
      <c r="GB129" s="336"/>
      <c r="GC129" s="336"/>
      <c r="GD129" s="336"/>
      <c r="GE129" s="336"/>
      <c r="GF129" s="336"/>
      <c r="GG129" s="336"/>
      <c r="GH129" s="336"/>
      <c r="GI129" s="336"/>
      <c r="GJ129" s="336"/>
      <c r="GK129" s="336"/>
      <c r="GL129" s="336"/>
      <c r="GM129" s="336"/>
      <c r="GN129" s="336"/>
      <c r="GO129" s="336"/>
      <c r="GP129" s="336"/>
      <c r="GQ129" s="336"/>
      <c r="GR129" s="336"/>
      <c r="GS129" s="336"/>
      <c r="GT129" s="336"/>
      <c r="GU129" s="336"/>
      <c r="GV129" s="336"/>
      <c r="GW129" s="336"/>
      <c r="GX129" s="336"/>
      <c r="GY129" s="336"/>
      <c r="GZ129" s="336"/>
      <c r="HA129" s="336"/>
      <c r="HB129" s="336"/>
      <c r="HC129" s="336"/>
      <c r="HD129" s="336"/>
      <c r="HE129" s="336"/>
      <c r="HF129" s="336"/>
      <c r="HG129" s="336"/>
      <c r="HH129" s="336"/>
      <c r="HI129" s="336"/>
      <c r="HJ129" s="336"/>
      <c r="HK129" s="336"/>
      <c r="HL129" s="336"/>
      <c r="HM129" s="336"/>
      <c r="HN129" s="336"/>
      <c r="HO129" s="336"/>
      <c r="HP129" s="336"/>
      <c r="HQ129" s="336"/>
      <c r="HR129" s="336"/>
      <c r="HS129" s="336"/>
      <c r="HT129" s="336"/>
      <c r="HU129" s="336"/>
      <c r="HV129" s="336"/>
      <c r="HW129" s="336"/>
      <c r="HX129" s="336"/>
      <c r="HY129" s="336"/>
      <c r="HZ129" s="336"/>
      <c r="IA129" s="336"/>
      <c r="IB129" s="336"/>
      <c r="IC129" s="336"/>
      <c r="ID129" s="336"/>
      <c r="IE129" s="336"/>
      <c r="IF129" s="336"/>
      <c r="IG129" s="336"/>
      <c r="IH129" s="336"/>
      <c r="II129" s="336"/>
      <c r="IJ129" s="336"/>
      <c r="IK129" s="336"/>
      <c r="IL129" s="336"/>
      <c r="IM129" s="336"/>
      <c r="IN129" s="336"/>
      <c r="IO129" s="336"/>
      <c r="IP129" s="336"/>
      <c r="IQ129" s="336"/>
      <c r="IR129" s="336"/>
      <c r="IS129" s="336"/>
      <c r="IT129" s="336"/>
      <c r="IU129" s="336"/>
      <c r="IV129" s="336"/>
      <c r="IW129" s="336"/>
      <c r="IX129" s="336"/>
      <c r="IY129" s="336"/>
      <c r="IZ129" s="336"/>
      <c r="JA129" s="336"/>
      <c r="JB129" s="336"/>
      <c r="JC129" s="336"/>
      <c r="JD129" s="336"/>
      <c r="JE129" s="336"/>
      <c r="JF129" s="336"/>
      <c r="JG129" s="336"/>
      <c r="JH129" s="336"/>
      <c r="JI129" s="336"/>
      <c r="JJ129" s="336"/>
      <c r="JK129" s="336"/>
      <c r="JL129" s="336"/>
      <c r="JM129" s="336"/>
      <c r="JN129" s="336"/>
      <c r="JO129" s="336"/>
      <c r="JP129" s="336"/>
      <c r="JQ129" s="336"/>
      <c r="JR129" s="336"/>
      <c r="JS129" s="336"/>
      <c r="JT129" s="336"/>
      <c r="JU129" s="336"/>
      <c r="JV129" s="336"/>
      <c r="JW129" s="336"/>
      <c r="JX129" s="336"/>
      <c r="JY129" s="336"/>
      <c r="JZ129" s="336"/>
      <c r="KA129" s="336"/>
      <c r="KB129" s="336"/>
      <c r="KC129" s="336"/>
      <c r="KD129" s="336"/>
      <c r="KE129" s="336"/>
      <c r="KF129" s="336"/>
      <c r="KG129" s="336"/>
      <c r="KH129" s="336"/>
      <c r="KI129" s="336"/>
      <c r="KJ129" s="336"/>
      <c r="KK129" s="336"/>
      <c r="KL129" s="336"/>
      <c r="KM129" s="336"/>
      <c r="KN129" s="336"/>
      <c r="KO129" s="336"/>
      <c r="KP129" s="336"/>
      <c r="KQ129" s="336"/>
      <c r="KR129" s="336"/>
      <c r="KS129" s="336"/>
      <c r="KT129" s="336"/>
      <c r="KU129" s="336"/>
      <c r="KV129" s="336"/>
      <c r="KW129" s="336"/>
      <c r="KX129" s="336"/>
      <c r="KY129" s="336"/>
      <c r="KZ129" s="336"/>
      <c r="LA129" s="336"/>
      <c r="LB129" s="336"/>
      <c r="LC129" s="336"/>
      <c r="LD129" s="336"/>
      <c r="LE129" s="336"/>
      <c r="LF129" s="336"/>
      <c r="LG129" s="336"/>
      <c r="LH129" s="336"/>
      <c r="LI129" s="336"/>
      <c r="LJ129" s="336"/>
      <c r="LK129" s="336"/>
      <c r="LL129" s="336"/>
      <c r="LM129" s="336"/>
      <c r="LN129" s="336"/>
      <c r="LO129" s="336"/>
      <c r="LP129" s="336"/>
      <c r="LQ129" s="336"/>
      <c r="LR129" s="336"/>
      <c r="LS129" s="336"/>
      <c r="LT129" s="336"/>
      <c r="LU129" s="336"/>
      <c r="LV129" s="336"/>
      <c r="LW129" s="336"/>
      <c r="LX129" s="336"/>
      <c r="LY129" s="336"/>
      <c r="LZ129" s="336"/>
      <c r="MA129" s="336"/>
      <c r="MB129" s="336"/>
      <c r="MC129" s="336"/>
      <c r="MD129" s="336"/>
      <c r="ME129" s="336"/>
      <c r="MF129" s="336"/>
      <c r="MG129" s="336"/>
      <c r="MH129" s="336"/>
      <c r="MI129" s="336"/>
      <c r="MJ129" s="336"/>
      <c r="MK129" s="336"/>
      <c r="ML129" s="336"/>
      <c r="MM129" s="336"/>
      <c r="MN129" s="336"/>
      <c r="MO129" s="336"/>
      <c r="MP129" s="336"/>
      <c r="MQ129" s="336"/>
      <c r="MR129" s="336"/>
      <c r="MS129" s="336"/>
      <c r="MT129" s="336"/>
      <c r="MU129" s="336"/>
      <c r="MV129" s="336"/>
      <c r="MW129" s="336"/>
      <c r="MX129" s="336"/>
      <c r="MY129" s="336"/>
      <c r="MZ129" s="336"/>
      <c r="NA129" s="336"/>
      <c r="NB129" s="336"/>
      <c r="NC129" s="336"/>
      <c r="ND129" s="336"/>
      <c r="NE129" s="336"/>
      <c r="NF129" s="336"/>
      <c r="NG129" s="336"/>
      <c r="NH129" s="336"/>
      <c r="NI129" s="336"/>
      <c r="NJ129" s="336"/>
      <c r="NK129" s="336"/>
      <c r="NL129" s="336"/>
      <c r="NM129" s="336"/>
      <c r="NN129" s="336"/>
      <c r="NO129" s="336"/>
      <c r="NP129" s="336"/>
      <c r="NQ129" s="336"/>
      <c r="NR129" s="336"/>
      <c r="NS129" s="336"/>
      <c r="NT129" s="336"/>
      <c r="NU129" s="336"/>
      <c r="NV129" s="336"/>
      <c r="NW129" s="336"/>
      <c r="NX129" s="336"/>
      <c r="NY129" s="336"/>
      <c r="NZ129" s="336"/>
      <c r="OA129" s="336"/>
      <c r="OB129" s="336"/>
      <c r="OC129" s="336"/>
      <c r="OD129" s="336"/>
      <c r="OE129" s="336"/>
      <c r="OF129" s="336"/>
      <c r="OG129" s="336"/>
      <c r="OH129" s="336"/>
      <c r="OI129" s="336"/>
      <c r="OJ129" s="336"/>
      <c r="OK129" s="336"/>
      <c r="OL129" s="336"/>
      <c r="OM129" s="336"/>
      <c r="ON129" s="336"/>
      <c r="OO129" s="336"/>
      <c r="OP129" s="336"/>
      <c r="OQ129" s="336"/>
      <c r="OR129" s="336"/>
      <c r="OS129" s="336"/>
      <c r="OT129" s="336"/>
      <c r="OU129" s="336"/>
      <c r="OV129" s="336"/>
      <c r="OW129" s="336"/>
      <c r="OX129" s="336"/>
      <c r="OY129" s="336"/>
      <c r="OZ129" s="336"/>
      <c r="PA129" s="336"/>
      <c r="PB129" s="336"/>
      <c r="PC129" s="336"/>
      <c r="PD129" s="336"/>
      <c r="PE129" s="336"/>
      <c r="PF129" s="336"/>
      <c r="PG129" s="336"/>
      <c r="PH129" s="336"/>
      <c r="PI129" s="336"/>
      <c r="PJ129" s="336"/>
      <c r="PK129" s="336"/>
      <c r="PL129" s="336"/>
      <c r="PM129" s="336"/>
      <c r="PN129" s="336"/>
      <c r="PO129" s="336"/>
      <c r="PP129" s="336"/>
      <c r="PQ129" s="336"/>
      <c r="PR129" s="336"/>
      <c r="PS129" s="336"/>
      <c r="PT129" s="336"/>
      <c r="PU129" s="336"/>
      <c r="PV129" s="336"/>
      <c r="PW129" s="336"/>
      <c r="PX129" s="336"/>
      <c r="PY129" s="336"/>
      <c r="PZ129" s="336"/>
      <c r="QA129" s="336"/>
      <c r="QB129" s="336"/>
      <c r="QC129" s="336"/>
      <c r="QD129" s="336"/>
      <c r="QE129" s="336"/>
      <c r="QF129" s="336"/>
      <c r="QG129" s="336"/>
      <c r="QH129" s="336"/>
      <c r="QI129" s="336"/>
      <c r="QJ129" s="336"/>
      <c r="QK129" s="336"/>
      <c r="QL129" s="336"/>
      <c r="QM129" s="336"/>
      <c r="QN129" s="336"/>
      <c r="QO129" s="336"/>
      <c r="QP129" s="336"/>
      <c r="QQ129" s="336"/>
      <c r="QR129" s="336"/>
      <c r="QS129" s="336"/>
      <c r="QT129" s="336"/>
      <c r="QU129" s="336"/>
      <c r="QV129" s="336"/>
      <c r="QW129" s="336"/>
      <c r="QX129" s="336"/>
      <c r="QY129" s="336"/>
      <c r="QZ129" s="336"/>
      <c r="RA129" s="336"/>
      <c r="RB129" s="336"/>
      <c r="RC129" s="336"/>
      <c r="RD129" s="336"/>
      <c r="RE129" s="336"/>
      <c r="RF129" s="336"/>
      <c r="RG129" s="336"/>
      <c r="RH129" s="336"/>
      <c r="RI129" s="336"/>
      <c r="RJ129" s="336"/>
      <c r="RK129" s="336"/>
      <c r="RL129" s="336"/>
      <c r="RM129" s="336"/>
      <c r="RN129" s="336"/>
      <c r="RO129" s="336"/>
      <c r="RP129" s="336"/>
      <c r="RQ129" s="336"/>
      <c r="RR129" s="336"/>
      <c r="RS129" s="336"/>
      <c r="RT129" s="336"/>
      <c r="RU129" s="336"/>
      <c r="RV129" s="336"/>
      <c r="RW129" s="336"/>
      <c r="RX129" s="336"/>
      <c r="RY129" s="336"/>
      <c r="RZ129" s="336"/>
      <c r="SA129" s="336"/>
      <c r="SB129" s="336"/>
      <c r="SC129" s="336"/>
      <c r="SD129" s="336"/>
      <c r="SE129" s="336"/>
      <c r="SF129" s="336"/>
      <c r="SG129" s="336"/>
      <c r="SH129" s="336"/>
      <c r="SI129" s="336"/>
      <c r="SJ129" s="336"/>
      <c r="SK129" s="336"/>
      <c r="SL129" s="336"/>
      <c r="SM129" s="336"/>
      <c r="SN129" s="336"/>
      <c r="SO129" s="336"/>
      <c r="SP129" s="336"/>
      <c r="SQ129" s="336"/>
      <c r="SR129" s="336"/>
      <c r="SS129" s="336"/>
      <c r="ST129" s="336"/>
      <c r="SU129" s="336"/>
      <c r="SV129" s="336"/>
      <c r="SW129" s="336"/>
      <c r="SX129" s="336"/>
      <c r="SY129" s="336"/>
      <c r="SZ129" s="336"/>
      <c r="TA129" s="336"/>
      <c r="TB129" s="336"/>
      <c r="TC129" s="336"/>
      <c r="TD129" s="336"/>
      <c r="TE129" s="336"/>
      <c r="TF129" s="336"/>
      <c r="TG129" s="336"/>
      <c r="TH129" s="336"/>
      <c r="TI129" s="336"/>
      <c r="TJ129" s="336"/>
      <c r="TK129" s="336"/>
      <c r="TL129" s="336"/>
      <c r="TM129" s="336"/>
      <c r="TN129" s="336"/>
      <c r="TO129" s="336"/>
      <c r="TP129" s="336"/>
      <c r="TQ129" s="336"/>
      <c r="TR129" s="336"/>
      <c r="TS129" s="336"/>
      <c r="TT129" s="336"/>
      <c r="TU129" s="336"/>
      <c r="TV129" s="336"/>
      <c r="TW129" s="336"/>
      <c r="TX129" s="336"/>
      <c r="TY129" s="336"/>
      <c r="TZ129" s="336"/>
      <c r="UA129" s="336"/>
      <c r="UB129" s="336"/>
      <c r="UC129" s="336"/>
      <c r="UD129" s="336"/>
      <c r="UE129" s="336"/>
      <c r="UF129" s="336"/>
      <c r="UG129" s="336"/>
      <c r="UH129" s="336"/>
      <c r="UI129" s="336"/>
      <c r="UJ129" s="336"/>
      <c r="UK129" s="336"/>
      <c r="UL129" s="336"/>
      <c r="UM129" s="336"/>
      <c r="UN129" s="336"/>
      <c r="UO129" s="336"/>
      <c r="UP129" s="336"/>
      <c r="UQ129" s="336"/>
      <c r="UR129" s="336"/>
      <c r="US129" s="336"/>
      <c r="UT129" s="336"/>
      <c r="UU129" s="336"/>
      <c r="UV129" s="336"/>
      <c r="UW129" s="336"/>
      <c r="UX129" s="336"/>
      <c r="UY129" s="336"/>
      <c r="UZ129" s="336"/>
      <c r="VA129" s="336"/>
      <c r="VB129" s="336"/>
      <c r="VC129" s="336"/>
      <c r="VD129" s="336"/>
      <c r="VE129" s="336"/>
      <c r="VF129" s="336"/>
      <c r="VG129" s="336"/>
      <c r="VH129" s="336"/>
      <c r="VI129" s="336"/>
      <c r="VJ129" s="336"/>
      <c r="VK129" s="336"/>
      <c r="VL129" s="336"/>
      <c r="VM129" s="336"/>
      <c r="VN129" s="336"/>
      <c r="VO129" s="336"/>
      <c r="VP129" s="336"/>
      <c r="VQ129" s="336"/>
      <c r="VR129" s="336"/>
      <c r="VS129" s="336"/>
      <c r="VT129" s="336"/>
      <c r="VU129" s="336"/>
      <c r="VV129" s="336"/>
      <c r="VW129" s="336"/>
      <c r="VX129" s="336"/>
      <c r="VY129" s="336"/>
      <c r="VZ129" s="336"/>
      <c r="WA129" s="336"/>
      <c r="WB129" s="336"/>
      <c r="WC129" s="336"/>
      <c r="WD129" s="336"/>
      <c r="WE129" s="336"/>
      <c r="WF129" s="336"/>
      <c r="WG129" s="336"/>
      <c r="WH129" s="336"/>
      <c r="WI129" s="336"/>
      <c r="WJ129" s="336"/>
      <c r="WK129" s="336"/>
      <c r="WL129" s="336"/>
      <c r="WM129" s="336"/>
      <c r="WN129" s="336"/>
      <c r="WO129" s="336"/>
      <c r="WP129" s="336"/>
      <c r="WQ129" s="336"/>
      <c r="WR129" s="336"/>
      <c r="WS129" s="336"/>
      <c r="WT129" s="336"/>
      <c r="WU129" s="336"/>
      <c r="WV129" s="336"/>
      <c r="WW129" s="336"/>
      <c r="WX129" s="336"/>
      <c r="WY129" s="336"/>
      <c r="WZ129" s="336"/>
      <c r="XA129" s="336"/>
      <c r="XB129" s="336"/>
      <c r="XC129" s="336"/>
      <c r="XD129" s="336"/>
      <c r="XE129" s="336"/>
      <c r="XF129" s="336"/>
      <c r="XG129" s="336"/>
      <c r="XH129" s="336"/>
      <c r="XI129" s="336"/>
      <c r="XJ129" s="336"/>
      <c r="XK129" s="336"/>
      <c r="XL129" s="336"/>
      <c r="XM129" s="336"/>
      <c r="XN129" s="336"/>
      <c r="XO129" s="336"/>
      <c r="XP129" s="336"/>
      <c r="XQ129" s="336"/>
      <c r="XR129" s="336"/>
      <c r="XS129" s="336"/>
      <c r="XT129" s="336"/>
      <c r="XU129" s="336"/>
      <c r="XV129" s="336"/>
      <c r="XW129" s="336"/>
      <c r="XX129" s="336"/>
      <c r="XY129" s="336"/>
      <c r="XZ129" s="336"/>
      <c r="YA129" s="336"/>
      <c r="YB129" s="336"/>
      <c r="YC129" s="336"/>
      <c r="YD129" s="336"/>
      <c r="YE129" s="336"/>
      <c r="YF129" s="336"/>
      <c r="YG129" s="336"/>
      <c r="YH129" s="336"/>
      <c r="YI129" s="336"/>
      <c r="YJ129" s="336"/>
      <c r="YK129" s="336"/>
      <c r="YL129" s="336"/>
      <c r="YM129" s="336"/>
      <c r="YN129" s="336"/>
      <c r="YO129" s="336"/>
      <c r="YP129" s="336"/>
      <c r="YQ129" s="336"/>
      <c r="YR129" s="336"/>
      <c r="YS129" s="336"/>
      <c r="YT129" s="336"/>
      <c r="YU129" s="336"/>
      <c r="YV129" s="336"/>
      <c r="YW129" s="336"/>
      <c r="YX129" s="336"/>
      <c r="YY129" s="336"/>
      <c r="YZ129" s="336"/>
      <c r="ZA129" s="336"/>
      <c r="ZB129" s="336"/>
      <c r="ZC129" s="336"/>
      <c r="ZD129" s="336"/>
      <c r="ZE129" s="336"/>
      <c r="ZF129" s="336"/>
      <c r="ZG129" s="336"/>
      <c r="ZH129" s="336"/>
      <c r="ZI129" s="336"/>
      <c r="ZJ129" s="336"/>
      <c r="ZK129" s="336"/>
      <c r="ZL129" s="336"/>
      <c r="ZM129" s="336"/>
      <c r="ZN129" s="336"/>
      <c r="ZO129" s="336"/>
      <c r="ZP129" s="336"/>
      <c r="ZQ129" s="336"/>
      <c r="ZR129" s="336"/>
      <c r="ZS129" s="336"/>
      <c r="ZT129" s="336"/>
      <c r="ZU129" s="336"/>
      <c r="ZV129" s="336"/>
      <c r="ZW129" s="336"/>
      <c r="ZX129" s="336"/>
      <c r="ZY129" s="336"/>
      <c r="ZZ129" s="336"/>
      <c r="AAA129" s="336"/>
      <c r="AAB129" s="336"/>
      <c r="AAC129" s="336"/>
      <c r="AAD129" s="336"/>
      <c r="AAE129" s="336"/>
      <c r="AAF129" s="336"/>
      <c r="AAG129" s="336"/>
      <c r="AAH129" s="336"/>
      <c r="AAI129" s="336"/>
      <c r="AAJ129" s="336"/>
      <c r="AAK129" s="336"/>
      <c r="AAL129" s="336"/>
      <c r="AAM129" s="336"/>
      <c r="AAN129" s="336"/>
      <c r="AAO129" s="336"/>
      <c r="AAP129" s="336"/>
      <c r="AAQ129" s="336"/>
      <c r="AAR129" s="336"/>
      <c r="AAS129" s="336"/>
      <c r="AAT129" s="336"/>
      <c r="AAU129" s="336"/>
      <c r="AAV129" s="336"/>
      <c r="AAW129" s="336"/>
      <c r="AAX129" s="336"/>
      <c r="AAY129" s="336"/>
      <c r="AAZ129" s="336"/>
      <c r="ABA129" s="336"/>
      <c r="ABB129" s="336"/>
      <c r="ABC129" s="336"/>
      <c r="ABD129" s="336"/>
      <c r="ABE129" s="336"/>
      <c r="ABF129" s="336"/>
      <c r="ABG129" s="336"/>
      <c r="ABH129" s="336"/>
      <c r="ABI129" s="336"/>
      <c r="ABJ129" s="336"/>
      <c r="ABK129" s="336"/>
      <c r="ABL129" s="336"/>
      <c r="ABM129" s="336"/>
      <c r="ABN129" s="336"/>
      <c r="ABO129" s="336"/>
      <c r="ABP129" s="336"/>
      <c r="ABQ129" s="336"/>
      <c r="ABR129" s="336"/>
      <c r="ABS129" s="336"/>
      <c r="ABT129" s="336"/>
      <c r="ABU129" s="336"/>
      <c r="ABV129" s="336"/>
      <c r="ABW129" s="336"/>
      <c r="ABX129" s="336"/>
      <c r="ABY129" s="336"/>
      <c r="ABZ129" s="336"/>
      <c r="ACA129" s="336"/>
      <c r="ACB129" s="336"/>
      <c r="ACC129" s="336"/>
      <c r="ACD129" s="336"/>
      <c r="ACE129" s="336"/>
      <c r="ACF129" s="336"/>
      <c r="ACG129" s="336"/>
      <c r="ACH129" s="336"/>
      <c r="ACI129" s="336"/>
      <c r="ACJ129" s="336"/>
      <c r="ACK129" s="336"/>
      <c r="ACL129" s="336"/>
      <c r="ACM129" s="336"/>
      <c r="ACN129" s="336"/>
      <c r="ACO129" s="336"/>
      <c r="ACP129" s="336"/>
      <c r="ACQ129" s="336"/>
      <c r="ACR129" s="336"/>
      <c r="ACS129" s="336"/>
      <c r="ACT129" s="336"/>
      <c r="ACU129" s="336"/>
      <c r="ACV129" s="336"/>
      <c r="ACW129" s="336"/>
      <c r="ACX129" s="336"/>
      <c r="ACY129" s="336"/>
      <c r="ACZ129" s="336"/>
      <c r="ADA129" s="336"/>
      <c r="ADB129" s="336"/>
      <c r="ADC129" s="336"/>
      <c r="ADD129" s="336"/>
      <c r="ADE129" s="336"/>
      <c r="ADF129" s="336"/>
      <c r="ADG129" s="336"/>
      <c r="ADH129" s="336"/>
      <c r="ADI129" s="336"/>
      <c r="ADJ129" s="336"/>
      <c r="ADK129" s="336"/>
      <c r="ADL129" s="336"/>
      <c r="ADM129" s="336"/>
      <c r="ADN129" s="336"/>
      <c r="ADO129" s="336"/>
      <c r="ADP129" s="336"/>
      <c r="ADQ129" s="336"/>
      <c r="ADR129" s="336"/>
      <c r="ADS129" s="336"/>
      <c r="ADT129" s="336"/>
      <c r="ADU129" s="336"/>
      <c r="ADV129" s="336"/>
      <c r="ADW129" s="336"/>
      <c r="ADX129" s="336"/>
      <c r="ADY129" s="336"/>
      <c r="ADZ129" s="336"/>
      <c r="AEA129" s="336"/>
      <c r="AEB129" s="336"/>
      <c r="AEC129" s="336"/>
      <c r="AED129" s="336"/>
      <c r="AEE129" s="336"/>
      <c r="AEF129" s="336"/>
      <c r="AEG129" s="336"/>
      <c r="AEH129" s="336"/>
      <c r="AEI129" s="336"/>
      <c r="AEJ129" s="336"/>
      <c r="AEK129" s="336"/>
      <c r="AEL129" s="336"/>
      <c r="AEM129" s="336"/>
      <c r="AEN129" s="336"/>
      <c r="AEO129" s="336"/>
      <c r="AEP129" s="336"/>
      <c r="AEQ129" s="336"/>
      <c r="AER129" s="336"/>
      <c r="AES129" s="336"/>
      <c r="AET129" s="336"/>
      <c r="AEU129" s="336"/>
      <c r="AEV129" s="336"/>
      <c r="AEW129" s="336"/>
      <c r="AEX129" s="336"/>
      <c r="AEY129" s="336"/>
      <c r="AEZ129" s="336"/>
      <c r="AFA129" s="336"/>
      <c r="AFB129" s="336"/>
      <c r="AFC129" s="336"/>
      <c r="AFD129" s="336"/>
      <c r="AFE129" s="336"/>
      <c r="AFF129" s="336"/>
      <c r="AFG129" s="336"/>
      <c r="AFH129" s="336"/>
      <c r="AFI129" s="336"/>
      <c r="AFJ129" s="336"/>
      <c r="AFK129" s="336"/>
      <c r="AFL129" s="336"/>
      <c r="AFM129" s="336"/>
      <c r="AFN129" s="336"/>
      <c r="AFO129" s="336"/>
      <c r="AFP129" s="336"/>
      <c r="AFQ129" s="336"/>
      <c r="AFR129" s="336"/>
      <c r="AFS129" s="336"/>
      <c r="AFT129" s="336"/>
      <c r="AFU129" s="336"/>
      <c r="AFV129" s="336"/>
      <c r="AFW129" s="336"/>
      <c r="AFX129" s="336"/>
      <c r="AFY129" s="336"/>
      <c r="AFZ129" s="336"/>
      <c r="AGA129" s="336"/>
      <c r="AGB129" s="336"/>
      <c r="AGC129" s="336"/>
      <c r="AGD129" s="336"/>
      <c r="AGE129" s="336"/>
      <c r="AGF129" s="336"/>
      <c r="AGG129" s="336"/>
      <c r="AGH129" s="336"/>
      <c r="AGI129" s="336"/>
      <c r="AGJ129" s="336"/>
      <c r="AGK129" s="336"/>
      <c r="AGL129" s="336"/>
      <c r="AGM129" s="336"/>
      <c r="AGN129" s="336"/>
      <c r="AGO129" s="336"/>
      <c r="AGP129" s="336"/>
      <c r="AGQ129" s="336"/>
      <c r="AGR129" s="336"/>
      <c r="AGS129" s="336"/>
      <c r="AGT129" s="336"/>
      <c r="AGU129" s="336"/>
      <c r="AGV129" s="336"/>
      <c r="AGW129" s="336"/>
      <c r="AGX129" s="336"/>
      <c r="AGY129" s="336"/>
      <c r="AGZ129" s="336"/>
      <c r="AHA129" s="336"/>
      <c r="AHB129" s="336"/>
      <c r="AHC129" s="336"/>
      <c r="AHD129" s="336"/>
      <c r="AHE129" s="336"/>
      <c r="AHF129" s="336"/>
      <c r="AHG129" s="336"/>
      <c r="AHH129" s="336"/>
      <c r="AHI129" s="336"/>
      <c r="AHJ129" s="336"/>
      <c r="AHK129" s="336"/>
      <c r="AHL129" s="336"/>
      <c r="AHM129" s="336"/>
      <c r="AHN129" s="336"/>
      <c r="AHO129" s="336"/>
      <c r="AHP129" s="336"/>
      <c r="AHQ129" s="336"/>
      <c r="AHR129" s="336"/>
      <c r="AHS129" s="336"/>
      <c r="AHT129" s="336"/>
      <c r="AHU129" s="336"/>
      <c r="AHV129" s="336"/>
      <c r="AHW129" s="336"/>
      <c r="AHX129" s="336"/>
      <c r="AHY129" s="336"/>
      <c r="AHZ129" s="336"/>
      <c r="AIA129" s="336"/>
      <c r="AIB129" s="336"/>
      <c r="AIC129" s="336"/>
      <c r="AID129" s="336"/>
      <c r="AIE129" s="336"/>
      <c r="AIF129" s="336"/>
      <c r="AIG129" s="336"/>
      <c r="AIH129" s="336"/>
      <c r="AII129" s="336"/>
      <c r="AIJ129" s="336"/>
      <c r="AIK129" s="336"/>
      <c r="AIL129" s="336"/>
      <c r="AIM129" s="336"/>
      <c r="AIN129" s="336"/>
      <c r="AIO129" s="336"/>
      <c r="AIP129" s="336"/>
      <c r="AIQ129" s="336"/>
      <c r="AIR129" s="336"/>
      <c r="AIS129" s="336"/>
      <c r="AIT129" s="336"/>
      <c r="AIU129" s="336"/>
      <c r="AIV129" s="336"/>
      <c r="AIW129" s="336"/>
      <c r="AIX129" s="336"/>
      <c r="AIY129" s="336"/>
      <c r="AIZ129" s="336"/>
      <c r="AJA129" s="336"/>
      <c r="AJB129" s="336"/>
      <c r="AJC129" s="336"/>
      <c r="AJD129" s="336"/>
      <c r="AJE129" s="336"/>
      <c r="AJF129" s="336"/>
      <c r="AJG129" s="336"/>
      <c r="AJH129" s="336"/>
      <c r="AJI129" s="336"/>
      <c r="AJJ129" s="336"/>
      <c r="AJK129" s="336"/>
      <c r="AJL129" s="336"/>
      <c r="AJM129" s="336"/>
      <c r="AJN129" s="336"/>
      <c r="AJO129" s="336"/>
      <c r="AJP129" s="336"/>
      <c r="AJQ129" s="336"/>
      <c r="AJR129" s="336"/>
      <c r="AJS129" s="336"/>
      <c r="AJT129" s="336"/>
      <c r="AJU129" s="336"/>
      <c r="AJV129" s="336"/>
      <c r="AJW129" s="336"/>
      <c r="AJX129" s="336"/>
      <c r="AJY129" s="336"/>
      <c r="AJZ129" s="336"/>
      <c r="AKA129" s="336"/>
      <c r="AKB129" s="336"/>
      <c r="AKC129" s="336"/>
      <c r="AKD129" s="336"/>
      <c r="AKE129" s="336"/>
      <c r="AKF129" s="336"/>
      <c r="AKG129" s="336"/>
      <c r="AKH129" s="336"/>
      <c r="AKI129" s="336"/>
      <c r="AKJ129" s="336"/>
      <c r="AKK129" s="336"/>
      <c r="AKL129" s="336"/>
      <c r="AKM129" s="336"/>
      <c r="AKN129" s="336"/>
      <c r="AKO129" s="336"/>
      <c r="AKP129" s="336"/>
      <c r="AKQ129" s="336"/>
      <c r="AKR129" s="336"/>
      <c r="AKS129" s="336"/>
      <c r="AKT129" s="336"/>
      <c r="AKU129" s="336"/>
      <c r="AKV129" s="336"/>
      <c r="AKW129" s="336"/>
      <c r="AKX129" s="336"/>
      <c r="AKY129" s="336"/>
      <c r="AKZ129" s="336"/>
      <c r="ALA129" s="336"/>
      <c r="ALB129" s="336"/>
      <c r="ALC129" s="336"/>
      <c r="ALD129" s="336"/>
      <c r="ALE129" s="336"/>
      <c r="ALF129" s="336"/>
      <c r="ALG129" s="336"/>
      <c r="ALH129" s="336"/>
      <c r="ALI129" s="336"/>
      <c r="ALJ129" s="336"/>
      <c r="ALK129" s="336"/>
      <c r="ALL129" s="336"/>
      <c r="ALM129" s="336"/>
      <c r="ALN129" s="336"/>
      <c r="ALO129" s="336"/>
      <c r="ALP129" s="336"/>
      <c r="ALQ129" s="336"/>
      <c r="ALR129" s="336"/>
      <c r="ALS129" s="336"/>
      <c r="ALT129" s="336"/>
      <c r="ALU129" s="336"/>
      <c r="ALV129" s="336"/>
      <c r="ALW129" s="336"/>
      <c r="ALX129" s="336"/>
      <c r="ALY129" s="336"/>
      <c r="ALZ129" s="336"/>
      <c r="AMA129" s="336"/>
      <c r="AMB129" s="336"/>
      <c r="AMC129" s="336"/>
      <c r="AMD129" s="336"/>
      <c r="AME129" s="336"/>
    </row>
    <row r="130" spans="1:1019" s="341" customFormat="1" ht="24.9" customHeight="1">
      <c r="A130" s="210">
        <v>128</v>
      </c>
      <c r="B130" s="237" t="s">
        <v>1491</v>
      </c>
      <c r="C130" s="210"/>
      <c r="D130" s="237"/>
      <c r="E130" s="237"/>
      <c r="F130" s="278">
        <v>16513</v>
      </c>
      <c r="G130" s="338">
        <v>25</v>
      </c>
      <c r="H130" s="278"/>
      <c r="I130" s="303">
        <v>412825</v>
      </c>
      <c r="J130" s="303">
        <v>412825</v>
      </c>
      <c r="K130" s="339" t="s">
        <v>12</v>
      </c>
      <c r="L130" s="243" t="s">
        <v>1492</v>
      </c>
      <c r="M130" s="340" t="s">
        <v>1493</v>
      </c>
      <c r="N130" s="237"/>
    </row>
    <row r="131" spans="1:1019" ht="24.9" customHeight="1">
      <c r="A131" s="210">
        <v>129</v>
      </c>
      <c r="B131" s="237" t="s">
        <v>1491</v>
      </c>
      <c r="C131" s="210"/>
      <c r="D131" s="237"/>
      <c r="E131" s="237"/>
      <c r="F131" s="278">
        <v>6044</v>
      </c>
      <c r="G131" s="338">
        <v>25</v>
      </c>
      <c r="H131" s="278"/>
      <c r="I131" s="303">
        <v>151100</v>
      </c>
      <c r="J131" s="303">
        <v>151100</v>
      </c>
      <c r="K131" s="339" t="s">
        <v>12</v>
      </c>
      <c r="L131" s="243" t="s">
        <v>1492</v>
      </c>
      <c r="M131" s="340" t="s">
        <v>150</v>
      </c>
      <c r="N131" s="237"/>
    </row>
    <row r="132" spans="1:1019" ht="24.9" customHeight="1">
      <c r="A132" s="210">
        <v>130</v>
      </c>
      <c r="B132" s="237" t="s">
        <v>1491</v>
      </c>
      <c r="C132" s="210"/>
      <c r="D132" s="237"/>
      <c r="E132" s="237"/>
      <c r="F132" s="278">
        <v>7946</v>
      </c>
      <c r="G132" s="338">
        <v>25</v>
      </c>
      <c r="H132" s="264"/>
      <c r="I132" s="303">
        <v>198650</v>
      </c>
      <c r="J132" s="303">
        <v>198650</v>
      </c>
      <c r="K132" s="321" t="s">
        <v>12</v>
      </c>
      <c r="L132" s="210" t="s">
        <v>1492</v>
      </c>
      <c r="M132" s="322" t="s">
        <v>982</v>
      </c>
      <c r="N132" s="237"/>
    </row>
    <row r="133" spans="1:1019" ht="24.9" customHeight="1">
      <c r="A133" s="210">
        <v>131</v>
      </c>
      <c r="B133" s="322" t="s">
        <v>1494</v>
      </c>
      <c r="C133" s="210"/>
      <c r="D133" s="322"/>
      <c r="E133" s="322"/>
      <c r="F133" s="210"/>
      <c r="G133" s="319"/>
      <c r="H133" s="321"/>
      <c r="I133" s="215">
        <v>131808.44</v>
      </c>
      <c r="J133" s="215">
        <v>131808.44</v>
      </c>
      <c r="K133" s="210" t="s">
        <v>1495</v>
      </c>
      <c r="L133" s="210" t="s">
        <v>2916</v>
      </c>
      <c r="M133" s="657" t="s">
        <v>4063</v>
      </c>
      <c r="N133" s="237"/>
    </row>
    <row r="134" spans="1:1019" ht="24.9" customHeight="1">
      <c r="A134" s="210">
        <v>132</v>
      </c>
      <c r="B134" s="322" t="s">
        <v>1496</v>
      </c>
      <c r="C134" s="210"/>
      <c r="D134" s="322"/>
      <c r="E134" s="322"/>
      <c r="F134" s="210"/>
      <c r="G134" s="319"/>
      <c r="H134" s="321"/>
      <c r="I134" s="215">
        <v>20000</v>
      </c>
      <c r="J134" s="215">
        <v>20000</v>
      </c>
      <c r="K134" s="210" t="s">
        <v>1495</v>
      </c>
      <c r="L134" s="210" t="s">
        <v>2916</v>
      </c>
      <c r="M134" s="657" t="s">
        <v>4065</v>
      </c>
      <c r="N134" s="237"/>
    </row>
    <row r="135" spans="1:1019" ht="24.9" customHeight="1">
      <c r="A135" s="210">
        <v>133</v>
      </c>
      <c r="B135" s="322" t="s">
        <v>1497</v>
      </c>
      <c r="C135" s="210"/>
      <c r="D135" s="322"/>
      <c r="E135" s="322"/>
      <c r="F135" s="210"/>
      <c r="G135" s="319"/>
      <c r="H135" s="321"/>
      <c r="I135" s="215">
        <v>10000</v>
      </c>
      <c r="J135" s="215">
        <v>10000</v>
      </c>
      <c r="K135" s="210" t="s">
        <v>1495</v>
      </c>
      <c r="L135" s="210" t="s">
        <v>2916</v>
      </c>
      <c r="M135" s="657" t="s">
        <v>4066</v>
      </c>
      <c r="N135" s="237"/>
    </row>
    <row r="136" spans="1:1019" ht="24.9" customHeight="1">
      <c r="A136" s="210">
        <v>134</v>
      </c>
      <c r="B136" s="237" t="s">
        <v>1498</v>
      </c>
      <c r="C136" s="210"/>
      <c r="D136" s="237"/>
      <c r="E136" s="237"/>
      <c r="F136" s="210"/>
      <c r="G136" s="319"/>
      <c r="H136" s="321"/>
      <c r="I136" s="215">
        <v>16500</v>
      </c>
      <c r="J136" s="215">
        <v>16500</v>
      </c>
      <c r="K136" s="210" t="s">
        <v>1495</v>
      </c>
      <c r="L136" s="210" t="s">
        <v>2916</v>
      </c>
      <c r="M136" s="657" t="s">
        <v>4063</v>
      </c>
      <c r="N136" s="237" t="s">
        <v>1360</v>
      </c>
    </row>
    <row r="137" spans="1:1019" ht="24.9" customHeight="1">
      <c r="A137" s="210">
        <v>135</v>
      </c>
      <c r="B137" s="322" t="s">
        <v>1499</v>
      </c>
      <c r="C137" s="210"/>
      <c r="D137" s="322"/>
      <c r="E137" s="322"/>
      <c r="F137" s="210"/>
      <c r="G137" s="319"/>
      <c r="H137" s="321"/>
      <c r="I137" s="215">
        <v>450000</v>
      </c>
      <c r="J137" s="215">
        <v>450000</v>
      </c>
      <c r="K137" s="210" t="s">
        <v>1495</v>
      </c>
      <c r="L137" s="210" t="s">
        <v>2916</v>
      </c>
      <c r="M137" s="657" t="s">
        <v>4067</v>
      </c>
      <c r="N137" s="237"/>
    </row>
    <row r="138" spans="1:1019" s="337" customFormat="1" ht="24.9" customHeight="1">
      <c r="A138" s="210">
        <v>136</v>
      </c>
      <c r="B138" s="322" t="s">
        <v>1520</v>
      </c>
      <c r="C138" s="210"/>
      <c r="D138" s="322"/>
      <c r="E138" s="322"/>
      <c r="F138" s="210"/>
      <c r="G138" s="330"/>
      <c r="H138" s="321"/>
      <c r="I138" s="342">
        <v>155977.92000000001</v>
      </c>
      <c r="J138" s="342">
        <v>155977.92000000001</v>
      </c>
      <c r="K138" s="327" t="s">
        <v>12</v>
      </c>
      <c r="L138" s="228" t="s">
        <v>2907</v>
      </c>
      <c r="M138" s="295" t="s">
        <v>668</v>
      </c>
      <c r="N138" s="295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36"/>
      <c r="BE138" s="336"/>
      <c r="BF138" s="336"/>
      <c r="BG138" s="336"/>
      <c r="BH138" s="336"/>
      <c r="BI138" s="336"/>
      <c r="BJ138" s="336"/>
      <c r="BK138" s="336"/>
      <c r="BL138" s="336"/>
      <c r="BM138" s="336"/>
      <c r="BN138" s="336"/>
      <c r="BO138" s="336"/>
      <c r="BP138" s="336"/>
      <c r="BQ138" s="336"/>
      <c r="BR138" s="336"/>
      <c r="BS138" s="336"/>
      <c r="BT138" s="336"/>
      <c r="BU138" s="336"/>
      <c r="BV138" s="336"/>
      <c r="BW138" s="336"/>
      <c r="BX138" s="336"/>
      <c r="BY138" s="336"/>
      <c r="BZ138" s="336"/>
      <c r="CA138" s="336"/>
      <c r="CB138" s="336"/>
      <c r="CC138" s="336"/>
      <c r="CD138" s="336"/>
      <c r="CE138" s="336"/>
      <c r="CF138" s="336"/>
      <c r="CG138" s="336"/>
      <c r="CH138" s="336"/>
      <c r="CI138" s="336"/>
      <c r="CJ138" s="336"/>
      <c r="CK138" s="336"/>
      <c r="CL138" s="336"/>
      <c r="CM138" s="336"/>
      <c r="CN138" s="336"/>
      <c r="CO138" s="336"/>
      <c r="CP138" s="336"/>
      <c r="CQ138" s="336"/>
      <c r="CR138" s="336"/>
      <c r="CS138" s="336"/>
      <c r="CT138" s="336"/>
      <c r="CU138" s="336"/>
      <c r="CV138" s="336"/>
      <c r="CW138" s="336"/>
      <c r="CX138" s="336"/>
      <c r="CY138" s="336"/>
      <c r="CZ138" s="336"/>
      <c r="DA138" s="336"/>
      <c r="DB138" s="336"/>
      <c r="DC138" s="336"/>
      <c r="DD138" s="336"/>
      <c r="DE138" s="336"/>
      <c r="DF138" s="336"/>
      <c r="DG138" s="336"/>
      <c r="DH138" s="336"/>
      <c r="DI138" s="336"/>
      <c r="DJ138" s="336"/>
      <c r="DK138" s="336"/>
      <c r="DL138" s="336"/>
      <c r="DM138" s="336"/>
      <c r="DN138" s="336"/>
      <c r="DO138" s="336"/>
      <c r="DP138" s="336"/>
      <c r="DQ138" s="336"/>
      <c r="DR138" s="336"/>
      <c r="DS138" s="336"/>
      <c r="DT138" s="336"/>
      <c r="DU138" s="336"/>
      <c r="DV138" s="336"/>
      <c r="DW138" s="336"/>
      <c r="DX138" s="336"/>
      <c r="DY138" s="336"/>
      <c r="DZ138" s="336"/>
      <c r="EA138" s="336"/>
      <c r="EB138" s="336"/>
      <c r="EC138" s="336"/>
      <c r="ED138" s="336"/>
      <c r="EE138" s="336"/>
      <c r="EF138" s="336"/>
      <c r="EG138" s="336"/>
      <c r="EH138" s="336"/>
      <c r="EI138" s="336"/>
      <c r="EJ138" s="336"/>
      <c r="EK138" s="336"/>
      <c r="EL138" s="336"/>
      <c r="EM138" s="336"/>
      <c r="EN138" s="336"/>
      <c r="EO138" s="336"/>
      <c r="EP138" s="336"/>
      <c r="EQ138" s="336"/>
      <c r="ER138" s="336"/>
      <c r="ES138" s="336"/>
      <c r="ET138" s="336"/>
      <c r="EU138" s="336"/>
      <c r="EV138" s="336"/>
      <c r="EW138" s="336"/>
      <c r="EX138" s="336"/>
      <c r="EY138" s="336"/>
      <c r="EZ138" s="336"/>
      <c r="FA138" s="336"/>
      <c r="FB138" s="336"/>
      <c r="FC138" s="336"/>
      <c r="FD138" s="336"/>
      <c r="FE138" s="336"/>
      <c r="FF138" s="336"/>
      <c r="FG138" s="336"/>
      <c r="FH138" s="336"/>
      <c r="FI138" s="336"/>
      <c r="FJ138" s="336"/>
      <c r="FK138" s="336"/>
      <c r="FL138" s="336"/>
      <c r="FM138" s="336"/>
      <c r="FN138" s="336"/>
      <c r="FO138" s="336"/>
      <c r="FP138" s="336"/>
      <c r="FQ138" s="336"/>
      <c r="FR138" s="336"/>
      <c r="FS138" s="336"/>
      <c r="FT138" s="336"/>
      <c r="FU138" s="336"/>
      <c r="FV138" s="336"/>
      <c r="FW138" s="336"/>
      <c r="FX138" s="336"/>
      <c r="FY138" s="336"/>
      <c r="FZ138" s="336"/>
      <c r="GA138" s="336"/>
      <c r="GB138" s="336"/>
      <c r="GC138" s="336"/>
      <c r="GD138" s="336"/>
      <c r="GE138" s="336"/>
      <c r="GF138" s="336"/>
      <c r="GG138" s="336"/>
      <c r="GH138" s="336"/>
      <c r="GI138" s="336"/>
      <c r="GJ138" s="336"/>
      <c r="GK138" s="336"/>
      <c r="GL138" s="336"/>
      <c r="GM138" s="336"/>
      <c r="GN138" s="336"/>
      <c r="GO138" s="336"/>
      <c r="GP138" s="336"/>
      <c r="GQ138" s="336"/>
      <c r="GR138" s="336"/>
      <c r="GS138" s="336"/>
      <c r="GT138" s="336"/>
      <c r="GU138" s="336"/>
      <c r="GV138" s="336"/>
      <c r="GW138" s="336"/>
      <c r="GX138" s="336"/>
      <c r="GY138" s="336"/>
      <c r="GZ138" s="336"/>
      <c r="HA138" s="336"/>
      <c r="HB138" s="336"/>
      <c r="HC138" s="336"/>
      <c r="HD138" s="336"/>
      <c r="HE138" s="336"/>
      <c r="HF138" s="336"/>
      <c r="HG138" s="336"/>
      <c r="HH138" s="336"/>
      <c r="HI138" s="336"/>
      <c r="HJ138" s="336"/>
      <c r="HK138" s="336"/>
      <c r="HL138" s="336"/>
      <c r="HM138" s="336"/>
      <c r="HN138" s="336"/>
      <c r="HO138" s="336"/>
      <c r="HP138" s="336"/>
      <c r="HQ138" s="336"/>
      <c r="HR138" s="336"/>
      <c r="HS138" s="336"/>
      <c r="HT138" s="336"/>
      <c r="HU138" s="336"/>
      <c r="HV138" s="336"/>
      <c r="HW138" s="336"/>
      <c r="HX138" s="336"/>
      <c r="HY138" s="336"/>
      <c r="HZ138" s="336"/>
      <c r="IA138" s="336"/>
      <c r="IB138" s="336"/>
      <c r="IC138" s="336"/>
      <c r="ID138" s="336"/>
      <c r="IE138" s="336"/>
      <c r="IF138" s="336"/>
      <c r="IG138" s="336"/>
      <c r="IH138" s="336"/>
      <c r="II138" s="336"/>
      <c r="IJ138" s="336"/>
      <c r="IK138" s="336"/>
      <c r="IL138" s="336"/>
      <c r="IM138" s="336"/>
      <c r="IN138" s="336"/>
      <c r="IO138" s="336"/>
      <c r="IP138" s="336"/>
      <c r="IQ138" s="336"/>
      <c r="IR138" s="336"/>
      <c r="IS138" s="336"/>
      <c r="IT138" s="336"/>
      <c r="IU138" s="336"/>
      <c r="IV138" s="336"/>
      <c r="IW138" s="336"/>
      <c r="IX138" s="336"/>
      <c r="IY138" s="336"/>
      <c r="IZ138" s="336"/>
      <c r="JA138" s="336"/>
      <c r="JB138" s="336"/>
      <c r="JC138" s="336"/>
      <c r="JD138" s="336"/>
      <c r="JE138" s="336"/>
      <c r="JF138" s="336"/>
      <c r="JG138" s="336"/>
      <c r="JH138" s="336"/>
      <c r="JI138" s="336"/>
      <c r="JJ138" s="336"/>
      <c r="JK138" s="336"/>
      <c r="JL138" s="336"/>
      <c r="JM138" s="336"/>
      <c r="JN138" s="336"/>
      <c r="JO138" s="336"/>
      <c r="JP138" s="336"/>
      <c r="JQ138" s="336"/>
      <c r="JR138" s="336"/>
      <c r="JS138" s="336"/>
      <c r="JT138" s="336"/>
      <c r="JU138" s="336"/>
      <c r="JV138" s="336"/>
      <c r="JW138" s="336"/>
      <c r="JX138" s="336"/>
      <c r="JY138" s="336"/>
      <c r="JZ138" s="336"/>
      <c r="KA138" s="336"/>
      <c r="KB138" s="336"/>
      <c r="KC138" s="336"/>
      <c r="KD138" s="336"/>
      <c r="KE138" s="336"/>
      <c r="KF138" s="336"/>
      <c r="KG138" s="336"/>
      <c r="KH138" s="336"/>
      <c r="KI138" s="336"/>
      <c r="KJ138" s="336"/>
      <c r="KK138" s="336"/>
      <c r="KL138" s="336"/>
      <c r="KM138" s="336"/>
      <c r="KN138" s="336"/>
      <c r="KO138" s="336"/>
      <c r="KP138" s="336"/>
      <c r="KQ138" s="336"/>
      <c r="KR138" s="336"/>
      <c r="KS138" s="336"/>
      <c r="KT138" s="336"/>
      <c r="KU138" s="336"/>
      <c r="KV138" s="336"/>
      <c r="KW138" s="336"/>
      <c r="KX138" s="336"/>
      <c r="KY138" s="336"/>
      <c r="KZ138" s="336"/>
      <c r="LA138" s="336"/>
      <c r="LB138" s="336"/>
      <c r="LC138" s="336"/>
      <c r="LD138" s="336"/>
      <c r="LE138" s="336"/>
      <c r="LF138" s="336"/>
      <c r="LG138" s="336"/>
      <c r="LH138" s="336"/>
      <c r="LI138" s="336"/>
      <c r="LJ138" s="336"/>
      <c r="LK138" s="336"/>
      <c r="LL138" s="336"/>
      <c r="LM138" s="336"/>
      <c r="LN138" s="336"/>
      <c r="LO138" s="336"/>
      <c r="LP138" s="336"/>
      <c r="LQ138" s="336"/>
      <c r="LR138" s="336"/>
      <c r="LS138" s="336"/>
      <c r="LT138" s="336"/>
      <c r="LU138" s="336"/>
      <c r="LV138" s="336"/>
      <c r="LW138" s="336"/>
      <c r="LX138" s="336"/>
      <c r="LY138" s="336"/>
      <c r="LZ138" s="336"/>
      <c r="MA138" s="336"/>
      <c r="MB138" s="336"/>
      <c r="MC138" s="336"/>
      <c r="MD138" s="336"/>
      <c r="ME138" s="336"/>
      <c r="MF138" s="336"/>
      <c r="MG138" s="336"/>
      <c r="MH138" s="336"/>
      <c r="MI138" s="336"/>
      <c r="MJ138" s="336"/>
      <c r="MK138" s="336"/>
      <c r="ML138" s="336"/>
      <c r="MM138" s="336"/>
      <c r="MN138" s="336"/>
      <c r="MO138" s="336"/>
      <c r="MP138" s="336"/>
      <c r="MQ138" s="336"/>
      <c r="MR138" s="336"/>
      <c r="MS138" s="336"/>
      <c r="MT138" s="336"/>
      <c r="MU138" s="336"/>
      <c r="MV138" s="336"/>
      <c r="MW138" s="336"/>
      <c r="MX138" s="336"/>
      <c r="MY138" s="336"/>
      <c r="MZ138" s="336"/>
      <c r="NA138" s="336"/>
      <c r="NB138" s="336"/>
      <c r="NC138" s="336"/>
      <c r="ND138" s="336"/>
      <c r="NE138" s="336"/>
      <c r="NF138" s="336"/>
      <c r="NG138" s="336"/>
      <c r="NH138" s="336"/>
      <c r="NI138" s="336"/>
      <c r="NJ138" s="336"/>
      <c r="NK138" s="336"/>
      <c r="NL138" s="336"/>
      <c r="NM138" s="336"/>
      <c r="NN138" s="336"/>
      <c r="NO138" s="336"/>
      <c r="NP138" s="336"/>
      <c r="NQ138" s="336"/>
      <c r="NR138" s="336"/>
      <c r="NS138" s="336"/>
      <c r="NT138" s="336"/>
      <c r="NU138" s="336"/>
      <c r="NV138" s="336"/>
      <c r="NW138" s="336"/>
      <c r="NX138" s="336"/>
      <c r="NY138" s="336"/>
      <c r="NZ138" s="336"/>
      <c r="OA138" s="336"/>
      <c r="OB138" s="336"/>
      <c r="OC138" s="336"/>
      <c r="OD138" s="336"/>
      <c r="OE138" s="336"/>
      <c r="OF138" s="336"/>
      <c r="OG138" s="336"/>
      <c r="OH138" s="336"/>
      <c r="OI138" s="336"/>
      <c r="OJ138" s="336"/>
      <c r="OK138" s="336"/>
      <c r="OL138" s="336"/>
      <c r="OM138" s="336"/>
      <c r="ON138" s="336"/>
      <c r="OO138" s="336"/>
      <c r="OP138" s="336"/>
      <c r="OQ138" s="336"/>
      <c r="OR138" s="336"/>
      <c r="OS138" s="336"/>
      <c r="OT138" s="336"/>
      <c r="OU138" s="336"/>
      <c r="OV138" s="336"/>
      <c r="OW138" s="336"/>
      <c r="OX138" s="336"/>
      <c r="OY138" s="336"/>
      <c r="OZ138" s="336"/>
      <c r="PA138" s="336"/>
      <c r="PB138" s="336"/>
      <c r="PC138" s="336"/>
      <c r="PD138" s="336"/>
      <c r="PE138" s="336"/>
      <c r="PF138" s="336"/>
      <c r="PG138" s="336"/>
      <c r="PH138" s="336"/>
      <c r="PI138" s="336"/>
      <c r="PJ138" s="336"/>
      <c r="PK138" s="336"/>
      <c r="PL138" s="336"/>
      <c r="PM138" s="336"/>
      <c r="PN138" s="336"/>
      <c r="PO138" s="336"/>
      <c r="PP138" s="336"/>
      <c r="PQ138" s="336"/>
      <c r="PR138" s="336"/>
      <c r="PS138" s="336"/>
      <c r="PT138" s="336"/>
      <c r="PU138" s="336"/>
      <c r="PV138" s="336"/>
      <c r="PW138" s="336"/>
      <c r="PX138" s="336"/>
      <c r="PY138" s="336"/>
      <c r="PZ138" s="336"/>
      <c r="QA138" s="336"/>
      <c r="QB138" s="336"/>
      <c r="QC138" s="336"/>
      <c r="QD138" s="336"/>
      <c r="QE138" s="336"/>
      <c r="QF138" s="336"/>
      <c r="QG138" s="336"/>
      <c r="QH138" s="336"/>
      <c r="QI138" s="336"/>
      <c r="QJ138" s="336"/>
      <c r="QK138" s="336"/>
      <c r="QL138" s="336"/>
      <c r="QM138" s="336"/>
      <c r="QN138" s="336"/>
      <c r="QO138" s="336"/>
      <c r="QP138" s="336"/>
      <c r="QQ138" s="336"/>
      <c r="QR138" s="336"/>
      <c r="QS138" s="336"/>
      <c r="QT138" s="336"/>
      <c r="QU138" s="336"/>
      <c r="QV138" s="336"/>
      <c r="QW138" s="336"/>
      <c r="QX138" s="336"/>
      <c r="QY138" s="336"/>
      <c r="QZ138" s="336"/>
      <c r="RA138" s="336"/>
      <c r="RB138" s="336"/>
      <c r="RC138" s="336"/>
      <c r="RD138" s="336"/>
      <c r="RE138" s="336"/>
      <c r="RF138" s="336"/>
      <c r="RG138" s="336"/>
      <c r="RH138" s="336"/>
      <c r="RI138" s="336"/>
      <c r="RJ138" s="336"/>
      <c r="RK138" s="336"/>
      <c r="RL138" s="336"/>
      <c r="RM138" s="336"/>
      <c r="RN138" s="336"/>
      <c r="RO138" s="336"/>
      <c r="RP138" s="336"/>
      <c r="RQ138" s="336"/>
      <c r="RR138" s="336"/>
      <c r="RS138" s="336"/>
      <c r="RT138" s="336"/>
      <c r="RU138" s="336"/>
      <c r="RV138" s="336"/>
      <c r="RW138" s="336"/>
      <c r="RX138" s="336"/>
      <c r="RY138" s="336"/>
      <c r="RZ138" s="336"/>
      <c r="SA138" s="336"/>
      <c r="SB138" s="336"/>
      <c r="SC138" s="336"/>
      <c r="SD138" s="336"/>
      <c r="SE138" s="336"/>
      <c r="SF138" s="336"/>
      <c r="SG138" s="336"/>
      <c r="SH138" s="336"/>
      <c r="SI138" s="336"/>
      <c r="SJ138" s="336"/>
      <c r="SK138" s="336"/>
      <c r="SL138" s="336"/>
      <c r="SM138" s="336"/>
      <c r="SN138" s="336"/>
      <c r="SO138" s="336"/>
      <c r="SP138" s="336"/>
      <c r="SQ138" s="336"/>
      <c r="SR138" s="336"/>
      <c r="SS138" s="336"/>
      <c r="ST138" s="336"/>
      <c r="SU138" s="336"/>
      <c r="SV138" s="336"/>
      <c r="SW138" s="336"/>
      <c r="SX138" s="336"/>
      <c r="SY138" s="336"/>
      <c r="SZ138" s="336"/>
      <c r="TA138" s="336"/>
      <c r="TB138" s="336"/>
      <c r="TC138" s="336"/>
      <c r="TD138" s="336"/>
      <c r="TE138" s="336"/>
      <c r="TF138" s="336"/>
      <c r="TG138" s="336"/>
      <c r="TH138" s="336"/>
      <c r="TI138" s="336"/>
      <c r="TJ138" s="336"/>
      <c r="TK138" s="336"/>
      <c r="TL138" s="336"/>
      <c r="TM138" s="336"/>
      <c r="TN138" s="336"/>
      <c r="TO138" s="336"/>
      <c r="TP138" s="336"/>
      <c r="TQ138" s="336"/>
      <c r="TR138" s="336"/>
      <c r="TS138" s="336"/>
      <c r="TT138" s="336"/>
      <c r="TU138" s="336"/>
      <c r="TV138" s="336"/>
      <c r="TW138" s="336"/>
      <c r="TX138" s="336"/>
      <c r="TY138" s="336"/>
      <c r="TZ138" s="336"/>
      <c r="UA138" s="336"/>
      <c r="UB138" s="336"/>
      <c r="UC138" s="336"/>
      <c r="UD138" s="336"/>
      <c r="UE138" s="336"/>
      <c r="UF138" s="336"/>
      <c r="UG138" s="336"/>
      <c r="UH138" s="336"/>
      <c r="UI138" s="336"/>
      <c r="UJ138" s="336"/>
      <c r="UK138" s="336"/>
      <c r="UL138" s="336"/>
      <c r="UM138" s="336"/>
      <c r="UN138" s="336"/>
      <c r="UO138" s="336"/>
      <c r="UP138" s="336"/>
      <c r="UQ138" s="336"/>
      <c r="UR138" s="336"/>
      <c r="US138" s="336"/>
      <c r="UT138" s="336"/>
      <c r="UU138" s="336"/>
      <c r="UV138" s="336"/>
      <c r="UW138" s="336"/>
      <c r="UX138" s="336"/>
      <c r="UY138" s="336"/>
      <c r="UZ138" s="336"/>
      <c r="VA138" s="336"/>
      <c r="VB138" s="336"/>
      <c r="VC138" s="336"/>
      <c r="VD138" s="336"/>
      <c r="VE138" s="336"/>
      <c r="VF138" s="336"/>
      <c r="VG138" s="336"/>
      <c r="VH138" s="336"/>
      <c r="VI138" s="336"/>
      <c r="VJ138" s="336"/>
      <c r="VK138" s="336"/>
      <c r="VL138" s="336"/>
      <c r="VM138" s="336"/>
      <c r="VN138" s="336"/>
      <c r="VO138" s="336"/>
      <c r="VP138" s="336"/>
      <c r="VQ138" s="336"/>
      <c r="VR138" s="336"/>
      <c r="VS138" s="336"/>
      <c r="VT138" s="336"/>
      <c r="VU138" s="336"/>
      <c r="VV138" s="336"/>
      <c r="VW138" s="336"/>
      <c r="VX138" s="336"/>
      <c r="VY138" s="336"/>
      <c r="VZ138" s="336"/>
      <c r="WA138" s="336"/>
      <c r="WB138" s="336"/>
      <c r="WC138" s="336"/>
      <c r="WD138" s="336"/>
      <c r="WE138" s="336"/>
      <c r="WF138" s="336"/>
      <c r="WG138" s="336"/>
      <c r="WH138" s="336"/>
      <c r="WI138" s="336"/>
      <c r="WJ138" s="336"/>
      <c r="WK138" s="336"/>
      <c r="WL138" s="336"/>
      <c r="WM138" s="336"/>
      <c r="WN138" s="336"/>
      <c r="WO138" s="336"/>
      <c r="WP138" s="336"/>
      <c r="WQ138" s="336"/>
      <c r="WR138" s="336"/>
      <c r="WS138" s="336"/>
      <c r="WT138" s="336"/>
      <c r="WU138" s="336"/>
      <c r="WV138" s="336"/>
      <c r="WW138" s="336"/>
      <c r="WX138" s="336"/>
      <c r="WY138" s="336"/>
      <c r="WZ138" s="336"/>
      <c r="XA138" s="336"/>
      <c r="XB138" s="336"/>
      <c r="XC138" s="336"/>
      <c r="XD138" s="336"/>
      <c r="XE138" s="336"/>
      <c r="XF138" s="336"/>
      <c r="XG138" s="336"/>
      <c r="XH138" s="336"/>
      <c r="XI138" s="336"/>
      <c r="XJ138" s="336"/>
      <c r="XK138" s="336"/>
      <c r="XL138" s="336"/>
      <c r="XM138" s="336"/>
      <c r="XN138" s="336"/>
      <c r="XO138" s="336"/>
      <c r="XP138" s="336"/>
      <c r="XQ138" s="336"/>
      <c r="XR138" s="336"/>
      <c r="XS138" s="336"/>
      <c r="XT138" s="336"/>
      <c r="XU138" s="336"/>
      <c r="XV138" s="336"/>
      <c r="XW138" s="336"/>
      <c r="XX138" s="336"/>
      <c r="XY138" s="336"/>
      <c r="XZ138" s="336"/>
      <c r="YA138" s="336"/>
      <c r="YB138" s="336"/>
      <c r="YC138" s="336"/>
      <c r="YD138" s="336"/>
      <c r="YE138" s="336"/>
      <c r="YF138" s="336"/>
      <c r="YG138" s="336"/>
      <c r="YH138" s="336"/>
      <c r="YI138" s="336"/>
      <c r="YJ138" s="336"/>
      <c r="YK138" s="336"/>
      <c r="YL138" s="336"/>
      <c r="YM138" s="336"/>
      <c r="YN138" s="336"/>
      <c r="YO138" s="336"/>
      <c r="YP138" s="336"/>
      <c r="YQ138" s="336"/>
      <c r="YR138" s="336"/>
      <c r="YS138" s="336"/>
      <c r="YT138" s="336"/>
      <c r="YU138" s="336"/>
      <c r="YV138" s="336"/>
      <c r="YW138" s="336"/>
      <c r="YX138" s="336"/>
      <c r="YY138" s="336"/>
      <c r="YZ138" s="336"/>
      <c r="ZA138" s="336"/>
      <c r="ZB138" s="336"/>
      <c r="ZC138" s="336"/>
      <c r="ZD138" s="336"/>
      <c r="ZE138" s="336"/>
      <c r="ZF138" s="336"/>
      <c r="ZG138" s="336"/>
      <c r="ZH138" s="336"/>
      <c r="ZI138" s="336"/>
      <c r="ZJ138" s="336"/>
      <c r="ZK138" s="336"/>
      <c r="ZL138" s="336"/>
      <c r="ZM138" s="336"/>
      <c r="ZN138" s="336"/>
      <c r="ZO138" s="336"/>
      <c r="ZP138" s="336"/>
      <c r="ZQ138" s="336"/>
      <c r="ZR138" s="336"/>
      <c r="ZS138" s="336"/>
      <c r="ZT138" s="336"/>
      <c r="ZU138" s="336"/>
      <c r="ZV138" s="336"/>
      <c r="ZW138" s="336"/>
      <c r="ZX138" s="336"/>
      <c r="ZY138" s="336"/>
      <c r="ZZ138" s="336"/>
      <c r="AAA138" s="336"/>
      <c r="AAB138" s="336"/>
      <c r="AAC138" s="336"/>
      <c r="AAD138" s="336"/>
      <c r="AAE138" s="336"/>
      <c r="AAF138" s="336"/>
      <c r="AAG138" s="336"/>
      <c r="AAH138" s="336"/>
      <c r="AAI138" s="336"/>
      <c r="AAJ138" s="336"/>
      <c r="AAK138" s="336"/>
      <c r="AAL138" s="336"/>
      <c r="AAM138" s="336"/>
      <c r="AAN138" s="336"/>
      <c r="AAO138" s="336"/>
      <c r="AAP138" s="336"/>
      <c r="AAQ138" s="336"/>
      <c r="AAR138" s="336"/>
      <c r="AAS138" s="336"/>
      <c r="AAT138" s="336"/>
      <c r="AAU138" s="336"/>
      <c r="AAV138" s="336"/>
      <c r="AAW138" s="336"/>
      <c r="AAX138" s="336"/>
      <c r="AAY138" s="336"/>
      <c r="AAZ138" s="336"/>
      <c r="ABA138" s="336"/>
      <c r="ABB138" s="336"/>
      <c r="ABC138" s="336"/>
      <c r="ABD138" s="336"/>
      <c r="ABE138" s="336"/>
      <c r="ABF138" s="336"/>
      <c r="ABG138" s="336"/>
      <c r="ABH138" s="336"/>
      <c r="ABI138" s="336"/>
      <c r="ABJ138" s="336"/>
      <c r="ABK138" s="336"/>
      <c r="ABL138" s="336"/>
      <c r="ABM138" s="336"/>
      <c r="ABN138" s="336"/>
      <c r="ABO138" s="336"/>
      <c r="ABP138" s="336"/>
      <c r="ABQ138" s="336"/>
      <c r="ABR138" s="336"/>
      <c r="ABS138" s="336"/>
      <c r="ABT138" s="336"/>
      <c r="ABU138" s="336"/>
      <c r="ABV138" s="336"/>
      <c r="ABW138" s="336"/>
      <c r="ABX138" s="336"/>
      <c r="ABY138" s="336"/>
      <c r="ABZ138" s="336"/>
      <c r="ACA138" s="336"/>
      <c r="ACB138" s="336"/>
      <c r="ACC138" s="336"/>
      <c r="ACD138" s="336"/>
      <c r="ACE138" s="336"/>
      <c r="ACF138" s="336"/>
      <c r="ACG138" s="336"/>
      <c r="ACH138" s="336"/>
      <c r="ACI138" s="336"/>
      <c r="ACJ138" s="336"/>
      <c r="ACK138" s="336"/>
      <c r="ACL138" s="336"/>
      <c r="ACM138" s="336"/>
      <c r="ACN138" s="336"/>
      <c r="ACO138" s="336"/>
      <c r="ACP138" s="336"/>
      <c r="ACQ138" s="336"/>
      <c r="ACR138" s="336"/>
      <c r="ACS138" s="336"/>
      <c r="ACT138" s="336"/>
      <c r="ACU138" s="336"/>
      <c r="ACV138" s="336"/>
      <c r="ACW138" s="336"/>
      <c r="ACX138" s="336"/>
      <c r="ACY138" s="336"/>
      <c r="ACZ138" s="336"/>
      <c r="ADA138" s="336"/>
      <c r="ADB138" s="336"/>
      <c r="ADC138" s="336"/>
      <c r="ADD138" s="336"/>
      <c r="ADE138" s="336"/>
      <c r="ADF138" s="336"/>
      <c r="ADG138" s="336"/>
      <c r="ADH138" s="336"/>
      <c r="ADI138" s="336"/>
      <c r="ADJ138" s="336"/>
      <c r="ADK138" s="336"/>
      <c r="ADL138" s="336"/>
      <c r="ADM138" s="336"/>
      <c r="ADN138" s="336"/>
      <c r="ADO138" s="336"/>
      <c r="ADP138" s="336"/>
      <c r="ADQ138" s="336"/>
      <c r="ADR138" s="336"/>
      <c r="ADS138" s="336"/>
      <c r="ADT138" s="336"/>
      <c r="ADU138" s="336"/>
      <c r="ADV138" s="336"/>
      <c r="ADW138" s="336"/>
      <c r="ADX138" s="336"/>
      <c r="ADY138" s="336"/>
      <c r="ADZ138" s="336"/>
      <c r="AEA138" s="336"/>
      <c r="AEB138" s="336"/>
      <c r="AEC138" s="336"/>
      <c r="AED138" s="336"/>
      <c r="AEE138" s="336"/>
      <c r="AEF138" s="336"/>
      <c r="AEG138" s="336"/>
      <c r="AEH138" s="336"/>
      <c r="AEI138" s="336"/>
      <c r="AEJ138" s="336"/>
      <c r="AEK138" s="336"/>
      <c r="AEL138" s="336"/>
      <c r="AEM138" s="336"/>
      <c r="AEN138" s="336"/>
      <c r="AEO138" s="336"/>
      <c r="AEP138" s="336"/>
      <c r="AEQ138" s="336"/>
      <c r="AER138" s="336"/>
      <c r="AES138" s="336"/>
      <c r="AET138" s="336"/>
      <c r="AEU138" s="336"/>
      <c r="AEV138" s="336"/>
      <c r="AEW138" s="336"/>
      <c r="AEX138" s="336"/>
      <c r="AEY138" s="336"/>
      <c r="AEZ138" s="336"/>
      <c r="AFA138" s="336"/>
      <c r="AFB138" s="336"/>
      <c r="AFC138" s="336"/>
      <c r="AFD138" s="336"/>
      <c r="AFE138" s="336"/>
      <c r="AFF138" s="336"/>
      <c r="AFG138" s="336"/>
      <c r="AFH138" s="336"/>
      <c r="AFI138" s="336"/>
      <c r="AFJ138" s="336"/>
      <c r="AFK138" s="336"/>
      <c r="AFL138" s="336"/>
      <c r="AFM138" s="336"/>
      <c r="AFN138" s="336"/>
      <c r="AFO138" s="336"/>
      <c r="AFP138" s="336"/>
      <c r="AFQ138" s="336"/>
      <c r="AFR138" s="336"/>
      <c r="AFS138" s="336"/>
      <c r="AFT138" s="336"/>
      <c r="AFU138" s="336"/>
      <c r="AFV138" s="336"/>
      <c r="AFW138" s="336"/>
      <c r="AFX138" s="336"/>
      <c r="AFY138" s="336"/>
      <c r="AFZ138" s="336"/>
      <c r="AGA138" s="336"/>
      <c r="AGB138" s="336"/>
      <c r="AGC138" s="336"/>
      <c r="AGD138" s="336"/>
      <c r="AGE138" s="336"/>
      <c r="AGF138" s="336"/>
      <c r="AGG138" s="336"/>
      <c r="AGH138" s="336"/>
      <c r="AGI138" s="336"/>
      <c r="AGJ138" s="336"/>
      <c r="AGK138" s="336"/>
      <c r="AGL138" s="336"/>
      <c r="AGM138" s="336"/>
      <c r="AGN138" s="336"/>
      <c r="AGO138" s="336"/>
      <c r="AGP138" s="336"/>
      <c r="AGQ138" s="336"/>
      <c r="AGR138" s="336"/>
      <c r="AGS138" s="336"/>
      <c r="AGT138" s="336"/>
      <c r="AGU138" s="336"/>
      <c r="AGV138" s="336"/>
      <c r="AGW138" s="336"/>
      <c r="AGX138" s="336"/>
      <c r="AGY138" s="336"/>
      <c r="AGZ138" s="336"/>
      <c r="AHA138" s="336"/>
      <c r="AHB138" s="336"/>
      <c r="AHC138" s="336"/>
      <c r="AHD138" s="336"/>
      <c r="AHE138" s="336"/>
      <c r="AHF138" s="336"/>
      <c r="AHG138" s="336"/>
      <c r="AHH138" s="336"/>
      <c r="AHI138" s="336"/>
      <c r="AHJ138" s="336"/>
      <c r="AHK138" s="336"/>
      <c r="AHL138" s="336"/>
      <c r="AHM138" s="336"/>
      <c r="AHN138" s="336"/>
      <c r="AHO138" s="336"/>
      <c r="AHP138" s="336"/>
      <c r="AHQ138" s="336"/>
      <c r="AHR138" s="336"/>
      <c r="AHS138" s="336"/>
      <c r="AHT138" s="336"/>
      <c r="AHU138" s="336"/>
      <c r="AHV138" s="336"/>
      <c r="AHW138" s="336"/>
      <c r="AHX138" s="336"/>
      <c r="AHY138" s="336"/>
      <c r="AHZ138" s="336"/>
      <c r="AIA138" s="336"/>
      <c r="AIB138" s="336"/>
      <c r="AIC138" s="336"/>
      <c r="AID138" s="336"/>
      <c r="AIE138" s="336"/>
      <c r="AIF138" s="336"/>
      <c r="AIG138" s="336"/>
      <c r="AIH138" s="336"/>
      <c r="AII138" s="336"/>
      <c r="AIJ138" s="336"/>
      <c r="AIK138" s="336"/>
      <c r="AIL138" s="336"/>
      <c r="AIM138" s="336"/>
      <c r="AIN138" s="336"/>
      <c r="AIO138" s="336"/>
      <c r="AIP138" s="336"/>
      <c r="AIQ138" s="336"/>
      <c r="AIR138" s="336"/>
      <c r="AIS138" s="336"/>
      <c r="AIT138" s="336"/>
      <c r="AIU138" s="336"/>
      <c r="AIV138" s="336"/>
      <c r="AIW138" s="336"/>
      <c r="AIX138" s="336"/>
      <c r="AIY138" s="336"/>
      <c r="AIZ138" s="336"/>
      <c r="AJA138" s="336"/>
      <c r="AJB138" s="336"/>
      <c r="AJC138" s="336"/>
      <c r="AJD138" s="336"/>
      <c r="AJE138" s="336"/>
      <c r="AJF138" s="336"/>
      <c r="AJG138" s="336"/>
      <c r="AJH138" s="336"/>
      <c r="AJI138" s="336"/>
      <c r="AJJ138" s="336"/>
      <c r="AJK138" s="336"/>
      <c r="AJL138" s="336"/>
      <c r="AJM138" s="336"/>
      <c r="AJN138" s="336"/>
      <c r="AJO138" s="336"/>
      <c r="AJP138" s="336"/>
      <c r="AJQ138" s="336"/>
      <c r="AJR138" s="336"/>
      <c r="AJS138" s="336"/>
      <c r="AJT138" s="336"/>
      <c r="AJU138" s="336"/>
      <c r="AJV138" s="336"/>
      <c r="AJW138" s="336"/>
      <c r="AJX138" s="336"/>
      <c r="AJY138" s="336"/>
      <c r="AJZ138" s="336"/>
      <c r="AKA138" s="336"/>
      <c r="AKB138" s="336"/>
      <c r="AKC138" s="336"/>
      <c r="AKD138" s="336"/>
      <c r="AKE138" s="336"/>
      <c r="AKF138" s="336"/>
      <c r="AKG138" s="336"/>
      <c r="AKH138" s="336"/>
      <c r="AKI138" s="336"/>
      <c r="AKJ138" s="336"/>
      <c r="AKK138" s="336"/>
      <c r="AKL138" s="336"/>
      <c r="AKM138" s="336"/>
      <c r="AKN138" s="336"/>
      <c r="AKO138" s="336"/>
      <c r="AKP138" s="336"/>
      <c r="AKQ138" s="336"/>
      <c r="AKR138" s="336"/>
      <c r="AKS138" s="336"/>
      <c r="AKT138" s="336"/>
      <c r="AKU138" s="336"/>
      <c r="AKV138" s="336"/>
      <c r="AKW138" s="336"/>
      <c r="AKX138" s="336"/>
      <c r="AKY138" s="336"/>
      <c r="AKZ138" s="336"/>
      <c r="ALA138" s="336"/>
      <c r="ALB138" s="336"/>
      <c r="ALC138" s="336"/>
      <c r="ALD138" s="336"/>
      <c r="ALE138" s="336"/>
      <c r="ALF138" s="336"/>
      <c r="ALG138" s="336"/>
      <c r="ALH138" s="336"/>
      <c r="ALI138" s="336"/>
      <c r="ALJ138" s="336"/>
      <c r="ALK138" s="336"/>
      <c r="ALL138" s="336"/>
      <c r="ALM138" s="336"/>
      <c r="ALN138" s="336"/>
      <c r="ALO138" s="336"/>
      <c r="ALP138" s="336"/>
      <c r="ALQ138" s="336"/>
      <c r="ALR138" s="336"/>
      <c r="ALS138" s="336"/>
      <c r="ALT138" s="336"/>
      <c r="ALU138" s="336"/>
      <c r="ALV138" s="336"/>
      <c r="ALW138" s="336"/>
      <c r="ALX138" s="336"/>
      <c r="ALY138" s="336"/>
      <c r="ALZ138" s="336"/>
      <c r="AMA138" s="336"/>
      <c r="AMB138" s="336"/>
      <c r="AMC138" s="336"/>
      <c r="AMD138" s="336"/>
      <c r="AME138" s="336"/>
    </row>
    <row r="139" spans="1:1019" ht="57.6">
      <c r="A139" s="210">
        <v>137</v>
      </c>
      <c r="B139" s="343" t="s">
        <v>2896</v>
      </c>
      <c r="C139" s="344"/>
      <c r="D139" s="343"/>
      <c r="E139" s="343"/>
      <c r="F139" s="344">
        <v>50</v>
      </c>
      <c r="G139" s="345"/>
      <c r="H139" s="346"/>
      <c r="I139" s="930">
        <v>68368.649999999994</v>
      </c>
      <c r="J139" s="930">
        <v>68368.649999999994</v>
      </c>
      <c r="K139" s="347" t="s">
        <v>12</v>
      </c>
      <c r="L139" s="344" t="s">
        <v>2913</v>
      </c>
      <c r="M139" s="348" t="s">
        <v>1532</v>
      </c>
      <c r="N139" s="348" t="s">
        <v>3141</v>
      </c>
    </row>
    <row r="140" spans="1:1019" ht="24.9" customHeight="1">
      <c r="A140" s="210">
        <v>138</v>
      </c>
      <c r="B140" s="343" t="s">
        <v>1522</v>
      </c>
      <c r="C140" s="344"/>
      <c r="D140" s="343"/>
      <c r="E140" s="343"/>
      <c r="F140" s="344">
        <v>17</v>
      </c>
      <c r="G140" s="345"/>
      <c r="H140" s="346"/>
      <c r="I140" s="930"/>
      <c r="J140" s="930"/>
      <c r="K140" s="347" t="s">
        <v>12</v>
      </c>
      <c r="L140" s="344" t="s">
        <v>2913</v>
      </c>
      <c r="M140" s="348" t="s">
        <v>1532</v>
      </c>
      <c r="N140" s="348"/>
    </row>
    <row r="141" spans="1:1019" ht="24.9" customHeight="1">
      <c r="A141" s="210">
        <v>139</v>
      </c>
      <c r="B141" s="343" t="s">
        <v>1523</v>
      </c>
      <c r="C141" s="344"/>
      <c r="D141" s="343"/>
      <c r="E141" s="343"/>
      <c r="F141" s="344">
        <v>34</v>
      </c>
      <c r="G141" s="345"/>
      <c r="H141" s="346"/>
      <c r="I141" s="930"/>
      <c r="J141" s="930"/>
      <c r="K141" s="347" t="s">
        <v>12</v>
      </c>
      <c r="L141" s="344" t="s">
        <v>2913</v>
      </c>
      <c r="M141" s="348" t="s">
        <v>1532</v>
      </c>
      <c r="N141" s="348"/>
    </row>
    <row r="142" spans="1:1019" ht="24.9" customHeight="1">
      <c r="A142" s="210">
        <v>140</v>
      </c>
      <c r="B142" s="343" t="s">
        <v>1524</v>
      </c>
      <c r="C142" s="344"/>
      <c r="D142" s="343"/>
      <c r="E142" s="343"/>
      <c r="F142" s="344">
        <v>10</v>
      </c>
      <c r="G142" s="345"/>
      <c r="H142" s="346"/>
      <c r="I142" s="930"/>
      <c r="J142" s="930"/>
      <c r="K142" s="347" t="s">
        <v>12</v>
      </c>
      <c r="L142" s="344" t="s">
        <v>2913</v>
      </c>
      <c r="M142" s="348" t="s">
        <v>1532</v>
      </c>
      <c r="N142" s="348"/>
    </row>
    <row r="143" spans="1:1019" ht="24.9" customHeight="1">
      <c r="A143" s="210">
        <v>141</v>
      </c>
      <c r="B143" s="343" t="s">
        <v>1525</v>
      </c>
      <c r="C143" s="344"/>
      <c r="D143" s="343"/>
      <c r="E143" s="343"/>
      <c r="F143" s="344">
        <v>15</v>
      </c>
      <c r="G143" s="345"/>
      <c r="H143" s="346"/>
      <c r="I143" s="930"/>
      <c r="J143" s="930"/>
      <c r="K143" s="347" t="s">
        <v>12</v>
      </c>
      <c r="L143" s="344" t="s">
        <v>2913</v>
      </c>
      <c r="M143" s="348" t="s">
        <v>1532</v>
      </c>
      <c r="N143" s="348"/>
    </row>
    <row r="144" spans="1:1019" ht="24.9" customHeight="1">
      <c r="A144" s="210">
        <v>142</v>
      </c>
      <c r="B144" s="343" t="s">
        <v>1526</v>
      </c>
      <c r="C144" s="344"/>
      <c r="D144" s="343"/>
      <c r="E144" s="343"/>
      <c r="F144" s="344">
        <v>22</v>
      </c>
      <c r="G144" s="345"/>
      <c r="H144" s="346"/>
      <c r="I144" s="930"/>
      <c r="J144" s="930"/>
      <c r="K144" s="347" t="s">
        <v>12</v>
      </c>
      <c r="L144" s="344" t="s">
        <v>2913</v>
      </c>
      <c r="M144" s="348" t="s">
        <v>1532</v>
      </c>
      <c r="N144" s="348"/>
    </row>
    <row r="145" spans="1:14" ht="24.9" customHeight="1">
      <c r="A145" s="210">
        <v>143</v>
      </c>
      <c r="B145" s="343" t="s">
        <v>1527</v>
      </c>
      <c r="C145" s="344"/>
      <c r="D145" s="343"/>
      <c r="E145" s="343"/>
      <c r="F145" s="344">
        <v>1</v>
      </c>
      <c r="G145" s="345"/>
      <c r="H145" s="346"/>
      <c r="I145" s="930"/>
      <c r="J145" s="930"/>
      <c r="K145" s="347" t="s">
        <v>12</v>
      </c>
      <c r="L145" s="344" t="s">
        <v>2913</v>
      </c>
      <c r="M145" s="348" t="s">
        <v>1532</v>
      </c>
      <c r="N145" s="348"/>
    </row>
    <row r="146" spans="1:14" ht="24.9" customHeight="1">
      <c r="A146" s="210">
        <v>144</v>
      </c>
      <c r="B146" s="343" t="s">
        <v>1528</v>
      </c>
      <c r="C146" s="344"/>
      <c r="D146" s="343"/>
      <c r="E146" s="343"/>
      <c r="F146" s="344">
        <v>39</v>
      </c>
      <c r="G146" s="345"/>
      <c r="H146" s="346"/>
      <c r="I146" s="930"/>
      <c r="J146" s="930"/>
      <c r="K146" s="347" t="s">
        <v>12</v>
      </c>
      <c r="L146" s="344" t="s">
        <v>2913</v>
      </c>
      <c r="M146" s="348" t="s">
        <v>1532</v>
      </c>
      <c r="N146" s="348"/>
    </row>
    <row r="147" spans="1:14" ht="24.9" customHeight="1">
      <c r="A147" s="210">
        <v>145</v>
      </c>
      <c r="B147" s="343" t="s">
        <v>1529</v>
      </c>
      <c r="C147" s="344"/>
      <c r="D147" s="343"/>
      <c r="E147" s="343"/>
      <c r="F147" s="344">
        <v>5</v>
      </c>
      <c r="G147" s="345"/>
      <c r="H147" s="346"/>
      <c r="I147" s="930"/>
      <c r="J147" s="930"/>
      <c r="K147" s="347" t="s">
        <v>12</v>
      </c>
      <c r="L147" s="344" t="s">
        <v>2913</v>
      </c>
      <c r="M147" s="348" t="s">
        <v>1532</v>
      </c>
      <c r="N147" s="348"/>
    </row>
    <row r="148" spans="1:14" ht="24.9" customHeight="1">
      <c r="A148" s="210">
        <v>146</v>
      </c>
      <c r="B148" s="343" t="s">
        <v>1530</v>
      </c>
      <c r="C148" s="344"/>
      <c r="D148" s="343"/>
      <c r="E148" s="343"/>
      <c r="F148" s="344">
        <v>15</v>
      </c>
      <c r="G148" s="345"/>
      <c r="H148" s="346"/>
      <c r="I148" s="930"/>
      <c r="J148" s="930"/>
      <c r="K148" s="347" t="s">
        <v>12</v>
      </c>
      <c r="L148" s="344" t="s">
        <v>2913</v>
      </c>
      <c r="M148" s="348" t="s">
        <v>1532</v>
      </c>
      <c r="N148" s="348"/>
    </row>
    <row r="149" spans="1:14" ht="24.9" customHeight="1">
      <c r="A149" s="210">
        <v>147</v>
      </c>
      <c r="B149" s="349" t="s">
        <v>1531</v>
      </c>
      <c r="C149" s="350"/>
      <c r="D149" s="349"/>
      <c r="E149" s="349"/>
      <c r="F149" s="350">
        <v>1</v>
      </c>
      <c r="G149" s="319"/>
      <c r="H149" s="321"/>
      <c r="I149" s="215">
        <v>245</v>
      </c>
      <c r="J149" s="215">
        <v>245</v>
      </c>
      <c r="K149" s="325" t="s">
        <v>12</v>
      </c>
      <c r="L149" s="210" t="s">
        <v>2913</v>
      </c>
      <c r="M149" s="322" t="s">
        <v>1532</v>
      </c>
      <c r="N149" s="322"/>
    </row>
    <row r="150" spans="1:14" s="341" customFormat="1" ht="24.9" customHeight="1">
      <c r="A150" s="210">
        <v>148</v>
      </c>
      <c r="B150" s="237" t="s">
        <v>1533</v>
      </c>
      <c r="C150" s="210"/>
      <c r="D150" s="237"/>
      <c r="E150" s="237"/>
      <c r="F150" s="210"/>
      <c r="G150" s="319"/>
      <c r="H150" s="321"/>
      <c r="I150" s="320">
        <v>589110.39</v>
      </c>
      <c r="J150" s="320">
        <v>589110.39</v>
      </c>
      <c r="K150" s="210" t="s">
        <v>144</v>
      </c>
      <c r="L150" s="210" t="s">
        <v>2907</v>
      </c>
      <c r="M150" s="237" t="s">
        <v>554</v>
      </c>
      <c r="N150" s="322"/>
    </row>
    <row r="151" spans="1:14" s="341" customFormat="1" ht="24.9" customHeight="1">
      <c r="A151" s="210">
        <v>149</v>
      </c>
      <c r="B151" s="237" t="s">
        <v>1491</v>
      </c>
      <c r="C151" s="210"/>
      <c r="D151" s="237"/>
      <c r="E151" s="237"/>
      <c r="F151" s="210"/>
      <c r="G151" s="319"/>
      <c r="H151" s="321"/>
      <c r="I151" s="299">
        <v>118699.15</v>
      </c>
      <c r="J151" s="299">
        <v>118699.15</v>
      </c>
      <c r="K151" s="210" t="s">
        <v>144</v>
      </c>
      <c r="L151" s="210" t="s">
        <v>2907</v>
      </c>
      <c r="M151" s="237" t="s">
        <v>1534</v>
      </c>
      <c r="N151" s="322"/>
    </row>
    <row r="152" spans="1:14" s="341" customFormat="1" ht="24.9" customHeight="1">
      <c r="A152" s="210">
        <v>150</v>
      </c>
      <c r="B152" s="237" t="s">
        <v>3276</v>
      </c>
      <c r="C152" s="210"/>
      <c r="D152" s="237"/>
      <c r="E152" s="237"/>
      <c r="F152" s="210">
        <v>1</v>
      </c>
      <c r="G152" s="319"/>
      <c r="H152" s="321"/>
      <c r="I152" s="299">
        <v>18500</v>
      </c>
      <c r="J152" s="299">
        <v>18500</v>
      </c>
      <c r="K152" s="210" t="s">
        <v>1495</v>
      </c>
      <c r="L152" s="210" t="s">
        <v>3274</v>
      </c>
      <c r="M152" s="237" t="s">
        <v>1534</v>
      </c>
      <c r="N152" s="322"/>
    </row>
    <row r="153" spans="1:14" s="341" customFormat="1" ht="42.6" customHeight="1">
      <c r="A153" s="210">
        <v>151</v>
      </c>
      <c r="B153" s="237" t="s">
        <v>3277</v>
      </c>
      <c r="C153" s="210"/>
      <c r="D153" s="237"/>
      <c r="E153" s="237"/>
      <c r="F153" s="210"/>
      <c r="G153" s="319"/>
      <c r="H153" s="321"/>
      <c r="I153" s="299">
        <v>68725.039999999994</v>
      </c>
      <c r="J153" s="299">
        <v>68725.039999999994</v>
      </c>
      <c r="K153" s="210" t="s">
        <v>1495</v>
      </c>
      <c r="L153" s="210" t="s">
        <v>3274</v>
      </c>
      <c r="M153" s="237" t="s">
        <v>1534</v>
      </c>
      <c r="N153" s="322" t="s">
        <v>3279</v>
      </c>
    </row>
    <row r="154" spans="1:14" s="341" customFormat="1" ht="39.6">
      <c r="A154" s="210">
        <v>152</v>
      </c>
      <c r="B154" s="237" t="s">
        <v>3278</v>
      </c>
      <c r="C154" s="210"/>
      <c r="D154" s="237"/>
      <c r="E154" s="237"/>
      <c r="F154" s="210"/>
      <c r="G154" s="319"/>
      <c r="H154" s="321"/>
      <c r="I154" s="299">
        <v>90419.15</v>
      </c>
      <c r="J154" s="299">
        <v>90419.15</v>
      </c>
      <c r="K154" s="210" t="s">
        <v>1495</v>
      </c>
      <c r="L154" s="210" t="s">
        <v>3274</v>
      </c>
      <c r="M154" s="237" t="s">
        <v>1534</v>
      </c>
      <c r="N154" s="322"/>
    </row>
    <row r="155" spans="1:14" s="341" customFormat="1" ht="39" customHeight="1">
      <c r="A155" s="210">
        <v>153</v>
      </c>
      <c r="B155" s="237" t="s">
        <v>3275</v>
      </c>
      <c r="C155" s="210"/>
      <c r="D155" s="237"/>
      <c r="E155" s="237"/>
      <c r="F155" s="210"/>
      <c r="G155" s="319"/>
      <c r="H155" s="321"/>
      <c r="I155" s="299">
        <v>131428.97</v>
      </c>
      <c r="J155" s="299">
        <v>131428.97</v>
      </c>
      <c r="K155" s="210" t="s">
        <v>144</v>
      </c>
      <c r="L155" s="210" t="s">
        <v>2907</v>
      </c>
      <c r="M155" s="237" t="s">
        <v>1534</v>
      </c>
      <c r="N155" s="322"/>
    </row>
    <row r="156" spans="1:14" ht="24.9" customHeight="1">
      <c r="A156" s="210">
        <v>154</v>
      </c>
      <c r="B156" s="322" t="s">
        <v>1553</v>
      </c>
      <c r="C156" s="210"/>
      <c r="D156" s="322"/>
      <c r="E156" s="322"/>
      <c r="F156" s="210"/>
      <c r="G156" s="319"/>
      <c r="H156" s="351"/>
      <c r="I156" s="215">
        <v>140844.92000000001</v>
      </c>
      <c r="J156" s="215">
        <v>140844.92000000001</v>
      </c>
      <c r="K156" s="210" t="s">
        <v>144</v>
      </c>
      <c r="L156" s="210" t="s">
        <v>2915</v>
      </c>
      <c r="M156" s="322" t="s">
        <v>982</v>
      </c>
      <c r="N156" s="322"/>
    </row>
    <row r="157" spans="1:14" ht="24.9" customHeight="1">
      <c r="A157" s="210">
        <v>155</v>
      </c>
      <c r="B157" s="322" t="s">
        <v>1554</v>
      </c>
      <c r="C157" s="210"/>
      <c r="D157" s="322"/>
      <c r="E157" s="322"/>
      <c r="F157" s="210">
        <v>1</v>
      </c>
      <c r="G157" s="319"/>
      <c r="H157" s="322" t="s">
        <v>1555</v>
      </c>
      <c r="I157" s="215">
        <v>2396.86</v>
      </c>
      <c r="J157" s="215">
        <v>2396.86</v>
      </c>
      <c r="K157" s="210" t="s">
        <v>144</v>
      </c>
      <c r="L157" s="210" t="s">
        <v>2915</v>
      </c>
      <c r="M157" s="322" t="s">
        <v>982</v>
      </c>
      <c r="N157" s="322"/>
    </row>
    <row r="158" spans="1:14" ht="24.9" customHeight="1">
      <c r="A158" s="210">
        <v>156</v>
      </c>
      <c r="B158" s="322" t="s">
        <v>1554</v>
      </c>
      <c r="C158" s="210"/>
      <c r="D158" s="322"/>
      <c r="E158" s="322"/>
      <c r="F158" s="210">
        <v>1</v>
      </c>
      <c r="G158" s="319"/>
      <c r="H158" s="322">
        <v>2011</v>
      </c>
      <c r="I158" s="215">
        <v>25000</v>
      </c>
      <c r="J158" s="215">
        <v>25000</v>
      </c>
      <c r="K158" s="210" t="s">
        <v>144</v>
      </c>
      <c r="L158" s="210" t="s">
        <v>2915</v>
      </c>
      <c r="M158" s="322" t="s">
        <v>982</v>
      </c>
      <c r="N158" s="322"/>
    </row>
    <row r="159" spans="1:14" ht="24.9" customHeight="1">
      <c r="A159" s="210">
        <v>157</v>
      </c>
      <c r="B159" s="322" t="s">
        <v>1554</v>
      </c>
      <c r="C159" s="210"/>
      <c r="D159" s="322"/>
      <c r="E159" s="322"/>
      <c r="F159" s="210">
        <v>1</v>
      </c>
      <c r="G159" s="319"/>
      <c r="H159" s="352"/>
      <c r="I159" s="215">
        <v>4815</v>
      </c>
      <c r="J159" s="215">
        <v>4815</v>
      </c>
      <c r="K159" s="210" t="s">
        <v>144</v>
      </c>
      <c r="L159" s="659" t="s">
        <v>4068</v>
      </c>
      <c r="M159" s="322" t="s">
        <v>911</v>
      </c>
      <c r="N159" s="237"/>
    </row>
    <row r="160" spans="1:14" ht="24.9" customHeight="1">
      <c r="A160" s="210">
        <v>158</v>
      </c>
      <c r="B160" s="322" t="s">
        <v>1556</v>
      </c>
      <c r="C160" s="210"/>
      <c r="D160" s="322"/>
      <c r="E160" s="322"/>
      <c r="F160" s="210">
        <v>1</v>
      </c>
      <c r="G160" s="319"/>
      <c r="H160" s="352"/>
      <c r="I160" s="215">
        <v>8450</v>
      </c>
      <c r="J160" s="215">
        <v>8450</v>
      </c>
      <c r="K160" s="210" t="s">
        <v>144</v>
      </c>
      <c r="L160" s="659" t="s">
        <v>4068</v>
      </c>
      <c r="M160" s="322" t="s">
        <v>911</v>
      </c>
      <c r="N160" s="237"/>
    </row>
    <row r="161" spans="1:14" ht="24.9" customHeight="1">
      <c r="A161" s="210">
        <v>159</v>
      </c>
      <c r="B161" s="322" t="s">
        <v>1557</v>
      </c>
      <c r="C161" s="210"/>
      <c r="D161" s="322"/>
      <c r="E161" s="322"/>
      <c r="F161" s="210">
        <v>1</v>
      </c>
      <c r="G161" s="319"/>
      <c r="H161" s="352"/>
      <c r="I161" s="215">
        <v>4000</v>
      </c>
      <c r="J161" s="215">
        <v>4000</v>
      </c>
      <c r="K161" s="210" t="s">
        <v>144</v>
      </c>
      <c r="L161" s="659" t="s">
        <v>4068</v>
      </c>
      <c r="M161" s="322" t="s">
        <v>911</v>
      </c>
      <c r="N161" s="237"/>
    </row>
    <row r="162" spans="1:14" ht="24.9" customHeight="1">
      <c r="A162" s="210">
        <v>160</v>
      </c>
      <c r="B162" s="322" t="s">
        <v>1558</v>
      </c>
      <c r="C162" s="210"/>
      <c r="D162" s="322"/>
      <c r="E162" s="322"/>
      <c r="F162" s="210">
        <v>5</v>
      </c>
      <c r="G162" s="319"/>
      <c r="H162" s="352" t="s">
        <v>1559</v>
      </c>
      <c r="I162" s="215">
        <v>4711.49</v>
      </c>
      <c r="J162" s="215">
        <v>4711.49</v>
      </c>
      <c r="K162" s="210" t="s">
        <v>144</v>
      </c>
      <c r="L162" s="659" t="s">
        <v>4068</v>
      </c>
      <c r="M162" s="322" t="s">
        <v>911</v>
      </c>
      <c r="N162" s="237"/>
    </row>
    <row r="163" spans="1:14" ht="24.9" customHeight="1">
      <c r="A163" s="210">
        <v>161</v>
      </c>
      <c r="B163" s="322" t="s">
        <v>1560</v>
      </c>
      <c r="C163" s="210"/>
      <c r="D163" s="322"/>
      <c r="E163" s="322"/>
      <c r="F163" s="210">
        <v>2</v>
      </c>
      <c r="G163" s="319"/>
      <c r="H163" s="352" t="s">
        <v>1561</v>
      </c>
      <c r="I163" s="215">
        <v>9900</v>
      </c>
      <c r="J163" s="215">
        <v>9900</v>
      </c>
      <c r="K163" s="210" t="s">
        <v>144</v>
      </c>
      <c r="L163" s="659" t="s">
        <v>4068</v>
      </c>
      <c r="M163" s="322" t="s">
        <v>911</v>
      </c>
      <c r="N163" s="237"/>
    </row>
    <row r="164" spans="1:14" ht="24.9" customHeight="1">
      <c r="A164" s="210">
        <v>162</v>
      </c>
      <c r="B164" s="322" t="s">
        <v>1562</v>
      </c>
      <c r="C164" s="210"/>
      <c r="D164" s="322"/>
      <c r="E164" s="322"/>
      <c r="F164" s="210">
        <v>1</v>
      </c>
      <c r="G164" s="319"/>
      <c r="H164" s="352" t="s">
        <v>1561</v>
      </c>
      <c r="I164" s="215">
        <v>3881.22</v>
      </c>
      <c r="J164" s="215">
        <v>3881.22</v>
      </c>
      <c r="K164" s="210" t="s">
        <v>144</v>
      </c>
      <c r="L164" s="659" t="s">
        <v>4068</v>
      </c>
      <c r="M164" s="322" t="s">
        <v>911</v>
      </c>
      <c r="N164" s="237"/>
    </row>
    <row r="165" spans="1:14" ht="24.9" customHeight="1">
      <c r="A165" s="210">
        <v>163</v>
      </c>
      <c r="B165" s="322" t="s">
        <v>1562</v>
      </c>
      <c r="C165" s="210"/>
      <c r="D165" s="322"/>
      <c r="E165" s="322"/>
      <c r="F165" s="210">
        <v>1</v>
      </c>
      <c r="G165" s="319"/>
      <c r="H165" s="352" t="s">
        <v>1561</v>
      </c>
      <c r="I165" s="215">
        <v>3673.8</v>
      </c>
      <c r="J165" s="215">
        <v>3673.8</v>
      </c>
      <c r="K165" s="210" t="s">
        <v>144</v>
      </c>
      <c r="L165" s="659" t="s">
        <v>4068</v>
      </c>
      <c r="M165" s="322" t="s">
        <v>911</v>
      </c>
      <c r="N165" s="237"/>
    </row>
    <row r="166" spans="1:14" ht="24.9" customHeight="1">
      <c r="A166" s="210">
        <v>164</v>
      </c>
      <c r="B166" s="237" t="s">
        <v>1563</v>
      </c>
      <c r="C166" s="210"/>
      <c r="D166" s="237"/>
      <c r="E166" s="237"/>
      <c r="F166" s="210">
        <v>1</v>
      </c>
      <c r="G166" s="319"/>
      <c r="H166" s="352" t="s">
        <v>1564</v>
      </c>
      <c r="I166" s="215">
        <v>5258.25</v>
      </c>
      <c r="J166" s="215">
        <v>5258.25</v>
      </c>
      <c r="K166" s="210" t="s">
        <v>144</v>
      </c>
      <c r="L166" s="659" t="s">
        <v>4068</v>
      </c>
      <c r="M166" s="322" t="s">
        <v>911</v>
      </c>
      <c r="N166" s="237"/>
    </row>
    <row r="167" spans="1:14" ht="24.9" customHeight="1">
      <c r="A167" s="210">
        <v>165</v>
      </c>
      <c r="B167" s="237" t="s">
        <v>1565</v>
      </c>
      <c r="C167" s="210"/>
      <c r="D167" s="237"/>
      <c r="E167" s="237"/>
      <c r="F167" s="210">
        <v>1</v>
      </c>
      <c r="G167" s="319"/>
      <c r="H167" s="352">
        <v>2010</v>
      </c>
      <c r="I167" s="215">
        <v>11501.56</v>
      </c>
      <c r="J167" s="215">
        <v>11501.56</v>
      </c>
      <c r="K167" s="210" t="s">
        <v>144</v>
      </c>
      <c r="L167" s="659" t="s">
        <v>4068</v>
      </c>
      <c r="M167" s="322" t="s">
        <v>911</v>
      </c>
      <c r="N167" s="237"/>
    </row>
    <row r="168" spans="1:14" ht="24.9" customHeight="1">
      <c r="A168" s="210">
        <v>166</v>
      </c>
      <c r="B168" s="237" t="s">
        <v>1566</v>
      </c>
      <c r="C168" s="210"/>
      <c r="D168" s="237"/>
      <c r="E168" s="237"/>
      <c r="F168" s="210">
        <v>1</v>
      </c>
      <c r="G168" s="319"/>
      <c r="H168" s="352" t="s">
        <v>1567</v>
      </c>
      <c r="I168" s="215">
        <v>6121.97</v>
      </c>
      <c r="J168" s="215">
        <v>6121.97</v>
      </c>
      <c r="K168" s="210" t="s">
        <v>144</v>
      </c>
      <c r="L168" s="659" t="s">
        <v>4068</v>
      </c>
      <c r="M168" s="322" t="s">
        <v>911</v>
      </c>
      <c r="N168" s="237"/>
    </row>
    <row r="169" spans="1:14" ht="24.9" customHeight="1">
      <c r="A169" s="210">
        <v>167</v>
      </c>
      <c r="B169" s="237" t="s">
        <v>1568</v>
      </c>
      <c r="C169" s="210"/>
      <c r="D169" s="237"/>
      <c r="E169" s="237"/>
      <c r="F169" s="210">
        <v>1</v>
      </c>
      <c r="G169" s="319"/>
      <c r="H169" s="352" t="s">
        <v>1569</v>
      </c>
      <c r="I169" s="215">
        <v>5370.8</v>
      </c>
      <c r="J169" s="215">
        <v>5370.8</v>
      </c>
      <c r="K169" s="210" t="s">
        <v>144</v>
      </c>
      <c r="L169" s="659" t="s">
        <v>4068</v>
      </c>
      <c r="M169" s="322" t="s">
        <v>911</v>
      </c>
      <c r="N169" s="237"/>
    </row>
    <row r="170" spans="1:14" ht="24.9" customHeight="1">
      <c r="A170" s="210">
        <v>168</v>
      </c>
      <c r="B170" s="237" t="s">
        <v>1570</v>
      </c>
      <c r="C170" s="210"/>
      <c r="D170" s="237"/>
      <c r="E170" s="237"/>
      <c r="F170" s="210">
        <v>1</v>
      </c>
      <c r="G170" s="319"/>
      <c r="H170" s="352" t="s">
        <v>1571</v>
      </c>
      <c r="I170" s="215">
        <v>17690</v>
      </c>
      <c r="J170" s="215">
        <v>17690</v>
      </c>
      <c r="K170" s="210" t="s">
        <v>144</v>
      </c>
      <c r="L170" s="659" t="s">
        <v>4068</v>
      </c>
      <c r="M170" s="322" t="s">
        <v>911</v>
      </c>
      <c r="N170" s="237"/>
    </row>
    <row r="171" spans="1:14" ht="24.9" customHeight="1">
      <c r="A171" s="210">
        <v>169</v>
      </c>
      <c r="B171" s="237" t="s">
        <v>1572</v>
      </c>
      <c r="C171" s="210"/>
      <c r="D171" s="237"/>
      <c r="E171" s="237"/>
      <c r="F171" s="210">
        <v>1</v>
      </c>
      <c r="G171" s="319"/>
      <c r="H171" s="352" t="s">
        <v>1567</v>
      </c>
      <c r="I171" s="215">
        <v>22970</v>
      </c>
      <c r="J171" s="215">
        <v>22970</v>
      </c>
      <c r="K171" s="210" t="s">
        <v>144</v>
      </c>
      <c r="L171" s="659" t="s">
        <v>4068</v>
      </c>
      <c r="M171" s="322" t="s">
        <v>911</v>
      </c>
      <c r="N171" s="237"/>
    </row>
    <row r="172" spans="1:14" ht="24.9" customHeight="1">
      <c r="A172" s="210">
        <v>170</v>
      </c>
      <c r="B172" s="237" t="s">
        <v>1573</v>
      </c>
      <c r="C172" s="210"/>
      <c r="D172" s="237"/>
      <c r="E172" s="237"/>
      <c r="F172" s="210">
        <v>1</v>
      </c>
      <c r="G172" s="319"/>
      <c r="H172" s="352" t="s">
        <v>1561</v>
      </c>
      <c r="I172" s="215">
        <v>6396</v>
      </c>
      <c r="J172" s="215">
        <v>6396</v>
      </c>
      <c r="K172" s="210" t="s">
        <v>144</v>
      </c>
      <c r="L172" s="659" t="s">
        <v>4068</v>
      </c>
      <c r="M172" s="322" t="s">
        <v>911</v>
      </c>
      <c r="N172" s="237"/>
    </row>
    <row r="173" spans="1:14" ht="24.9" customHeight="1">
      <c r="A173" s="210">
        <v>171</v>
      </c>
      <c r="B173" s="237" t="s">
        <v>1574</v>
      </c>
      <c r="C173" s="210"/>
      <c r="D173" s="237"/>
      <c r="E173" s="237"/>
      <c r="F173" s="210">
        <v>1</v>
      </c>
      <c r="G173" s="319"/>
      <c r="H173" s="352" t="s">
        <v>1561</v>
      </c>
      <c r="I173" s="215">
        <v>3848.67</v>
      </c>
      <c r="J173" s="215">
        <v>3848.67</v>
      </c>
      <c r="K173" s="210" t="s">
        <v>144</v>
      </c>
      <c r="L173" s="659" t="s">
        <v>4068</v>
      </c>
      <c r="M173" s="322" t="s">
        <v>911</v>
      </c>
      <c r="N173" s="237"/>
    </row>
    <row r="174" spans="1:14" ht="24.9" customHeight="1">
      <c r="A174" s="210">
        <v>172</v>
      </c>
      <c r="B174" s="237" t="s">
        <v>1574</v>
      </c>
      <c r="C174" s="210"/>
      <c r="D174" s="237"/>
      <c r="E174" s="237"/>
      <c r="F174" s="210">
        <v>1</v>
      </c>
      <c r="G174" s="319"/>
      <c r="H174" s="352" t="s">
        <v>1561</v>
      </c>
      <c r="I174" s="215">
        <v>3848.67</v>
      </c>
      <c r="J174" s="215">
        <v>3848.67</v>
      </c>
      <c r="K174" s="210" t="s">
        <v>144</v>
      </c>
      <c r="L174" s="659" t="s">
        <v>4068</v>
      </c>
      <c r="M174" s="322" t="s">
        <v>911</v>
      </c>
      <c r="N174" s="237"/>
    </row>
    <row r="175" spans="1:14" ht="24.9" customHeight="1">
      <c r="A175" s="210">
        <v>173</v>
      </c>
      <c r="B175" s="237" t="s">
        <v>2994</v>
      </c>
      <c r="C175" s="210"/>
      <c r="D175" s="237"/>
      <c r="E175" s="237"/>
      <c r="F175" s="210"/>
      <c r="G175" s="319"/>
      <c r="H175" s="351"/>
      <c r="I175" s="320">
        <v>29125.16</v>
      </c>
      <c r="J175" s="320">
        <v>29125.16</v>
      </c>
      <c r="K175" s="210" t="s">
        <v>144</v>
      </c>
      <c r="L175" s="659" t="s">
        <v>4068</v>
      </c>
      <c r="M175" s="237" t="s">
        <v>2990</v>
      </c>
      <c r="N175" s="237"/>
    </row>
    <row r="176" spans="1:14" ht="24.9" customHeight="1">
      <c r="A176" s="210">
        <v>174</v>
      </c>
      <c r="B176" s="237" t="s">
        <v>2994</v>
      </c>
      <c r="C176" s="210"/>
      <c r="D176" s="237"/>
      <c r="E176" s="237"/>
      <c r="F176" s="210"/>
      <c r="G176" s="319"/>
      <c r="H176" s="351"/>
      <c r="I176" s="320">
        <v>7454.67</v>
      </c>
      <c r="J176" s="320">
        <v>7454.67</v>
      </c>
      <c r="K176" s="210" t="s">
        <v>144</v>
      </c>
      <c r="L176" s="659" t="s">
        <v>4068</v>
      </c>
      <c r="M176" s="237" t="s">
        <v>914</v>
      </c>
      <c r="N176" s="237"/>
    </row>
    <row r="177" spans="1:14" ht="24.9" customHeight="1">
      <c r="A177" s="210">
        <v>175</v>
      </c>
      <c r="B177" s="237" t="s">
        <v>2994</v>
      </c>
      <c r="C177" s="210"/>
      <c r="D177" s="237"/>
      <c r="E177" s="237"/>
      <c r="F177" s="210"/>
      <c r="G177" s="319"/>
      <c r="H177" s="351"/>
      <c r="I177" s="320">
        <v>11096.24</v>
      </c>
      <c r="J177" s="320">
        <v>11096.24</v>
      </c>
      <c r="K177" s="210" t="s">
        <v>144</v>
      </c>
      <c r="L177" s="659" t="s">
        <v>4068</v>
      </c>
      <c r="M177" s="237" t="s">
        <v>2991</v>
      </c>
      <c r="N177" s="237"/>
    </row>
    <row r="178" spans="1:14" ht="24.9" customHeight="1">
      <c r="A178" s="210">
        <v>176</v>
      </c>
      <c r="B178" s="237" t="s">
        <v>2994</v>
      </c>
      <c r="C178" s="210"/>
      <c r="D178" s="237"/>
      <c r="E178" s="237"/>
      <c r="F178" s="210"/>
      <c r="G178" s="319"/>
      <c r="H178" s="351"/>
      <c r="I178" s="320">
        <v>6039</v>
      </c>
      <c r="J178" s="320">
        <v>6039</v>
      </c>
      <c r="K178" s="210" t="s">
        <v>144</v>
      </c>
      <c r="L178" s="659" t="s">
        <v>4068</v>
      </c>
      <c r="M178" s="237" t="s">
        <v>2992</v>
      </c>
      <c r="N178" s="237"/>
    </row>
    <row r="179" spans="1:14" ht="24.9" customHeight="1">
      <c r="A179" s="210">
        <v>177</v>
      </c>
      <c r="B179" s="237" t="s">
        <v>2994</v>
      </c>
      <c r="C179" s="210"/>
      <c r="D179" s="237"/>
      <c r="E179" s="237"/>
      <c r="F179" s="210"/>
      <c r="G179" s="319"/>
      <c r="H179" s="351"/>
      <c r="I179" s="320">
        <v>4241</v>
      </c>
      <c r="J179" s="320">
        <v>4241</v>
      </c>
      <c r="K179" s="210" t="s">
        <v>144</v>
      </c>
      <c r="L179" s="659" t="s">
        <v>4068</v>
      </c>
      <c r="M179" s="237" t="s">
        <v>915</v>
      </c>
      <c r="N179" s="237"/>
    </row>
    <row r="180" spans="1:14" ht="24.9" customHeight="1">
      <c r="A180" s="210">
        <v>178</v>
      </c>
      <c r="B180" s="237" t="s">
        <v>2995</v>
      </c>
      <c r="C180" s="210"/>
      <c r="D180" s="237"/>
      <c r="E180" s="237"/>
      <c r="F180" s="210"/>
      <c r="G180" s="319"/>
      <c r="H180" s="351"/>
      <c r="I180" s="320">
        <v>20505</v>
      </c>
      <c r="J180" s="320">
        <v>20505</v>
      </c>
      <c r="K180" s="210" t="s">
        <v>144</v>
      </c>
      <c r="L180" s="659" t="s">
        <v>4068</v>
      </c>
      <c r="M180" s="237" t="s">
        <v>916</v>
      </c>
      <c r="N180" s="237"/>
    </row>
    <row r="181" spans="1:14" ht="24.9" customHeight="1">
      <c r="A181" s="210">
        <v>179</v>
      </c>
      <c r="B181" s="237" t="s">
        <v>2995</v>
      </c>
      <c r="C181" s="210"/>
      <c r="D181" s="237"/>
      <c r="E181" s="237"/>
      <c r="F181" s="210"/>
      <c r="G181" s="319"/>
      <c r="H181" s="351"/>
      <c r="I181" s="320">
        <v>1719</v>
      </c>
      <c r="J181" s="320">
        <v>1719</v>
      </c>
      <c r="K181" s="210" t="s">
        <v>144</v>
      </c>
      <c r="L181" s="659" t="s">
        <v>4068</v>
      </c>
      <c r="M181" s="237" t="s">
        <v>917</v>
      </c>
      <c r="N181" s="237"/>
    </row>
    <row r="182" spans="1:14" ht="24.9" customHeight="1">
      <c r="A182" s="210">
        <v>180</v>
      </c>
      <c r="B182" s="237" t="s">
        <v>2994</v>
      </c>
      <c r="C182" s="210"/>
      <c r="D182" s="237"/>
      <c r="E182" s="237"/>
      <c r="F182" s="210"/>
      <c r="G182" s="319"/>
      <c r="H182" s="351"/>
      <c r="I182" s="320">
        <v>1798</v>
      </c>
      <c r="J182" s="320">
        <v>1798</v>
      </c>
      <c r="K182" s="210" t="s">
        <v>144</v>
      </c>
      <c r="L182" s="659" t="s">
        <v>4068</v>
      </c>
      <c r="M182" s="237" t="s">
        <v>918</v>
      </c>
      <c r="N182" s="237"/>
    </row>
    <row r="183" spans="1:14" ht="24.9" customHeight="1">
      <c r="A183" s="210">
        <v>181</v>
      </c>
      <c r="B183" s="237" t="s">
        <v>2994</v>
      </c>
      <c r="C183" s="210"/>
      <c r="D183" s="237"/>
      <c r="E183" s="237"/>
      <c r="F183" s="210"/>
      <c r="G183" s="319"/>
      <c r="H183" s="351"/>
      <c r="I183" s="320">
        <v>21185.279999999999</v>
      </c>
      <c r="J183" s="320">
        <v>21185.279999999999</v>
      </c>
      <c r="K183" s="210" t="s">
        <v>144</v>
      </c>
      <c r="L183" s="659" t="s">
        <v>4068</v>
      </c>
      <c r="M183" s="237" t="s">
        <v>542</v>
      </c>
      <c r="N183" s="237"/>
    </row>
    <row r="184" spans="1:14" ht="24.9" customHeight="1">
      <c r="A184" s="210">
        <v>182</v>
      </c>
      <c r="B184" s="237" t="s">
        <v>2995</v>
      </c>
      <c r="C184" s="210"/>
      <c r="D184" s="237"/>
      <c r="E184" s="237"/>
      <c r="F184" s="210"/>
      <c r="G184" s="319"/>
      <c r="H184" s="351"/>
      <c r="I184" s="320">
        <v>20842</v>
      </c>
      <c r="J184" s="320">
        <v>20842</v>
      </c>
      <c r="K184" s="210" t="s">
        <v>144</v>
      </c>
      <c r="L184" s="659" t="s">
        <v>4068</v>
      </c>
      <c r="M184" s="237" t="s">
        <v>39</v>
      </c>
      <c r="N184" s="237"/>
    </row>
    <row r="185" spans="1:14" ht="24.9" customHeight="1">
      <c r="A185" s="210">
        <v>183</v>
      </c>
      <c r="B185" s="237" t="s">
        <v>2995</v>
      </c>
      <c r="C185" s="210"/>
      <c r="D185" s="237"/>
      <c r="E185" s="237"/>
      <c r="F185" s="210"/>
      <c r="G185" s="319"/>
      <c r="H185" s="351"/>
      <c r="I185" s="320">
        <v>13599.9</v>
      </c>
      <c r="J185" s="320">
        <v>13599.9</v>
      </c>
      <c r="K185" s="210" t="s">
        <v>144</v>
      </c>
      <c r="L185" s="659" t="s">
        <v>4068</v>
      </c>
      <c r="M185" s="237" t="s">
        <v>543</v>
      </c>
      <c r="N185" s="237"/>
    </row>
    <row r="186" spans="1:14" ht="24.9" customHeight="1">
      <c r="A186" s="210">
        <v>184</v>
      </c>
      <c r="B186" s="237" t="s">
        <v>2995</v>
      </c>
      <c r="C186" s="210"/>
      <c r="D186" s="237"/>
      <c r="E186" s="237"/>
      <c r="F186" s="210"/>
      <c r="G186" s="319"/>
      <c r="H186" s="351"/>
      <c r="I186" s="320">
        <v>62947.57</v>
      </c>
      <c r="J186" s="320">
        <v>62947.57</v>
      </c>
      <c r="K186" s="210" t="s">
        <v>144</v>
      </c>
      <c r="L186" s="659" t="s">
        <v>4068</v>
      </c>
      <c r="M186" s="237" t="s">
        <v>2993</v>
      </c>
      <c r="N186" s="237"/>
    </row>
    <row r="187" spans="1:14" ht="24.9" customHeight="1">
      <c r="A187" s="210">
        <v>185</v>
      </c>
      <c r="B187" s="237" t="s">
        <v>2994</v>
      </c>
      <c r="C187" s="210"/>
      <c r="D187" s="237"/>
      <c r="E187" s="237"/>
      <c r="F187" s="210"/>
      <c r="G187" s="319"/>
      <c r="H187" s="351"/>
      <c r="I187" s="320">
        <v>2196</v>
      </c>
      <c r="J187" s="320">
        <v>2196</v>
      </c>
      <c r="K187" s="210" t="s">
        <v>144</v>
      </c>
      <c r="L187" s="659" t="s">
        <v>4068</v>
      </c>
      <c r="M187" s="237" t="s">
        <v>151</v>
      </c>
      <c r="N187" s="237"/>
    </row>
    <row r="188" spans="1:14" ht="24.9" customHeight="1">
      <c r="A188" s="210">
        <v>186</v>
      </c>
      <c r="B188" s="237" t="s">
        <v>2994</v>
      </c>
      <c r="C188" s="210"/>
      <c r="D188" s="237"/>
      <c r="E188" s="237"/>
      <c r="F188" s="210"/>
      <c r="G188" s="319"/>
      <c r="H188" s="351"/>
      <c r="I188" s="320">
        <v>2966.51</v>
      </c>
      <c r="J188" s="320">
        <v>2966.51</v>
      </c>
      <c r="K188" s="210" t="s">
        <v>144</v>
      </c>
      <c r="L188" s="659" t="s">
        <v>4068</v>
      </c>
      <c r="M188" s="237" t="s">
        <v>544</v>
      </c>
      <c r="N188" s="237"/>
    </row>
    <row r="189" spans="1:14" ht="24.9" customHeight="1">
      <c r="A189" s="210">
        <v>187</v>
      </c>
      <c r="B189" s="237" t="s">
        <v>2994</v>
      </c>
      <c r="C189" s="210"/>
      <c r="D189" s="237"/>
      <c r="E189" s="237"/>
      <c r="F189" s="210"/>
      <c r="G189" s="319"/>
      <c r="H189" s="351"/>
      <c r="I189" s="320">
        <v>14884</v>
      </c>
      <c r="J189" s="320">
        <v>14884</v>
      </c>
      <c r="K189" s="210" t="s">
        <v>144</v>
      </c>
      <c r="L189" s="659" t="s">
        <v>4068</v>
      </c>
      <c r="M189" s="237" t="s">
        <v>40</v>
      </c>
      <c r="N189" s="237"/>
    </row>
    <row r="190" spans="1:14" ht="24.9" customHeight="1">
      <c r="A190" s="210">
        <v>188</v>
      </c>
      <c r="B190" s="237" t="s">
        <v>2994</v>
      </c>
      <c r="C190" s="210"/>
      <c r="D190" s="237"/>
      <c r="E190" s="237"/>
      <c r="F190" s="210"/>
      <c r="G190" s="319"/>
      <c r="H190" s="351"/>
      <c r="I190" s="320">
        <v>17792.12</v>
      </c>
      <c r="J190" s="320">
        <v>17792.12</v>
      </c>
      <c r="K190" s="210" t="s">
        <v>144</v>
      </c>
      <c r="L190" s="659" t="s">
        <v>4068</v>
      </c>
      <c r="M190" s="237" t="s">
        <v>147</v>
      </c>
      <c r="N190" s="237"/>
    </row>
    <row r="191" spans="1:14" ht="24.9" customHeight="1">
      <c r="A191" s="210">
        <v>189</v>
      </c>
      <c r="B191" s="237" t="s">
        <v>2994</v>
      </c>
      <c r="C191" s="210"/>
      <c r="D191" s="237"/>
      <c r="E191" s="237"/>
      <c r="F191" s="210"/>
      <c r="G191" s="319"/>
      <c r="H191" s="351"/>
      <c r="I191" s="320">
        <v>1487</v>
      </c>
      <c r="J191" s="320">
        <v>1487</v>
      </c>
      <c r="K191" s="210" t="s">
        <v>144</v>
      </c>
      <c r="L191" s="659" t="s">
        <v>4068</v>
      </c>
      <c r="M191" s="237" t="s">
        <v>1134</v>
      </c>
      <c r="N191" s="237"/>
    </row>
    <row r="192" spans="1:14" ht="24.9" customHeight="1">
      <c r="A192" s="210">
        <v>190</v>
      </c>
      <c r="B192" s="237" t="s">
        <v>2995</v>
      </c>
      <c r="C192" s="210"/>
      <c r="D192" s="237"/>
      <c r="E192" s="237"/>
      <c r="F192" s="210"/>
      <c r="G192" s="319"/>
      <c r="H192" s="351"/>
      <c r="I192" s="320">
        <v>21034.74</v>
      </c>
      <c r="J192" s="320">
        <v>21034.74</v>
      </c>
      <c r="K192" s="210" t="s">
        <v>144</v>
      </c>
      <c r="L192" s="659" t="s">
        <v>4068</v>
      </c>
      <c r="M192" s="237" t="s">
        <v>38</v>
      </c>
      <c r="N192" s="237"/>
    </row>
    <row r="193" spans="1:14" ht="24.9" customHeight="1">
      <c r="A193" s="210">
        <v>191</v>
      </c>
      <c r="B193" s="237" t="s">
        <v>2996</v>
      </c>
      <c r="C193" s="210"/>
      <c r="D193" s="237"/>
      <c r="E193" s="237"/>
      <c r="F193" s="210"/>
      <c r="G193" s="319"/>
      <c r="H193" s="351"/>
      <c r="I193" s="320">
        <v>3098.01</v>
      </c>
      <c r="J193" s="320">
        <v>3098.01</v>
      </c>
      <c r="K193" s="210" t="s">
        <v>144</v>
      </c>
      <c r="L193" s="659" t="s">
        <v>4068</v>
      </c>
      <c r="M193" s="237" t="s">
        <v>1116</v>
      </c>
      <c r="N193" s="237"/>
    </row>
    <row r="194" spans="1:14" ht="24.9" customHeight="1">
      <c r="A194" s="210">
        <v>192</v>
      </c>
      <c r="B194" s="237" t="s">
        <v>1575</v>
      </c>
      <c r="C194" s="210"/>
      <c r="D194" s="237"/>
      <c r="E194" s="237"/>
      <c r="F194" s="210"/>
      <c r="G194" s="319"/>
      <c r="H194" s="351"/>
      <c r="I194" s="320">
        <v>466.47</v>
      </c>
      <c r="J194" s="320">
        <v>466.47</v>
      </c>
      <c r="K194" s="210" t="s">
        <v>144</v>
      </c>
      <c r="L194" s="659" t="s">
        <v>4068</v>
      </c>
      <c r="M194" s="322" t="s">
        <v>920</v>
      </c>
      <c r="N194" s="237"/>
    </row>
    <row r="195" spans="1:14" ht="24.9" customHeight="1">
      <c r="A195" s="210">
        <v>193</v>
      </c>
      <c r="B195" s="237" t="s">
        <v>1576</v>
      </c>
      <c r="C195" s="210"/>
      <c r="D195" s="237"/>
      <c r="E195" s="237"/>
      <c r="F195" s="210"/>
      <c r="G195" s="319"/>
      <c r="H195" s="351"/>
      <c r="I195" s="320">
        <v>466.47</v>
      </c>
      <c r="J195" s="320">
        <v>466.47</v>
      </c>
      <c r="K195" s="210" t="s">
        <v>144</v>
      </c>
      <c r="L195" s="659" t="s">
        <v>4068</v>
      </c>
      <c r="M195" s="322" t="s">
        <v>920</v>
      </c>
      <c r="N195" s="237"/>
    </row>
    <row r="196" spans="1:14" ht="24.9" customHeight="1">
      <c r="A196" s="210">
        <v>194</v>
      </c>
      <c r="B196" s="237" t="s">
        <v>1577</v>
      </c>
      <c r="C196" s="210"/>
      <c r="D196" s="237"/>
      <c r="E196" s="237"/>
      <c r="F196" s="210"/>
      <c r="G196" s="319"/>
      <c r="H196" s="351"/>
      <c r="I196" s="320">
        <v>1899</v>
      </c>
      <c r="J196" s="320">
        <v>1899</v>
      </c>
      <c r="K196" s="210" t="s">
        <v>144</v>
      </c>
      <c r="L196" s="659" t="s">
        <v>4068</v>
      </c>
      <c r="M196" s="322" t="s">
        <v>1578</v>
      </c>
      <c r="N196" s="237"/>
    </row>
    <row r="197" spans="1:14" ht="24.9" customHeight="1">
      <c r="A197" s="210">
        <v>195</v>
      </c>
      <c r="B197" s="237" t="s">
        <v>1579</v>
      </c>
      <c r="C197" s="210"/>
      <c r="D197" s="237"/>
      <c r="E197" s="237"/>
      <c r="F197" s="210"/>
      <c r="G197" s="319"/>
      <c r="H197" s="351"/>
      <c r="I197" s="320">
        <v>1599</v>
      </c>
      <c r="J197" s="320">
        <v>1599</v>
      </c>
      <c r="K197" s="210" t="s">
        <v>144</v>
      </c>
      <c r="L197" s="659" t="s">
        <v>4068</v>
      </c>
      <c r="M197" s="322" t="s">
        <v>921</v>
      </c>
      <c r="N197" s="237"/>
    </row>
    <row r="198" spans="1:14" ht="24.9" customHeight="1">
      <c r="A198" s="210">
        <v>196</v>
      </c>
      <c r="B198" s="237" t="s">
        <v>1580</v>
      </c>
      <c r="C198" s="210"/>
      <c r="D198" s="237"/>
      <c r="E198" s="237"/>
      <c r="F198" s="210"/>
      <c r="G198" s="319"/>
      <c r="H198" s="351"/>
      <c r="I198" s="320">
        <v>1649</v>
      </c>
      <c r="J198" s="320">
        <v>1649</v>
      </c>
      <c r="K198" s="210" t="s">
        <v>144</v>
      </c>
      <c r="L198" s="659" t="s">
        <v>4068</v>
      </c>
      <c r="M198" s="322" t="s">
        <v>921</v>
      </c>
      <c r="N198" s="237"/>
    </row>
    <row r="199" spans="1:14" ht="24.9" customHeight="1">
      <c r="A199" s="210">
        <v>197</v>
      </c>
      <c r="B199" s="237" t="s">
        <v>1581</v>
      </c>
      <c r="C199" s="210"/>
      <c r="D199" s="237"/>
      <c r="E199" s="237"/>
      <c r="F199" s="210"/>
      <c r="G199" s="319"/>
      <c r="H199" s="351"/>
      <c r="I199" s="320">
        <v>1019</v>
      </c>
      <c r="J199" s="320">
        <v>1019</v>
      </c>
      <c r="K199" s="210" t="s">
        <v>144</v>
      </c>
      <c r="L199" s="659" t="s">
        <v>4068</v>
      </c>
      <c r="M199" s="322" t="s">
        <v>921</v>
      </c>
      <c r="N199" s="237"/>
    </row>
    <row r="200" spans="1:14" ht="24.9" customHeight="1">
      <c r="A200" s="210">
        <v>198</v>
      </c>
      <c r="B200" s="237" t="s">
        <v>1582</v>
      </c>
      <c r="C200" s="210"/>
      <c r="D200" s="237"/>
      <c r="E200" s="237"/>
      <c r="F200" s="210"/>
      <c r="G200" s="319"/>
      <c r="H200" s="351"/>
      <c r="I200" s="320">
        <v>348</v>
      </c>
      <c r="J200" s="320">
        <v>348</v>
      </c>
      <c r="K200" s="210" t="s">
        <v>144</v>
      </c>
      <c r="L200" s="659" t="s">
        <v>4068</v>
      </c>
      <c r="M200" s="322" t="s">
        <v>921</v>
      </c>
      <c r="N200" s="237"/>
    </row>
    <row r="201" spans="1:14" ht="24.9" customHeight="1">
      <c r="A201" s="210">
        <v>199</v>
      </c>
      <c r="B201" s="237" t="s">
        <v>1583</v>
      </c>
      <c r="C201" s="210"/>
      <c r="D201" s="237"/>
      <c r="E201" s="237"/>
      <c r="F201" s="210"/>
      <c r="G201" s="319"/>
      <c r="H201" s="351"/>
      <c r="I201" s="320">
        <v>1399</v>
      </c>
      <c r="J201" s="320">
        <v>1399</v>
      </c>
      <c r="K201" s="210" t="s">
        <v>144</v>
      </c>
      <c r="L201" s="659" t="s">
        <v>4068</v>
      </c>
      <c r="M201" s="322" t="s">
        <v>1584</v>
      </c>
      <c r="N201" s="237"/>
    </row>
    <row r="202" spans="1:14" ht="24.9" customHeight="1">
      <c r="A202" s="210">
        <v>200</v>
      </c>
      <c r="B202" s="237" t="s">
        <v>1585</v>
      </c>
      <c r="C202" s="210"/>
      <c r="D202" s="237"/>
      <c r="E202" s="237"/>
      <c r="F202" s="210"/>
      <c r="G202" s="319"/>
      <c r="H202" s="351"/>
      <c r="I202" s="320">
        <v>189</v>
      </c>
      <c r="J202" s="320">
        <v>189</v>
      </c>
      <c r="K202" s="210" t="s">
        <v>144</v>
      </c>
      <c r="L202" s="659" t="s">
        <v>4068</v>
      </c>
      <c r="M202" s="322" t="s">
        <v>922</v>
      </c>
      <c r="N202" s="237"/>
    </row>
    <row r="203" spans="1:14" ht="24.9" customHeight="1">
      <c r="A203" s="210">
        <v>201</v>
      </c>
      <c r="B203" s="237" t="s">
        <v>1586</v>
      </c>
      <c r="C203" s="210"/>
      <c r="D203" s="237"/>
      <c r="E203" s="237"/>
      <c r="F203" s="210"/>
      <c r="G203" s="319"/>
      <c r="H203" s="351"/>
      <c r="I203" s="320">
        <v>1507.66</v>
      </c>
      <c r="J203" s="320">
        <v>1507.66</v>
      </c>
      <c r="K203" s="210" t="s">
        <v>144</v>
      </c>
      <c r="L203" s="659" t="s">
        <v>4068</v>
      </c>
      <c r="M203" s="322" t="s">
        <v>922</v>
      </c>
      <c r="N203" s="237"/>
    </row>
    <row r="204" spans="1:14" ht="24.9" customHeight="1">
      <c r="A204" s="210">
        <v>202</v>
      </c>
      <c r="B204" s="237" t="s">
        <v>1587</v>
      </c>
      <c r="C204" s="210"/>
      <c r="D204" s="237"/>
      <c r="E204" s="237"/>
      <c r="F204" s="210"/>
      <c r="G204" s="319"/>
      <c r="H204" s="351"/>
      <c r="I204" s="320">
        <v>2300</v>
      </c>
      <c r="J204" s="320">
        <v>2300</v>
      </c>
      <c r="K204" s="210" t="s">
        <v>144</v>
      </c>
      <c r="L204" s="659" t="s">
        <v>4068</v>
      </c>
      <c r="M204" s="322" t="s">
        <v>1588</v>
      </c>
      <c r="N204" s="237"/>
    </row>
    <row r="205" spans="1:14" ht="24.9" customHeight="1">
      <c r="A205" s="210">
        <v>203</v>
      </c>
      <c r="B205" s="237" t="s">
        <v>1589</v>
      </c>
      <c r="C205" s="210"/>
      <c r="D205" s="237"/>
      <c r="E205" s="237"/>
      <c r="F205" s="210"/>
      <c r="G205" s="319"/>
      <c r="H205" s="351"/>
      <c r="I205" s="320">
        <v>400</v>
      </c>
      <c r="J205" s="320">
        <v>400</v>
      </c>
      <c r="K205" s="210" t="s">
        <v>144</v>
      </c>
      <c r="L205" s="659" t="s">
        <v>4068</v>
      </c>
      <c r="M205" s="322" t="s">
        <v>1588</v>
      </c>
      <c r="N205" s="237"/>
    </row>
    <row r="206" spans="1:14" ht="24.9" customHeight="1">
      <c r="A206" s="210">
        <v>204</v>
      </c>
      <c r="B206" s="237" t="s">
        <v>1590</v>
      </c>
      <c r="C206" s="210"/>
      <c r="D206" s="237"/>
      <c r="E206" s="237"/>
      <c r="F206" s="210"/>
      <c r="G206" s="319"/>
      <c r="H206" s="351"/>
      <c r="I206" s="320">
        <v>4809.3</v>
      </c>
      <c r="J206" s="320">
        <v>4809.3</v>
      </c>
      <c r="K206" s="210" t="s">
        <v>144</v>
      </c>
      <c r="L206" s="659" t="s">
        <v>4068</v>
      </c>
      <c r="M206" s="322" t="s">
        <v>1591</v>
      </c>
      <c r="N206" s="237"/>
    </row>
    <row r="207" spans="1:14" ht="24.9" customHeight="1">
      <c r="A207" s="210">
        <v>205</v>
      </c>
      <c r="B207" s="237" t="s">
        <v>1592</v>
      </c>
      <c r="C207" s="210"/>
      <c r="D207" s="237"/>
      <c r="E207" s="237"/>
      <c r="F207" s="210"/>
      <c r="G207" s="319"/>
      <c r="H207" s="351"/>
      <c r="I207" s="320">
        <v>1667.88</v>
      </c>
      <c r="J207" s="320">
        <v>1667.88</v>
      </c>
      <c r="K207" s="210" t="s">
        <v>144</v>
      </c>
      <c r="L207" s="659" t="s">
        <v>4068</v>
      </c>
      <c r="M207" s="322" t="s">
        <v>1591</v>
      </c>
      <c r="N207" s="237"/>
    </row>
    <row r="208" spans="1:14" ht="24.9" customHeight="1">
      <c r="A208" s="210">
        <v>206</v>
      </c>
      <c r="B208" s="237" t="s">
        <v>1593</v>
      </c>
      <c r="C208" s="210"/>
      <c r="D208" s="237"/>
      <c r="E208" s="237"/>
      <c r="F208" s="210"/>
      <c r="G208" s="319"/>
      <c r="H208" s="351"/>
      <c r="I208" s="320">
        <v>659</v>
      </c>
      <c r="J208" s="320">
        <v>659</v>
      </c>
      <c r="K208" s="210" t="s">
        <v>144</v>
      </c>
      <c r="L208" s="659" t="s">
        <v>4068</v>
      </c>
      <c r="M208" s="322" t="s">
        <v>1052</v>
      </c>
      <c r="N208" s="237"/>
    </row>
    <row r="209" spans="1:14" ht="24.9" customHeight="1">
      <c r="A209" s="210">
        <v>207</v>
      </c>
      <c r="B209" s="237" t="s">
        <v>1594</v>
      </c>
      <c r="C209" s="210"/>
      <c r="D209" s="237"/>
      <c r="E209" s="237"/>
      <c r="F209" s="210"/>
      <c r="G209" s="319"/>
      <c r="H209" s="351"/>
      <c r="I209" s="320">
        <v>4899</v>
      </c>
      <c r="J209" s="320">
        <v>4899</v>
      </c>
      <c r="K209" s="210" t="s">
        <v>144</v>
      </c>
      <c r="L209" s="659" t="s">
        <v>4068</v>
      </c>
      <c r="M209" s="322" t="s">
        <v>1052</v>
      </c>
      <c r="N209" s="237"/>
    </row>
    <row r="210" spans="1:14" ht="24.9" customHeight="1">
      <c r="A210" s="210">
        <v>208</v>
      </c>
      <c r="B210" s="237" t="s">
        <v>1595</v>
      </c>
      <c r="C210" s="210"/>
      <c r="D210" s="237"/>
      <c r="E210" s="237"/>
      <c r="F210" s="210"/>
      <c r="G210" s="319"/>
      <c r="H210" s="351"/>
      <c r="I210" s="320">
        <v>4951.75</v>
      </c>
      <c r="J210" s="320">
        <v>4951.75</v>
      </c>
      <c r="K210" s="210" t="s">
        <v>144</v>
      </c>
      <c r="L210" s="659" t="s">
        <v>4068</v>
      </c>
      <c r="M210" s="322" t="s">
        <v>923</v>
      </c>
      <c r="N210" s="237"/>
    </row>
    <row r="211" spans="1:14" ht="24.9" customHeight="1">
      <c r="A211" s="210">
        <v>209</v>
      </c>
      <c r="B211" s="237" t="s">
        <v>1596</v>
      </c>
      <c r="C211" s="210"/>
      <c r="D211" s="237"/>
      <c r="E211" s="237"/>
      <c r="F211" s="210"/>
      <c r="G211" s="319"/>
      <c r="H211" s="351"/>
      <c r="I211" s="320">
        <v>2390</v>
      </c>
      <c r="J211" s="320">
        <v>2390</v>
      </c>
      <c r="K211" s="210" t="s">
        <v>144</v>
      </c>
      <c r="L211" s="659" t="s">
        <v>4068</v>
      </c>
      <c r="M211" s="322" t="s">
        <v>1597</v>
      </c>
      <c r="N211" s="237"/>
    </row>
    <row r="212" spans="1:14" ht="24.9" customHeight="1">
      <c r="A212" s="210">
        <v>210</v>
      </c>
      <c r="B212" s="237" t="s">
        <v>1598</v>
      </c>
      <c r="C212" s="210"/>
      <c r="D212" s="237"/>
      <c r="E212" s="237"/>
      <c r="F212" s="210"/>
      <c r="G212" s="319"/>
      <c r="H212" s="351"/>
      <c r="I212" s="320">
        <v>999.5</v>
      </c>
      <c r="J212" s="320">
        <v>999.5</v>
      </c>
      <c r="K212" s="210" t="s">
        <v>144</v>
      </c>
      <c r="L212" s="659" t="s">
        <v>4068</v>
      </c>
      <c r="M212" s="322" t="s">
        <v>1597</v>
      </c>
      <c r="N212" s="237"/>
    </row>
    <row r="213" spans="1:14" ht="24.9" customHeight="1">
      <c r="A213" s="210">
        <v>211</v>
      </c>
      <c r="B213" s="237" t="s">
        <v>1599</v>
      </c>
      <c r="C213" s="210"/>
      <c r="D213" s="237"/>
      <c r="E213" s="237"/>
      <c r="F213" s="210"/>
      <c r="G213" s="319"/>
      <c r="H213" s="351"/>
      <c r="I213" s="320">
        <v>664.2</v>
      </c>
      <c r="J213" s="320">
        <v>664.2</v>
      </c>
      <c r="K213" s="210" t="s">
        <v>144</v>
      </c>
      <c r="L213" s="659" t="s">
        <v>4068</v>
      </c>
      <c r="M213" s="322" t="s">
        <v>1597</v>
      </c>
      <c r="N213" s="237"/>
    </row>
    <row r="214" spans="1:14" ht="24.9" customHeight="1">
      <c r="A214" s="210">
        <v>212</v>
      </c>
      <c r="B214" s="237" t="s">
        <v>1600</v>
      </c>
      <c r="C214" s="210"/>
      <c r="D214" s="237"/>
      <c r="E214" s="237"/>
      <c r="F214" s="210"/>
      <c r="G214" s="319"/>
      <c r="H214" s="351"/>
      <c r="I214" s="320">
        <v>278</v>
      </c>
      <c r="J214" s="320">
        <v>278</v>
      </c>
      <c r="K214" s="210" t="s">
        <v>144</v>
      </c>
      <c r="L214" s="659" t="s">
        <v>4068</v>
      </c>
      <c r="M214" s="322" t="s">
        <v>1597</v>
      </c>
      <c r="N214" s="237"/>
    </row>
    <row r="215" spans="1:14" ht="24.9" customHeight="1">
      <c r="A215" s="210">
        <v>213</v>
      </c>
      <c r="B215" s="237" t="s">
        <v>1601</v>
      </c>
      <c r="C215" s="210"/>
      <c r="D215" s="237"/>
      <c r="E215" s="237"/>
      <c r="F215" s="210"/>
      <c r="G215" s="319"/>
      <c r="H215" s="351"/>
      <c r="I215" s="320">
        <v>249</v>
      </c>
      <c r="J215" s="320">
        <v>249</v>
      </c>
      <c r="K215" s="210" t="s">
        <v>144</v>
      </c>
      <c r="L215" s="659" t="s">
        <v>4068</v>
      </c>
      <c r="M215" s="322" t="s">
        <v>1597</v>
      </c>
      <c r="N215" s="237"/>
    </row>
    <row r="216" spans="1:14" ht="24.9" customHeight="1">
      <c r="A216" s="210">
        <v>214</v>
      </c>
      <c r="B216" s="237" t="s">
        <v>1602</v>
      </c>
      <c r="C216" s="210"/>
      <c r="D216" s="237"/>
      <c r="E216" s="237"/>
      <c r="F216" s="210"/>
      <c r="G216" s="319"/>
      <c r="H216" s="351"/>
      <c r="I216" s="320">
        <v>4500</v>
      </c>
      <c r="J216" s="320">
        <v>4500</v>
      </c>
      <c r="K216" s="210" t="s">
        <v>144</v>
      </c>
      <c r="L216" s="659" t="s">
        <v>4068</v>
      </c>
      <c r="M216" s="322" t="s">
        <v>1597</v>
      </c>
      <c r="N216" s="237"/>
    </row>
    <row r="217" spans="1:14" ht="24.9" customHeight="1">
      <c r="A217" s="210">
        <v>215</v>
      </c>
      <c r="B217" s="237" t="s">
        <v>1603</v>
      </c>
      <c r="C217" s="210"/>
      <c r="D217" s="237"/>
      <c r="E217" s="237"/>
      <c r="F217" s="210"/>
      <c r="G217" s="319"/>
      <c r="H217" s="351"/>
      <c r="I217" s="320">
        <v>4860.22</v>
      </c>
      <c r="J217" s="320">
        <v>4860.22</v>
      </c>
      <c r="K217" s="210" t="s">
        <v>144</v>
      </c>
      <c r="L217" s="659" t="s">
        <v>4068</v>
      </c>
      <c r="M217" s="322" t="s">
        <v>1604</v>
      </c>
      <c r="N217" s="237"/>
    </row>
    <row r="218" spans="1:14" ht="24.9" customHeight="1">
      <c r="A218" s="210">
        <v>216</v>
      </c>
      <c r="B218" s="237" t="s">
        <v>1605</v>
      </c>
      <c r="C218" s="210"/>
      <c r="D218" s="237"/>
      <c r="E218" s="237"/>
      <c r="F218" s="210"/>
      <c r="G218" s="319"/>
      <c r="H218" s="351"/>
      <c r="I218" s="320">
        <v>1600</v>
      </c>
      <c r="J218" s="320">
        <v>1600</v>
      </c>
      <c r="K218" s="210" t="s">
        <v>144</v>
      </c>
      <c r="L218" s="659" t="s">
        <v>4068</v>
      </c>
      <c r="M218" s="322" t="s">
        <v>924</v>
      </c>
      <c r="N218" s="237"/>
    </row>
    <row r="219" spans="1:14" ht="24.9" customHeight="1">
      <c r="A219" s="210">
        <v>217</v>
      </c>
      <c r="B219" s="237" t="s">
        <v>1606</v>
      </c>
      <c r="C219" s="210" t="s">
        <v>2971</v>
      </c>
      <c r="D219" s="237"/>
      <c r="E219" s="237"/>
      <c r="F219" s="210"/>
      <c r="G219" s="319"/>
      <c r="H219" s="351"/>
      <c r="I219" s="320">
        <v>1850</v>
      </c>
      <c r="J219" s="320">
        <v>1850</v>
      </c>
      <c r="K219" s="210" t="s">
        <v>144</v>
      </c>
      <c r="L219" s="659" t="s">
        <v>4068</v>
      </c>
      <c r="M219" s="322" t="s">
        <v>924</v>
      </c>
      <c r="N219" s="237"/>
    </row>
    <row r="220" spans="1:14" ht="24.9" customHeight="1">
      <c r="A220" s="210">
        <v>218</v>
      </c>
      <c r="B220" s="237" t="s">
        <v>1607</v>
      </c>
      <c r="C220" s="210"/>
      <c r="D220" s="237"/>
      <c r="E220" s="237"/>
      <c r="F220" s="210"/>
      <c r="G220" s="319"/>
      <c r="H220" s="351"/>
      <c r="I220" s="320">
        <v>985</v>
      </c>
      <c r="J220" s="320">
        <v>985</v>
      </c>
      <c r="K220" s="210" t="s">
        <v>144</v>
      </c>
      <c r="L220" s="659" t="s">
        <v>4068</v>
      </c>
      <c r="M220" s="322" t="s">
        <v>924</v>
      </c>
      <c r="N220" s="237"/>
    </row>
    <row r="221" spans="1:14" ht="24.9" customHeight="1">
      <c r="A221" s="210">
        <v>219</v>
      </c>
      <c r="B221" s="237" t="s">
        <v>1608</v>
      </c>
      <c r="C221" s="210"/>
      <c r="D221" s="237"/>
      <c r="E221" s="237"/>
      <c r="F221" s="210"/>
      <c r="G221" s="319"/>
      <c r="H221" s="351"/>
      <c r="I221" s="320">
        <v>1390</v>
      </c>
      <c r="J221" s="320">
        <v>1390</v>
      </c>
      <c r="K221" s="210" t="s">
        <v>144</v>
      </c>
      <c r="L221" s="659" t="s">
        <v>4068</v>
      </c>
      <c r="M221" s="322" t="s">
        <v>924</v>
      </c>
      <c r="N221" s="237"/>
    </row>
    <row r="222" spans="1:14" ht="24.9" customHeight="1">
      <c r="A222" s="210">
        <v>220</v>
      </c>
      <c r="B222" s="237" t="s">
        <v>1609</v>
      </c>
      <c r="C222" s="210"/>
      <c r="D222" s="237"/>
      <c r="E222" s="237"/>
      <c r="F222" s="210"/>
      <c r="G222" s="319"/>
      <c r="H222" s="351"/>
      <c r="I222" s="320">
        <v>2390</v>
      </c>
      <c r="J222" s="320">
        <v>2390</v>
      </c>
      <c r="K222" s="210" t="s">
        <v>144</v>
      </c>
      <c r="L222" s="659" t="s">
        <v>4068</v>
      </c>
      <c r="M222" s="322" t="s">
        <v>924</v>
      </c>
      <c r="N222" s="237"/>
    </row>
    <row r="223" spans="1:14" ht="24.9" customHeight="1">
      <c r="A223" s="210">
        <v>221</v>
      </c>
      <c r="B223" s="237" t="s">
        <v>1610</v>
      </c>
      <c r="C223" s="210"/>
      <c r="D223" s="237"/>
      <c r="E223" s="237"/>
      <c r="F223" s="210"/>
      <c r="G223" s="319"/>
      <c r="H223" s="351"/>
      <c r="I223" s="320">
        <v>400</v>
      </c>
      <c r="J223" s="320">
        <v>400</v>
      </c>
      <c r="K223" s="210" t="s">
        <v>144</v>
      </c>
      <c r="L223" s="659" t="s">
        <v>4068</v>
      </c>
      <c r="M223" s="322" t="s">
        <v>1611</v>
      </c>
      <c r="N223" s="237"/>
    </row>
    <row r="224" spans="1:14" ht="24.9" customHeight="1">
      <c r="A224" s="210">
        <v>222</v>
      </c>
      <c r="B224" s="237" t="s">
        <v>1612</v>
      </c>
      <c r="C224" s="210"/>
      <c r="D224" s="237"/>
      <c r="E224" s="237"/>
      <c r="F224" s="210"/>
      <c r="G224" s="319"/>
      <c r="H224" s="351"/>
      <c r="I224" s="320">
        <v>1200</v>
      </c>
      <c r="J224" s="320">
        <v>1200</v>
      </c>
      <c r="K224" s="210" t="s">
        <v>144</v>
      </c>
      <c r="L224" s="659" t="s">
        <v>4068</v>
      </c>
      <c r="M224" s="322" t="s">
        <v>1613</v>
      </c>
      <c r="N224" s="237"/>
    </row>
    <row r="225" spans="1:14" ht="24.9" customHeight="1">
      <c r="A225" s="210">
        <v>223</v>
      </c>
      <c r="B225" s="237" t="s">
        <v>1364</v>
      </c>
      <c r="C225" s="210"/>
      <c r="D225" s="237"/>
      <c r="E225" s="237"/>
      <c r="F225" s="210"/>
      <c r="G225" s="319"/>
      <c r="H225" s="351"/>
      <c r="I225" s="320">
        <v>898</v>
      </c>
      <c r="J225" s="320">
        <v>898</v>
      </c>
      <c r="K225" s="210" t="s">
        <v>144</v>
      </c>
      <c r="L225" s="659" t="s">
        <v>4068</v>
      </c>
      <c r="M225" s="322" t="s">
        <v>1613</v>
      </c>
      <c r="N225" s="237"/>
    </row>
    <row r="226" spans="1:14" ht="24.9" customHeight="1">
      <c r="A226" s="210">
        <v>224</v>
      </c>
      <c r="B226" s="237" t="s">
        <v>1614</v>
      </c>
      <c r="C226" s="210"/>
      <c r="D226" s="237"/>
      <c r="E226" s="237"/>
      <c r="F226" s="210"/>
      <c r="G226" s="319"/>
      <c r="H226" s="351"/>
      <c r="I226" s="320">
        <v>679</v>
      </c>
      <c r="J226" s="320">
        <v>679</v>
      </c>
      <c r="K226" s="210" t="s">
        <v>144</v>
      </c>
      <c r="L226" s="659" t="s">
        <v>4068</v>
      </c>
      <c r="M226" s="322" t="s">
        <v>1615</v>
      </c>
      <c r="N226" s="237"/>
    </row>
    <row r="227" spans="1:14" ht="24.9" customHeight="1">
      <c r="A227" s="210">
        <v>225</v>
      </c>
      <c r="B227" s="237" t="s">
        <v>1616</v>
      </c>
      <c r="C227" s="210"/>
      <c r="D227" s="237"/>
      <c r="E227" s="237"/>
      <c r="F227" s="210"/>
      <c r="G227" s="319"/>
      <c r="H227" s="351"/>
      <c r="I227" s="320">
        <v>999.99</v>
      </c>
      <c r="J227" s="320">
        <v>999.99</v>
      </c>
      <c r="K227" s="210" t="s">
        <v>144</v>
      </c>
      <c r="L227" s="659" t="s">
        <v>4068</v>
      </c>
      <c r="M227" s="322" t="s">
        <v>1615</v>
      </c>
      <c r="N227" s="237"/>
    </row>
    <row r="228" spans="1:14" ht="24.9" customHeight="1">
      <c r="A228" s="210">
        <v>226</v>
      </c>
      <c r="B228" s="237" t="s">
        <v>1617</v>
      </c>
      <c r="C228" s="210"/>
      <c r="D228" s="237"/>
      <c r="E228" s="237"/>
      <c r="F228" s="210"/>
      <c r="G228" s="319"/>
      <c r="H228" s="351"/>
      <c r="I228" s="320">
        <v>219.99</v>
      </c>
      <c r="J228" s="320">
        <v>219.99</v>
      </c>
      <c r="K228" s="210" t="s">
        <v>144</v>
      </c>
      <c r="L228" s="659" t="s">
        <v>4068</v>
      </c>
      <c r="M228" s="322" t="s">
        <v>1615</v>
      </c>
      <c r="N228" s="237"/>
    </row>
    <row r="229" spans="1:14" ht="24.9" customHeight="1">
      <c r="A229" s="210">
        <v>227</v>
      </c>
      <c r="B229" s="237" t="s">
        <v>1618</v>
      </c>
      <c r="C229" s="210"/>
      <c r="D229" s="237"/>
      <c r="E229" s="237"/>
      <c r="F229" s="210"/>
      <c r="G229" s="319"/>
      <c r="H229" s="351"/>
      <c r="I229" s="320">
        <v>6500</v>
      </c>
      <c r="J229" s="320">
        <v>6500</v>
      </c>
      <c r="K229" s="210" t="s">
        <v>144</v>
      </c>
      <c r="L229" s="659" t="s">
        <v>4068</v>
      </c>
      <c r="M229" s="322" t="s">
        <v>1619</v>
      </c>
      <c r="N229" s="237"/>
    </row>
    <row r="230" spans="1:14" ht="24.9" customHeight="1">
      <c r="A230" s="210">
        <v>228</v>
      </c>
      <c r="B230" s="237" t="s">
        <v>1609</v>
      </c>
      <c r="C230" s="210"/>
      <c r="D230" s="237"/>
      <c r="E230" s="237"/>
      <c r="F230" s="210"/>
      <c r="G230" s="319"/>
      <c r="H230" s="351"/>
      <c r="I230" s="320">
        <v>1999</v>
      </c>
      <c r="J230" s="320">
        <v>1999</v>
      </c>
      <c r="K230" s="210" t="s">
        <v>144</v>
      </c>
      <c r="L230" s="659" t="s">
        <v>4068</v>
      </c>
      <c r="M230" s="322" t="s">
        <v>1620</v>
      </c>
      <c r="N230" s="237"/>
    </row>
    <row r="231" spans="1:14" ht="24.9" customHeight="1">
      <c r="A231" s="210">
        <v>229</v>
      </c>
      <c r="B231" s="237" t="s">
        <v>1621</v>
      </c>
      <c r="C231" s="210"/>
      <c r="D231" s="237"/>
      <c r="E231" s="237"/>
      <c r="F231" s="210"/>
      <c r="G231" s="319"/>
      <c r="H231" s="351"/>
      <c r="I231" s="320">
        <v>448</v>
      </c>
      <c r="J231" s="320">
        <v>448</v>
      </c>
      <c r="K231" s="210" t="s">
        <v>144</v>
      </c>
      <c r="L231" s="659" t="s">
        <v>4068</v>
      </c>
      <c r="M231" s="322" t="s">
        <v>1620</v>
      </c>
      <c r="N231" s="237"/>
    </row>
    <row r="232" spans="1:14" ht="24.9" customHeight="1">
      <c r="A232" s="210">
        <v>230</v>
      </c>
      <c r="B232" s="237" t="s">
        <v>1622</v>
      </c>
      <c r="C232" s="210"/>
      <c r="D232" s="237"/>
      <c r="E232" s="237"/>
      <c r="F232" s="210"/>
      <c r="G232" s="319"/>
      <c r="H232" s="351"/>
      <c r="I232" s="320">
        <v>762.6</v>
      </c>
      <c r="J232" s="320">
        <v>762.6</v>
      </c>
      <c r="K232" s="210" t="s">
        <v>144</v>
      </c>
      <c r="L232" s="659" t="s">
        <v>4068</v>
      </c>
      <c r="M232" s="322" t="s">
        <v>1620</v>
      </c>
      <c r="N232" s="237"/>
    </row>
    <row r="233" spans="1:14" ht="24.9" customHeight="1">
      <c r="A233" s="210">
        <v>231</v>
      </c>
      <c r="B233" s="237" t="s">
        <v>1623</v>
      </c>
      <c r="C233" s="210"/>
      <c r="D233" s="237"/>
      <c r="E233" s="237"/>
      <c r="F233" s="210"/>
      <c r="G233" s="319"/>
      <c r="H233" s="351"/>
      <c r="I233" s="320">
        <v>1082.4000000000001</v>
      </c>
      <c r="J233" s="320">
        <v>1082.4000000000001</v>
      </c>
      <c r="K233" s="210" t="s">
        <v>144</v>
      </c>
      <c r="L233" s="659" t="s">
        <v>4068</v>
      </c>
      <c r="M233" s="322" t="s">
        <v>1620</v>
      </c>
      <c r="N233" s="237"/>
    </row>
    <row r="234" spans="1:14" ht="24.9" customHeight="1">
      <c r="A234" s="210">
        <v>232</v>
      </c>
      <c r="B234" s="237" t="s">
        <v>1624</v>
      </c>
      <c r="C234" s="210"/>
      <c r="D234" s="237"/>
      <c r="E234" s="237"/>
      <c r="F234" s="210"/>
      <c r="G234" s="319"/>
      <c r="H234" s="351"/>
      <c r="I234" s="320">
        <v>249.69</v>
      </c>
      <c r="J234" s="320">
        <v>249.69</v>
      </c>
      <c r="K234" s="210" t="s">
        <v>144</v>
      </c>
      <c r="L234" s="659" t="s">
        <v>4068</v>
      </c>
      <c r="M234" s="322" t="s">
        <v>1620</v>
      </c>
      <c r="N234" s="237"/>
    </row>
    <row r="235" spans="1:14" ht="24.9" customHeight="1">
      <c r="A235" s="210">
        <v>233</v>
      </c>
      <c r="B235" s="237" t="s">
        <v>1625</v>
      </c>
      <c r="C235" s="210"/>
      <c r="D235" s="237"/>
      <c r="E235" s="237"/>
      <c r="F235" s="210"/>
      <c r="G235" s="319"/>
      <c r="H235" s="351"/>
      <c r="I235" s="320">
        <v>4221.3599999999997</v>
      </c>
      <c r="J235" s="320">
        <v>4221.3599999999997</v>
      </c>
      <c r="K235" s="210" t="s">
        <v>144</v>
      </c>
      <c r="L235" s="659" t="s">
        <v>4068</v>
      </c>
      <c r="M235" s="322" t="s">
        <v>1620</v>
      </c>
      <c r="N235" s="237"/>
    </row>
    <row r="236" spans="1:14" ht="24.9" customHeight="1">
      <c r="A236" s="210">
        <v>234</v>
      </c>
      <c r="B236" s="237" t="s">
        <v>1595</v>
      </c>
      <c r="C236" s="210"/>
      <c r="D236" s="237"/>
      <c r="E236" s="237"/>
      <c r="F236" s="210"/>
      <c r="G236" s="319"/>
      <c r="H236" s="351"/>
      <c r="I236" s="320">
        <v>4866.0200000000004</v>
      </c>
      <c r="J236" s="320">
        <v>4866.0200000000004</v>
      </c>
      <c r="K236" s="210" t="s">
        <v>144</v>
      </c>
      <c r="L236" s="659" t="s">
        <v>4068</v>
      </c>
      <c r="M236" s="322" t="s">
        <v>1620</v>
      </c>
      <c r="N236" s="237"/>
    </row>
    <row r="237" spans="1:14" ht="24.9" customHeight="1">
      <c r="A237" s="210">
        <v>235</v>
      </c>
      <c r="B237" s="237" t="s">
        <v>1626</v>
      </c>
      <c r="C237" s="210"/>
      <c r="D237" s="237"/>
      <c r="E237" s="237"/>
      <c r="F237" s="210"/>
      <c r="G237" s="319"/>
      <c r="H237" s="351"/>
      <c r="I237" s="320">
        <v>5532.32</v>
      </c>
      <c r="J237" s="320">
        <v>5532.32</v>
      </c>
      <c r="K237" s="210" t="s">
        <v>144</v>
      </c>
      <c r="L237" s="659" t="s">
        <v>4068</v>
      </c>
      <c r="M237" s="237" t="s">
        <v>1627</v>
      </c>
      <c r="N237" s="237"/>
    </row>
    <row r="238" spans="1:14" ht="24.9" customHeight="1">
      <c r="A238" s="210">
        <v>236</v>
      </c>
      <c r="B238" s="237" t="s">
        <v>1628</v>
      </c>
      <c r="C238" s="210"/>
      <c r="D238" s="237"/>
      <c r="E238" s="237"/>
      <c r="F238" s="210"/>
      <c r="G238" s="319"/>
      <c r="H238" s="351"/>
      <c r="I238" s="320">
        <v>32000</v>
      </c>
      <c r="J238" s="320">
        <v>32000</v>
      </c>
      <c r="K238" s="210" t="s">
        <v>144</v>
      </c>
      <c r="L238" s="659" t="s">
        <v>4068</v>
      </c>
      <c r="M238" s="237" t="s">
        <v>1627</v>
      </c>
      <c r="N238" s="237"/>
    </row>
    <row r="239" spans="1:14" ht="24.9" customHeight="1">
      <c r="A239" s="210">
        <v>237</v>
      </c>
      <c r="B239" s="237" t="s">
        <v>1629</v>
      </c>
      <c r="C239" s="210"/>
      <c r="D239" s="237"/>
      <c r="E239" s="237"/>
      <c r="F239" s="210"/>
      <c r="G239" s="319"/>
      <c r="H239" s="351"/>
      <c r="I239" s="320">
        <v>3800</v>
      </c>
      <c r="J239" s="320">
        <v>3800</v>
      </c>
      <c r="K239" s="210" t="s">
        <v>144</v>
      </c>
      <c r="L239" s="659" t="s">
        <v>4068</v>
      </c>
      <c r="M239" s="237" t="s">
        <v>1611</v>
      </c>
      <c r="N239" s="237"/>
    </row>
    <row r="240" spans="1:14" ht="24.9" customHeight="1">
      <c r="A240" s="210">
        <v>238</v>
      </c>
      <c r="B240" s="237" t="s">
        <v>1630</v>
      </c>
      <c r="C240" s="210"/>
      <c r="D240" s="237"/>
      <c r="E240" s="237"/>
      <c r="F240" s="210"/>
      <c r="G240" s="319"/>
      <c r="H240" s="351"/>
      <c r="I240" s="320">
        <v>1547.01</v>
      </c>
      <c r="J240" s="320">
        <v>1547.01</v>
      </c>
      <c r="K240" s="210" t="s">
        <v>144</v>
      </c>
      <c r="L240" s="659" t="s">
        <v>4068</v>
      </c>
      <c r="M240" s="237" t="s">
        <v>921</v>
      </c>
      <c r="N240" s="237"/>
    </row>
    <row r="241" spans="1:14" ht="24.9" customHeight="1">
      <c r="A241" s="210">
        <v>239</v>
      </c>
      <c r="B241" s="237" t="s">
        <v>1631</v>
      </c>
      <c r="C241" s="210"/>
      <c r="D241" s="237"/>
      <c r="E241" s="237"/>
      <c r="F241" s="210"/>
      <c r="G241" s="319"/>
      <c r="H241" s="351"/>
      <c r="I241" s="320">
        <v>449</v>
      </c>
      <c r="J241" s="320">
        <v>449</v>
      </c>
      <c r="K241" s="210" t="s">
        <v>144</v>
      </c>
      <c r="L241" s="659" t="s">
        <v>4068</v>
      </c>
      <c r="M241" s="237" t="s">
        <v>921</v>
      </c>
      <c r="N241" s="237"/>
    </row>
    <row r="242" spans="1:14" ht="24.9" customHeight="1">
      <c r="A242" s="210">
        <v>240</v>
      </c>
      <c r="B242" s="237" t="s">
        <v>1632</v>
      </c>
      <c r="C242" s="210"/>
      <c r="D242" s="237"/>
      <c r="E242" s="237"/>
      <c r="F242" s="210"/>
      <c r="G242" s="319"/>
      <c r="H242" s="351"/>
      <c r="I242" s="320">
        <v>504</v>
      </c>
      <c r="J242" s="320">
        <v>504</v>
      </c>
      <c r="K242" s="210" t="s">
        <v>144</v>
      </c>
      <c r="L242" s="659" t="s">
        <v>4068</v>
      </c>
      <c r="M242" s="237" t="s">
        <v>1051</v>
      </c>
      <c r="N242" s="237"/>
    </row>
    <row r="243" spans="1:14" ht="24.9" customHeight="1">
      <c r="A243" s="210">
        <v>241</v>
      </c>
      <c r="B243" s="237" t="s">
        <v>1633</v>
      </c>
      <c r="C243" s="210"/>
      <c r="D243" s="237"/>
      <c r="E243" s="237"/>
      <c r="F243" s="210"/>
      <c r="G243" s="319"/>
      <c r="H243" s="351"/>
      <c r="I243" s="320">
        <v>1797</v>
      </c>
      <c r="J243" s="320">
        <v>1797</v>
      </c>
      <c r="K243" s="210" t="s">
        <v>144</v>
      </c>
      <c r="L243" s="659" t="s">
        <v>4068</v>
      </c>
      <c r="M243" s="237" t="s">
        <v>1051</v>
      </c>
      <c r="N243" s="237"/>
    </row>
    <row r="244" spans="1:14" ht="24.9" customHeight="1">
      <c r="A244" s="210">
        <v>242</v>
      </c>
      <c r="B244" s="237" t="s">
        <v>1634</v>
      </c>
      <c r="C244" s="210"/>
      <c r="D244" s="237"/>
      <c r="E244" s="237"/>
      <c r="F244" s="210"/>
      <c r="G244" s="319"/>
      <c r="H244" s="351"/>
      <c r="I244" s="320">
        <v>793.35</v>
      </c>
      <c r="J244" s="320">
        <v>793.35</v>
      </c>
      <c r="K244" s="210" t="s">
        <v>144</v>
      </c>
      <c r="L244" s="659" t="s">
        <v>4068</v>
      </c>
      <c r="M244" s="237" t="s">
        <v>1051</v>
      </c>
      <c r="N244" s="237"/>
    </row>
    <row r="245" spans="1:14" ht="24.9" customHeight="1">
      <c r="A245" s="210">
        <v>243</v>
      </c>
      <c r="B245" s="237" t="s">
        <v>1635</v>
      </c>
      <c r="C245" s="210"/>
      <c r="D245" s="237"/>
      <c r="E245" s="237"/>
      <c r="F245" s="210"/>
      <c r="G245" s="319"/>
      <c r="H245" s="351"/>
      <c r="I245" s="320">
        <v>549.80999999999995</v>
      </c>
      <c r="J245" s="320">
        <v>549.80999999999995</v>
      </c>
      <c r="K245" s="210" t="s">
        <v>144</v>
      </c>
      <c r="L245" s="659" t="s">
        <v>4068</v>
      </c>
      <c r="M245" s="237" t="s">
        <v>1051</v>
      </c>
      <c r="N245" s="237"/>
    </row>
    <row r="246" spans="1:14" ht="24.9" customHeight="1">
      <c r="A246" s="210">
        <v>244</v>
      </c>
      <c r="B246" s="237" t="s">
        <v>1636</v>
      </c>
      <c r="C246" s="210"/>
      <c r="D246" s="237"/>
      <c r="E246" s="237"/>
      <c r="F246" s="210"/>
      <c r="G246" s="319"/>
      <c r="H246" s="351"/>
      <c r="I246" s="320">
        <v>2520</v>
      </c>
      <c r="J246" s="320">
        <v>2520</v>
      </c>
      <c r="K246" s="210" t="s">
        <v>144</v>
      </c>
      <c r="L246" s="659" t="s">
        <v>4068</v>
      </c>
      <c r="M246" s="237" t="s">
        <v>1637</v>
      </c>
      <c r="N246" s="237"/>
    </row>
    <row r="247" spans="1:14" ht="24.9" customHeight="1">
      <c r="A247" s="210">
        <v>245</v>
      </c>
      <c r="B247" s="237" t="s">
        <v>1638</v>
      </c>
      <c r="C247" s="210"/>
      <c r="D247" s="237"/>
      <c r="E247" s="237"/>
      <c r="F247" s="210"/>
      <c r="G247" s="319"/>
      <c r="H247" s="351"/>
      <c r="I247" s="320">
        <v>799</v>
      </c>
      <c r="J247" s="320">
        <v>799</v>
      </c>
      <c r="K247" s="210" t="s">
        <v>144</v>
      </c>
      <c r="L247" s="659" t="s">
        <v>4068</v>
      </c>
      <c r="M247" s="237" t="s">
        <v>1639</v>
      </c>
      <c r="N247" s="237"/>
    </row>
    <row r="248" spans="1:14" ht="24.9" customHeight="1">
      <c r="A248" s="210">
        <v>246</v>
      </c>
      <c r="B248" s="237" t="s">
        <v>1640</v>
      </c>
      <c r="C248" s="210"/>
      <c r="D248" s="237"/>
      <c r="E248" s="237"/>
      <c r="F248" s="210"/>
      <c r="G248" s="319"/>
      <c r="H248" s="351"/>
      <c r="I248" s="320">
        <v>1200</v>
      </c>
      <c r="J248" s="320">
        <v>1200</v>
      </c>
      <c r="K248" s="210" t="s">
        <v>144</v>
      </c>
      <c r="L248" s="659" t="s">
        <v>4068</v>
      </c>
      <c r="M248" s="237" t="s">
        <v>1639</v>
      </c>
      <c r="N248" s="237"/>
    </row>
    <row r="249" spans="1:14" ht="24.9" customHeight="1">
      <c r="A249" s="210">
        <v>247</v>
      </c>
      <c r="B249" s="279" t="s">
        <v>1641</v>
      </c>
      <c r="C249" s="278"/>
      <c r="D249" s="279"/>
      <c r="E249" s="279"/>
      <c r="F249" s="278"/>
      <c r="G249" s="353"/>
      <c r="H249" s="354"/>
      <c r="I249" s="355">
        <v>3168.48</v>
      </c>
      <c r="J249" s="355">
        <v>3168.48</v>
      </c>
      <c r="K249" s="278" t="s">
        <v>144</v>
      </c>
      <c r="L249" s="659" t="s">
        <v>4068</v>
      </c>
      <c r="M249" s="279" t="s">
        <v>1642</v>
      </c>
      <c r="N249" s="279" t="s">
        <v>3708</v>
      </c>
    </row>
    <row r="250" spans="1:14" ht="24.9" customHeight="1">
      <c r="A250" s="210">
        <v>248</v>
      </c>
      <c r="B250" s="279" t="s">
        <v>1643</v>
      </c>
      <c r="C250" s="278"/>
      <c r="D250" s="279"/>
      <c r="E250" s="279"/>
      <c r="F250" s="278"/>
      <c r="G250" s="353"/>
      <c r="H250" s="354"/>
      <c r="I250" s="355">
        <v>3680.16</v>
      </c>
      <c r="J250" s="355">
        <v>3680.16</v>
      </c>
      <c r="K250" s="278" t="s">
        <v>144</v>
      </c>
      <c r="L250" s="659" t="s">
        <v>4068</v>
      </c>
      <c r="M250" s="279" t="s">
        <v>1642</v>
      </c>
      <c r="N250" s="279" t="s">
        <v>3708</v>
      </c>
    </row>
    <row r="251" spans="1:14" ht="24.9" customHeight="1">
      <c r="A251" s="210">
        <v>249</v>
      </c>
      <c r="B251" s="279" t="s">
        <v>1644</v>
      </c>
      <c r="C251" s="278"/>
      <c r="D251" s="279"/>
      <c r="E251" s="279"/>
      <c r="F251" s="278"/>
      <c r="G251" s="353"/>
      <c r="H251" s="354"/>
      <c r="I251" s="355">
        <v>1151.05</v>
      </c>
      <c r="J251" s="355">
        <v>1151.05</v>
      </c>
      <c r="K251" s="278" t="s">
        <v>144</v>
      </c>
      <c r="L251" s="659" t="s">
        <v>4068</v>
      </c>
      <c r="M251" s="279" t="s">
        <v>1642</v>
      </c>
      <c r="N251" s="279" t="s">
        <v>3708</v>
      </c>
    </row>
    <row r="252" spans="1:14" ht="24.9" customHeight="1">
      <c r="A252" s="210">
        <v>250</v>
      </c>
      <c r="B252" s="237" t="s">
        <v>1576</v>
      </c>
      <c r="C252" s="210"/>
      <c r="D252" s="237"/>
      <c r="E252" s="237"/>
      <c r="F252" s="210"/>
      <c r="G252" s="319"/>
      <c r="H252" s="351"/>
      <c r="I252" s="320">
        <v>798</v>
      </c>
      <c r="J252" s="320">
        <v>798</v>
      </c>
      <c r="K252" s="210" t="s">
        <v>144</v>
      </c>
      <c r="L252" s="659" t="s">
        <v>4068</v>
      </c>
      <c r="M252" s="237" t="s">
        <v>1591</v>
      </c>
      <c r="N252" s="237"/>
    </row>
    <row r="253" spans="1:14" ht="24.9" customHeight="1">
      <c r="A253" s="210">
        <v>251</v>
      </c>
      <c r="B253" s="237" t="s">
        <v>1645</v>
      </c>
      <c r="C253" s="210"/>
      <c r="D253" s="237"/>
      <c r="E253" s="237"/>
      <c r="F253" s="210"/>
      <c r="G253" s="319"/>
      <c r="H253" s="351"/>
      <c r="I253" s="320">
        <v>1699</v>
      </c>
      <c r="J253" s="320">
        <v>1699</v>
      </c>
      <c r="K253" s="210" t="s">
        <v>144</v>
      </c>
      <c r="L253" s="659" t="s">
        <v>4068</v>
      </c>
      <c r="M253" s="237" t="s">
        <v>1591</v>
      </c>
      <c r="N253" s="237"/>
    </row>
    <row r="254" spans="1:14" ht="24.9" customHeight="1">
      <c r="A254" s="210">
        <v>252</v>
      </c>
      <c r="B254" s="237" t="s">
        <v>1646</v>
      </c>
      <c r="C254" s="210"/>
      <c r="D254" s="237"/>
      <c r="E254" s="237"/>
      <c r="F254" s="210"/>
      <c r="G254" s="319"/>
      <c r="H254" s="351"/>
      <c r="I254" s="320">
        <v>289</v>
      </c>
      <c r="J254" s="320">
        <v>289</v>
      </c>
      <c r="K254" s="210" t="s">
        <v>144</v>
      </c>
      <c r="L254" s="659" t="s">
        <v>4068</v>
      </c>
      <c r="M254" s="237" t="s">
        <v>1052</v>
      </c>
      <c r="N254" s="237"/>
    </row>
    <row r="255" spans="1:14" ht="24.9" customHeight="1">
      <c r="A255" s="210">
        <v>253</v>
      </c>
      <c r="B255" s="237" t="s">
        <v>1585</v>
      </c>
      <c r="C255" s="210"/>
      <c r="D255" s="237"/>
      <c r="E255" s="237"/>
      <c r="F255" s="210"/>
      <c r="G255" s="319"/>
      <c r="H255" s="351"/>
      <c r="I255" s="320">
        <v>799</v>
      </c>
      <c r="J255" s="320">
        <v>799</v>
      </c>
      <c r="K255" s="210" t="s">
        <v>144</v>
      </c>
      <c r="L255" s="659" t="s">
        <v>4068</v>
      </c>
      <c r="M255" s="237" t="s">
        <v>1052</v>
      </c>
      <c r="N255" s="237"/>
    </row>
    <row r="256" spans="1:14" ht="24.9" customHeight="1">
      <c r="A256" s="210">
        <v>254</v>
      </c>
      <c r="B256" s="237" t="s">
        <v>1647</v>
      </c>
      <c r="C256" s="210"/>
      <c r="D256" s="237"/>
      <c r="E256" s="237"/>
      <c r="F256" s="210"/>
      <c r="G256" s="319"/>
      <c r="H256" s="351"/>
      <c r="I256" s="320">
        <v>1960</v>
      </c>
      <c r="J256" s="320">
        <v>1960</v>
      </c>
      <c r="K256" s="210" t="s">
        <v>144</v>
      </c>
      <c r="L256" s="659" t="s">
        <v>4068</v>
      </c>
      <c r="M256" s="237" t="s">
        <v>923</v>
      </c>
      <c r="N256" s="237"/>
    </row>
    <row r="257" spans="1:14" ht="24.9" customHeight="1">
      <c r="A257" s="210">
        <v>255</v>
      </c>
      <c r="B257" s="237" t="s">
        <v>1648</v>
      </c>
      <c r="C257" s="210"/>
      <c r="D257" s="237"/>
      <c r="E257" s="237"/>
      <c r="F257" s="210"/>
      <c r="G257" s="319"/>
      <c r="H257" s="351"/>
      <c r="I257" s="320">
        <v>469.86</v>
      </c>
      <c r="J257" s="320">
        <v>469.86</v>
      </c>
      <c r="K257" s="210" t="s">
        <v>144</v>
      </c>
      <c r="L257" s="659" t="s">
        <v>4068</v>
      </c>
      <c r="M257" s="237" t="s">
        <v>1597</v>
      </c>
      <c r="N257" s="237"/>
    </row>
    <row r="258" spans="1:14" ht="24.9" customHeight="1">
      <c r="A258" s="210">
        <v>256</v>
      </c>
      <c r="B258" s="237" t="s">
        <v>1585</v>
      </c>
      <c r="C258" s="210"/>
      <c r="D258" s="237"/>
      <c r="E258" s="237"/>
      <c r="F258" s="210"/>
      <c r="G258" s="319"/>
      <c r="H258" s="351"/>
      <c r="I258" s="320">
        <v>1275.01</v>
      </c>
      <c r="J258" s="320">
        <v>1275.01</v>
      </c>
      <c r="K258" s="210" t="s">
        <v>144</v>
      </c>
      <c r="L258" s="659" t="s">
        <v>4068</v>
      </c>
      <c r="M258" s="237" t="s">
        <v>1597</v>
      </c>
      <c r="N258" s="237"/>
    </row>
    <row r="259" spans="1:14" ht="24.9" customHeight="1">
      <c r="A259" s="210">
        <v>257</v>
      </c>
      <c r="B259" s="237" t="s">
        <v>1649</v>
      </c>
      <c r="C259" s="210"/>
      <c r="D259" s="237"/>
      <c r="E259" s="237"/>
      <c r="F259" s="210"/>
      <c r="G259" s="319"/>
      <c r="H259" s="351"/>
      <c r="I259" s="320">
        <v>479.7</v>
      </c>
      <c r="J259" s="320">
        <v>479.7</v>
      </c>
      <c r="K259" s="210" t="s">
        <v>144</v>
      </c>
      <c r="L259" s="659" t="s">
        <v>4068</v>
      </c>
      <c r="M259" s="237" t="s">
        <v>1597</v>
      </c>
      <c r="N259" s="237" t="s">
        <v>3225</v>
      </c>
    </row>
    <row r="260" spans="1:14" ht="24.9" customHeight="1">
      <c r="A260" s="210">
        <v>258</v>
      </c>
      <c r="B260" s="237" t="s">
        <v>1650</v>
      </c>
      <c r="C260" s="210"/>
      <c r="D260" s="237"/>
      <c r="E260" s="237"/>
      <c r="F260" s="210"/>
      <c r="G260" s="319"/>
      <c r="H260" s="351"/>
      <c r="I260" s="320">
        <v>270.60000000000002</v>
      </c>
      <c r="J260" s="320">
        <v>270.60000000000002</v>
      </c>
      <c r="K260" s="210" t="s">
        <v>144</v>
      </c>
      <c r="L260" s="659" t="s">
        <v>4068</v>
      </c>
      <c r="M260" s="237" t="s">
        <v>1597</v>
      </c>
      <c r="N260" s="237" t="s">
        <v>3225</v>
      </c>
    </row>
    <row r="261" spans="1:14" ht="24.9" customHeight="1">
      <c r="A261" s="210">
        <v>259</v>
      </c>
      <c r="B261" s="237" t="s">
        <v>1651</v>
      </c>
      <c r="C261" s="210"/>
      <c r="D261" s="237"/>
      <c r="E261" s="237"/>
      <c r="F261" s="210"/>
      <c r="G261" s="319"/>
      <c r="H261" s="351"/>
      <c r="I261" s="320">
        <v>749.7</v>
      </c>
      <c r="J261" s="320">
        <v>749.7</v>
      </c>
      <c r="K261" s="210" t="s">
        <v>144</v>
      </c>
      <c r="L261" s="659" t="s">
        <v>4068</v>
      </c>
      <c r="M261" s="237" t="s">
        <v>1597</v>
      </c>
      <c r="N261" s="237" t="s">
        <v>3225</v>
      </c>
    </row>
    <row r="262" spans="1:14" ht="24.9" customHeight="1">
      <c r="A262" s="210">
        <v>260</v>
      </c>
      <c r="B262" s="237" t="s">
        <v>1652</v>
      </c>
      <c r="C262" s="210"/>
      <c r="D262" s="237"/>
      <c r="E262" s="237"/>
      <c r="F262" s="210"/>
      <c r="G262" s="319"/>
      <c r="H262" s="351"/>
      <c r="I262" s="320">
        <v>1428.03</v>
      </c>
      <c r="J262" s="320">
        <v>1428.03</v>
      </c>
      <c r="K262" s="210" t="s">
        <v>144</v>
      </c>
      <c r="L262" s="659" t="s">
        <v>4068</v>
      </c>
      <c r="M262" s="237" t="s">
        <v>1604</v>
      </c>
      <c r="N262" s="237"/>
    </row>
    <row r="263" spans="1:14" ht="24.9" customHeight="1">
      <c r="A263" s="210">
        <v>261</v>
      </c>
      <c r="B263" s="237" t="s">
        <v>1653</v>
      </c>
      <c r="C263" s="210"/>
      <c r="D263" s="237"/>
      <c r="E263" s="237"/>
      <c r="F263" s="210"/>
      <c r="G263" s="319"/>
      <c r="H263" s="351"/>
      <c r="I263" s="320">
        <v>2564.5500000000002</v>
      </c>
      <c r="J263" s="320">
        <v>2564.5500000000002</v>
      </c>
      <c r="K263" s="210" t="s">
        <v>144</v>
      </c>
      <c r="L263" s="659" t="s">
        <v>4068</v>
      </c>
      <c r="M263" s="237" t="s">
        <v>1604</v>
      </c>
      <c r="N263" s="237"/>
    </row>
    <row r="264" spans="1:14" ht="24.9" customHeight="1">
      <c r="A264" s="210">
        <v>262</v>
      </c>
      <c r="B264" s="237" t="s">
        <v>1654</v>
      </c>
      <c r="C264" s="210"/>
      <c r="D264" s="237"/>
      <c r="E264" s="237"/>
      <c r="F264" s="210"/>
      <c r="G264" s="319"/>
      <c r="H264" s="351"/>
      <c r="I264" s="320">
        <v>798</v>
      </c>
      <c r="J264" s="320">
        <v>798</v>
      </c>
      <c r="K264" s="210" t="s">
        <v>144</v>
      </c>
      <c r="L264" s="659" t="s">
        <v>4068</v>
      </c>
      <c r="M264" s="237" t="s">
        <v>924</v>
      </c>
      <c r="N264" s="237"/>
    </row>
    <row r="265" spans="1:14" ht="24.9" customHeight="1">
      <c r="A265" s="210">
        <v>263</v>
      </c>
      <c r="B265" s="237" t="s">
        <v>1652</v>
      </c>
      <c r="C265" s="210"/>
      <c r="D265" s="237"/>
      <c r="E265" s="237"/>
      <c r="F265" s="210"/>
      <c r="G265" s="319"/>
      <c r="H265" s="351"/>
      <c r="I265" s="320">
        <v>1200</v>
      </c>
      <c r="J265" s="320">
        <v>1200</v>
      </c>
      <c r="K265" s="210" t="s">
        <v>144</v>
      </c>
      <c r="L265" s="659" t="s">
        <v>4068</v>
      </c>
      <c r="M265" s="237" t="s">
        <v>1655</v>
      </c>
      <c r="N265" s="237"/>
    </row>
    <row r="266" spans="1:14" ht="24.9" customHeight="1">
      <c r="A266" s="210">
        <v>264</v>
      </c>
      <c r="B266" s="237" t="s">
        <v>1656</v>
      </c>
      <c r="C266" s="210"/>
      <c r="D266" s="237"/>
      <c r="E266" s="237"/>
      <c r="F266" s="210"/>
      <c r="G266" s="319"/>
      <c r="H266" s="351"/>
      <c r="I266" s="320">
        <v>1150</v>
      </c>
      <c r="J266" s="320">
        <v>1150</v>
      </c>
      <c r="K266" s="210" t="s">
        <v>144</v>
      </c>
      <c r="L266" s="659" t="s">
        <v>4068</v>
      </c>
      <c r="M266" s="237" t="s">
        <v>1613</v>
      </c>
      <c r="N266" s="237"/>
    </row>
    <row r="267" spans="1:14" ht="24.9" customHeight="1">
      <c r="A267" s="210">
        <v>265</v>
      </c>
      <c r="B267" s="237" t="s">
        <v>1657</v>
      </c>
      <c r="C267" s="210"/>
      <c r="D267" s="237"/>
      <c r="E267" s="237"/>
      <c r="F267" s="210"/>
      <c r="G267" s="319"/>
      <c r="H267" s="351"/>
      <c r="I267" s="320">
        <v>467.4</v>
      </c>
      <c r="J267" s="320">
        <v>467.4</v>
      </c>
      <c r="K267" s="210" t="s">
        <v>144</v>
      </c>
      <c r="L267" s="659" t="s">
        <v>4068</v>
      </c>
      <c r="M267" s="237" t="s">
        <v>1613</v>
      </c>
      <c r="N267" s="237"/>
    </row>
    <row r="268" spans="1:14" ht="24.9" customHeight="1">
      <c r="A268" s="210">
        <v>266</v>
      </c>
      <c r="B268" s="237" t="s">
        <v>1574</v>
      </c>
      <c r="C268" s="210"/>
      <c r="D268" s="237"/>
      <c r="E268" s="237"/>
      <c r="F268" s="210"/>
      <c r="G268" s="319"/>
      <c r="H268" s="351"/>
      <c r="I268" s="320">
        <v>500</v>
      </c>
      <c r="J268" s="320">
        <v>500</v>
      </c>
      <c r="K268" s="210" t="s">
        <v>144</v>
      </c>
      <c r="L268" s="659" t="s">
        <v>4068</v>
      </c>
      <c r="M268" s="237" t="s">
        <v>1613</v>
      </c>
      <c r="N268" s="237"/>
    </row>
    <row r="269" spans="1:14" ht="24.9" customHeight="1">
      <c r="A269" s="210">
        <v>267</v>
      </c>
      <c r="B269" s="237" t="s">
        <v>1654</v>
      </c>
      <c r="C269" s="210"/>
      <c r="D269" s="237"/>
      <c r="E269" s="237"/>
      <c r="F269" s="210"/>
      <c r="G269" s="319"/>
      <c r="H269" s="351"/>
      <c r="I269" s="320">
        <v>400</v>
      </c>
      <c r="J269" s="320">
        <v>400</v>
      </c>
      <c r="K269" s="210" t="s">
        <v>144</v>
      </c>
      <c r="L269" s="659" t="s">
        <v>4068</v>
      </c>
      <c r="M269" s="237" t="s">
        <v>1615</v>
      </c>
      <c r="N269" s="237"/>
    </row>
    <row r="270" spans="1:14" ht="24.9" customHeight="1">
      <c r="A270" s="210">
        <v>268</v>
      </c>
      <c r="B270" s="237" t="s">
        <v>1658</v>
      </c>
      <c r="C270" s="210"/>
      <c r="D270" s="237"/>
      <c r="E270" s="237"/>
      <c r="F270" s="210"/>
      <c r="G270" s="319"/>
      <c r="H270" s="351"/>
      <c r="I270" s="320">
        <v>999</v>
      </c>
      <c r="J270" s="320">
        <v>999</v>
      </c>
      <c r="K270" s="210" t="s">
        <v>144</v>
      </c>
      <c r="L270" s="659" t="s">
        <v>4068</v>
      </c>
      <c r="M270" s="237" t="s">
        <v>1615</v>
      </c>
      <c r="N270" s="237"/>
    </row>
    <row r="271" spans="1:14" ht="24.9" customHeight="1">
      <c r="A271" s="210">
        <v>269</v>
      </c>
      <c r="B271" s="237" t="s">
        <v>1630</v>
      </c>
      <c r="C271" s="210"/>
      <c r="D271" s="237"/>
      <c r="E271" s="237"/>
      <c r="F271" s="210"/>
      <c r="G271" s="319"/>
      <c r="H271" s="351"/>
      <c r="I271" s="320">
        <v>1398</v>
      </c>
      <c r="J271" s="320">
        <v>1398</v>
      </c>
      <c r="K271" s="210" t="s">
        <v>144</v>
      </c>
      <c r="L271" s="659" t="s">
        <v>4068</v>
      </c>
      <c r="M271" s="237" t="s">
        <v>1615</v>
      </c>
      <c r="N271" s="237"/>
    </row>
    <row r="272" spans="1:14" ht="24.9" customHeight="1">
      <c r="A272" s="210">
        <v>270</v>
      </c>
      <c r="B272" s="237" t="s">
        <v>1659</v>
      </c>
      <c r="C272" s="210"/>
      <c r="D272" s="237"/>
      <c r="E272" s="237"/>
      <c r="F272" s="210"/>
      <c r="G272" s="319"/>
      <c r="H272" s="351"/>
      <c r="I272" s="320">
        <v>849</v>
      </c>
      <c r="J272" s="320">
        <v>849</v>
      </c>
      <c r="K272" s="210" t="s">
        <v>144</v>
      </c>
      <c r="L272" s="659" t="s">
        <v>4068</v>
      </c>
      <c r="M272" s="237" t="s">
        <v>1615</v>
      </c>
      <c r="N272" s="237"/>
    </row>
    <row r="273" spans="1:14" ht="24.9" customHeight="1">
      <c r="A273" s="210">
        <v>271</v>
      </c>
      <c r="B273" s="237" t="s">
        <v>1660</v>
      </c>
      <c r="C273" s="210"/>
      <c r="D273" s="237"/>
      <c r="E273" s="237"/>
      <c r="F273" s="210"/>
      <c r="G273" s="319"/>
      <c r="H273" s="351"/>
      <c r="I273" s="320">
        <v>1299</v>
      </c>
      <c r="J273" s="320">
        <v>1299</v>
      </c>
      <c r="K273" s="210" t="s">
        <v>144</v>
      </c>
      <c r="L273" s="659" t="s">
        <v>4068</v>
      </c>
      <c r="M273" s="237" t="s">
        <v>1619</v>
      </c>
      <c r="N273" s="237"/>
    </row>
    <row r="274" spans="1:14" ht="24.9" customHeight="1">
      <c r="A274" s="210">
        <v>272</v>
      </c>
      <c r="B274" s="237" t="s">
        <v>1625</v>
      </c>
      <c r="C274" s="210"/>
      <c r="D274" s="237"/>
      <c r="E274" s="237"/>
      <c r="F274" s="210"/>
      <c r="G274" s="319"/>
      <c r="H274" s="351"/>
      <c r="I274" s="320">
        <v>4150</v>
      </c>
      <c r="J274" s="320">
        <v>4150</v>
      </c>
      <c r="K274" s="210" t="s">
        <v>144</v>
      </c>
      <c r="L274" s="659" t="s">
        <v>4068</v>
      </c>
      <c r="M274" s="237" t="s">
        <v>1619</v>
      </c>
      <c r="N274" s="237"/>
    </row>
    <row r="275" spans="1:14" ht="24.9" customHeight="1">
      <c r="A275" s="210">
        <v>273</v>
      </c>
      <c r="B275" s="237" t="s">
        <v>1607</v>
      </c>
      <c r="C275" s="210"/>
      <c r="D275" s="237"/>
      <c r="E275" s="237"/>
      <c r="F275" s="210"/>
      <c r="G275" s="319"/>
      <c r="H275" s="351"/>
      <c r="I275" s="320">
        <v>1184.49</v>
      </c>
      <c r="J275" s="320">
        <v>1184.49</v>
      </c>
      <c r="K275" s="210" t="s">
        <v>144</v>
      </c>
      <c r="L275" s="659" t="s">
        <v>4068</v>
      </c>
      <c r="M275" s="237" t="s">
        <v>1619</v>
      </c>
      <c r="N275" s="237"/>
    </row>
    <row r="276" spans="1:14" ht="24.9" customHeight="1">
      <c r="A276" s="210">
        <v>274</v>
      </c>
      <c r="B276" s="237" t="s">
        <v>1661</v>
      </c>
      <c r="C276" s="210"/>
      <c r="D276" s="237"/>
      <c r="E276" s="237"/>
      <c r="F276" s="210"/>
      <c r="G276" s="319"/>
      <c r="H276" s="351"/>
      <c r="I276" s="320">
        <v>360.69</v>
      </c>
      <c r="J276" s="320">
        <v>360.69</v>
      </c>
      <c r="K276" s="210" t="s">
        <v>144</v>
      </c>
      <c r="L276" s="659" t="s">
        <v>4068</v>
      </c>
      <c r="M276" s="237" t="s">
        <v>1619</v>
      </c>
      <c r="N276" s="237"/>
    </row>
    <row r="277" spans="1:14" ht="24.9" customHeight="1">
      <c r="A277" s="210">
        <v>275</v>
      </c>
      <c r="B277" s="237" t="s">
        <v>1662</v>
      </c>
      <c r="C277" s="210"/>
      <c r="D277" s="237"/>
      <c r="E277" s="237"/>
      <c r="F277" s="210"/>
      <c r="G277" s="319"/>
      <c r="H277" s="351"/>
      <c r="I277" s="320">
        <v>1179.2</v>
      </c>
      <c r="J277" s="320">
        <v>1179.2</v>
      </c>
      <c r="K277" s="210" t="s">
        <v>144</v>
      </c>
      <c r="L277" s="659" t="s">
        <v>4068</v>
      </c>
      <c r="M277" s="237" t="s">
        <v>1619</v>
      </c>
      <c r="N277" s="237"/>
    </row>
    <row r="278" spans="1:14" ht="24.9" customHeight="1">
      <c r="A278" s="210">
        <v>276</v>
      </c>
      <c r="B278" s="237" t="s">
        <v>1663</v>
      </c>
      <c r="C278" s="210"/>
      <c r="D278" s="237"/>
      <c r="E278" s="237"/>
      <c r="F278" s="210"/>
      <c r="G278" s="319"/>
      <c r="H278" s="351"/>
      <c r="I278" s="320">
        <v>2180</v>
      </c>
      <c r="J278" s="320">
        <v>2180</v>
      </c>
      <c r="K278" s="210" t="s">
        <v>144</v>
      </c>
      <c r="L278" s="659" t="s">
        <v>4068</v>
      </c>
      <c r="M278" s="237" t="s">
        <v>1619</v>
      </c>
      <c r="N278" s="237"/>
    </row>
    <row r="279" spans="1:14" ht="24.9" customHeight="1">
      <c r="A279" s="210">
        <v>277</v>
      </c>
      <c r="B279" s="237" t="s">
        <v>1664</v>
      </c>
      <c r="C279" s="210"/>
      <c r="D279" s="237"/>
      <c r="E279" s="237"/>
      <c r="F279" s="210"/>
      <c r="G279" s="319"/>
      <c r="H279" s="351"/>
      <c r="I279" s="320">
        <v>4740</v>
      </c>
      <c r="J279" s="320">
        <v>4740</v>
      </c>
      <c r="K279" s="210" t="s">
        <v>144</v>
      </c>
      <c r="L279" s="659" t="s">
        <v>4068</v>
      </c>
      <c r="M279" s="237" t="s">
        <v>1665</v>
      </c>
      <c r="N279" s="237"/>
    </row>
    <row r="280" spans="1:14" ht="24.9" customHeight="1">
      <c r="A280" s="210">
        <v>278</v>
      </c>
      <c r="B280" s="322" t="s">
        <v>2941</v>
      </c>
      <c r="C280" s="210"/>
      <c r="D280" s="322"/>
      <c r="E280" s="210" t="s">
        <v>2942</v>
      </c>
      <c r="F280" s="210">
        <v>1</v>
      </c>
      <c r="G280" s="323">
        <v>1010.95</v>
      </c>
      <c r="H280" s="210">
        <v>2019</v>
      </c>
      <c r="I280" s="320">
        <f t="shared" ref="I280:I295" si="0">G280*F280</f>
        <v>1010.95</v>
      </c>
      <c r="J280" s="356">
        <f t="shared" ref="J280:J311" si="1">I280</f>
        <v>1010.95</v>
      </c>
      <c r="K280" s="210" t="s">
        <v>144</v>
      </c>
      <c r="L280" s="210" t="s">
        <v>2919</v>
      </c>
      <c r="M280" s="357" t="s">
        <v>2940</v>
      </c>
      <c r="N280" s="322"/>
    </row>
    <row r="281" spans="1:14" ht="24.9" customHeight="1">
      <c r="A281" s="210">
        <v>279</v>
      </c>
      <c r="B281" s="322" t="s">
        <v>2941</v>
      </c>
      <c r="C281" s="210"/>
      <c r="D281" s="322"/>
      <c r="E281" s="210" t="s">
        <v>2942</v>
      </c>
      <c r="F281" s="210">
        <v>1</v>
      </c>
      <c r="G281" s="323">
        <v>1010.94</v>
      </c>
      <c r="H281" s="210">
        <v>2019</v>
      </c>
      <c r="I281" s="320">
        <f t="shared" si="0"/>
        <v>1010.94</v>
      </c>
      <c r="J281" s="356">
        <f t="shared" si="1"/>
        <v>1010.94</v>
      </c>
      <c r="K281" s="210" t="s">
        <v>144</v>
      </c>
      <c r="L281" s="210" t="s">
        <v>2919</v>
      </c>
      <c r="M281" s="357" t="s">
        <v>2940</v>
      </c>
      <c r="N281" s="322"/>
    </row>
    <row r="282" spans="1:14" ht="24.9" customHeight="1">
      <c r="A282" s="210">
        <v>280</v>
      </c>
      <c r="B282" s="322" t="s">
        <v>2956</v>
      </c>
      <c r="C282" s="210" t="s">
        <v>2957</v>
      </c>
      <c r="D282" s="322"/>
      <c r="E282" s="210" t="s">
        <v>2958</v>
      </c>
      <c r="F282" s="210">
        <v>1</v>
      </c>
      <c r="G282" s="323">
        <v>867</v>
      </c>
      <c r="H282" s="210">
        <v>2019</v>
      </c>
      <c r="I282" s="320">
        <f t="shared" si="0"/>
        <v>867</v>
      </c>
      <c r="J282" s="356">
        <f t="shared" si="1"/>
        <v>867</v>
      </c>
      <c r="K282" s="210" t="s">
        <v>144</v>
      </c>
      <c r="L282" s="210" t="s">
        <v>2919</v>
      </c>
      <c r="M282" s="357" t="s">
        <v>2940</v>
      </c>
      <c r="N282" s="322"/>
    </row>
    <row r="283" spans="1:14" ht="24.9" customHeight="1">
      <c r="A283" s="210">
        <v>281</v>
      </c>
      <c r="B283" s="322" t="s">
        <v>2956</v>
      </c>
      <c r="C283" s="210" t="s">
        <v>2957</v>
      </c>
      <c r="D283" s="322"/>
      <c r="E283" s="210" t="s">
        <v>2959</v>
      </c>
      <c r="F283" s="210">
        <v>1</v>
      </c>
      <c r="G283" s="323">
        <v>717</v>
      </c>
      <c r="H283" s="210">
        <v>2019</v>
      </c>
      <c r="I283" s="320">
        <f t="shared" si="0"/>
        <v>717</v>
      </c>
      <c r="J283" s="356">
        <f t="shared" si="1"/>
        <v>717</v>
      </c>
      <c r="K283" s="210" t="s">
        <v>144</v>
      </c>
      <c r="L283" s="210" t="s">
        <v>2919</v>
      </c>
      <c r="M283" s="357" t="s">
        <v>2940</v>
      </c>
      <c r="N283" s="322"/>
    </row>
    <row r="284" spans="1:14" ht="24.9" customHeight="1">
      <c r="A284" s="210">
        <v>282</v>
      </c>
      <c r="B284" s="322" t="s">
        <v>2956</v>
      </c>
      <c r="C284" s="210" t="s">
        <v>2957</v>
      </c>
      <c r="D284" s="322"/>
      <c r="E284" s="210" t="s">
        <v>2960</v>
      </c>
      <c r="F284" s="210">
        <v>1</v>
      </c>
      <c r="G284" s="323">
        <v>717</v>
      </c>
      <c r="H284" s="210">
        <v>2019</v>
      </c>
      <c r="I284" s="320">
        <f t="shared" si="0"/>
        <v>717</v>
      </c>
      <c r="J284" s="356">
        <f t="shared" si="1"/>
        <v>717</v>
      </c>
      <c r="K284" s="210" t="s">
        <v>144</v>
      </c>
      <c r="L284" s="210" t="s">
        <v>2919</v>
      </c>
      <c r="M284" s="357" t="s">
        <v>2940</v>
      </c>
      <c r="N284" s="322"/>
    </row>
    <row r="285" spans="1:14" ht="24.9" customHeight="1">
      <c r="A285" s="210">
        <v>283</v>
      </c>
      <c r="B285" s="322" t="s">
        <v>2963</v>
      </c>
      <c r="C285" s="210"/>
      <c r="D285" s="210" t="s">
        <v>2964</v>
      </c>
      <c r="E285" s="210" t="s">
        <v>2965</v>
      </c>
      <c r="F285" s="210">
        <v>1</v>
      </c>
      <c r="G285" s="323">
        <v>665.38</v>
      </c>
      <c r="H285" s="210">
        <v>2019</v>
      </c>
      <c r="I285" s="320">
        <f t="shared" si="0"/>
        <v>665.38</v>
      </c>
      <c r="J285" s="356">
        <f t="shared" si="1"/>
        <v>665.38</v>
      </c>
      <c r="K285" s="210" t="s">
        <v>144</v>
      </c>
      <c r="L285" s="210" t="s">
        <v>2919</v>
      </c>
      <c r="M285" s="357" t="s">
        <v>2940</v>
      </c>
      <c r="N285" s="322"/>
    </row>
    <row r="286" spans="1:14" ht="24.9" customHeight="1">
      <c r="A286" s="210">
        <v>284</v>
      </c>
      <c r="B286" s="322" t="s">
        <v>2966</v>
      </c>
      <c r="C286" s="210"/>
      <c r="D286" s="210"/>
      <c r="E286" s="210" t="s">
        <v>2967</v>
      </c>
      <c r="F286" s="210">
        <v>5</v>
      </c>
      <c r="G286" s="323">
        <v>451.51</v>
      </c>
      <c r="H286" s="210">
        <v>2019</v>
      </c>
      <c r="I286" s="320">
        <f t="shared" si="0"/>
        <v>2257.5500000000002</v>
      </c>
      <c r="J286" s="356">
        <f t="shared" si="1"/>
        <v>2257.5500000000002</v>
      </c>
      <c r="K286" s="210" t="s">
        <v>144</v>
      </c>
      <c r="L286" s="210" t="s">
        <v>2919</v>
      </c>
      <c r="M286" s="357" t="s">
        <v>2940</v>
      </c>
      <c r="N286" s="322"/>
    </row>
    <row r="287" spans="1:14" ht="24.9" customHeight="1">
      <c r="A287" s="210">
        <v>285</v>
      </c>
      <c r="B287" s="322" t="s">
        <v>2968</v>
      </c>
      <c r="C287" s="210"/>
      <c r="D287" s="210"/>
      <c r="E287" s="210" t="s">
        <v>2969</v>
      </c>
      <c r="F287" s="210">
        <v>1</v>
      </c>
      <c r="G287" s="323">
        <v>651.79999999999995</v>
      </c>
      <c r="H287" s="210">
        <v>2019</v>
      </c>
      <c r="I287" s="320">
        <f t="shared" si="0"/>
        <v>651.79999999999995</v>
      </c>
      <c r="J287" s="356">
        <f t="shared" si="1"/>
        <v>651.79999999999995</v>
      </c>
      <c r="K287" s="210" t="s">
        <v>144</v>
      </c>
      <c r="L287" s="210" t="s">
        <v>2919</v>
      </c>
      <c r="M287" s="357" t="s">
        <v>2940</v>
      </c>
      <c r="N287" s="322"/>
    </row>
    <row r="288" spans="1:14" ht="24.9" customHeight="1">
      <c r="A288" s="210">
        <v>286</v>
      </c>
      <c r="B288" s="322" t="s">
        <v>2970</v>
      </c>
      <c r="C288" s="210" t="s">
        <v>2971</v>
      </c>
      <c r="D288" s="210" t="s">
        <v>2972</v>
      </c>
      <c r="E288" s="210" t="s">
        <v>2973</v>
      </c>
      <c r="F288" s="210">
        <v>1</v>
      </c>
      <c r="G288" s="323">
        <v>1449</v>
      </c>
      <c r="H288" s="210">
        <v>2019</v>
      </c>
      <c r="I288" s="320">
        <f t="shared" si="0"/>
        <v>1449</v>
      </c>
      <c r="J288" s="356">
        <f t="shared" si="1"/>
        <v>1449</v>
      </c>
      <c r="K288" s="210" t="s">
        <v>144</v>
      </c>
      <c r="L288" s="210" t="s">
        <v>2919</v>
      </c>
      <c r="M288" s="357" t="s">
        <v>2940</v>
      </c>
      <c r="N288" s="322"/>
    </row>
    <row r="289" spans="1:14" ht="24.9" customHeight="1">
      <c r="A289" s="210">
        <v>287</v>
      </c>
      <c r="B289" s="237" t="s">
        <v>2986</v>
      </c>
      <c r="C289" s="210"/>
      <c r="D289" s="237"/>
      <c r="E289" s="237"/>
      <c r="F289" s="210">
        <v>1</v>
      </c>
      <c r="G289" s="323">
        <v>176332.79999999999</v>
      </c>
      <c r="H289" s="210">
        <v>2019</v>
      </c>
      <c r="I289" s="320">
        <f t="shared" si="0"/>
        <v>176332.79999999999</v>
      </c>
      <c r="J289" s="356">
        <f t="shared" si="1"/>
        <v>176332.79999999999</v>
      </c>
      <c r="K289" s="210" t="s">
        <v>144</v>
      </c>
      <c r="L289" s="210" t="s">
        <v>2919</v>
      </c>
      <c r="M289" s="237" t="s">
        <v>1150</v>
      </c>
      <c r="N289" s="322"/>
    </row>
    <row r="290" spans="1:14" ht="24.9" customHeight="1">
      <c r="A290" s="210">
        <v>288</v>
      </c>
      <c r="B290" s="237" t="s">
        <v>2997</v>
      </c>
      <c r="C290" s="210"/>
      <c r="D290" s="237"/>
      <c r="E290" s="237"/>
      <c r="F290" s="210">
        <v>1</v>
      </c>
      <c r="G290" s="319">
        <v>25707</v>
      </c>
      <c r="H290" s="210">
        <v>2019</v>
      </c>
      <c r="I290" s="358">
        <f t="shared" si="0"/>
        <v>25707</v>
      </c>
      <c r="J290" s="351">
        <f t="shared" si="1"/>
        <v>25707</v>
      </c>
      <c r="K290" s="210" t="s">
        <v>144</v>
      </c>
      <c r="L290" s="659" t="s">
        <v>4068</v>
      </c>
      <c r="M290" s="237" t="s">
        <v>1604</v>
      </c>
      <c r="N290" s="322" t="s">
        <v>3000</v>
      </c>
    </row>
    <row r="291" spans="1:14" ht="24.9" customHeight="1">
      <c r="A291" s="210">
        <v>289</v>
      </c>
      <c r="B291" s="237" t="s">
        <v>2998</v>
      </c>
      <c r="C291" s="210"/>
      <c r="D291" s="237"/>
      <c r="E291" s="237"/>
      <c r="F291" s="210">
        <v>1</v>
      </c>
      <c r="G291" s="319">
        <v>14440.2</v>
      </c>
      <c r="H291" s="210">
        <v>2019</v>
      </c>
      <c r="I291" s="358">
        <f t="shared" si="0"/>
        <v>14440.2</v>
      </c>
      <c r="J291" s="351">
        <f t="shared" si="1"/>
        <v>14440.2</v>
      </c>
      <c r="K291" s="210" t="s">
        <v>144</v>
      </c>
      <c r="L291" s="659" t="s">
        <v>4068</v>
      </c>
      <c r="M291" s="237" t="s">
        <v>1604</v>
      </c>
      <c r="N291" s="322" t="s">
        <v>3000</v>
      </c>
    </row>
    <row r="292" spans="1:14" ht="24.9" customHeight="1">
      <c r="A292" s="210">
        <v>290</v>
      </c>
      <c r="B292" s="237" t="s">
        <v>2999</v>
      </c>
      <c r="C292" s="210"/>
      <c r="D292" s="237"/>
      <c r="E292" s="237"/>
      <c r="F292" s="210">
        <v>1</v>
      </c>
      <c r="G292" s="319">
        <v>22017</v>
      </c>
      <c r="H292" s="210">
        <v>2019</v>
      </c>
      <c r="I292" s="358">
        <f t="shared" si="0"/>
        <v>22017</v>
      </c>
      <c r="J292" s="351">
        <f t="shared" si="1"/>
        <v>22017</v>
      </c>
      <c r="K292" s="210" t="s">
        <v>144</v>
      </c>
      <c r="L292" s="659" t="s">
        <v>4068</v>
      </c>
      <c r="M292" s="237" t="s">
        <v>1620</v>
      </c>
      <c r="N292" s="322" t="s">
        <v>3000</v>
      </c>
    </row>
    <row r="293" spans="1:14" ht="24.9" customHeight="1">
      <c r="A293" s="210">
        <v>291</v>
      </c>
      <c r="B293" s="237" t="s">
        <v>3014</v>
      </c>
      <c r="C293" s="210" t="s">
        <v>3015</v>
      </c>
      <c r="D293" s="237" t="s">
        <v>3016</v>
      </c>
      <c r="E293" s="237"/>
      <c r="F293" s="210">
        <v>1</v>
      </c>
      <c r="G293" s="319">
        <v>2288.1999999999998</v>
      </c>
      <c r="H293" s="210">
        <v>2019</v>
      </c>
      <c r="I293" s="358">
        <f t="shared" si="0"/>
        <v>2288.1999999999998</v>
      </c>
      <c r="J293" s="358">
        <f t="shared" si="1"/>
        <v>2288.1999999999998</v>
      </c>
      <c r="K293" s="210" t="s">
        <v>144</v>
      </c>
      <c r="L293" s="659" t="s">
        <v>4068</v>
      </c>
      <c r="M293" s="322" t="s">
        <v>3017</v>
      </c>
      <c r="N293" s="322" t="s">
        <v>3000</v>
      </c>
    </row>
    <row r="294" spans="1:14" ht="24.9" customHeight="1">
      <c r="A294" s="210">
        <v>292</v>
      </c>
      <c r="B294" s="322" t="s">
        <v>3023</v>
      </c>
      <c r="C294" s="210"/>
      <c r="D294" s="237"/>
      <c r="E294" s="237"/>
      <c r="F294" s="210">
        <v>1</v>
      </c>
      <c r="G294" s="319">
        <v>4735.5</v>
      </c>
      <c r="H294" s="210">
        <v>2019</v>
      </c>
      <c r="I294" s="358">
        <f t="shared" si="0"/>
        <v>4735.5</v>
      </c>
      <c r="J294" s="358">
        <f t="shared" si="1"/>
        <v>4735.5</v>
      </c>
      <c r="K294" s="210" t="s">
        <v>144</v>
      </c>
      <c r="L294" s="210" t="s">
        <v>2915</v>
      </c>
      <c r="M294" s="322" t="s">
        <v>982</v>
      </c>
      <c r="N294" s="322" t="s">
        <v>3000</v>
      </c>
    </row>
    <row r="295" spans="1:14" ht="24.9" customHeight="1">
      <c r="A295" s="210">
        <v>293</v>
      </c>
      <c r="B295" s="322" t="s">
        <v>3026</v>
      </c>
      <c r="C295" s="210"/>
      <c r="D295" s="237"/>
      <c r="E295" s="237"/>
      <c r="F295" s="210">
        <v>1</v>
      </c>
      <c r="G295" s="319">
        <v>100000</v>
      </c>
      <c r="H295" s="210">
        <v>2019</v>
      </c>
      <c r="I295" s="358">
        <f t="shared" si="0"/>
        <v>100000</v>
      </c>
      <c r="J295" s="358">
        <f t="shared" si="1"/>
        <v>100000</v>
      </c>
      <c r="K295" s="210" t="s">
        <v>144</v>
      </c>
      <c r="L295" s="210" t="s">
        <v>2911</v>
      </c>
      <c r="M295" s="359" t="s">
        <v>3027</v>
      </c>
      <c r="N295" s="322" t="s">
        <v>3000</v>
      </c>
    </row>
    <row r="296" spans="1:14" ht="24.9" customHeight="1">
      <c r="A296" s="210">
        <v>294</v>
      </c>
      <c r="B296" s="237" t="s">
        <v>3186</v>
      </c>
      <c r="C296" s="210"/>
      <c r="D296" s="237" t="s">
        <v>3187</v>
      </c>
      <c r="E296" s="237"/>
      <c r="F296" s="210">
        <v>1</v>
      </c>
      <c r="G296" s="319">
        <v>6350</v>
      </c>
      <c r="H296" s="352">
        <v>2020</v>
      </c>
      <c r="I296" s="358">
        <v>6350</v>
      </c>
      <c r="J296" s="358">
        <f t="shared" si="1"/>
        <v>6350</v>
      </c>
      <c r="K296" s="210" t="s">
        <v>144</v>
      </c>
      <c r="L296" s="659" t="s">
        <v>4068</v>
      </c>
      <c r="M296" s="237" t="s">
        <v>3188</v>
      </c>
      <c r="N296" s="322"/>
    </row>
    <row r="297" spans="1:14" ht="24.9" customHeight="1">
      <c r="A297" s="210">
        <v>295</v>
      </c>
      <c r="B297" s="237" t="s">
        <v>3189</v>
      </c>
      <c r="C297" s="210" t="s">
        <v>3190</v>
      </c>
      <c r="D297" s="237"/>
      <c r="E297" s="237"/>
      <c r="F297" s="210">
        <v>1</v>
      </c>
      <c r="G297" s="319">
        <v>2500</v>
      </c>
      <c r="H297" s="352">
        <v>2020</v>
      </c>
      <c r="I297" s="358">
        <v>2500</v>
      </c>
      <c r="J297" s="358">
        <f t="shared" si="1"/>
        <v>2500</v>
      </c>
      <c r="K297" s="210" t="s">
        <v>144</v>
      </c>
      <c r="L297" s="659" t="s">
        <v>4068</v>
      </c>
      <c r="M297" s="237" t="s">
        <v>920</v>
      </c>
      <c r="N297" s="322"/>
    </row>
    <row r="298" spans="1:14" ht="24.9" customHeight="1">
      <c r="A298" s="210">
        <v>296</v>
      </c>
      <c r="B298" s="237" t="s">
        <v>3191</v>
      </c>
      <c r="C298" s="210"/>
      <c r="D298" s="237"/>
      <c r="E298" s="237"/>
      <c r="F298" s="210">
        <v>1</v>
      </c>
      <c r="G298" s="319">
        <v>5000</v>
      </c>
      <c r="H298" s="352">
        <v>2020</v>
      </c>
      <c r="I298" s="358">
        <v>5000</v>
      </c>
      <c r="J298" s="358">
        <f t="shared" si="1"/>
        <v>5000</v>
      </c>
      <c r="K298" s="210" t="s">
        <v>144</v>
      </c>
      <c r="L298" s="659" t="s">
        <v>4068</v>
      </c>
      <c r="M298" s="237" t="s">
        <v>3192</v>
      </c>
      <c r="N298" s="322"/>
    </row>
    <row r="299" spans="1:14" ht="24.9" customHeight="1">
      <c r="A299" s="210">
        <v>297</v>
      </c>
      <c r="B299" s="237" t="s">
        <v>3193</v>
      </c>
      <c r="C299" s="210" t="s">
        <v>3194</v>
      </c>
      <c r="D299" s="237" t="s">
        <v>3195</v>
      </c>
      <c r="E299" s="237"/>
      <c r="F299" s="210">
        <v>1</v>
      </c>
      <c r="G299" s="319">
        <v>6941</v>
      </c>
      <c r="H299" s="352">
        <v>2020</v>
      </c>
      <c r="I299" s="358">
        <v>6941</v>
      </c>
      <c r="J299" s="358">
        <f t="shared" si="1"/>
        <v>6941</v>
      </c>
      <c r="K299" s="210" t="s">
        <v>144</v>
      </c>
      <c r="L299" s="659" t="s">
        <v>4068</v>
      </c>
      <c r="M299" s="237" t="s">
        <v>3192</v>
      </c>
      <c r="N299" s="322"/>
    </row>
    <row r="300" spans="1:14" ht="24.9" customHeight="1">
      <c r="A300" s="210">
        <v>298</v>
      </c>
      <c r="B300" s="237" t="s">
        <v>3196</v>
      </c>
      <c r="C300" s="210"/>
      <c r="D300" s="237"/>
      <c r="E300" s="237"/>
      <c r="F300" s="210">
        <v>20</v>
      </c>
      <c r="G300" s="319">
        <v>6382.43</v>
      </c>
      <c r="H300" s="352">
        <v>2020</v>
      </c>
      <c r="I300" s="360">
        <v>6382.43</v>
      </c>
      <c r="J300" s="358">
        <f t="shared" si="1"/>
        <v>6382.43</v>
      </c>
      <c r="K300" s="210" t="s">
        <v>144</v>
      </c>
      <c r="L300" s="659" t="s">
        <v>4068</v>
      </c>
      <c r="M300" s="237" t="s">
        <v>1611</v>
      </c>
      <c r="N300" s="322"/>
    </row>
    <row r="301" spans="1:14" ht="24.9" customHeight="1">
      <c r="A301" s="210">
        <v>299</v>
      </c>
      <c r="B301" s="237" t="s">
        <v>3197</v>
      </c>
      <c r="C301" s="210"/>
      <c r="D301" s="237"/>
      <c r="E301" s="237"/>
      <c r="F301" s="210">
        <v>10</v>
      </c>
      <c r="G301" s="319">
        <v>6382.6</v>
      </c>
      <c r="H301" s="352">
        <v>2020</v>
      </c>
      <c r="I301" s="360">
        <v>6382.6</v>
      </c>
      <c r="J301" s="358">
        <f t="shared" si="1"/>
        <v>6382.6</v>
      </c>
      <c r="K301" s="210" t="s">
        <v>144</v>
      </c>
      <c r="L301" s="659" t="s">
        <v>4068</v>
      </c>
      <c r="M301" s="237" t="s">
        <v>1611</v>
      </c>
      <c r="N301" s="322"/>
    </row>
    <row r="302" spans="1:14" ht="24.9" customHeight="1">
      <c r="A302" s="210">
        <v>300</v>
      </c>
      <c r="B302" s="237" t="s">
        <v>3198</v>
      </c>
      <c r="C302" s="210" t="s">
        <v>3199</v>
      </c>
      <c r="D302" s="237"/>
      <c r="E302" s="237"/>
      <c r="F302" s="210">
        <v>1</v>
      </c>
      <c r="G302" s="319">
        <v>999</v>
      </c>
      <c r="H302" s="352">
        <v>2020</v>
      </c>
      <c r="I302" s="358">
        <v>999</v>
      </c>
      <c r="J302" s="358">
        <f t="shared" si="1"/>
        <v>999</v>
      </c>
      <c r="K302" s="210" t="s">
        <v>144</v>
      </c>
      <c r="L302" s="659" t="s">
        <v>4068</v>
      </c>
      <c r="M302" s="237" t="s">
        <v>1615</v>
      </c>
      <c r="N302" s="322"/>
    </row>
    <row r="303" spans="1:14" ht="24.9" customHeight="1">
      <c r="A303" s="210">
        <v>301</v>
      </c>
      <c r="B303" s="237" t="s">
        <v>1658</v>
      </c>
      <c r="C303" s="210" t="s">
        <v>3200</v>
      </c>
      <c r="D303" s="237"/>
      <c r="E303" s="237"/>
      <c r="F303" s="210">
        <v>1</v>
      </c>
      <c r="G303" s="319">
        <v>1729</v>
      </c>
      <c r="H303" s="352">
        <v>2020</v>
      </c>
      <c r="I303" s="358">
        <v>1729</v>
      </c>
      <c r="J303" s="358">
        <f t="shared" si="1"/>
        <v>1729</v>
      </c>
      <c r="K303" s="210" t="s">
        <v>144</v>
      </c>
      <c r="L303" s="659" t="s">
        <v>4068</v>
      </c>
      <c r="M303" s="237" t="s">
        <v>923</v>
      </c>
      <c r="N303" s="322"/>
    </row>
    <row r="304" spans="1:14" ht="24.9" customHeight="1">
      <c r="A304" s="210">
        <v>302</v>
      </c>
      <c r="B304" s="237" t="s">
        <v>3201</v>
      </c>
      <c r="C304" s="210" t="s">
        <v>3202</v>
      </c>
      <c r="D304" s="237"/>
      <c r="E304" s="237"/>
      <c r="F304" s="210">
        <v>1</v>
      </c>
      <c r="G304" s="319">
        <v>4440.7299999999996</v>
      </c>
      <c r="H304" s="352">
        <v>2020</v>
      </c>
      <c r="I304" s="358">
        <v>4440.7299999999996</v>
      </c>
      <c r="J304" s="358">
        <f t="shared" si="1"/>
        <v>4440.7299999999996</v>
      </c>
      <c r="K304" s="210" t="s">
        <v>144</v>
      </c>
      <c r="L304" s="659" t="s">
        <v>4068</v>
      </c>
      <c r="M304" s="237" t="s">
        <v>923</v>
      </c>
      <c r="N304" s="322"/>
    </row>
    <row r="305" spans="1:14" ht="24.9" customHeight="1">
      <c r="A305" s="210">
        <v>303</v>
      </c>
      <c r="B305" s="237" t="s">
        <v>1370</v>
      </c>
      <c r="C305" s="210" t="s">
        <v>3203</v>
      </c>
      <c r="D305" s="237"/>
      <c r="E305" s="237"/>
      <c r="F305" s="210">
        <v>1</v>
      </c>
      <c r="G305" s="319">
        <v>1799</v>
      </c>
      <c r="H305" s="352">
        <v>2020</v>
      </c>
      <c r="I305" s="358">
        <v>1799</v>
      </c>
      <c r="J305" s="358">
        <f t="shared" si="1"/>
        <v>1799</v>
      </c>
      <c r="K305" s="210" t="s">
        <v>144</v>
      </c>
      <c r="L305" s="659" t="s">
        <v>4068</v>
      </c>
      <c r="M305" s="237" t="s">
        <v>924</v>
      </c>
      <c r="N305" s="322"/>
    </row>
    <row r="306" spans="1:14" ht="24.9" customHeight="1">
      <c r="A306" s="210">
        <v>304</v>
      </c>
      <c r="B306" s="237" t="s">
        <v>3204</v>
      </c>
      <c r="C306" s="210"/>
      <c r="D306" s="237"/>
      <c r="E306" s="237"/>
      <c r="F306" s="210">
        <v>1</v>
      </c>
      <c r="G306" s="319">
        <v>2830.23</v>
      </c>
      <c r="H306" s="352">
        <v>2020</v>
      </c>
      <c r="I306" s="358">
        <v>2830.23</v>
      </c>
      <c r="J306" s="358">
        <f t="shared" si="1"/>
        <v>2830.23</v>
      </c>
      <c r="K306" s="210" t="s">
        <v>144</v>
      </c>
      <c r="L306" s="659" t="s">
        <v>4068</v>
      </c>
      <c r="M306" s="237" t="s">
        <v>1588</v>
      </c>
      <c r="N306" s="322"/>
    </row>
    <row r="307" spans="1:14" ht="24.9" customHeight="1">
      <c r="A307" s="210">
        <v>305</v>
      </c>
      <c r="B307" s="237" t="s">
        <v>3205</v>
      </c>
      <c r="C307" s="210"/>
      <c r="D307" s="237"/>
      <c r="E307" s="237"/>
      <c r="F307" s="210">
        <v>1</v>
      </c>
      <c r="G307" s="319">
        <v>1974.15</v>
      </c>
      <c r="H307" s="352">
        <v>2020</v>
      </c>
      <c r="I307" s="358">
        <v>1974.15</v>
      </c>
      <c r="J307" s="358">
        <f t="shared" si="1"/>
        <v>1974.15</v>
      </c>
      <c r="K307" s="210" t="s">
        <v>144</v>
      </c>
      <c r="L307" s="659" t="s">
        <v>4068</v>
      </c>
      <c r="M307" s="237" t="s">
        <v>1588</v>
      </c>
      <c r="N307" s="322"/>
    </row>
    <row r="308" spans="1:14" ht="24.9" customHeight="1">
      <c r="A308" s="210">
        <v>306</v>
      </c>
      <c r="B308" s="237" t="s">
        <v>3206</v>
      </c>
      <c r="C308" s="210" t="s">
        <v>3207</v>
      </c>
      <c r="D308" s="237"/>
      <c r="E308" s="237"/>
      <c r="F308" s="210">
        <v>1</v>
      </c>
      <c r="G308" s="319">
        <v>1500</v>
      </c>
      <c r="H308" s="352">
        <v>2020</v>
      </c>
      <c r="I308" s="358">
        <v>1500</v>
      </c>
      <c r="J308" s="358">
        <f t="shared" si="1"/>
        <v>1500</v>
      </c>
      <c r="K308" s="210" t="s">
        <v>144</v>
      </c>
      <c r="L308" s="659" t="s">
        <v>4068</v>
      </c>
      <c r="M308" s="237" t="s">
        <v>1588</v>
      </c>
      <c r="N308" s="322"/>
    </row>
    <row r="309" spans="1:14" ht="24.9" customHeight="1">
      <c r="A309" s="210">
        <v>307</v>
      </c>
      <c r="B309" s="237" t="s">
        <v>3208</v>
      </c>
      <c r="C309" s="210"/>
      <c r="D309" s="237"/>
      <c r="E309" s="237"/>
      <c r="F309" s="210">
        <v>1</v>
      </c>
      <c r="G309" s="319">
        <v>2100</v>
      </c>
      <c r="H309" s="352">
        <v>2020</v>
      </c>
      <c r="I309" s="361">
        <v>2100</v>
      </c>
      <c r="J309" s="358">
        <f t="shared" si="1"/>
        <v>2100</v>
      </c>
      <c r="K309" s="210" t="s">
        <v>144</v>
      </c>
      <c r="L309" s="659" t="s">
        <v>4068</v>
      </c>
      <c r="M309" s="237" t="s">
        <v>1588</v>
      </c>
      <c r="N309" s="322"/>
    </row>
    <row r="310" spans="1:14" ht="24.9" customHeight="1">
      <c r="A310" s="210">
        <v>308</v>
      </c>
      <c r="B310" s="237" t="s">
        <v>3209</v>
      </c>
      <c r="C310" s="210"/>
      <c r="D310" s="237"/>
      <c r="E310" s="237"/>
      <c r="F310" s="210">
        <v>1</v>
      </c>
      <c r="G310" s="319">
        <v>600</v>
      </c>
      <c r="H310" s="352">
        <v>2020</v>
      </c>
      <c r="I310" s="362">
        <v>600</v>
      </c>
      <c r="J310" s="358">
        <f t="shared" si="1"/>
        <v>600</v>
      </c>
      <c r="K310" s="210" t="s">
        <v>144</v>
      </c>
      <c r="L310" s="659" t="s">
        <v>4068</v>
      </c>
      <c r="M310" s="237" t="s">
        <v>1588</v>
      </c>
      <c r="N310" s="322"/>
    </row>
    <row r="311" spans="1:14" ht="24.9" customHeight="1">
      <c r="A311" s="210">
        <v>309</v>
      </c>
      <c r="B311" s="237" t="s">
        <v>3210</v>
      </c>
      <c r="C311" s="210" t="s">
        <v>3211</v>
      </c>
      <c r="D311" s="237"/>
      <c r="E311" s="237"/>
      <c r="F311" s="210">
        <v>1</v>
      </c>
      <c r="G311" s="319">
        <v>1949</v>
      </c>
      <c r="H311" s="352">
        <v>2020</v>
      </c>
      <c r="I311" s="362">
        <v>1949</v>
      </c>
      <c r="J311" s="358">
        <f t="shared" si="1"/>
        <v>1949</v>
      </c>
      <c r="K311" s="210" t="s">
        <v>144</v>
      </c>
      <c r="L311" s="659" t="s">
        <v>4068</v>
      </c>
      <c r="M311" s="237" t="s">
        <v>1584</v>
      </c>
      <c r="N311" s="322"/>
    </row>
    <row r="312" spans="1:14" ht="24.9" customHeight="1">
      <c r="A312" s="210">
        <v>310</v>
      </c>
      <c r="B312" s="237" t="s">
        <v>3212</v>
      </c>
      <c r="C312" s="210" t="s">
        <v>3211</v>
      </c>
      <c r="D312" s="237"/>
      <c r="E312" s="237"/>
      <c r="F312" s="210">
        <v>1</v>
      </c>
      <c r="G312" s="319">
        <v>510</v>
      </c>
      <c r="H312" s="352">
        <v>2020</v>
      </c>
      <c r="I312" s="362">
        <v>510</v>
      </c>
      <c r="J312" s="358">
        <f t="shared" ref="J312:J335" si="2">I312</f>
        <v>510</v>
      </c>
      <c r="K312" s="210" t="s">
        <v>144</v>
      </c>
      <c r="L312" s="659" t="s">
        <v>4068</v>
      </c>
      <c r="M312" s="237" t="s">
        <v>1584</v>
      </c>
      <c r="N312" s="322"/>
    </row>
    <row r="313" spans="1:14" ht="24.9" customHeight="1">
      <c r="A313" s="210">
        <v>311</v>
      </c>
      <c r="B313" s="237" t="s">
        <v>3213</v>
      </c>
      <c r="C313" s="210"/>
      <c r="D313" s="237"/>
      <c r="E313" s="237"/>
      <c r="F313" s="210">
        <v>1</v>
      </c>
      <c r="G313" s="319">
        <v>3678</v>
      </c>
      <c r="H313" s="352">
        <v>2020</v>
      </c>
      <c r="I313" s="363">
        <v>3678</v>
      </c>
      <c r="J313" s="358">
        <f t="shared" si="2"/>
        <v>3678</v>
      </c>
      <c r="K313" s="210" t="s">
        <v>144</v>
      </c>
      <c r="L313" s="659" t="s">
        <v>4068</v>
      </c>
      <c r="M313" s="237" t="s">
        <v>1591</v>
      </c>
      <c r="N313" s="322"/>
    </row>
    <row r="314" spans="1:14" ht="24.9" customHeight="1">
      <c r="A314" s="210">
        <v>312</v>
      </c>
      <c r="B314" s="237" t="s">
        <v>3214</v>
      </c>
      <c r="C314" s="210"/>
      <c r="D314" s="237"/>
      <c r="E314" s="237"/>
      <c r="F314" s="210">
        <v>1</v>
      </c>
      <c r="G314" s="319">
        <v>2299</v>
      </c>
      <c r="H314" s="352">
        <v>2020</v>
      </c>
      <c r="I314" s="362">
        <v>2299</v>
      </c>
      <c r="J314" s="358">
        <f t="shared" si="2"/>
        <v>2299</v>
      </c>
      <c r="K314" s="210" t="s">
        <v>144</v>
      </c>
      <c r="L314" s="659" t="s">
        <v>4068</v>
      </c>
      <c r="M314" s="237" t="s">
        <v>1591</v>
      </c>
      <c r="N314" s="322"/>
    </row>
    <row r="315" spans="1:14" ht="24.9" customHeight="1">
      <c r="A315" s="210">
        <v>313</v>
      </c>
      <c r="B315" s="237" t="s">
        <v>3215</v>
      </c>
      <c r="C315" s="210"/>
      <c r="D315" s="237"/>
      <c r="E315" s="237"/>
      <c r="F315" s="210">
        <v>1</v>
      </c>
      <c r="G315" s="319">
        <v>2239</v>
      </c>
      <c r="H315" s="352">
        <v>2020</v>
      </c>
      <c r="I315" s="363">
        <v>2239</v>
      </c>
      <c r="J315" s="358">
        <f t="shared" si="2"/>
        <v>2239</v>
      </c>
      <c r="K315" s="210" t="s">
        <v>144</v>
      </c>
      <c r="L315" s="659" t="s">
        <v>4068</v>
      </c>
      <c r="M315" s="237" t="s">
        <v>1591</v>
      </c>
      <c r="N315" s="322"/>
    </row>
    <row r="316" spans="1:14" ht="24.9" customHeight="1">
      <c r="A316" s="210">
        <v>314</v>
      </c>
      <c r="B316" s="237" t="s">
        <v>3216</v>
      </c>
      <c r="C316" s="210"/>
      <c r="D316" s="237"/>
      <c r="E316" s="237"/>
      <c r="F316" s="210">
        <v>1</v>
      </c>
      <c r="G316" s="319">
        <v>795</v>
      </c>
      <c r="H316" s="352">
        <v>2020</v>
      </c>
      <c r="I316" s="363">
        <v>795</v>
      </c>
      <c r="J316" s="358">
        <f t="shared" si="2"/>
        <v>795</v>
      </c>
      <c r="K316" s="210" t="s">
        <v>144</v>
      </c>
      <c r="L316" s="659" t="s">
        <v>4068</v>
      </c>
      <c r="M316" s="237" t="s">
        <v>1591</v>
      </c>
      <c r="N316" s="322"/>
    </row>
    <row r="317" spans="1:14" ht="24.9" customHeight="1">
      <c r="A317" s="210">
        <v>315</v>
      </c>
      <c r="B317" s="237" t="s">
        <v>3217</v>
      </c>
      <c r="C317" s="210" t="s">
        <v>3203</v>
      </c>
      <c r="D317" s="237"/>
      <c r="E317" s="237"/>
      <c r="F317" s="210">
        <v>1</v>
      </c>
      <c r="G317" s="319">
        <v>2658</v>
      </c>
      <c r="H317" s="352">
        <v>2020</v>
      </c>
      <c r="I317" s="351">
        <v>2658</v>
      </c>
      <c r="J317" s="358">
        <f t="shared" si="2"/>
        <v>2658</v>
      </c>
      <c r="K317" s="210" t="s">
        <v>144</v>
      </c>
      <c r="L317" s="659" t="s">
        <v>4068</v>
      </c>
      <c r="M317" s="237" t="s">
        <v>3218</v>
      </c>
      <c r="N317" s="322"/>
    </row>
    <row r="318" spans="1:14" ht="24.9" customHeight="1">
      <c r="A318" s="210">
        <v>316</v>
      </c>
      <c r="B318" s="237" t="s">
        <v>3219</v>
      </c>
      <c r="C318" s="210" t="s">
        <v>3203</v>
      </c>
      <c r="D318" s="237"/>
      <c r="E318" s="237"/>
      <c r="F318" s="210">
        <v>1</v>
      </c>
      <c r="G318" s="319">
        <v>699</v>
      </c>
      <c r="H318" s="352">
        <v>2020</v>
      </c>
      <c r="I318" s="351">
        <v>699</v>
      </c>
      <c r="J318" s="358">
        <f t="shared" si="2"/>
        <v>699</v>
      </c>
      <c r="K318" s="210" t="s">
        <v>144</v>
      </c>
      <c r="L318" s="659" t="s">
        <v>4068</v>
      </c>
      <c r="M318" s="237" t="s">
        <v>3218</v>
      </c>
      <c r="N318" s="322"/>
    </row>
    <row r="319" spans="1:14" ht="24.9" customHeight="1">
      <c r="A319" s="210">
        <v>317</v>
      </c>
      <c r="B319" s="237" t="s">
        <v>3220</v>
      </c>
      <c r="C319" s="210" t="s">
        <v>3199</v>
      </c>
      <c r="D319" s="237"/>
      <c r="E319" s="237"/>
      <c r="F319" s="210">
        <v>1</v>
      </c>
      <c r="G319" s="319">
        <v>1099</v>
      </c>
      <c r="H319" s="352">
        <v>2020</v>
      </c>
      <c r="I319" s="351">
        <v>1099</v>
      </c>
      <c r="J319" s="358">
        <f t="shared" si="2"/>
        <v>1099</v>
      </c>
      <c r="K319" s="210" t="s">
        <v>144</v>
      </c>
      <c r="L319" s="659" t="s">
        <v>4068</v>
      </c>
      <c r="M319" s="237" t="s">
        <v>945</v>
      </c>
      <c r="N319" s="322"/>
    </row>
    <row r="320" spans="1:14" ht="24.9" customHeight="1">
      <c r="A320" s="210">
        <v>318</v>
      </c>
      <c r="B320" s="237" t="s">
        <v>3221</v>
      </c>
      <c r="C320" s="210"/>
      <c r="D320" s="237"/>
      <c r="E320" s="237"/>
      <c r="F320" s="210">
        <v>70</v>
      </c>
      <c r="G320" s="319">
        <v>14427</v>
      </c>
      <c r="H320" s="352">
        <v>2020</v>
      </c>
      <c r="I320" s="351">
        <v>14427</v>
      </c>
      <c r="J320" s="358">
        <f t="shared" si="2"/>
        <v>14427</v>
      </c>
      <c r="K320" s="210" t="s">
        <v>144</v>
      </c>
      <c r="L320" s="659" t="s">
        <v>4068</v>
      </c>
      <c r="M320" s="237" t="s">
        <v>945</v>
      </c>
      <c r="N320" s="322"/>
    </row>
    <row r="321" spans="1:14" ht="24.9" customHeight="1">
      <c r="A321" s="210">
        <v>319</v>
      </c>
      <c r="B321" s="237" t="s">
        <v>3222</v>
      </c>
      <c r="C321" s="210"/>
      <c r="D321" s="237"/>
      <c r="E321" s="237"/>
      <c r="F321" s="210">
        <v>1</v>
      </c>
      <c r="G321" s="319">
        <v>9098.11</v>
      </c>
      <c r="H321" s="352">
        <v>2020</v>
      </c>
      <c r="I321" s="351">
        <v>9098.11</v>
      </c>
      <c r="J321" s="358">
        <f t="shared" si="2"/>
        <v>9098.11</v>
      </c>
      <c r="K321" s="210" t="s">
        <v>144</v>
      </c>
      <c r="L321" s="659" t="s">
        <v>4068</v>
      </c>
      <c r="M321" s="237" t="s">
        <v>922</v>
      </c>
      <c r="N321" s="322"/>
    </row>
    <row r="322" spans="1:14" ht="24.9" customHeight="1">
      <c r="A322" s="210">
        <v>320</v>
      </c>
      <c r="B322" s="237" t="s">
        <v>3223</v>
      </c>
      <c r="C322" s="210"/>
      <c r="D322" s="237"/>
      <c r="E322" s="237"/>
      <c r="F322" s="210">
        <v>1</v>
      </c>
      <c r="G322" s="319">
        <v>377.76</v>
      </c>
      <c r="H322" s="352">
        <v>2020</v>
      </c>
      <c r="I322" s="351">
        <v>377.76</v>
      </c>
      <c r="J322" s="358">
        <f t="shared" si="2"/>
        <v>377.76</v>
      </c>
      <c r="K322" s="210" t="s">
        <v>144</v>
      </c>
      <c r="L322" s="659" t="s">
        <v>4068</v>
      </c>
      <c r="M322" s="237" t="s">
        <v>922</v>
      </c>
      <c r="N322" s="322"/>
    </row>
    <row r="323" spans="1:14" ht="24.9" customHeight="1">
      <c r="A323" s="210">
        <v>321</v>
      </c>
      <c r="B323" s="237" t="s">
        <v>3224</v>
      </c>
      <c r="C323" s="210"/>
      <c r="D323" s="237"/>
      <c r="E323" s="237"/>
      <c r="F323" s="210">
        <v>1</v>
      </c>
      <c r="G323" s="319">
        <v>813.3</v>
      </c>
      <c r="H323" s="352">
        <v>2020</v>
      </c>
      <c r="I323" s="351">
        <v>813.3</v>
      </c>
      <c r="J323" s="358">
        <f t="shared" si="2"/>
        <v>813.3</v>
      </c>
      <c r="K323" s="210" t="s">
        <v>144</v>
      </c>
      <c r="L323" s="659" t="s">
        <v>4068</v>
      </c>
      <c r="M323" s="237" t="s">
        <v>922</v>
      </c>
      <c r="N323" s="322"/>
    </row>
    <row r="324" spans="1:14" ht="24.9" customHeight="1">
      <c r="A324" s="210">
        <v>322</v>
      </c>
      <c r="B324" s="237" t="s">
        <v>3227</v>
      </c>
      <c r="C324" s="210"/>
      <c r="D324" s="237"/>
      <c r="E324" s="228" t="s">
        <v>3228</v>
      </c>
      <c r="F324" s="228">
        <v>1</v>
      </c>
      <c r="G324" s="364">
        <v>900</v>
      </c>
      <c r="H324" s="228">
        <v>2018</v>
      </c>
      <c r="I324" s="365">
        <f>G324*F324</f>
        <v>900</v>
      </c>
      <c r="J324" s="365">
        <f t="shared" si="2"/>
        <v>900</v>
      </c>
      <c r="K324" s="228" t="s">
        <v>144</v>
      </c>
      <c r="L324" s="228" t="s">
        <v>3445</v>
      </c>
      <c r="M324" s="268" t="s">
        <v>1013</v>
      </c>
      <c r="N324" s="295" t="s">
        <v>3446</v>
      </c>
    </row>
    <row r="325" spans="1:14" ht="24.9" customHeight="1">
      <c r="A325" s="210">
        <v>323</v>
      </c>
      <c r="B325" s="237" t="s">
        <v>3229</v>
      </c>
      <c r="C325" s="210"/>
      <c r="D325" s="237"/>
      <c r="E325" s="228" t="s">
        <v>3230</v>
      </c>
      <c r="F325" s="228">
        <v>1</v>
      </c>
      <c r="G325" s="364">
        <v>1168.5</v>
      </c>
      <c r="H325" s="228">
        <v>2018</v>
      </c>
      <c r="I325" s="366">
        <f t="shared" ref="I325:I332" si="3">F325*G325</f>
        <v>1168.5</v>
      </c>
      <c r="J325" s="365">
        <f t="shared" si="2"/>
        <v>1168.5</v>
      </c>
      <c r="K325" s="228" t="s">
        <v>144</v>
      </c>
      <c r="L325" s="228" t="s">
        <v>3445</v>
      </c>
      <c r="M325" s="268" t="s">
        <v>1013</v>
      </c>
      <c r="N325" s="295" t="s">
        <v>3446</v>
      </c>
    </row>
    <row r="326" spans="1:14" ht="24.9" customHeight="1">
      <c r="A326" s="210">
        <v>324</v>
      </c>
      <c r="B326" s="237" t="s">
        <v>3231</v>
      </c>
      <c r="C326" s="210"/>
      <c r="D326" s="237"/>
      <c r="E326" s="228" t="s">
        <v>3232</v>
      </c>
      <c r="F326" s="228">
        <v>1</v>
      </c>
      <c r="G326" s="364">
        <v>1845</v>
      </c>
      <c r="H326" s="228">
        <v>2018</v>
      </c>
      <c r="I326" s="366">
        <f t="shared" si="3"/>
        <v>1845</v>
      </c>
      <c r="J326" s="365">
        <f t="shared" si="2"/>
        <v>1845</v>
      </c>
      <c r="K326" s="228" t="s">
        <v>144</v>
      </c>
      <c r="L326" s="228" t="s">
        <v>3445</v>
      </c>
      <c r="M326" s="268" t="s">
        <v>1013</v>
      </c>
      <c r="N326" s="295" t="s">
        <v>3446</v>
      </c>
    </row>
    <row r="327" spans="1:14" ht="24.9" customHeight="1">
      <c r="A327" s="210">
        <v>325</v>
      </c>
      <c r="B327" s="237" t="s">
        <v>3233</v>
      </c>
      <c r="C327" s="210"/>
      <c r="D327" s="237"/>
      <c r="E327" s="228" t="s">
        <v>3234</v>
      </c>
      <c r="F327" s="228">
        <v>2</v>
      </c>
      <c r="G327" s="364">
        <v>565.79999999999995</v>
      </c>
      <c r="H327" s="228">
        <v>2019</v>
      </c>
      <c r="I327" s="366">
        <f t="shared" si="3"/>
        <v>1131.5999999999999</v>
      </c>
      <c r="J327" s="365">
        <f t="shared" si="2"/>
        <v>1131.5999999999999</v>
      </c>
      <c r="K327" s="228" t="s">
        <v>144</v>
      </c>
      <c r="L327" s="228" t="s">
        <v>3445</v>
      </c>
      <c r="M327" s="268" t="s">
        <v>1013</v>
      </c>
      <c r="N327" s="295" t="s">
        <v>3446</v>
      </c>
    </row>
    <row r="328" spans="1:14" ht="24.9" customHeight="1">
      <c r="A328" s="210">
        <v>326</v>
      </c>
      <c r="B328" s="237" t="s">
        <v>3235</v>
      </c>
      <c r="C328" s="210"/>
      <c r="D328" s="237"/>
      <c r="E328" s="228" t="s">
        <v>3236</v>
      </c>
      <c r="F328" s="228">
        <v>2</v>
      </c>
      <c r="G328" s="364">
        <v>585.48</v>
      </c>
      <c r="H328" s="228">
        <v>2019</v>
      </c>
      <c r="I328" s="366">
        <f t="shared" si="3"/>
        <v>1170.96</v>
      </c>
      <c r="J328" s="365">
        <f t="shared" si="2"/>
        <v>1170.96</v>
      </c>
      <c r="K328" s="228" t="s">
        <v>144</v>
      </c>
      <c r="L328" s="228" t="s">
        <v>3445</v>
      </c>
      <c r="M328" s="268" t="s">
        <v>1013</v>
      </c>
      <c r="N328" s="295" t="s">
        <v>3446</v>
      </c>
    </row>
    <row r="329" spans="1:14" ht="24.9" customHeight="1">
      <c r="A329" s="210">
        <v>327</v>
      </c>
      <c r="B329" s="237" t="s">
        <v>3237</v>
      </c>
      <c r="C329" s="210"/>
      <c r="D329" s="237"/>
      <c r="E329" s="228" t="s">
        <v>3238</v>
      </c>
      <c r="F329" s="228">
        <v>2</v>
      </c>
      <c r="G329" s="364">
        <v>610.08000000000004</v>
      </c>
      <c r="H329" s="228">
        <v>2019</v>
      </c>
      <c r="I329" s="366">
        <f t="shared" si="3"/>
        <v>1220.1600000000001</v>
      </c>
      <c r="J329" s="365">
        <f t="shared" si="2"/>
        <v>1220.1600000000001</v>
      </c>
      <c r="K329" s="228" t="s">
        <v>144</v>
      </c>
      <c r="L329" s="228" t="s">
        <v>3445</v>
      </c>
      <c r="M329" s="268" t="s">
        <v>1013</v>
      </c>
      <c r="N329" s="295" t="s">
        <v>3446</v>
      </c>
    </row>
    <row r="330" spans="1:14" ht="24.9" customHeight="1">
      <c r="A330" s="210">
        <v>328</v>
      </c>
      <c r="B330" s="237" t="s">
        <v>3239</v>
      </c>
      <c r="C330" s="210"/>
      <c r="D330" s="237"/>
      <c r="E330" s="228" t="s">
        <v>3240</v>
      </c>
      <c r="F330" s="228">
        <v>4</v>
      </c>
      <c r="G330" s="364">
        <v>633.45000000000005</v>
      </c>
      <c r="H330" s="228">
        <v>2019</v>
      </c>
      <c r="I330" s="366">
        <f t="shared" si="3"/>
        <v>2533.8000000000002</v>
      </c>
      <c r="J330" s="365">
        <f t="shared" si="2"/>
        <v>2533.8000000000002</v>
      </c>
      <c r="K330" s="228" t="s">
        <v>144</v>
      </c>
      <c r="L330" s="228" t="s">
        <v>3445</v>
      </c>
      <c r="M330" s="268" t="s">
        <v>1013</v>
      </c>
      <c r="N330" s="295" t="s">
        <v>3446</v>
      </c>
    </row>
    <row r="331" spans="1:14" ht="24.9" customHeight="1">
      <c r="A331" s="210">
        <v>329</v>
      </c>
      <c r="B331" s="237" t="s">
        <v>3241</v>
      </c>
      <c r="C331" s="210"/>
      <c r="D331" s="237"/>
      <c r="E331" s="268"/>
      <c r="F331" s="228">
        <v>1</v>
      </c>
      <c r="G331" s="364">
        <v>158496.43</v>
      </c>
      <c r="H331" s="228">
        <v>2018</v>
      </c>
      <c r="I331" s="366">
        <f t="shared" si="3"/>
        <v>158496.43</v>
      </c>
      <c r="J331" s="365">
        <f t="shared" si="2"/>
        <v>158496.43</v>
      </c>
      <c r="K331" s="228" t="s">
        <v>12</v>
      </c>
      <c r="L331" s="228" t="s">
        <v>3445</v>
      </c>
      <c r="M331" s="268" t="s">
        <v>1013</v>
      </c>
      <c r="N331" s="295" t="s">
        <v>3446</v>
      </c>
    </row>
    <row r="332" spans="1:14" ht="24.9" customHeight="1">
      <c r="A332" s="210">
        <v>330</v>
      </c>
      <c r="B332" s="237" t="s">
        <v>3242</v>
      </c>
      <c r="C332" s="210"/>
      <c r="D332" s="237"/>
      <c r="E332" s="228" t="s">
        <v>3243</v>
      </c>
      <c r="F332" s="228">
        <v>1</v>
      </c>
      <c r="G332" s="364">
        <v>10185.77</v>
      </c>
      <c r="H332" s="228">
        <v>2019</v>
      </c>
      <c r="I332" s="366">
        <f t="shared" si="3"/>
        <v>10185.77</v>
      </c>
      <c r="J332" s="365">
        <f t="shared" si="2"/>
        <v>10185.77</v>
      </c>
      <c r="K332" s="228" t="s">
        <v>144</v>
      </c>
      <c r="L332" s="228" t="s">
        <v>3445</v>
      </c>
      <c r="M332" s="268" t="s">
        <v>1013</v>
      </c>
      <c r="N332" s="295" t="s">
        <v>3446</v>
      </c>
    </row>
    <row r="333" spans="1:14" ht="24.9" customHeight="1">
      <c r="A333" s="210">
        <v>331</v>
      </c>
      <c r="B333" s="237" t="s">
        <v>3244</v>
      </c>
      <c r="C333" s="210" t="s">
        <v>3245</v>
      </c>
      <c r="D333" s="237"/>
      <c r="E333" s="237"/>
      <c r="F333" s="210">
        <v>1</v>
      </c>
      <c r="G333" s="319">
        <v>11404.8</v>
      </c>
      <c r="H333" s="210">
        <v>2018</v>
      </c>
      <c r="I333" s="356">
        <f>G333*F333</f>
        <v>11404.8</v>
      </c>
      <c r="J333" s="356">
        <f t="shared" si="2"/>
        <v>11404.8</v>
      </c>
      <c r="K333" s="210" t="s">
        <v>144</v>
      </c>
      <c r="L333" s="210" t="s">
        <v>2911</v>
      </c>
      <c r="M333" s="237" t="s">
        <v>3027</v>
      </c>
      <c r="N333" s="322" t="s">
        <v>3246</v>
      </c>
    </row>
    <row r="334" spans="1:14" ht="24.9" customHeight="1">
      <c r="A334" s="210">
        <v>332</v>
      </c>
      <c r="B334" s="237" t="s">
        <v>3247</v>
      </c>
      <c r="C334" s="210" t="s">
        <v>3248</v>
      </c>
      <c r="D334" s="237"/>
      <c r="E334" s="237"/>
      <c r="F334" s="210">
        <v>1</v>
      </c>
      <c r="G334" s="319">
        <v>4869.1499999999996</v>
      </c>
      <c r="H334" s="210">
        <v>2019</v>
      </c>
      <c r="I334" s="356">
        <f>G334*F334</f>
        <v>4869.1499999999996</v>
      </c>
      <c r="J334" s="356">
        <f t="shared" si="2"/>
        <v>4869.1499999999996</v>
      </c>
      <c r="K334" s="210" t="s">
        <v>144</v>
      </c>
      <c r="L334" s="210" t="s">
        <v>2911</v>
      </c>
      <c r="M334" s="237" t="s">
        <v>3027</v>
      </c>
      <c r="N334" s="322" t="s">
        <v>3246</v>
      </c>
    </row>
    <row r="335" spans="1:14" ht="24.9" customHeight="1">
      <c r="A335" s="210">
        <v>333</v>
      </c>
      <c r="B335" s="237" t="s">
        <v>3249</v>
      </c>
      <c r="C335" s="210" t="s">
        <v>3250</v>
      </c>
      <c r="D335" s="237"/>
      <c r="E335" s="237"/>
      <c r="F335" s="210">
        <v>1</v>
      </c>
      <c r="G335" s="319">
        <v>7856.5</v>
      </c>
      <c r="H335" s="210">
        <v>2020</v>
      </c>
      <c r="I335" s="356">
        <f>G335*F335</f>
        <v>7856.5</v>
      </c>
      <c r="J335" s="356">
        <f t="shared" si="2"/>
        <v>7856.5</v>
      </c>
      <c r="K335" s="210" t="s">
        <v>144</v>
      </c>
      <c r="L335" s="210" t="s">
        <v>2911</v>
      </c>
      <c r="M335" s="237" t="s">
        <v>3027</v>
      </c>
      <c r="N335" s="322" t="s">
        <v>3246</v>
      </c>
    </row>
    <row r="336" spans="1:14" ht="24.9" customHeight="1">
      <c r="A336" s="210">
        <v>334</v>
      </c>
      <c r="B336" s="237" t="s">
        <v>3315</v>
      </c>
      <c r="C336" s="210"/>
      <c r="D336" s="321"/>
      <c r="E336" s="367" t="s">
        <v>3301</v>
      </c>
      <c r="F336" s="210">
        <v>1</v>
      </c>
      <c r="G336" s="368">
        <v>539.99</v>
      </c>
      <c r="H336" s="210">
        <v>2020</v>
      </c>
      <c r="I336" s="351">
        <v>539.99</v>
      </c>
      <c r="J336" s="369">
        <v>539.99</v>
      </c>
      <c r="K336" s="210" t="s">
        <v>144</v>
      </c>
      <c r="L336" s="370" t="s">
        <v>2919</v>
      </c>
      <c r="M336" s="322" t="s">
        <v>3314</v>
      </c>
      <c r="N336" s="322"/>
    </row>
    <row r="337" spans="1:14" ht="24.9" customHeight="1">
      <c r="A337" s="210">
        <v>335</v>
      </c>
      <c r="B337" s="217" t="s">
        <v>3322</v>
      </c>
      <c r="C337" s="210"/>
      <c r="D337" s="237"/>
      <c r="E337" s="237"/>
      <c r="F337" s="210">
        <v>1</v>
      </c>
      <c r="G337" s="371">
        <v>1040</v>
      </c>
      <c r="H337" s="321"/>
      <c r="I337" s="372">
        <v>1040</v>
      </c>
      <c r="J337" s="372">
        <v>1040</v>
      </c>
      <c r="K337" s="210" t="s">
        <v>144</v>
      </c>
      <c r="L337" s="370" t="s">
        <v>2919</v>
      </c>
      <c r="M337" s="237" t="s">
        <v>146</v>
      </c>
      <c r="N337" s="322"/>
    </row>
    <row r="338" spans="1:14" ht="24.9" customHeight="1">
      <c r="A338" s="210">
        <v>336</v>
      </c>
      <c r="B338" s="217" t="s">
        <v>3323</v>
      </c>
      <c r="C338" s="210" t="s">
        <v>3317</v>
      </c>
      <c r="D338" s="237"/>
      <c r="E338" s="237"/>
      <c r="F338" s="210">
        <v>1</v>
      </c>
      <c r="G338" s="371">
        <v>9998</v>
      </c>
      <c r="H338" s="321"/>
      <c r="I338" s="372">
        <v>9998</v>
      </c>
      <c r="J338" s="372">
        <v>9998</v>
      </c>
      <c r="K338" s="210" t="s">
        <v>144</v>
      </c>
      <c r="L338" s="370" t="s">
        <v>2919</v>
      </c>
      <c r="M338" s="237" t="s">
        <v>3319</v>
      </c>
      <c r="N338" s="322"/>
    </row>
    <row r="339" spans="1:14" ht="24.9" customHeight="1">
      <c r="A339" s="210">
        <v>337</v>
      </c>
      <c r="B339" s="217" t="s">
        <v>3324</v>
      </c>
      <c r="C339" s="210"/>
      <c r="D339" s="237"/>
      <c r="E339" s="237"/>
      <c r="F339" s="210">
        <v>1</v>
      </c>
      <c r="G339" s="371">
        <v>654.05999999999995</v>
      </c>
      <c r="H339" s="321"/>
      <c r="I339" s="372">
        <v>654.05999999999995</v>
      </c>
      <c r="J339" s="372">
        <v>654.05999999999995</v>
      </c>
      <c r="K339" s="210" t="s">
        <v>144</v>
      </c>
      <c r="L339" s="370" t="s">
        <v>2919</v>
      </c>
      <c r="M339" s="237" t="s">
        <v>3307</v>
      </c>
      <c r="N339" s="322"/>
    </row>
    <row r="340" spans="1:14" ht="24.9" customHeight="1">
      <c r="A340" s="210">
        <v>338</v>
      </c>
      <c r="B340" s="217" t="s">
        <v>3325</v>
      </c>
      <c r="C340" s="210"/>
      <c r="D340" s="237"/>
      <c r="E340" s="237"/>
      <c r="F340" s="210">
        <v>1</v>
      </c>
      <c r="G340" s="371">
        <v>396.06</v>
      </c>
      <c r="H340" s="321"/>
      <c r="I340" s="372">
        <v>396.06</v>
      </c>
      <c r="J340" s="372">
        <v>396.06</v>
      </c>
      <c r="K340" s="210" t="s">
        <v>144</v>
      </c>
      <c r="L340" s="370" t="s">
        <v>2919</v>
      </c>
      <c r="M340" s="237" t="s">
        <v>3307</v>
      </c>
      <c r="N340" s="322"/>
    </row>
    <row r="341" spans="1:14" ht="24.9" customHeight="1">
      <c r="A341" s="210">
        <v>339</v>
      </c>
      <c r="B341" s="217" t="s">
        <v>3325</v>
      </c>
      <c r="C341" s="210"/>
      <c r="D341" s="237"/>
      <c r="E341" s="237"/>
      <c r="F341" s="210">
        <v>1</v>
      </c>
      <c r="G341" s="371">
        <v>396.06</v>
      </c>
      <c r="H341" s="321"/>
      <c r="I341" s="372">
        <v>396.06</v>
      </c>
      <c r="J341" s="372">
        <v>396.06</v>
      </c>
      <c r="K341" s="210" t="s">
        <v>144</v>
      </c>
      <c r="L341" s="370" t="s">
        <v>2919</v>
      </c>
      <c r="M341" s="237" t="s">
        <v>3307</v>
      </c>
      <c r="N341" s="322"/>
    </row>
    <row r="342" spans="1:14" ht="24.9" customHeight="1">
      <c r="A342" s="210">
        <v>340</v>
      </c>
      <c r="B342" s="217" t="s">
        <v>3325</v>
      </c>
      <c r="C342" s="210"/>
      <c r="D342" s="237"/>
      <c r="E342" s="237"/>
      <c r="F342" s="210">
        <v>1</v>
      </c>
      <c r="G342" s="371">
        <v>396.06</v>
      </c>
      <c r="H342" s="321"/>
      <c r="I342" s="372">
        <v>396.06</v>
      </c>
      <c r="J342" s="372">
        <v>396.06</v>
      </c>
      <c r="K342" s="210" t="s">
        <v>144</v>
      </c>
      <c r="L342" s="370" t="s">
        <v>2919</v>
      </c>
      <c r="M342" s="237" t="s">
        <v>3307</v>
      </c>
      <c r="N342" s="322"/>
    </row>
    <row r="343" spans="1:14" ht="24.9" customHeight="1">
      <c r="A343" s="210">
        <v>341</v>
      </c>
      <c r="B343" s="217" t="s">
        <v>3325</v>
      </c>
      <c r="C343" s="210"/>
      <c r="D343" s="237"/>
      <c r="E343" s="237"/>
      <c r="F343" s="210">
        <v>1</v>
      </c>
      <c r="G343" s="371">
        <v>396.06</v>
      </c>
      <c r="H343" s="321"/>
      <c r="I343" s="372">
        <v>396.06</v>
      </c>
      <c r="J343" s="372">
        <v>396.06</v>
      </c>
      <c r="K343" s="210" t="s">
        <v>144</v>
      </c>
      <c r="L343" s="370" t="s">
        <v>2919</v>
      </c>
      <c r="M343" s="237" t="s">
        <v>3307</v>
      </c>
      <c r="N343" s="322"/>
    </row>
    <row r="344" spans="1:14" ht="24.9" customHeight="1">
      <c r="A344" s="210">
        <v>342</v>
      </c>
      <c r="B344" s="217" t="s">
        <v>3325</v>
      </c>
      <c r="C344" s="210"/>
      <c r="D344" s="237"/>
      <c r="E344" s="237"/>
      <c r="F344" s="210">
        <v>1</v>
      </c>
      <c r="G344" s="371">
        <v>396.06</v>
      </c>
      <c r="H344" s="321"/>
      <c r="I344" s="372">
        <v>396.06</v>
      </c>
      <c r="J344" s="372">
        <v>396.06</v>
      </c>
      <c r="K344" s="210" t="s">
        <v>144</v>
      </c>
      <c r="L344" s="370" t="s">
        <v>2919</v>
      </c>
      <c r="M344" s="237" t="s">
        <v>3307</v>
      </c>
      <c r="N344" s="322"/>
    </row>
    <row r="345" spans="1:14" ht="24.9" customHeight="1">
      <c r="A345" s="210">
        <v>343</v>
      </c>
      <c r="B345" s="217" t="s">
        <v>3325</v>
      </c>
      <c r="C345" s="210"/>
      <c r="D345" s="237"/>
      <c r="E345" s="237"/>
      <c r="F345" s="210">
        <v>1</v>
      </c>
      <c r="G345" s="371">
        <v>396.06</v>
      </c>
      <c r="H345" s="321"/>
      <c r="I345" s="372">
        <v>396.06</v>
      </c>
      <c r="J345" s="372">
        <v>396.06</v>
      </c>
      <c r="K345" s="210" t="s">
        <v>144</v>
      </c>
      <c r="L345" s="370" t="s">
        <v>2919</v>
      </c>
      <c r="M345" s="237" t="s">
        <v>3307</v>
      </c>
      <c r="N345" s="322"/>
    </row>
    <row r="346" spans="1:14" ht="24.9" customHeight="1">
      <c r="A346" s="210">
        <v>344</v>
      </c>
      <c r="B346" s="217" t="s">
        <v>3326</v>
      </c>
      <c r="C346" s="210" t="s">
        <v>3318</v>
      </c>
      <c r="D346" s="237"/>
      <c r="E346" s="237"/>
      <c r="F346" s="210">
        <v>1</v>
      </c>
      <c r="G346" s="371">
        <v>1500</v>
      </c>
      <c r="H346" s="321"/>
      <c r="I346" s="372">
        <v>1500</v>
      </c>
      <c r="J346" s="372">
        <v>1500</v>
      </c>
      <c r="K346" s="210" t="s">
        <v>144</v>
      </c>
      <c r="L346" s="370" t="s">
        <v>2919</v>
      </c>
      <c r="M346" s="237" t="s">
        <v>3320</v>
      </c>
      <c r="N346" s="322"/>
    </row>
    <row r="347" spans="1:14" ht="24.9" customHeight="1">
      <c r="A347" s="210">
        <v>345</v>
      </c>
      <c r="B347" s="217" t="s">
        <v>3326</v>
      </c>
      <c r="C347" s="210" t="s">
        <v>3318</v>
      </c>
      <c r="D347" s="237"/>
      <c r="E347" s="237"/>
      <c r="F347" s="210">
        <v>1</v>
      </c>
      <c r="G347" s="371">
        <v>2398.9899999999998</v>
      </c>
      <c r="H347" s="321"/>
      <c r="I347" s="372">
        <v>2398.9899999999998</v>
      </c>
      <c r="J347" s="372">
        <v>2398.9899999999998</v>
      </c>
      <c r="K347" s="210" t="s">
        <v>144</v>
      </c>
      <c r="L347" s="370" t="s">
        <v>2919</v>
      </c>
      <c r="M347" s="237" t="s">
        <v>3321</v>
      </c>
      <c r="N347" s="322"/>
    </row>
    <row r="348" spans="1:14" ht="24.9" customHeight="1">
      <c r="A348" s="210">
        <v>346</v>
      </c>
      <c r="B348" s="217" t="s">
        <v>3330</v>
      </c>
      <c r="C348" s="210" t="s">
        <v>3332</v>
      </c>
      <c r="D348" s="237"/>
      <c r="E348" s="237"/>
      <c r="F348" s="210">
        <v>1</v>
      </c>
      <c r="G348" s="371">
        <v>11955</v>
      </c>
      <c r="H348" s="321"/>
      <c r="I348" s="372">
        <v>11955</v>
      </c>
      <c r="J348" s="372">
        <v>11955</v>
      </c>
      <c r="K348" s="210" t="s">
        <v>144</v>
      </c>
      <c r="L348" s="370" t="s">
        <v>2919</v>
      </c>
      <c r="M348" s="237" t="s">
        <v>3333</v>
      </c>
      <c r="N348" s="322"/>
    </row>
    <row r="349" spans="1:14" ht="24.9" customHeight="1">
      <c r="A349" s="210">
        <v>347</v>
      </c>
      <c r="B349" s="217" t="s">
        <v>3331</v>
      </c>
      <c r="C349" s="210" t="s">
        <v>3332</v>
      </c>
      <c r="D349" s="237"/>
      <c r="E349" s="237"/>
      <c r="F349" s="210">
        <v>1</v>
      </c>
      <c r="G349" s="371">
        <v>11549</v>
      </c>
      <c r="H349" s="321"/>
      <c r="I349" s="372">
        <v>11549</v>
      </c>
      <c r="J349" s="372">
        <v>11549</v>
      </c>
      <c r="K349" s="210" t="s">
        <v>144</v>
      </c>
      <c r="L349" s="370" t="s">
        <v>2919</v>
      </c>
      <c r="M349" s="237" t="s">
        <v>3334</v>
      </c>
      <c r="N349" s="322"/>
    </row>
    <row r="350" spans="1:14" ht="24.9" customHeight="1">
      <c r="A350" s="210">
        <v>348</v>
      </c>
      <c r="B350" s="242" t="s">
        <v>3350</v>
      </c>
      <c r="C350" s="243"/>
      <c r="D350" s="242"/>
      <c r="E350" s="242"/>
      <c r="F350" s="243"/>
      <c r="G350" s="373"/>
      <c r="H350" s="374"/>
      <c r="I350" s="246">
        <v>199</v>
      </c>
      <c r="J350" s="246">
        <v>199</v>
      </c>
      <c r="K350" s="243" t="s">
        <v>144</v>
      </c>
      <c r="L350" s="659" t="s">
        <v>4068</v>
      </c>
      <c r="M350" s="340" t="s">
        <v>911</v>
      </c>
      <c r="N350" s="242"/>
    </row>
    <row r="351" spans="1:14" ht="24.9" customHeight="1">
      <c r="A351" s="210">
        <v>349</v>
      </c>
      <c r="B351" s="242" t="s">
        <v>3351</v>
      </c>
      <c r="C351" s="243"/>
      <c r="D351" s="242"/>
      <c r="E351" s="242"/>
      <c r="F351" s="243"/>
      <c r="G351" s="373"/>
      <c r="H351" s="374"/>
      <c r="I351" s="246">
        <v>6045.45</v>
      </c>
      <c r="J351" s="246">
        <v>6045.45</v>
      </c>
      <c r="K351" s="243" t="s">
        <v>144</v>
      </c>
      <c r="L351" s="659" t="s">
        <v>4068</v>
      </c>
      <c r="M351" s="340" t="s">
        <v>911</v>
      </c>
      <c r="N351" s="242"/>
    </row>
    <row r="352" spans="1:14" ht="24.9" customHeight="1">
      <c r="A352" s="210">
        <v>350</v>
      </c>
      <c r="B352" s="242" t="s">
        <v>3352</v>
      </c>
      <c r="C352" s="243"/>
      <c r="D352" s="242"/>
      <c r="E352" s="242"/>
      <c r="F352" s="243"/>
      <c r="G352" s="373"/>
      <c r="H352" s="374"/>
      <c r="I352" s="246">
        <v>3348.7</v>
      </c>
      <c r="J352" s="246">
        <v>3348.7</v>
      </c>
      <c r="K352" s="243" t="s">
        <v>144</v>
      </c>
      <c r="L352" s="659" t="s">
        <v>4068</v>
      </c>
      <c r="M352" s="340" t="s">
        <v>911</v>
      </c>
      <c r="N352" s="242"/>
    </row>
    <row r="353" spans="1:14" ht="24.9" customHeight="1">
      <c r="A353" s="210">
        <v>351</v>
      </c>
      <c r="B353" s="242" t="s">
        <v>3353</v>
      </c>
      <c r="C353" s="243"/>
      <c r="D353" s="242"/>
      <c r="E353" s="242"/>
      <c r="F353" s="243"/>
      <c r="G353" s="373"/>
      <c r="H353" s="374"/>
      <c r="I353" s="246">
        <v>109</v>
      </c>
      <c r="J353" s="246">
        <v>109</v>
      </c>
      <c r="K353" s="243" t="s">
        <v>144</v>
      </c>
      <c r="L353" s="659" t="s">
        <v>4068</v>
      </c>
      <c r="M353" s="340" t="s">
        <v>911</v>
      </c>
      <c r="N353" s="242"/>
    </row>
    <row r="354" spans="1:14" ht="24.9" customHeight="1">
      <c r="A354" s="210">
        <v>352</v>
      </c>
      <c r="B354" s="242" t="s">
        <v>3354</v>
      </c>
      <c r="C354" s="243"/>
      <c r="D354" s="242"/>
      <c r="E354" s="242"/>
      <c r="F354" s="243"/>
      <c r="G354" s="373"/>
      <c r="H354" s="374"/>
      <c r="I354" s="246">
        <v>309</v>
      </c>
      <c r="J354" s="246">
        <v>309</v>
      </c>
      <c r="K354" s="243" t="s">
        <v>144</v>
      </c>
      <c r="L354" s="659" t="s">
        <v>4068</v>
      </c>
      <c r="M354" s="340" t="s">
        <v>911</v>
      </c>
      <c r="N354" s="242"/>
    </row>
    <row r="355" spans="1:14" ht="24.9" customHeight="1">
      <c r="A355" s="210">
        <v>353</v>
      </c>
      <c r="B355" s="242" t="s">
        <v>3355</v>
      </c>
      <c r="C355" s="243"/>
      <c r="D355" s="242"/>
      <c r="E355" s="242"/>
      <c r="F355" s="243">
        <v>2</v>
      </c>
      <c r="G355" s="373">
        <v>200</v>
      </c>
      <c r="H355" s="374"/>
      <c r="I355" s="246">
        <v>400</v>
      </c>
      <c r="J355" s="246">
        <v>400</v>
      </c>
      <c r="K355" s="243" t="s">
        <v>144</v>
      </c>
      <c r="L355" s="659" t="s">
        <v>4068</v>
      </c>
      <c r="M355" s="340" t="s">
        <v>911</v>
      </c>
      <c r="N355" s="242"/>
    </row>
    <row r="356" spans="1:14" ht="24.9" customHeight="1">
      <c r="A356" s="210">
        <v>354</v>
      </c>
      <c r="B356" s="242" t="s">
        <v>3356</v>
      </c>
      <c r="C356" s="243"/>
      <c r="D356" s="242"/>
      <c r="E356" s="242"/>
      <c r="F356" s="243"/>
      <c r="G356" s="373"/>
      <c r="H356" s="374"/>
      <c r="I356" s="246">
        <v>287</v>
      </c>
      <c r="J356" s="246">
        <v>287</v>
      </c>
      <c r="K356" s="243" t="s">
        <v>144</v>
      </c>
      <c r="L356" s="659" t="s">
        <v>4068</v>
      </c>
      <c r="M356" s="340" t="s">
        <v>911</v>
      </c>
      <c r="N356" s="242"/>
    </row>
    <row r="357" spans="1:14" ht="24.9" customHeight="1">
      <c r="A357" s="210">
        <v>355</v>
      </c>
      <c r="B357" s="242" t="s">
        <v>3357</v>
      </c>
      <c r="C357" s="243"/>
      <c r="D357" s="242"/>
      <c r="E357" s="242"/>
      <c r="F357" s="243"/>
      <c r="G357" s="373"/>
      <c r="H357" s="374"/>
      <c r="I357" s="246">
        <v>268</v>
      </c>
      <c r="J357" s="246">
        <v>268</v>
      </c>
      <c r="K357" s="243" t="s">
        <v>144</v>
      </c>
      <c r="L357" s="659" t="s">
        <v>4068</v>
      </c>
      <c r="M357" s="340" t="s">
        <v>911</v>
      </c>
      <c r="N357" s="242"/>
    </row>
    <row r="358" spans="1:14" ht="24.9" customHeight="1">
      <c r="A358" s="210">
        <v>356</v>
      </c>
      <c r="B358" s="242" t="s">
        <v>3358</v>
      </c>
      <c r="C358" s="243"/>
      <c r="D358" s="242"/>
      <c r="E358" s="242"/>
      <c r="F358" s="243"/>
      <c r="G358" s="373"/>
      <c r="H358" s="374"/>
      <c r="I358" s="246">
        <v>619.79999999999995</v>
      </c>
      <c r="J358" s="246">
        <v>619.79999999999995</v>
      </c>
      <c r="K358" s="243" t="s">
        <v>144</v>
      </c>
      <c r="L358" s="659" t="s">
        <v>4068</v>
      </c>
      <c r="M358" s="340" t="s">
        <v>911</v>
      </c>
      <c r="N358" s="242"/>
    </row>
    <row r="359" spans="1:14" ht="24.9" customHeight="1">
      <c r="A359" s="210">
        <v>357</v>
      </c>
      <c r="B359" s="242" t="s">
        <v>3359</v>
      </c>
      <c r="C359" s="243"/>
      <c r="D359" s="242"/>
      <c r="E359" s="242"/>
      <c r="F359" s="243"/>
      <c r="G359" s="373"/>
      <c r="H359" s="374"/>
      <c r="I359" s="246">
        <v>334</v>
      </c>
      <c r="J359" s="246">
        <v>334</v>
      </c>
      <c r="K359" s="243" t="s">
        <v>144</v>
      </c>
      <c r="L359" s="659" t="s">
        <v>4068</v>
      </c>
      <c r="M359" s="340" t="s">
        <v>911</v>
      </c>
      <c r="N359" s="242"/>
    </row>
    <row r="360" spans="1:14" ht="24.9" customHeight="1">
      <c r="A360" s="210">
        <v>358</v>
      </c>
      <c r="B360" s="242" t="s">
        <v>3360</v>
      </c>
      <c r="C360" s="243"/>
      <c r="D360" s="242"/>
      <c r="E360" s="242"/>
      <c r="F360" s="243">
        <v>13</v>
      </c>
      <c r="G360" s="373">
        <v>549</v>
      </c>
      <c r="H360" s="375" t="s">
        <v>3361</v>
      </c>
      <c r="I360" s="246">
        <v>7137</v>
      </c>
      <c r="J360" s="246">
        <v>7137</v>
      </c>
      <c r="K360" s="243" t="s">
        <v>144</v>
      </c>
      <c r="L360" s="659" t="s">
        <v>4068</v>
      </c>
      <c r="M360" s="340" t="s">
        <v>945</v>
      </c>
      <c r="N360" s="242"/>
    </row>
    <row r="361" spans="1:14" ht="24.9" customHeight="1">
      <c r="A361" s="210">
        <v>359</v>
      </c>
      <c r="B361" s="242" t="s">
        <v>3362</v>
      </c>
      <c r="C361" s="243"/>
      <c r="D361" s="242"/>
      <c r="E361" s="242"/>
      <c r="F361" s="243">
        <v>1</v>
      </c>
      <c r="G361" s="373">
        <v>1560</v>
      </c>
      <c r="H361" s="375" t="s">
        <v>3361</v>
      </c>
      <c r="I361" s="246">
        <v>1560</v>
      </c>
      <c r="J361" s="246">
        <v>1560</v>
      </c>
      <c r="K361" s="243" t="s">
        <v>144</v>
      </c>
      <c r="L361" s="659" t="s">
        <v>4068</v>
      </c>
      <c r="M361" s="340" t="s">
        <v>922</v>
      </c>
      <c r="N361" s="242"/>
    </row>
    <row r="362" spans="1:14" ht="24.9" customHeight="1">
      <c r="A362" s="210">
        <v>360</v>
      </c>
      <c r="B362" s="242" t="s">
        <v>3363</v>
      </c>
      <c r="C362" s="243"/>
      <c r="D362" s="242"/>
      <c r="E362" s="242"/>
      <c r="F362" s="243">
        <v>1</v>
      </c>
      <c r="G362" s="373">
        <v>1071.99</v>
      </c>
      <c r="H362" s="375" t="s">
        <v>3361</v>
      </c>
      <c r="I362" s="246">
        <v>1071.99</v>
      </c>
      <c r="J362" s="246">
        <v>1071.99</v>
      </c>
      <c r="K362" s="243" t="s">
        <v>144</v>
      </c>
      <c r="L362" s="659" t="s">
        <v>4068</v>
      </c>
      <c r="M362" s="340" t="s">
        <v>922</v>
      </c>
      <c r="N362" s="242"/>
    </row>
    <row r="363" spans="1:14" ht="24.9" customHeight="1">
      <c r="A363" s="210">
        <v>361</v>
      </c>
      <c r="B363" s="242" t="s">
        <v>3364</v>
      </c>
      <c r="C363" s="243"/>
      <c r="D363" s="242"/>
      <c r="E363" s="242"/>
      <c r="F363" s="243">
        <v>1</v>
      </c>
      <c r="G363" s="373">
        <v>2938</v>
      </c>
      <c r="H363" s="375" t="s">
        <v>3361</v>
      </c>
      <c r="I363" s="246">
        <v>2938</v>
      </c>
      <c r="J363" s="246">
        <v>2938</v>
      </c>
      <c r="K363" s="243" t="s">
        <v>144</v>
      </c>
      <c r="L363" s="659" t="s">
        <v>4068</v>
      </c>
      <c r="M363" s="340" t="s">
        <v>922</v>
      </c>
      <c r="N363" s="242"/>
    </row>
    <row r="364" spans="1:14" ht="24.9" customHeight="1">
      <c r="A364" s="210">
        <v>362</v>
      </c>
      <c r="B364" s="242" t="s">
        <v>3365</v>
      </c>
      <c r="C364" s="243"/>
      <c r="D364" s="242"/>
      <c r="E364" s="242"/>
      <c r="F364" s="243">
        <v>1</v>
      </c>
      <c r="G364" s="373">
        <v>4262</v>
      </c>
      <c r="H364" s="375" t="s">
        <v>3361</v>
      </c>
      <c r="I364" s="246">
        <v>4262</v>
      </c>
      <c r="J364" s="246">
        <v>4262</v>
      </c>
      <c r="K364" s="243" t="s">
        <v>144</v>
      </c>
      <c r="L364" s="659" t="s">
        <v>4068</v>
      </c>
      <c r="M364" s="340" t="s">
        <v>922</v>
      </c>
      <c r="N364" s="242"/>
    </row>
    <row r="365" spans="1:14" ht="24.9" customHeight="1">
      <c r="A365" s="210">
        <v>363</v>
      </c>
      <c r="B365" s="242" t="s">
        <v>3366</v>
      </c>
      <c r="C365" s="243"/>
      <c r="D365" s="242"/>
      <c r="E365" s="242"/>
      <c r="F365" s="243">
        <v>1</v>
      </c>
      <c r="G365" s="373">
        <v>7000</v>
      </c>
      <c r="H365" s="375" t="s">
        <v>3361</v>
      </c>
      <c r="I365" s="246">
        <v>7000</v>
      </c>
      <c r="J365" s="246">
        <v>7000</v>
      </c>
      <c r="K365" s="243" t="s">
        <v>144</v>
      </c>
      <c r="L365" s="659" t="s">
        <v>4068</v>
      </c>
      <c r="M365" s="340" t="s">
        <v>947</v>
      </c>
      <c r="N365" s="242"/>
    </row>
    <row r="366" spans="1:14" ht="24.9" customHeight="1">
      <c r="A366" s="210">
        <v>364</v>
      </c>
      <c r="B366" s="242" t="s">
        <v>3367</v>
      </c>
      <c r="C366" s="243"/>
      <c r="D366" s="242"/>
      <c r="E366" s="242"/>
      <c r="F366" s="243">
        <v>1</v>
      </c>
      <c r="G366" s="373">
        <v>1600</v>
      </c>
      <c r="H366" s="375" t="s">
        <v>3361</v>
      </c>
      <c r="I366" s="246">
        <v>1600</v>
      </c>
      <c r="J366" s="246">
        <v>1600</v>
      </c>
      <c r="K366" s="243" t="s">
        <v>144</v>
      </c>
      <c r="L366" s="659" t="s">
        <v>4068</v>
      </c>
      <c r="M366" s="340" t="s">
        <v>947</v>
      </c>
      <c r="N366" s="242"/>
    </row>
    <row r="367" spans="1:14" ht="24.9" customHeight="1">
      <c r="A367" s="210">
        <v>365</v>
      </c>
      <c r="B367" s="242" t="s">
        <v>3368</v>
      </c>
      <c r="C367" s="243"/>
      <c r="D367" s="242"/>
      <c r="E367" s="242"/>
      <c r="F367" s="243">
        <v>1</v>
      </c>
      <c r="G367" s="373">
        <v>3198</v>
      </c>
      <c r="H367" s="375" t="s">
        <v>3361</v>
      </c>
      <c r="I367" s="246">
        <v>3198</v>
      </c>
      <c r="J367" s="246">
        <v>3198</v>
      </c>
      <c r="K367" s="243" t="s">
        <v>144</v>
      </c>
      <c r="L367" s="659" t="s">
        <v>4068</v>
      </c>
      <c r="M367" s="340" t="s">
        <v>1604</v>
      </c>
      <c r="N367" s="242"/>
    </row>
    <row r="368" spans="1:14" ht="24.9" customHeight="1">
      <c r="A368" s="210">
        <v>366</v>
      </c>
      <c r="B368" s="242" t="s">
        <v>3369</v>
      </c>
      <c r="C368" s="243"/>
      <c r="D368" s="242"/>
      <c r="E368" s="242"/>
      <c r="F368" s="243">
        <v>1</v>
      </c>
      <c r="G368" s="373">
        <v>1999</v>
      </c>
      <c r="H368" s="375" t="s">
        <v>3361</v>
      </c>
      <c r="I368" s="246">
        <v>1999</v>
      </c>
      <c r="J368" s="246">
        <v>1999</v>
      </c>
      <c r="K368" s="243" t="s">
        <v>144</v>
      </c>
      <c r="L368" s="659" t="s">
        <v>4068</v>
      </c>
      <c r="M368" s="340" t="s">
        <v>1620</v>
      </c>
      <c r="N368" s="242"/>
    </row>
    <row r="369" spans="1:14" ht="24.9" customHeight="1">
      <c r="A369" s="210">
        <v>367</v>
      </c>
      <c r="B369" s="242" t="s">
        <v>3370</v>
      </c>
      <c r="C369" s="243"/>
      <c r="D369" s="242"/>
      <c r="E369" s="242"/>
      <c r="F369" s="243">
        <v>1</v>
      </c>
      <c r="G369" s="373">
        <v>1259</v>
      </c>
      <c r="H369" s="375" t="s">
        <v>3361</v>
      </c>
      <c r="I369" s="246">
        <v>1259</v>
      </c>
      <c r="J369" s="246">
        <v>1259</v>
      </c>
      <c r="K369" s="243" t="s">
        <v>144</v>
      </c>
      <c r="L369" s="659" t="s">
        <v>4068</v>
      </c>
      <c r="M369" s="340" t="s">
        <v>1620</v>
      </c>
      <c r="N369" s="242"/>
    </row>
    <row r="370" spans="1:14" ht="24.9" customHeight="1">
      <c r="A370" s="210">
        <v>368</v>
      </c>
      <c r="B370" s="242" t="s">
        <v>3353</v>
      </c>
      <c r="C370" s="243"/>
      <c r="D370" s="242"/>
      <c r="E370" s="242"/>
      <c r="F370" s="243">
        <v>1</v>
      </c>
      <c r="G370" s="373">
        <v>1530</v>
      </c>
      <c r="H370" s="375" t="s">
        <v>3361</v>
      </c>
      <c r="I370" s="246">
        <v>1530</v>
      </c>
      <c r="J370" s="246">
        <v>1530</v>
      </c>
      <c r="K370" s="243" t="s">
        <v>144</v>
      </c>
      <c r="L370" s="659" t="s">
        <v>4068</v>
      </c>
      <c r="M370" s="340" t="s">
        <v>1620</v>
      </c>
      <c r="N370" s="242"/>
    </row>
    <row r="371" spans="1:14" ht="24.9" customHeight="1">
      <c r="A371" s="210">
        <v>369</v>
      </c>
      <c r="B371" s="242" t="s">
        <v>3371</v>
      </c>
      <c r="C371" s="243"/>
      <c r="D371" s="242"/>
      <c r="E371" s="242"/>
      <c r="F371" s="243">
        <v>1</v>
      </c>
      <c r="G371" s="373">
        <v>3000</v>
      </c>
      <c r="H371" s="375" t="s">
        <v>3361</v>
      </c>
      <c r="I371" s="246">
        <v>3000</v>
      </c>
      <c r="J371" s="246">
        <v>3000</v>
      </c>
      <c r="K371" s="243" t="s">
        <v>144</v>
      </c>
      <c r="L371" s="659" t="s">
        <v>4068</v>
      </c>
      <c r="M371" s="340" t="s">
        <v>923</v>
      </c>
      <c r="N371" s="242"/>
    </row>
    <row r="372" spans="1:14" ht="24.9" customHeight="1">
      <c r="A372" s="210">
        <v>370</v>
      </c>
      <c r="B372" s="242" t="s">
        <v>3372</v>
      </c>
      <c r="C372" s="243"/>
      <c r="D372" s="242"/>
      <c r="E372" s="242"/>
      <c r="F372" s="243">
        <v>1</v>
      </c>
      <c r="G372" s="373">
        <v>2500</v>
      </c>
      <c r="H372" s="375" t="s">
        <v>3361</v>
      </c>
      <c r="I372" s="246">
        <v>2500</v>
      </c>
      <c r="J372" s="246">
        <v>2500</v>
      </c>
      <c r="K372" s="243" t="s">
        <v>144</v>
      </c>
      <c r="L372" s="659" t="s">
        <v>4068</v>
      </c>
      <c r="M372" s="340" t="s">
        <v>923</v>
      </c>
      <c r="N372" s="242"/>
    </row>
    <row r="373" spans="1:14" ht="24.9" customHeight="1">
      <c r="A373" s="210">
        <v>371</v>
      </c>
      <c r="B373" s="242" t="s">
        <v>3373</v>
      </c>
      <c r="C373" s="243"/>
      <c r="D373" s="242"/>
      <c r="E373" s="242"/>
      <c r="F373" s="243">
        <v>1</v>
      </c>
      <c r="G373" s="373">
        <v>2900</v>
      </c>
      <c r="H373" s="375" t="s">
        <v>3361</v>
      </c>
      <c r="I373" s="246">
        <v>2900</v>
      </c>
      <c r="J373" s="246">
        <v>2900</v>
      </c>
      <c r="K373" s="243" t="s">
        <v>144</v>
      </c>
      <c r="L373" s="659" t="s">
        <v>4068</v>
      </c>
      <c r="M373" s="340" t="s">
        <v>1591</v>
      </c>
      <c r="N373" s="242"/>
    </row>
    <row r="374" spans="1:14" ht="24.9" customHeight="1">
      <c r="A374" s="210">
        <v>372</v>
      </c>
      <c r="B374" s="242" t="s">
        <v>3372</v>
      </c>
      <c r="C374" s="243"/>
      <c r="D374" s="242"/>
      <c r="E374" s="242"/>
      <c r="F374" s="243">
        <v>1</v>
      </c>
      <c r="G374" s="373">
        <v>1900</v>
      </c>
      <c r="H374" s="375" t="s">
        <v>3361</v>
      </c>
      <c r="I374" s="246">
        <v>1900</v>
      </c>
      <c r="J374" s="246">
        <v>1900</v>
      </c>
      <c r="K374" s="243" t="s">
        <v>144</v>
      </c>
      <c r="L374" s="659" t="s">
        <v>4068</v>
      </c>
      <c r="M374" s="340" t="s">
        <v>1591</v>
      </c>
      <c r="N374" s="242"/>
    </row>
    <row r="375" spans="1:14" ht="24.9" customHeight="1">
      <c r="A375" s="210">
        <v>373</v>
      </c>
      <c r="B375" s="242" t="s">
        <v>3374</v>
      </c>
      <c r="C375" s="243"/>
      <c r="D375" s="242"/>
      <c r="E375" s="242"/>
      <c r="F375" s="243">
        <v>1</v>
      </c>
      <c r="G375" s="373">
        <v>1100</v>
      </c>
      <c r="H375" s="375" t="s">
        <v>3361</v>
      </c>
      <c r="I375" s="246">
        <v>1100</v>
      </c>
      <c r="J375" s="246">
        <v>1100</v>
      </c>
      <c r="K375" s="243" t="s">
        <v>144</v>
      </c>
      <c r="L375" s="659" t="s">
        <v>4068</v>
      </c>
      <c r="M375" s="340" t="s">
        <v>1591</v>
      </c>
      <c r="N375" s="242"/>
    </row>
    <row r="376" spans="1:14" ht="24.9" customHeight="1">
      <c r="A376" s="210">
        <v>374</v>
      </c>
      <c r="B376" s="242" t="s">
        <v>3375</v>
      </c>
      <c r="C376" s="243"/>
      <c r="D376" s="242"/>
      <c r="E376" s="242"/>
      <c r="F376" s="243">
        <v>1</v>
      </c>
      <c r="G376" s="373">
        <v>1400</v>
      </c>
      <c r="H376" s="375" t="s">
        <v>3361</v>
      </c>
      <c r="I376" s="246">
        <v>1400</v>
      </c>
      <c r="J376" s="246">
        <v>1400</v>
      </c>
      <c r="K376" s="243" t="s">
        <v>144</v>
      </c>
      <c r="L376" s="659" t="s">
        <v>4068</v>
      </c>
      <c r="M376" s="340" t="s">
        <v>1591</v>
      </c>
      <c r="N376" s="242"/>
    </row>
    <row r="377" spans="1:14" ht="24.9" customHeight="1">
      <c r="A377" s="210">
        <v>375</v>
      </c>
      <c r="B377" s="242" t="s">
        <v>3376</v>
      </c>
      <c r="C377" s="243"/>
      <c r="D377" s="242"/>
      <c r="E377" s="242"/>
      <c r="F377" s="243">
        <v>1</v>
      </c>
      <c r="G377" s="373">
        <v>2000</v>
      </c>
      <c r="H377" s="375" t="s">
        <v>3361</v>
      </c>
      <c r="I377" s="246">
        <v>2000</v>
      </c>
      <c r="J377" s="246">
        <v>2000</v>
      </c>
      <c r="K377" s="243" t="s">
        <v>144</v>
      </c>
      <c r="L377" s="659" t="s">
        <v>4068</v>
      </c>
      <c r="M377" s="340" t="s">
        <v>1591</v>
      </c>
      <c r="N377" s="242"/>
    </row>
    <row r="378" spans="1:14" ht="24.9" customHeight="1">
      <c r="A378" s="210">
        <v>376</v>
      </c>
      <c r="B378" s="242" t="s">
        <v>3377</v>
      </c>
      <c r="C378" s="243"/>
      <c r="D378" s="242"/>
      <c r="E378" s="242"/>
      <c r="F378" s="243">
        <v>1</v>
      </c>
      <c r="G378" s="373">
        <v>1150</v>
      </c>
      <c r="H378" s="375" t="s">
        <v>3361</v>
      </c>
      <c r="I378" s="246">
        <v>1150</v>
      </c>
      <c r="J378" s="246">
        <v>1150</v>
      </c>
      <c r="K378" s="243" t="s">
        <v>144</v>
      </c>
      <c r="L378" s="659" t="s">
        <v>4068</v>
      </c>
      <c r="M378" s="340" t="s">
        <v>1591</v>
      </c>
      <c r="N378" s="242"/>
    </row>
    <row r="379" spans="1:14" ht="24.9" customHeight="1">
      <c r="A379" s="210">
        <v>377</v>
      </c>
      <c r="B379" s="242" t="s">
        <v>3378</v>
      </c>
      <c r="C379" s="243"/>
      <c r="D379" s="242"/>
      <c r="E379" s="242"/>
      <c r="F379" s="243">
        <v>1</v>
      </c>
      <c r="G379" s="373">
        <v>2340</v>
      </c>
      <c r="H379" s="375" t="s">
        <v>3361</v>
      </c>
      <c r="I379" s="246">
        <v>2340</v>
      </c>
      <c r="J379" s="246">
        <v>2340</v>
      </c>
      <c r="K379" s="243" t="s">
        <v>144</v>
      </c>
      <c r="L379" s="659" t="s">
        <v>4068</v>
      </c>
      <c r="M379" s="340" t="s">
        <v>1584</v>
      </c>
      <c r="N379" s="242"/>
    </row>
    <row r="380" spans="1:14" ht="24.9" customHeight="1">
      <c r="A380" s="210">
        <v>378</v>
      </c>
      <c r="B380" s="242" t="s">
        <v>3379</v>
      </c>
      <c r="C380" s="243"/>
      <c r="D380" s="242"/>
      <c r="E380" s="242"/>
      <c r="F380" s="243">
        <v>1</v>
      </c>
      <c r="G380" s="373">
        <v>3500</v>
      </c>
      <c r="H380" s="375" t="s">
        <v>3361</v>
      </c>
      <c r="I380" s="246">
        <v>3500</v>
      </c>
      <c r="J380" s="246">
        <v>3500</v>
      </c>
      <c r="K380" s="243" t="s">
        <v>144</v>
      </c>
      <c r="L380" s="659" t="s">
        <v>4068</v>
      </c>
      <c r="M380" s="340" t="s">
        <v>1584</v>
      </c>
      <c r="N380" s="242"/>
    </row>
    <row r="381" spans="1:14" ht="24.9" customHeight="1">
      <c r="A381" s="210">
        <v>379</v>
      </c>
      <c r="B381" s="782" t="s">
        <v>3699</v>
      </c>
      <c r="C381" s="278"/>
      <c r="D381" s="279"/>
      <c r="E381" s="279"/>
      <c r="F381" s="278"/>
      <c r="G381" s="353">
        <v>629</v>
      </c>
      <c r="H381" s="376" t="s">
        <v>3700</v>
      </c>
      <c r="I381" s="355">
        <v>6290</v>
      </c>
      <c r="J381" s="355">
        <v>6290</v>
      </c>
      <c r="K381" s="278" t="s">
        <v>144</v>
      </c>
      <c r="L381" s="659" t="s">
        <v>4068</v>
      </c>
      <c r="M381" s="282" t="s">
        <v>911</v>
      </c>
      <c r="N381" s="279"/>
    </row>
    <row r="382" spans="1:14" ht="24.9" customHeight="1">
      <c r="A382" s="210">
        <v>380</v>
      </c>
      <c r="B382" s="782" t="s">
        <v>3701</v>
      </c>
      <c r="C382" s="278"/>
      <c r="D382" s="279"/>
      <c r="E382" s="279"/>
      <c r="F382" s="278">
        <v>1</v>
      </c>
      <c r="G382" s="353">
        <v>1432.36</v>
      </c>
      <c r="H382" s="376" t="s">
        <v>3702</v>
      </c>
      <c r="I382" s="355">
        <v>1432.36</v>
      </c>
      <c r="J382" s="355">
        <v>1432.36</v>
      </c>
      <c r="K382" s="278" t="s">
        <v>144</v>
      </c>
      <c r="L382" s="659" t="s">
        <v>4068</v>
      </c>
      <c r="M382" s="282" t="s">
        <v>1588</v>
      </c>
      <c r="N382" s="279"/>
    </row>
    <row r="383" spans="1:14" ht="24.9" customHeight="1">
      <c r="A383" s="210">
        <v>381</v>
      </c>
      <c r="B383" s="782" t="s">
        <v>3703</v>
      </c>
      <c r="C383" s="278"/>
      <c r="D383" s="279"/>
      <c r="E383" s="279"/>
      <c r="F383" s="278">
        <v>12</v>
      </c>
      <c r="G383" s="353">
        <v>102.5</v>
      </c>
      <c r="H383" s="376"/>
      <c r="I383" s="355">
        <v>1230</v>
      </c>
      <c r="J383" s="355">
        <v>1230</v>
      </c>
      <c r="K383" s="278" t="s">
        <v>144</v>
      </c>
      <c r="L383" s="659" t="s">
        <v>4068</v>
      </c>
      <c r="M383" s="282" t="s">
        <v>1620</v>
      </c>
      <c r="N383" s="279"/>
    </row>
    <row r="384" spans="1:14" ht="24.9" customHeight="1">
      <c r="A384" s="210">
        <v>382</v>
      </c>
      <c r="B384" s="782" t="s">
        <v>3704</v>
      </c>
      <c r="C384" s="278"/>
      <c r="D384" s="279"/>
      <c r="E384" s="279"/>
      <c r="F384" s="278">
        <v>1</v>
      </c>
      <c r="G384" s="353">
        <v>1033.3399999999999</v>
      </c>
      <c r="H384" s="376" t="s">
        <v>3705</v>
      </c>
      <c r="I384" s="355">
        <v>1033.3399999999999</v>
      </c>
      <c r="J384" s="355">
        <v>1033.3399999999999</v>
      </c>
      <c r="K384" s="278" t="s">
        <v>144</v>
      </c>
      <c r="L384" s="659" t="s">
        <v>4068</v>
      </c>
      <c r="M384" s="282" t="s">
        <v>3941</v>
      </c>
      <c r="N384" s="279"/>
    </row>
    <row r="385" spans="1:14" ht="24.9" customHeight="1">
      <c r="A385" s="210">
        <v>383</v>
      </c>
      <c r="B385" s="782" t="s">
        <v>3706</v>
      </c>
      <c r="C385" s="278"/>
      <c r="D385" s="279"/>
      <c r="E385" s="279"/>
      <c r="F385" s="278">
        <v>1</v>
      </c>
      <c r="G385" s="353">
        <v>8673.1299999999992</v>
      </c>
      <c r="H385" s="376" t="s">
        <v>3705</v>
      </c>
      <c r="I385" s="279">
        <v>8673.1299999999992</v>
      </c>
      <c r="J385" s="279">
        <v>8673.1299999999992</v>
      </c>
      <c r="K385" s="278" t="s">
        <v>144</v>
      </c>
      <c r="L385" s="659" t="s">
        <v>4068</v>
      </c>
      <c r="M385" s="282" t="s">
        <v>1611</v>
      </c>
      <c r="N385" s="279"/>
    </row>
    <row r="386" spans="1:14" ht="24.9" customHeight="1">
      <c r="A386" s="210">
        <v>384</v>
      </c>
      <c r="B386" s="782" t="s">
        <v>3706</v>
      </c>
      <c r="C386" s="278"/>
      <c r="D386" s="279"/>
      <c r="E386" s="279"/>
      <c r="F386" s="278">
        <v>1</v>
      </c>
      <c r="G386" s="353">
        <v>3258.26</v>
      </c>
      <c r="H386" s="376" t="s">
        <v>3705</v>
      </c>
      <c r="I386" s="279">
        <v>3258.26</v>
      </c>
      <c r="J386" s="279">
        <v>3258.26</v>
      </c>
      <c r="K386" s="278" t="s">
        <v>144</v>
      </c>
      <c r="L386" s="659" t="s">
        <v>4068</v>
      </c>
      <c r="M386" s="282" t="s">
        <v>1611</v>
      </c>
      <c r="N386" s="279"/>
    </row>
    <row r="387" spans="1:14" ht="24.9" customHeight="1">
      <c r="A387" s="210">
        <v>385</v>
      </c>
      <c r="B387" s="782" t="s">
        <v>3707</v>
      </c>
      <c r="C387" s="278"/>
      <c r="D387" s="279"/>
      <c r="E387" s="279"/>
      <c r="F387" s="278">
        <v>1</v>
      </c>
      <c r="G387" s="353">
        <v>2950</v>
      </c>
      <c r="H387" s="376" t="s">
        <v>3705</v>
      </c>
      <c r="I387" s="355">
        <v>2950</v>
      </c>
      <c r="J387" s="355">
        <v>2950</v>
      </c>
      <c r="K387" s="278" t="s">
        <v>144</v>
      </c>
      <c r="L387" s="659" t="s">
        <v>4068</v>
      </c>
      <c r="M387" s="282" t="s">
        <v>945</v>
      </c>
      <c r="N387" s="279"/>
    </row>
    <row r="388" spans="1:14" ht="24.9" customHeight="1">
      <c r="A388" s="210">
        <v>386</v>
      </c>
      <c r="B388" s="242" t="s">
        <v>3380</v>
      </c>
      <c r="C388" s="243"/>
      <c r="D388" s="242"/>
      <c r="E388" s="242"/>
      <c r="F388" s="243">
        <v>1</v>
      </c>
      <c r="G388" s="373">
        <v>4590</v>
      </c>
      <c r="H388" s="375" t="s">
        <v>3361</v>
      </c>
      <c r="I388" s="246">
        <v>4590</v>
      </c>
      <c r="J388" s="246">
        <v>4590</v>
      </c>
      <c r="K388" s="243" t="s">
        <v>144</v>
      </c>
      <c r="L388" s="659" t="s">
        <v>4068</v>
      </c>
      <c r="M388" s="340" t="s">
        <v>1584</v>
      </c>
      <c r="N388" s="242"/>
    </row>
    <row r="389" spans="1:14" ht="24.9" customHeight="1">
      <c r="A389" s="210">
        <v>387</v>
      </c>
      <c r="B389" s="268" t="s">
        <v>3447</v>
      </c>
      <c r="C389" s="228"/>
      <c r="D389" s="268"/>
      <c r="E389" s="268"/>
      <c r="F389" s="228">
        <v>1</v>
      </c>
      <c r="G389" s="364"/>
      <c r="H389" s="377">
        <v>2019</v>
      </c>
      <c r="I389" s="378">
        <v>52000</v>
      </c>
      <c r="J389" s="378">
        <v>52000</v>
      </c>
      <c r="K389" s="228" t="s">
        <v>144</v>
      </c>
      <c r="L389" s="379" t="s">
        <v>2919</v>
      </c>
      <c r="M389" s="268" t="s">
        <v>145</v>
      </c>
      <c r="N389" s="295"/>
    </row>
    <row r="390" spans="1:14" ht="24.9" customHeight="1">
      <c r="A390" s="210">
        <v>388</v>
      </c>
      <c r="B390" s="268" t="s">
        <v>3448</v>
      </c>
      <c r="C390" s="228"/>
      <c r="D390" s="268"/>
      <c r="E390" s="268"/>
      <c r="F390" s="228">
        <v>1</v>
      </c>
      <c r="G390" s="364"/>
      <c r="H390" s="266"/>
      <c r="I390" s="378">
        <v>5999</v>
      </c>
      <c r="J390" s="378">
        <v>5999</v>
      </c>
      <c r="K390" s="228" t="s">
        <v>144</v>
      </c>
      <c r="L390" s="379" t="s">
        <v>2919</v>
      </c>
      <c r="M390" s="268" t="s">
        <v>145</v>
      </c>
      <c r="N390" s="295"/>
    </row>
    <row r="391" spans="1:14" ht="24.9" customHeight="1">
      <c r="A391" s="210">
        <v>389</v>
      </c>
      <c r="B391" s="268" t="s">
        <v>3449</v>
      </c>
      <c r="C391" s="228"/>
      <c r="D391" s="268"/>
      <c r="E391" s="268"/>
      <c r="F391" s="228">
        <v>5</v>
      </c>
      <c r="G391" s="364"/>
      <c r="H391" s="266"/>
      <c r="I391" s="378">
        <v>20000</v>
      </c>
      <c r="J391" s="378">
        <v>20000</v>
      </c>
      <c r="K391" s="228" t="s">
        <v>144</v>
      </c>
      <c r="L391" s="379" t="s">
        <v>2919</v>
      </c>
      <c r="M391" s="268" t="s">
        <v>145</v>
      </c>
      <c r="N391" s="295"/>
    </row>
    <row r="392" spans="1:14" ht="24.9" customHeight="1">
      <c r="A392" s="210">
        <v>390</v>
      </c>
      <c r="B392" s="268" t="s">
        <v>3450</v>
      </c>
      <c r="C392" s="228"/>
      <c r="D392" s="268"/>
      <c r="E392" s="268"/>
      <c r="F392" s="228">
        <v>3</v>
      </c>
      <c r="G392" s="364"/>
      <c r="H392" s="266"/>
      <c r="I392" s="378">
        <v>1737</v>
      </c>
      <c r="J392" s="378">
        <v>1737</v>
      </c>
      <c r="K392" s="228" t="s">
        <v>144</v>
      </c>
      <c r="L392" s="379" t="s">
        <v>2919</v>
      </c>
      <c r="M392" s="268" t="s">
        <v>145</v>
      </c>
      <c r="N392" s="295"/>
    </row>
    <row r="393" spans="1:14" ht="24.9" customHeight="1">
      <c r="A393" s="210">
        <v>391</v>
      </c>
      <c r="B393" s="268" t="s">
        <v>3451</v>
      </c>
      <c r="C393" s="228"/>
      <c r="D393" s="268"/>
      <c r="E393" s="268"/>
      <c r="F393" s="228">
        <v>1</v>
      </c>
      <c r="G393" s="364"/>
      <c r="H393" s="266"/>
      <c r="I393" s="378">
        <v>3000</v>
      </c>
      <c r="J393" s="378">
        <v>3000</v>
      </c>
      <c r="K393" s="228" t="s">
        <v>144</v>
      </c>
      <c r="L393" s="379" t="s">
        <v>2919</v>
      </c>
      <c r="M393" s="268" t="s">
        <v>145</v>
      </c>
      <c r="N393" s="295"/>
    </row>
    <row r="394" spans="1:14" ht="24.9" customHeight="1">
      <c r="A394" s="210">
        <v>392</v>
      </c>
      <c r="B394" s="268" t="s">
        <v>3452</v>
      </c>
      <c r="C394" s="228"/>
      <c r="D394" s="268"/>
      <c r="E394" s="268"/>
      <c r="F394" s="228">
        <v>1</v>
      </c>
      <c r="G394" s="364"/>
      <c r="H394" s="266"/>
      <c r="I394" s="378">
        <v>3000</v>
      </c>
      <c r="J394" s="378">
        <v>3000</v>
      </c>
      <c r="K394" s="228" t="s">
        <v>144</v>
      </c>
      <c r="L394" s="379" t="s">
        <v>2919</v>
      </c>
      <c r="M394" s="268" t="s">
        <v>145</v>
      </c>
      <c r="N394" s="295"/>
    </row>
    <row r="395" spans="1:14" ht="24.9" customHeight="1">
      <c r="A395" s="210">
        <v>393</v>
      </c>
      <c r="B395" s="268" t="s">
        <v>3453</v>
      </c>
      <c r="C395" s="228"/>
      <c r="D395" s="268"/>
      <c r="E395" s="268"/>
      <c r="F395" s="228">
        <v>5</v>
      </c>
      <c r="G395" s="364"/>
      <c r="H395" s="266"/>
      <c r="I395" s="378">
        <v>189</v>
      </c>
      <c r="J395" s="378">
        <v>189</v>
      </c>
      <c r="K395" s="228" t="s">
        <v>144</v>
      </c>
      <c r="L395" s="379" t="s">
        <v>2919</v>
      </c>
      <c r="M395" s="268" t="s">
        <v>145</v>
      </c>
      <c r="N395" s="295"/>
    </row>
    <row r="396" spans="1:14" ht="24.9" customHeight="1">
      <c r="A396" s="210">
        <v>394</v>
      </c>
      <c r="B396" s="268" t="s">
        <v>3454</v>
      </c>
      <c r="C396" s="228"/>
      <c r="D396" s="268"/>
      <c r="E396" s="268"/>
      <c r="F396" s="228">
        <v>5</v>
      </c>
      <c r="G396" s="364"/>
      <c r="H396" s="266"/>
      <c r="I396" s="378">
        <v>275</v>
      </c>
      <c r="J396" s="378">
        <v>275</v>
      </c>
      <c r="K396" s="228" t="s">
        <v>144</v>
      </c>
      <c r="L396" s="379" t="s">
        <v>2919</v>
      </c>
      <c r="M396" s="268" t="s">
        <v>145</v>
      </c>
      <c r="N396" s="295"/>
    </row>
    <row r="397" spans="1:14" ht="24.9" customHeight="1">
      <c r="A397" s="210">
        <v>395</v>
      </c>
      <c r="B397" s="268" t="s">
        <v>3455</v>
      </c>
      <c r="C397" s="228"/>
      <c r="D397" s="268"/>
      <c r="E397" s="268"/>
      <c r="F397" s="228">
        <v>1</v>
      </c>
      <c r="G397" s="364"/>
      <c r="H397" s="266"/>
      <c r="I397" s="378">
        <v>5000</v>
      </c>
      <c r="J397" s="378">
        <v>5000</v>
      </c>
      <c r="K397" s="228" t="s">
        <v>144</v>
      </c>
      <c r="L397" s="379" t="s">
        <v>2919</v>
      </c>
      <c r="M397" s="268" t="s">
        <v>145</v>
      </c>
      <c r="N397" s="295"/>
    </row>
    <row r="398" spans="1:14" ht="24.9" customHeight="1">
      <c r="A398" s="210">
        <v>396</v>
      </c>
      <c r="B398" s="268" t="s">
        <v>3456</v>
      </c>
      <c r="C398" s="228"/>
      <c r="D398" s="268"/>
      <c r="E398" s="268"/>
      <c r="F398" s="228">
        <v>4</v>
      </c>
      <c r="G398" s="364"/>
      <c r="H398" s="266"/>
      <c r="I398" s="378">
        <v>4500</v>
      </c>
      <c r="J398" s="378">
        <v>4500</v>
      </c>
      <c r="K398" s="228" t="s">
        <v>144</v>
      </c>
      <c r="L398" s="379" t="s">
        <v>2919</v>
      </c>
      <c r="M398" s="268" t="s">
        <v>1334</v>
      </c>
      <c r="N398" s="295"/>
    </row>
    <row r="399" spans="1:14" ht="24.9" customHeight="1">
      <c r="A399" s="210">
        <v>397</v>
      </c>
      <c r="B399" s="268" t="s">
        <v>3457</v>
      </c>
      <c r="C399" s="228"/>
      <c r="D399" s="268"/>
      <c r="E399" s="268"/>
      <c r="F399" s="228">
        <v>1</v>
      </c>
      <c r="G399" s="364"/>
      <c r="H399" s="266"/>
      <c r="I399" s="378">
        <v>35000</v>
      </c>
      <c r="J399" s="378">
        <v>35000</v>
      </c>
      <c r="K399" s="228" t="s">
        <v>144</v>
      </c>
      <c r="L399" s="379" t="s">
        <v>2919</v>
      </c>
      <c r="M399" s="268" t="s">
        <v>1334</v>
      </c>
      <c r="N399" s="295"/>
    </row>
    <row r="400" spans="1:14" ht="24.9" customHeight="1">
      <c r="A400" s="210">
        <v>398</v>
      </c>
      <c r="B400" s="268" t="s">
        <v>3458</v>
      </c>
      <c r="C400" s="228"/>
      <c r="D400" s="268"/>
      <c r="E400" s="268"/>
      <c r="F400" s="228">
        <v>1</v>
      </c>
      <c r="G400" s="364"/>
      <c r="H400" s="266"/>
      <c r="I400" s="378">
        <v>3500</v>
      </c>
      <c r="J400" s="378">
        <v>3500</v>
      </c>
      <c r="K400" s="228" t="s">
        <v>144</v>
      </c>
      <c r="L400" s="379" t="s">
        <v>2919</v>
      </c>
      <c r="M400" s="268" t="s">
        <v>1334</v>
      </c>
      <c r="N400" s="295"/>
    </row>
    <row r="401" spans="1:14" ht="24.9" customHeight="1">
      <c r="A401" s="210">
        <v>399</v>
      </c>
      <c r="B401" s="268" t="s">
        <v>3459</v>
      </c>
      <c r="C401" s="228"/>
      <c r="D401" s="268"/>
      <c r="E401" s="268"/>
      <c r="F401" s="228">
        <v>1</v>
      </c>
      <c r="G401" s="364"/>
      <c r="H401" s="266"/>
      <c r="I401" s="378">
        <v>15000</v>
      </c>
      <c r="J401" s="378">
        <v>15000</v>
      </c>
      <c r="K401" s="228" t="s">
        <v>144</v>
      </c>
      <c r="L401" s="379" t="s">
        <v>2919</v>
      </c>
      <c r="M401" s="268" t="s">
        <v>1334</v>
      </c>
      <c r="N401" s="295"/>
    </row>
    <row r="402" spans="1:14" ht="24.9" customHeight="1">
      <c r="A402" s="210">
        <v>400</v>
      </c>
      <c r="B402" s="268" t="s">
        <v>3460</v>
      </c>
      <c r="C402" s="228"/>
      <c r="D402" s="268"/>
      <c r="E402" s="268"/>
      <c r="F402" s="228">
        <v>1</v>
      </c>
      <c r="G402" s="364"/>
      <c r="H402" s="266"/>
      <c r="I402" s="378">
        <v>20000</v>
      </c>
      <c r="J402" s="378">
        <v>20000</v>
      </c>
      <c r="K402" s="228" t="s">
        <v>144</v>
      </c>
      <c r="L402" s="379" t="s">
        <v>2919</v>
      </c>
      <c r="M402" s="268" t="s">
        <v>1334</v>
      </c>
      <c r="N402" s="295"/>
    </row>
    <row r="403" spans="1:14" ht="24.9" customHeight="1">
      <c r="A403" s="210">
        <v>401</v>
      </c>
      <c r="B403" s="268" t="s">
        <v>3461</v>
      </c>
      <c r="C403" s="228"/>
      <c r="D403" s="268"/>
      <c r="E403" s="268"/>
      <c r="F403" s="228">
        <v>1</v>
      </c>
      <c r="G403" s="364"/>
      <c r="H403" s="266"/>
      <c r="I403" s="378">
        <v>3500</v>
      </c>
      <c r="J403" s="378">
        <v>3500</v>
      </c>
      <c r="K403" s="228" t="s">
        <v>144</v>
      </c>
      <c r="L403" s="379" t="s">
        <v>2919</v>
      </c>
      <c r="M403" s="268" t="s">
        <v>1334</v>
      </c>
      <c r="N403" s="295"/>
    </row>
    <row r="404" spans="1:14" ht="24.9" customHeight="1">
      <c r="A404" s="210">
        <v>402</v>
      </c>
      <c r="B404" s="268" t="s">
        <v>3462</v>
      </c>
      <c r="C404" s="228"/>
      <c r="D404" s="268"/>
      <c r="E404" s="268"/>
      <c r="F404" s="228">
        <v>1</v>
      </c>
      <c r="G404" s="364"/>
      <c r="H404" s="266"/>
      <c r="I404" s="378">
        <v>5500</v>
      </c>
      <c r="J404" s="378">
        <v>5500</v>
      </c>
      <c r="K404" s="228" t="s">
        <v>144</v>
      </c>
      <c r="L404" s="379" t="s">
        <v>2919</v>
      </c>
      <c r="M404" s="268" t="s">
        <v>1334</v>
      </c>
      <c r="N404" s="295"/>
    </row>
    <row r="405" spans="1:14" ht="24.9" customHeight="1">
      <c r="A405" s="210">
        <v>403</v>
      </c>
      <c r="B405" s="268" t="s">
        <v>3463</v>
      </c>
      <c r="C405" s="228"/>
      <c r="D405" s="268"/>
      <c r="E405" s="268"/>
      <c r="F405" s="228">
        <v>4</v>
      </c>
      <c r="G405" s="364"/>
      <c r="H405" s="266"/>
      <c r="I405" s="378">
        <v>16500</v>
      </c>
      <c r="J405" s="378">
        <v>16500</v>
      </c>
      <c r="K405" s="228" t="s">
        <v>144</v>
      </c>
      <c r="L405" s="379" t="s">
        <v>2919</v>
      </c>
      <c r="M405" s="268" t="s">
        <v>1334</v>
      </c>
      <c r="N405" s="295"/>
    </row>
    <row r="406" spans="1:14" ht="24.9" customHeight="1">
      <c r="A406" s="210">
        <v>404</v>
      </c>
      <c r="B406" s="268" t="s">
        <v>3464</v>
      </c>
      <c r="C406" s="228"/>
      <c r="D406" s="268"/>
      <c r="E406" s="268"/>
      <c r="F406" s="228">
        <v>1</v>
      </c>
      <c r="G406" s="364"/>
      <c r="H406" s="266"/>
      <c r="I406" s="378">
        <v>6000</v>
      </c>
      <c r="J406" s="378">
        <v>6000</v>
      </c>
      <c r="K406" s="228" t="s">
        <v>144</v>
      </c>
      <c r="L406" s="379" t="s">
        <v>2919</v>
      </c>
      <c r="M406" s="268" t="s">
        <v>1331</v>
      </c>
      <c r="N406" s="295"/>
    </row>
    <row r="407" spans="1:14" ht="24.9" customHeight="1">
      <c r="A407" s="210">
        <v>405</v>
      </c>
      <c r="B407" s="268" t="s">
        <v>3465</v>
      </c>
      <c r="C407" s="228"/>
      <c r="D407" s="268"/>
      <c r="E407" s="268"/>
      <c r="F407" s="228">
        <v>6</v>
      </c>
      <c r="G407" s="364"/>
      <c r="H407" s="266"/>
      <c r="I407" s="378">
        <v>30000</v>
      </c>
      <c r="J407" s="378">
        <v>30000</v>
      </c>
      <c r="K407" s="228" t="s">
        <v>144</v>
      </c>
      <c r="L407" s="379" t="s">
        <v>2919</v>
      </c>
      <c r="M407" s="268" t="s">
        <v>1331</v>
      </c>
      <c r="N407" s="295"/>
    </row>
    <row r="408" spans="1:14" ht="24.9" customHeight="1">
      <c r="A408" s="210">
        <v>406</v>
      </c>
      <c r="B408" s="268" t="s">
        <v>3466</v>
      </c>
      <c r="C408" s="228"/>
      <c r="D408" s="268"/>
      <c r="E408" s="268"/>
      <c r="F408" s="228">
        <v>1</v>
      </c>
      <c r="G408" s="364"/>
      <c r="H408" s="266"/>
      <c r="I408" s="378">
        <v>90000</v>
      </c>
      <c r="J408" s="378">
        <v>90000</v>
      </c>
      <c r="K408" s="228" t="s">
        <v>144</v>
      </c>
      <c r="L408" s="379" t="s">
        <v>2919</v>
      </c>
      <c r="M408" s="268" t="s">
        <v>1331</v>
      </c>
      <c r="N408" s="295"/>
    </row>
    <row r="409" spans="1:14" ht="24.9" customHeight="1">
      <c r="A409" s="210">
        <v>407</v>
      </c>
      <c r="B409" s="268" t="s">
        <v>3467</v>
      </c>
      <c r="C409" s="228"/>
      <c r="D409" s="268"/>
      <c r="E409" s="268"/>
      <c r="F409" s="228">
        <v>1</v>
      </c>
      <c r="G409" s="364"/>
      <c r="H409" s="266"/>
      <c r="I409" s="378">
        <v>30000</v>
      </c>
      <c r="J409" s="378">
        <v>30000</v>
      </c>
      <c r="K409" s="228" t="s">
        <v>144</v>
      </c>
      <c r="L409" s="379" t="s">
        <v>2919</v>
      </c>
      <c r="M409" s="268" t="s">
        <v>1331</v>
      </c>
      <c r="N409" s="295"/>
    </row>
    <row r="410" spans="1:14" ht="24.9" customHeight="1">
      <c r="A410" s="210">
        <v>408</v>
      </c>
      <c r="B410" s="268" t="s">
        <v>3468</v>
      </c>
      <c r="C410" s="228"/>
      <c r="D410" s="268"/>
      <c r="E410" s="268"/>
      <c r="F410" s="228">
        <v>1</v>
      </c>
      <c r="G410" s="364"/>
      <c r="H410" s="266"/>
      <c r="I410" s="378">
        <v>35000</v>
      </c>
      <c r="J410" s="378">
        <v>35000</v>
      </c>
      <c r="K410" s="228" t="s">
        <v>144</v>
      </c>
      <c r="L410" s="379" t="s">
        <v>2919</v>
      </c>
      <c r="M410" s="268" t="s">
        <v>1331</v>
      </c>
      <c r="N410" s="295"/>
    </row>
    <row r="411" spans="1:14" ht="24.9" customHeight="1">
      <c r="A411" s="210">
        <v>409</v>
      </c>
      <c r="B411" s="268" t="s">
        <v>3469</v>
      </c>
      <c r="C411" s="228"/>
      <c r="D411" s="268"/>
      <c r="E411" s="268"/>
      <c r="F411" s="228">
        <v>1</v>
      </c>
      <c r="G411" s="364"/>
      <c r="H411" s="266"/>
      <c r="I411" s="378">
        <v>3000</v>
      </c>
      <c r="J411" s="378">
        <v>3000</v>
      </c>
      <c r="K411" s="228" t="s">
        <v>144</v>
      </c>
      <c r="L411" s="379" t="s">
        <v>2919</v>
      </c>
      <c r="M411" s="268" t="s">
        <v>1331</v>
      </c>
      <c r="N411" s="295"/>
    </row>
    <row r="412" spans="1:14" ht="24.9" customHeight="1">
      <c r="A412" s="210">
        <v>410</v>
      </c>
      <c r="B412" s="268" t="s">
        <v>3469</v>
      </c>
      <c r="C412" s="228"/>
      <c r="D412" s="268"/>
      <c r="E412" s="268"/>
      <c r="F412" s="228">
        <v>1</v>
      </c>
      <c r="G412" s="364"/>
      <c r="H412" s="266"/>
      <c r="I412" s="378">
        <v>1800</v>
      </c>
      <c r="J412" s="378">
        <v>1800</v>
      </c>
      <c r="K412" s="228" t="s">
        <v>144</v>
      </c>
      <c r="L412" s="379" t="s">
        <v>2919</v>
      </c>
      <c r="M412" s="268" t="s">
        <v>1331</v>
      </c>
      <c r="N412" s="295"/>
    </row>
    <row r="413" spans="1:14" ht="24.9" customHeight="1">
      <c r="A413" s="210">
        <v>411</v>
      </c>
      <c r="B413" s="268" t="s">
        <v>3470</v>
      </c>
      <c r="C413" s="228"/>
      <c r="D413" s="268"/>
      <c r="E413" s="268"/>
      <c r="F413" s="228">
        <v>1</v>
      </c>
      <c r="G413" s="364"/>
      <c r="H413" s="266"/>
      <c r="I413" s="378">
        <v>5800</v>
      </c>
      <c r="J413" s="378">
        <v>5800</v>
      </c>
      <c r="K413" s="228" t="s">
        <v>144</v>
      </c>
      <c r="L413" s="379" t="s">
        <v>2919</v>
      </c>
      <c r="M413" s="268" t="s">
        <v>1331</v>
      </c>
      <c r="N413" s="295"/>
    </row>
    <row r="414" spans="1:14" ht="24.9" customHeight="1">
      <c r="A414" s="210">
        <v>412</v>
      </c>
      <c r="B414" s="268" t="s">
        <v>3471</v>
      </c>
      <c r="C414" s="228"/>
      <c r="D414" s="268"/>
      <c r="E414" s="268"/>
      <c r="F414" s="228">
        <v>1</v>
      </c>
      <c r="G414" s="364"/>
      <c r="H414" s="266"/>
      <c r="I414" s="378">
        <v>2000</v>
      </c>
      <c r="J414" s="378">
        <v>2000</v>
      </c>
      <c r="K414" s="228" t="s">
        <v>144</v>
      </c>
      <c r="L414" s="379" t="s">
        <v>2919</v>
      </c>
      <c r="M414" s="268" t="s">
        <v>1331</v>
      </c>
      <c r="N414" s="295"/>
    </row>
    <row r="415" spans="1:14" ht="24.9" customHeight="1">
      <c r="A415" s="210">
        <v>413</v>
      </c>
      <c r="B415" s="268" t="s">
        <v>3472</v>
      </c>
      <c r="C415" s="228"/>
      <c r="D415" s="268"/>
      <c r="E415" s="268"/>
      <c r="F415" s="228">
        <v>1</v>
      </c>
      <c r="G415" s="364"/>
      <c r="H415" s="266"/>
      <c r="I415" s="378">
        <v>3000</v>
      </c>
      <c r="J415" s="378">
        <v>3000</v>
      </c>
      <c r="K415" s="228" t="s">
        <v>144</v>
      </c>
      <c r="L415" s="379" t="s">
        <v>2919</v>
      </c>
      <c r="M415" s="268" t="s">
        <v>1331</v>
      </c>
      <c r="N415" s="295"/>
    </row>
    <row r="416" spans="1:14" ht="24.9" customHeight="1">
      <c r="A416" s="210">
        <v>414</v>
      </c>
      <c r="B416" s="268" t="s">
        <v>3473</v>
      </c>
      <c r="C416" s="228"/>
      <c r="D416" s="268"/>
      <c r="E416" s="268"/>
      <c r="F416" s="228">
        <v>1</v>
      </c>
      <c r="G416" s="364"/>
      <c r="H416" s="266"/>
      <c r="I416" s="378">
        <v>24000</v>
      </c>
      <c r="J416" s="378">
        <v>24000</v>
      </c>
      <c r="K416" s="228" t="s">
        <v>144</v>
      </c>
      <c r="L416" s="379" t="s">
        <v>2919</v>
      </c>
      <c r="M416" s="268" t="s">
        <v>1331</v>
      </c>
      <c r="N416" s="295"/>
    </row>
    <row r="417" spans="1:15" ht="24.9" customHeight="1">
      <c r="A417" s="210">
        <v>415</v>
      </c>
      <c r="B417" s="268" t="s">
        <v>3474</v>
      </c>
      <c r="C417" s="228"/>
      <c r="D417" s="268"/>
      <c r="E417" s="268"/>
      <c r="F417" s="228">
        <v>2</v>
      </c>
      <c r="G417" s="364"/>
      <c r="H417" s="266"/>
      <c r="I417" s="378">
        <v>3600</v>
      </c>
      <c r="J417" s="378">
        <v>3600</v>
      </c>
      <c r="K417" s="228" t="s">
        <v>144</v>
      </c>
      <c r="L417" s="379" t="s">
        <v>2919</v>
      </c>
      <c r="M417" s="268" t="s">
        <v>1331</v>
      </c>
      <c r="N417" s="295"/>
    </row>
    <row r="418" spans="1:15" ht="24.9" customHeight="1">
      <c r="A418" s="210">
        <v>416</v>
      </c>
      <c r="B418" s="268" t="s">
        <v>3474</v>
      </c>
      <c r="C418" s="228"/>
      <c r="D418" s="268"/>
      <c r="E418" s="268"/>
      <c r="F418" s="228">
        <v>2</v>
      </c>
      <c r="G418" s="364"/>
      <c r="H418" s="266"/>
      <c r="I418" s="378">
        <v>5800</v>
      </c>
      <c r="J418" s="378">
        <v>5800</v>
      </c>
      <c r="K418" s="228" t="s">
        <v>144</v>
      </c>
      <c r="L418" s="379" t="s">
        <v>2919</v>
      </c>
      <c r="M418" s="268" t="s">
        <v>1331</v>
      </c>
      <c r="N418" s="295"/>
    </row>
    <row r="419" spans="1:15" ht="24.9" customHeight="1">
      <c r="A419" s="210">
        <v>417</v>
      </c>
      <c r="B419" s="268" t="s">
        <v>3474</v>
      </c>
      <c r="C419" s="228"/>
      <c r="D419" s="268"/>
      <c r="E419" s="268"/>
      <c r="F419" s="228">
        <v>2</v>
      </c>
      <c r="G419" s="364"/>
      <c r="H419" s="266"/>
      <c r="I419" s="378">
        <v>4400</v>
      </c>
      <c r="J419" s="378">
        <v>4400</v>
      </c>
      <c r="K419" s="228" t="s">
        <v>144</v>
      </c>
      <c r="L419" s="379" t="s">
        <v>2919</v>
      </c>
      <c r="M419" s="268" t="s">
        <v>1331</v>
      </c>
      <c r="N419" s="295"/>
    </row>
    <row r="420" spans="1:15" ht="24.9" customHeight="1">
      <c r="A420" s="210">
        <v>418</v>
      </c>
      <c r="B420" s="268" t="s">
        <v>3475</v>
      </c>
      <c r="C420" s="228"/>
      <c r="D420" s="268"/>
      <c r="E420" s="268"/>
      <c r="F420" s="228">
        <v>1</v>
      </c>
      <c r="G420" s="364"/>
      <c r="H420" s="266"/>
      <c r="I420" s="378">
        <v>7900</v>
      </c>
      <c r="J420" s="378">
        <v>7900</v>
      </c>
      <c r="K420" s="228" t="s">
        <v>144</v>
      </c>
      <c r="L420" s="379" t="s">
        <v>2919</v>
      </c>
      <c r="M420" s="268" t="s">
        <v>1331</v>
      </c>
      <c r="N420" s="295"/>
    </row>
    <row r="421" spans="1:15" ht="24.9" customHeight="1">
      <c r="A421" s="210">
        <v>419</v>
      </c>
      <c r="B421" s="268" t="s">
        <v>3476</v>
      </c>
      <c r="C421" s="228"/>
      <c r="D421" s="268"/>
      <c r="E421" s="268"/>
      <c r="F421" s="228">
        <v>8</v>
      </c>
      <c r="G421" s="364"/>
      <c r="H421" s="266"/>
      <c r="I421" s="378">
        <v>4000</v>
      </c>
      <c r="J421" s="378">
        <v>4000</v>
      </c>
      <c r="K421" s="228" t="s">
        <v>144</v>
      </c>
      <c r="L421" s="379" t="s">
        <v>2919</v>
      </c>
      <c r="M421" s="268" t="s">
        <v>1331</v>
      </c>
      <c r="N421" s="295"/>
    </row>
    <row r="422" spans="1:15" ht="24.9" customHeight="1">
      <c r="A422" s="210">
        <v>420</v>
      </c>
      <c r="B422" s="268" t="s">
        <v>3477</v>
      </c>
      <c r="C422" s="228"/>
      <c r="D422" s="268"/>
      <c r="E422" s="268"/>
      <c r="F422" s="228">
        <v>1</v>
      </c>
      <c r="G422" s="364"/>
      <c r="H422" s="266"/>
      <c r="I422" s="378">
        <v>6000</v>
      </c>
      <c r="J422" s="378">
        <v>6000</v>
      </c>
      <c r="K422" s="228" t="s">
        <v>144</v>
      </c>
      <c r="L422" s="379" t="s">
        <v>2919</v>
      </c>
      <c r="M422" s="268" t="s">
        <v>1331</v>
      </c>
      <c r="N422" s="295"/>
    </row>
    <row r="423" spans="1:15" ht="24.9" customHeight="1">
      <c r="A423" s="210">
        <v>421</v>
      </c>
      <c r="B423" s="268" t="s">
        <v>3478</v>
      </c>
      <c r="C423" s="228"/>
      <c r="D423" s="268"/>
      <c r="E423" s="268"/>
      <c r="F423" s="228">
        <v>3</v>
      </c>
      <c r="G423" s="364"/>
      <c r="H423" s="266"/>
      <c r="I423" s="378">
        <v>6000</v>
      </c>
      <c r="J423" s="378">
        <v>6000</v>
      </c>
      <c r="K423" s="228" t="s">
        <v>144</v>
      </c>
      <c r="L423" s="379" t="s">
        <v>2919</v>
      </c>
      <c r="M423" s="268" t="s">
        <v>1331</v>
      </c>
      <c r="N423" s="295"/>
    </row>
    <row r="424" spans="1:15" ht="24.9" customHeight="1">
      <c r="A424" s="210">
        <v>422</v>
      </c>
      <c r="B424" s="268" t="s">
        <v>3478</v>
      </c>
      <c r="C424" s="228"/>
      <c r="D424" s="268"/>
      <c r="E424" s="268"/>
      <c r="F424" s="228">
        <v>1</v>
      </c>
      <c r="G424" s="364"/>
      <c r="H424" s="266"/>
      <c r="I424" s="378">
        <v>3500</v>
      </c>
      <c r="J424" s="378">
        <v>3500</v>
      </c>
      <c r="K424" s="228" t="s">
        <v>144</v>
      </c>
      <c r="L424" s="379" t="s">
        <v>2919</v>
      </c>
      <c r="M424" s="268" t="s">
        <v>1331</v>
      </c>
      <c r="N424" s="295"/>
    </row>
    <row r="425" spans="1:15" ht="24.9" customHeight="1">
      <c r="A425" s="210">
        <v>423</v>
      </c>
      <c r="B425" s="268" t="s">
        <v>3458</v>
      </c>
      <c r="C425" s="228"/>
      <c r="D425" s="268"/>
      <c r="E425" s="268"/>
      <c r="F425" s="228">
        <v>1</v>
      </c>
      <c r="G425" s="364"/>
      <c r="H425" s="266"/>
      <c r="I425" s="378">
        <v>2000</v>
      </c>
      <c r="J425" s="378">
        <v>2000</v>
      </c>
      <c r="K425" s="228" t="s">
        <v>144</v>
      </c>
      <c r="L425" s="379" t="s">
        <v>2919</v>
      </c>
      <c r="M425" s="268" t="s">
        <v>1331</v>
      </c>
      <c r="N425" s="295"/>
    </row>
    <row r="426" spans="1:15" ht="24.9" customHeight="1">
      <c r="A426" s="210">
        <v>424</v>
      </c>
      <c r="B426" s="268" t="s">
        <v>3458</v>
      </c>
      <c r="C426" s="228"/>
      <c r="D426" s="268"/>
      <c r="E426" s="268"/>
      <c r="F426" s="228">
        <v>1</v>
      </c>
      <c r="G426" s="364"/>
      <c r="H426" s="266"/>
      <c r="I426" s="378">
        <v>8000</v>
      </c>
      <c r="J426" s="378">
        <v>8000</v>
      </c>
      <c r="K426" s="228" t="s">
        <v>144</v>
      </c>
      <c r="L426" s="379" t="s">
        <v>2919</v>
      </c>
      <c r="M426" s="268" t="s">
        <v>1331</v>
      </c>
      <c r="N426" s="295"/>
    </row>
    <row r="427" spans="1:15" ht="24.9" customHeight="1">
      <c r="A427" s="210">
        <v>425</v>
      </c>
      <c r="B427" s="268" t="s">
        <v>3479</v>
      </c>
      <c r="C427" s="228"/>
      <c r="D427" s="268"/>
      <c r="E427" s="268"/>
      <c r="F427" s="228">
        <v>1</v>
      </c>
      <c r="G427" s="364"/>
      <c r="H427" s="266"/>
      <c r="I427" s="378">
        <v>6000</v>
      </c>
      <c r="J427" s="378">
        <v>6000</v>
      </c>
      <c r="K427" s="228" t="s">
        <v>144</v>
      </c>
      <c r="L427" s="379" t="s">
        <v>2919</v>
      </c>
      <c r="M427" s="268" t="s">
        <v>1331</v>
      </c>
      <c r="N427" s="295"/>
    </row>
    <row r="428" spans="1:15" ht="24.9" customHeight="1">
      <c r="A428" s="210">
        <v>426</v>
      </c>
      <c r="B428" s="268" t="s">
        <v>3480</v>
      </c>
      <c r="C428" s="228"/>
      <c r="D428" s="268"/>
      <c r="E428" s="268"/>
      <c r="F428" s="228">
        <v>1</v>
      </c>
      <c r="G428" s="364"/>
      <c r="H428" s="266"/>
      <c r="I428" s="378">
        <v>5000</v>
      </c>
      <c r="J428" s="378">
        <v>5000</v>
      </c>
      <c r="K428" s="228" t="s">
        <v>144</v>
      </c>
      <c r="L428" s="379" t="s">
        <v>2919</v>
      </c>
      <c r="M428" s="268" t="s">
        <v>1331</v>
      </c>
      <c r="N428" s="295"/>
    </row>
    <row r="429" spans="1:15" ht="24.9" customHeight="1">
      <c r="A429" s="210">
        <v>427</v>
      </c>
      <c r="B429" s="268" t="s">
        <v>3481</v>
      </c>
      <c r="C429" s="228"/>
      <c r="D429" s="268"/>
      <c r="E429" s="268"/>
      <c r="F429" s="228">
        <v>1</v>
      </c>
      <c r="G429" s="364"/>
      <c r="H429" s="266"/>
      <c r="I429" s="378">
        <v>250</v>
      </c>
      <c r="J429" s="378">
        <v>250</v>
      </c>
      <c r="K429" s="228" t="s">
        <v>144</v>
      </c>
      <c r="L429" s="379" t="s">
        <v>2919</v>
      </c>
      <c r="M429" s="268" t="s">
        <v>1331</v>
      </c>
      <c r="N429" s="295"/>
      <c r="O429" s="380"/>
    </row>
    <row r="430" spans="1:15" ht="24.9" customHeight="1">
      <c r="A430" s="210">
        <v>428</v>
      </c>
      <c r="B430" s="268" t="s">
        <v>3482</v>
      </c>
      <c r="C430" s="228"/>
      <c r="D430" s="268"/>
      <c r="E430" s="268"/>
      <c r="F430" s="228">
        <v>1</v>
      </c>
      <c r="G430" s="364"/>
      <c r="H430" s="266"/>
      <c r="I430" s="378">
        <v>2400</v>
      </c>
      <c r="J430" s="378">
        <v>2400</v>
      </c>
      <c r="K430" s="228" t="s">
        <v>144</v>
      </c>
      <c r="L430" s="379" t="s">
        <v>2919</v>
      </c>
      <c r="M430" s="268" t="s">
        <v>1331</v>
      </c>
      <c r="N430" s="295"/>
      <c r="O430" s="380"/>
    </row>
    <row r="431" spans="1:15" ht="24.9" customHeight="1">
      <c r="A431" s="210">
        <v>429</v>
      </c>
      <c r="B431" s="268" t="s">
        <v>3483</v>
      </c>
      <c r="C431" s="228"/>
      <c r="D431" s="268"/>
      <c r="E431" s="268"/>
      <c r="F431" s="228">
        <v>1</v>
      </c>
      <c r="G431" s="364"/>
      <c r="H431" s="266"/>
      <c r="I431" s="378">
        <v>2000</v>
      </c>
      <c r="J431" s="378">
        <v>2000</v>
      </c>
      <c r="K431" s="228" t="s">
        <v>144</v>
      </c>
      <c r="L431" s="379" t="s">
        <v>2919</v>
      </c>
      <c r="M431" s="268" t="s">
        <v>1331</v>
      </c>
      <c r="N431" s="295"/>
    </row>
    <row r="432" spans="1:15" ht="24.9" customHeight="1">
      <c r="A432" s="210">
        <v>430</v>
      </c>
      <c r="B432" s="268" t="s">
        <v>3484</v>
      </c>
      <c r="C432" s="228"/>
      <c r="D432" s="268"/>
      <c r="E432" s="268"/>
      <c r="F432" s="228">
        <v>1</v>
      </c>
      <c r="G432" s="364"/>
      <c r="H432" s="266"/>
      <c r="I432" s="378">
        <v>2700</v>
      </c>
      <c r="J432" s="378">
        <v>2700</v>
      </c>
      <c r="K432" s="228" t="s">
        <v>144</v>
      </c>
      <c r="L432" s="379" t="s">
        <v>2919</v>
      </c>
      <c r="M432" s="268" t="s">
        <v>1331</v>
      </c>
      <c r="N432" s="295"/>
    </row>
    <row r="433" spans="1:15" ht="24.9" customHeight="1">
      <c r="A433" s="210">
        <v>431</v>
      </c>
      <c r="B433" s="268" t="s">
        <v>3485</v>
      </c>
      <c r="C433" s="228"/>
      <c r="D433" s="268"/>
      <c r="E433" s="268"/>
      <c r="F433" s="228">
        <v>1</v>
      </c>
      <c r="G433" s="364"/>
      <c r="H433" s="266"/>
      <c r="I433" s="378">
        <v>1900</v>
      </c>
      <c r="J433" s="378">
        <v>1900</v>
      </c>
      <c r="K433" s="228" t="s">
        <v>144</v>
      </c>
      <c r="L433" s="379" t="s">
        <v>2919</v>
      </c>
      <c r="M433" s="268" t="s">
        <v>1331</v>
      </c>
      <c r="N433" s="295"/>
    </row>
    <row r="434" spans="1:15" ht="24.9" customHeight="1">
      <c r="A434" s="210">
        <v>432</v>
      </c>
      <c r="B434" s="268" t="s">
        <v>3491</v>
      </c>
      <c r="C434" s="228"/>
      <c r="D434" s="268"/>
      <c r="E434" s="268"/>
      <c r="F434" s="228">
        <v>1</v>
      </c>
      <c r="G434" s="364"/>
      <c r="H434" s="266"/>
      <c r="I434" s="378">
        <v>26990</v>
      </c>
      <c r="J434" s="378">
        <v>26990</v>
      </c>
      <c r="K434" s="228" t="s">
        <v>748</v>
      </c>
      <c r="L434" s="228" t="s">
        <v>2919</v>
      </c>
      <c r="M434" s="268" t="s">
        <v>1331</v>
      </c>
      <c r="N434" s="295"/>
    </row>
    <row r="435" spans="1:15" ht="24.9" customHeight="1">
      <c r="A435" s="210">
        <v>433</v>
      </c>
      <c r="B435" s="268" t="s">
        <v>3492</v>
      </c>
      <c r="C435" s="228"/>
      <c r="D435" s="268"/>
      <c r="E435" s="268"/>
      <c r="F435" s="228">
        <v>1</v>
      </c>
      <c r="G435" s="364"/>
      <c r="H435" s="266"/>
      <c r="I435" s="378">
        <v>27598.41</v>
      </c>
      <c r="J435" s="378">
        <v>27598.41</v>
      </c>
      <c r="K435" s="228" t="s">
        <v>748</v>
      </c>
      <c r="L435" s="228" t="s">
        <v>2919</v>
      </c>
      <c r="M435" s="268" t="s">
        <v>3493</v>
      </c>
      <c r="N435" s="295"/>
    </row>
    <row r="436" spans="1:15" ht="24.9" customHeight="1">
      <c r="A436" s="210">
        <v>434</v>
      </c>
      <c r="B436" s="292" t="s">
        <v>3502</v>
      </c>
      <c r="C436" s="293"/>
      <c r="D436" s="381"/>
      <c r="E436" s="294" t="s">
        <v>3503</v>
      </c>
      <c r="F436" s="228">
        <v>1</v>
      </c>
      <c r="G436" s="382"/>
      <c r="H436" s="293">
        <v>2021</v>
      </c>
      <c r="I436" s="383">
        <v>4000</v>
      </c>
      <c r="J436" s="383">
        <v>4000</v>
      </c>
      <c r="K436" s="228" t="s">
        <v>748</v>
      </c>
      <c r="L436" s="228" t="s">
        <v>2919</v>
      </c>
      <c r="M436" s="295" t="s">
        <v>3504</v>
      </c>
      <c r="N436" s="384"/>
    </row>
    <row r="437" spans="1:15" ht="24.9" customHeight="1">
      <c r="A437" s="210">
        <v>435</v>
      </c>
      <c r="B437" s="292" t="s">
        <v>1235</v>
      </c>
      <c r="C437" s="293"/>
      <c r="D437" s="381"/>
      <c r="E437" s="294" t="s">
        <v>3530</v>
      </c>
      <c r="F437" s="293">
        <v>1</v>
      </c>
      <c r="G437" s="382"/>
      <c r="H437" s="293">
        <v>2021</v>
      </c>
      <c r="I437" s="385">
        <v>608.85</v>
      </c>
      <c r="J437" s="383">
        <v>608.85</v>
      </c>
      <c r="K437" s="228" t="s">
        <v>748</v>
      </c>
      <c r="L437" s="228" t="s">
        <v>2919</v>
      </c>
      <c r="M437" s="241" t="s">
        <v>3641</v>
      </c>
      <c r="N437" s="295"/>
    </row>
    <row r="438" spans="1:15" ht="24.9" customHeight="1">
      <c r="A438" s="210">
        <v>436</v>
      </c>
      <c r="B438" s="300" t="s">
        <v>3502</v>
      </c>
      <c r="C438" s="302"/>
      <c r="D438" s="386"/>
      <c r="E438" s="301" t="s">
        <v>3503</v>
      </c>
      <c r="F438" s="302">
        <v>1</v>
      </c>
      <c r="G438" s="387"/>
      <c r="H438" s="302">
        <v>2021</v>
      </c>
      <c r="I438" s="388">
        <v>4000</v>
      </c>
      <c r="J438" s="388">
        <v>4000</v>
      </c>
      <c r="K438" s="228" t="s">
        <v>748</v>
      </c>
      <c r="L438" s="278" t="s">
        <v>2919</v>
      </c>
      <c r="M438" s="282" t="s">
        <v>3504</v>
      </c>
      <c r="N438" s="384"/>
    </row>
    <row r="439" spans="1:15" ht="24.9" customHeight="1">
      <c r="A439" s="210">
        <v>437</v>
      </c>
      <c r="B439" s="300" t="s">
        <v>3606</v>
      </c>
      <c r="C439" s="302"/>
      <c r="D439" s="386"/>
      <c r="E439" s="301" t="s">
        <v>3607</v>
      </c>
      <c r="F439" s="302">
        <v>1</v>
      </c>
      <c r="G439" s="387"/>
      <c r="H439" s="302">
        <v>2021</v>
      </c>
      <c r="I439" s="388">
        <v>3260</v>
      </c>
      <c r="J439" s="388">
        <v>3260</v>
      </c>
      <c r="K439" s="228" t="s">
        <v>748</v>
      </c>
      <c r="L439" s="278" t="s">
        <v>2919</v>
      </c>
      <c r="M439" s="282" t="s">
        <v>1334</v>
      </c>
      <c r="N439" s="282"/>
    </row>
    <row r="440" spans="1:15" ht="24.9" customHeight="1">
      <c r="A440" s="210">
        <v>438</v>
      </c>
      <c r="B440" s="300" t="s">
        <v>3606</v>
      </c>
      <c r="C440" s="302"/>
      <c r="D440" s="386"/>
      <c r="E440" s="301" t="s">
        <v>3608</v>
      </c>
      <c r="F440" s="302">
        <v>1</v>
      </c>
      <c r="G440" s="387"/>
      <c r="H440" s="302">
        <v>2021</v>
      </c>
      <c r="I440" s="388">
        <v>3260</v>
      </c>
      <c r="J440" s="388">
        <v>3260</v>
      </c>
      <c r="K440" s="228" t="s">
        <v>748</v>
      </c>
      <c r="L440" s="278" t="s">
        <v>2919</v>
      </c>
      <c r="M440" s="282" t="s">
        <v>1334</v>
      </c>
      <c r="N440" s="282"/>
    </row>
    <row r="441" spans="1:15" ht="24.9" customHeight="1">
      <c r="A441" s="210">
        <v>439</v>
      </c>
      <c r="B441" s="300" t="s">
        <v>3610</v>
      </c>
      <c r="C441" s="302"/>
      <c r="D441" s="386"/>
      <c r="E441" s="301" t="s">
        <v>3611</v>
      </c>
      <c r="F441" s="302">
        <v>1</v>
      </c>
      <c r="G441" s="387"/>
      <c r="H441" s="302">
        <v>2021</v>
      </c>
      <c r="I441" s="388">
        <v>7000</v>
      </c>
      <c r="J441" s="388">
        <v>7000</v>
      </c>
      <c r="K441" s="228" t="s">
        <v>748</v>
      </c>
      <c r="L441" s="278" t="s">
        <v>2919</v>
      </c>
      <c r="M441" s="282" t="s">
        <v>3642</v>
      </c>
      <c r="N441" s="282"/>
    </row>
    <row r="442" spans="1:15" ht="24.9" customHeight="1">
      <c r="A442" s="210">
        <v>440</v>
      </c>
      <c r="B442" s="300" t="s">
        <v>3613</v>
      </c>
      <c r="C442" s="302"/>
      <c r="D442" s="386"/>
      <c r="E442" s="301" t="s">
        <v>3614</v>
      </c>
      <c r="F442" s="302">
        <v>1</v>
      </c>
      <c r="G442" s="387"/>
      <c r="H442" s="302">
        <v>2021</v>
      </c>
      <c r="I442" s="388">
        <v>3490</v>
      </c>
      <c r="J442" s="388">
        <v>3490</v>
      </c>
      <c r="K442" s="228" t="s">
        <v>748</v>
      </c>
      <c r="L442" s="278" t="s">
        <v>2919</v>
      </c>
      <c r="M442" s="282" t="s">
        <v>3643</v>
      </c>
      <c r="N442" s="282"/>
    </row>
    <row r="443" spans="1:15" ht="24.9" customHeight="1">
      <c r="A443" s="210">
        <v>441</v>
      </c>
      <c r="B443" s="300" t="s">
        <v>3615</v>
      </c>
      <c r="C443" s="302"/>
      <c r="D443" s="386"/>
      <c r="E443" s="301" t="s">
        <v>3616</v>
      </c>
      <c r="F443" s="302">
        <v>1</v>
      </c>
      <c r="G443" s="387"/>
      <c r="H443" s="302">
        <v>2021</v>
      </c>
      <c r="I443" s="388">
        <v>3490</v>
      </c>
      <c r="J443" s="388">
        <v>3490</v>
      </c>
      <c r="K443" s="228" t="s">
        <v>748</v>
      </c>
      <c r="L443" s="278" t="s">
        <v>2919</v>
      </c>
      <c r="M443" s="282" t="s">
        <v>3643</v>
      </c>
      <c r="N443" s="282"/>
    </row>
    <row r="444" spans="1:15" ht="24.9" customHeight="1">
      <c r="A444" s="210">
        <v>442</v>
      </c>
      <c r="B444" s="300" t="s">
        <v>3615</v>
      </c>
      <c r="C444" s="302"/>
      <c r="D444" s="386"/>
      <c r="E444" s="301" t="s">
        <v>3617</v>
      </c>
      <c r="F444" s="302">
        <v>1</v>
      </c>
      <c r="G444" s="387"/>
      <c r="H444" s="302">
        <v>2021</v>
      </c>
      <c r="I444" s="388">
        <v>3490</v>
      </c>
      <c r="J444" s="388">
        <v>3490</v>
      </c>
      <c r="K444" s="228" t="s">
        <v>748</v>
      </c>
      <c r="L444" s="278" t="s">
        <v>2919</v>
      </c>
      <c r="M444" s="282" t="s">
        <v>3643</v>
      </c>
      <c r="N444" s="282"/>
    </row>
    <row r="445" spans="1:15" ht="24.9" customHeight="1">
      <c r="A445" s="210">
        <v>443</v>
      </c>
      <c r="B445" s="300" t="s">
        <v>3618</v>
      </c>
      <c r="C445" s="302"/>
      <c r="D445" s="386"/>
      <c r="E445" s="301" t="s">
        <v>3619</v>
      </c>
      <c r="F445" s="302">
        <v>1</v>
      </c>
      <c r="G445" s="387"/>
      <c r="H445" s="302">
        <v>2021</v>
      </c>
      <c r="I445" s="388">
        <v>1080</v>
      </c>
      <c r="J445" s="388">
        <v>1080</v>
      </c>
      <c r="K445" s="228" t="s">
        <v>748</v>
      </c>
      <c r="L445" s="278" t="s">
        <v>2919</v>
      </c>
      <c r="M445" s="282" t="s">
        <v>146</v>
      </c>
      <c r="N445" s="282"/>
    </row>
    <row r="446" spans="1:15" ht="24.9" customHeight="1">
      <c r="A446" s="210">
        <v>444</v>
      </c>
      <c r="B446" s="300" t="s">
        <v>3620</v>
      </c>
      <c r="C446" s="302"/>
      <c r="D446" s="386"/>
      <c r="E446" s="301" t="s">
        <v>3621</v>
      </c>
      <c r="F446" s="302">
        <v>1</v>
      </c>
      <c r="G446" s="387"/>
      <c r="H446" s="302">
        <v>2021</v>
      </c>
      <c r="I446" s="388">
        <v>3630</v>
      </c>
      <c r="J446" s="388">
        <v>3630</v>
      </c>
      <c r="K446" s="228" t="s">
        <v>748</v>
      </c>
      <c r="L446" s="278" t="s">
        <v>2919</v>
      </c>
      <c r="M446" s="282" t="s">
        <v>3622</v>
      </c>
      <c r="N446" s="282"/>
    </row>
    <row r="447" spans="1:15" ht="24.9" customHeight="1">
      <c r="A447" s="210">
        <v>445</v>
      </c>
      <c r="B447" s="300" t="s">
        <v>3623</v>
      </c>
      <c r="C447" s="302"/>
      <c r="D447" s="386"/>
      <c r="E447" s="301" t="s">
        <v>3624</v>
      </c>
      <c r="F447" s="302">
        <v>1</v>
      </c>
      <c r="G447" s="387"/>
      <c r="H447" s="302">
        <v>2021</v>
      </c>
      <c r="I447" s="388">
        <v>4880</v>
      </c>
      <c r="J447" s="388">
        <v>4880</v>
      </c>
      <c r="K447" s="228" t="s">
        <v>748</v>
      </c>
      <c r="L447" s="278" t="s">
        <v>2919</v>
      </c>
      <c r="M447" s="282" t="s">
        <v>3622</v>
      </c>
      <c r="N447" s="282"/>
    </row>
    <row r="448" spans="1:15" ht="24.9" customHeight="1">
      <c r="A448" s="210">
        <v>446</v>
      </c>
      <c r="B448" s="300" t="s">
        <v>3625</v>
      </c>
      <c r="C448" s="302"/>
      <c r="D448" s="386"/>
      <c r="E448" s="301" t="s">
        <v>3626</v>
      </c>
      <c r="F448" s="302">
        <v>1</v>
      </c>
      <c r="G448" s="387"/>
      <c r="H448" s="302">
        <v>2021</v>
      </c>
      <c r="I448" s="388">
        <v>3600</v>
      </c>
      <c r="J448" s="388">
        <v>3600</v>
      </c>
      <c r="K448" s="228" t="s">
        <v>748</v>
      </c>
      <c r="L448" s="278" t="s">
        <v>2919</v>
      </c>
      <c r="M448" s="282" t="s">
        <v>3622</v>
      </c>
      <c r="N448" s="282"/>
      <c r="O448" s="389"/>
    </row>
    <row r="449" spans="1:15" ht="24.9" customHeight="1">
      <c r="A449" s="210">
        <v>447</v>
      </c>
      <c r="B449" s="300" t="s">
        <v>3627</v>
      </c>
      <c r="C449" s="302"/>
      <c r="D449" s="386"/>
      <c r="E449" s="301" t="s">
        <v>3628</v>
      </c>
      <c r="F449" s="302">
        <v>1</v>
      </c>
      <c r="G449" s="387"/>
      <c r="H449" s="302">
        <v>2021</v>
      </c>
      <c r="I449" s="388">
        <v>538.73</v>
      </c>
      <c r="J449" s="388">
        <v>538.73</v>
      </c>
      <c r="K449" s="228" t="s">
        <v>748</v>
      </c>
      <c r="L449" s="278" t="s">
        <v>2919</v>
      </c>
      <c r="M449" s="282" t="s">
        <v>3643</v>
      </c>
      <c r="N449" s="282"/>
      <c r="O449" s="389"/>
    </row>
    <row r="450" spans="1:15" ht="24.9" customHeight="1">
      <c r="A450" s="210">
        <v>448</v>
      </c>
      <c r="B450" s="300" t="s">
        <v>3629</v>
      </c>
      <c r="C450" s="302"/>
      <c r="D450" s="386"/>
      <c r="E450" s="301" t="s">
        <v>3630</v>
      </c>
      <c r="F450" s="302">
        <v>1</v>
      </c>
      <c r="G450" s="387"/>
      <c r="H450" s="302">
        <v>2021</v>
      </c>
      <c r="I450" s="388">
        <v>2400</v>
      </c>
      <c r="J450" s="388">
        <v>2400</v>
      </c>
      <c r="K450" s="228" t="s">
        <v>748</v>
      </c>
      <c r="L450" s="278" t="s">
        <v>2919</v>
      </c>
      <c r="M450" s="282" t="s">
        <v>3644</v>
      </c>
      <c r="N450" s="282"/>
    </row>
    <row r="451" spans="1:15" ht="24.9" customHeight="1">
      <c r="A451" s="210">
        <v>449</v>
      </c>
      <c r="B451" s="300" t="s">
        <v>3631</v>
      </c>
      <c r="C451" s="302"/>
      <c r="D451" s="386"/>
      <c r="E451" s="301" t="s">
        <v>3632</v>
      </c>
      <c r="F451" s="302">
        <v>1</v>
      </c>
      <c r="G451" s="387"/>
      <c r="H451" s="302">
        <v>2021</v>
      </c>
      <c r="I451" s="388">
        <v>1200</v>
      </c>
      <c r="J451" s="388">
        <v>1200</v>
      </c>
      <c r="K451" s="228" t="s">
        <v>748</v>
      </c>
      <c r="L451" s="278" t="s">
        <v>2919</v>
      </c>
      <c r="M451" s="282" t="s">
        <v>3644</v>
      </c>
      <c r="N451" s="282"/>
    </row>
    <row r="452" spans="1:15" ht="24.9" customHeight="1">
      <c r="A452" s="210">
        <v>450</v>
      </c>
      <c r="B452" s="300" t="s">
        <v>3620</v>
      </c>
      <c r="C452" s="302"/>
      <c r="D452" s="386"/>
      <c r="E452" s="301" t="s">
        <v>3621</v>
      </c>
      <c r="F452" s="302">
        <v>1</v>
      </c>
      <c r="G452" s="387"/>
      <c r="H452" s="302">
        <v>2021</v>
      </c>
      <c r="I452" s="388">
        <v>3630</v>
      </c>
      <c r="J452" s="388">
        <v>3630</v>
      </c>
      <c r="K452" s="228" t="s">
        <v>748</v>
      </c>
      <c r="L452" s="278" t="s">
        <v>2919</v>
      </c>
      <c r="M452" s="282" t="s">
        <v>3622</v>
      </c>
      <c r="N452" s="282"/>
    </row>
    <row r="453" spans="1:15" ht="24.9" customHeight="1">
      <c r="A453" s="210">
        <v>451</v>
      </c>
      <c r="B453" s="300" t="s">
        <v>3623</v>
      </c>
      <c r="C453" s="302"/>
      <c r="D453" s="386"/>
      <c r="E453" s="301" t="s">
        <v>3624</v>
      </c>
      <c r="F453" s="302">
        <v>1</v>
      </c>
      <c r="G453" s="387"/>
      <c r="H453" s="302">
        <v>2021</v>
      </c>
      <c r="I453" s="388">
        <v>4880</v>
      </c>
      <c r="J453" s="388">
        <v>4880</v>
      </c>
      <c r="K453" s="228" t="s">
        <v>748</v>
      </c>
      <c r="L453" s="278" t="s">
        <v>2919</v>
      </c>
      <c r="M453" s="282" t="s">
        <v>3622</v>
      </c>
      <c r="N453" s="282"/>
    </row>
    <row r="454" spans="1:15" ht="24.9" customHeight="1">
      <c r="A454" s="210">
        <v>452</v>
      </c>
      <c r="B454" s="300" t="s">
        <v>3625</v>
      </c>
      <c r="C454" s="302"/>
      <c r="D454" s="386"/>
      <c r="E454" s="301" t="s">
        <v>3626</v>
      </c>
      <c r="F454" s="302">
        <v>1</v>
      </c>
      <c r="G454" s="387"/>
      <c r="H454" s="302">
        <v>2021</v>
      </c>
      <c r="I454" s="388">
        <v>3600</v>
      </c>
      <c r="J454" s="388">
        <v>3600</v>
      </c>
      <c r="K454" s="228" t="s">
        <v>748</v>
      </c>
      <c r="L454" s="278" t="s">
        <v>2919</v>
      </c>
      <c r="M454" s="282" t="s">
        <v>3622</v>
      </c>
      <c r="N454" s="282"/>
    </row>
    <row r="455" spans="1:15" ht="24.9" customHeight="1">
      <c r="A455" s="210">
        <v>453</v>
      </c>
      <c r="B455" s="268" t="s">
        <v>3518</v>
      </c>
      <c r="C455" s="293"/>
      <c r="D455" s="228"/>
      <c r="E455" s="228"/>
      <c r="F455" s="228">
        <v>1</v>
      </c>
      <c r="G455" s="390"/>
      <c r="H455" s="228">
        <v>2022</v>
      </c>
      <c r="I455" s="391">
        <v>23502.69</v>
      </c>
      <c r="J455" s="299">
        <v>23502.69</v>
      </c>
      <c r="K455" s="228" t="s">
        <v>748</v>
      </c>
      <c r="L455" s="228" t="s">
        <v>3509</v>
      </c>
      <c r="M455" s="268" t="s">
        <v>3517</v>
      </c>
      <c r="N455" s="268"/>
    </row>
    <row r="456" spans="1:15" ht="24.9" customHeight="1">
      <c r="A456" s="210">
        <v>454</v>
      </c>
      <c r="B456" s="268" t="s">
        <v>3519</v>
      </c>
      <c r="C456" s="293"/>
      <c r="D456" s="228"/>
      <c r="E456" s="228"/>
      <c r="F456" s="228">
        <v>1</v>
      </c>
      <c r="G456" s="390"/>
      <c r="H456" s="228">
        <v>2022</v>
      </c>
      <c r="I456" s="391">
        <v>20000</v>
      </c>
      <c r="J456" s="299">
        <v>20000</v>
      </c>
      <c r="K456" s="228" t="s">
        <v>748</v>
      </c>
      <c r="L456" s="228" t="s">
        <v>3509</v>
      </c>
      <c r="M456" s="268" t="s">
        <v>3517</v>
      </c>
      <c r="N456" s="268"/>
    </row>
    <row r="457" spans="1:15" ht="24.9" customHeight="1">
      <c r="A457" s="210">
        <v>455</v>
      </c>
      <c r="B457" s="300" t="s">
        <v>3633</v>
      </c>
      <c r="C457" s="302"/>
      <c r="D457" s="386"/>
      <c r="E457" s="301" t="s">
        <v>3634</v>
      </c>
      <c r="F457" s="302">
        <v>2</v>
      </c>
      <c r="G457" s="387"/>
      <c r="H457" s="302">
        <v>2022</v>
      </c>
      <c r="I457" s="388">
        <v>2000</v>
      </c>
      <c r="J457" s="388">
        <v>2000</v>
      </c>
      <c r="K457" s="228" t="s">
        <v>748</v>
      </c>
      <c r="L457" s="278" t="s">
        <v>2919</v>
      </c>
      <c r="M457" s="282" t="s">
        <v>1334</v>
      </c>
      <c r="N457" s="282"/>
    </row>
    <row r="458" spans="1:15" ht="24.9" customHeight="1">
      <c r="A458" s="210">
        <v>456</v>
      </c>
      <c r="B458" s="300" t="s">
        <v>3635</v>
      </c>
      <c r="C458" s="302"/>
      <c r="D458" s="386"/>
      <c r="E458" s="301" t="s">
        <v>3636</v>
      </c>
      <c r="F458" s="302">
        <v>1</v>
      </c>
      <c r="G458" s="387"/>
      <c r="H458" s="302">
        <v>2022</v>
      </c>
      <c r="I458" s="388">
        <v>2276</v>
      </c>
      <c r="J458" s="388">
        <v>2276</v>
      </c>
      <c r="K458" s="228" t="s">
        <v>748</v>
      </c>
      <c r="L458" s="278" t="s">
        <v>2919</v>
      </c>
      <c r="M458" s="282" t="s">
        <v>3572</v>
      </c>
      <c r="N458" s="282"/>
    </row>
    <row r="459" spans="1:15" ht="24.9" customHeight="1">
      <c r="A459" s="210">
        <v>457</v>
      </c>
      <c r="B459" s="300" t="s">
        <v>3637</v>
      </c>
      <c r="C459" s="302"/>
      <c r="D459" s="386"/>
      <c r="E459" s="301" t="s">
        <v>3638</v>
      </c>
      <c r="F459" s="302">
        <v>2</v>
      </c>
      <c r="G459" s="387"/>
      <c r="H459" s="302">
        <v>2022</v>
      </c>
      <c r="I459" s="388">
        <v>7258</v>
      </c>
      <c r="J459" s="388">
        <v>7258</v>
      </c>
      <c r="K459" s="228" t="s">
        <v>748</v>
      </c>
      <c r="L459" s="278" t="s">
        <v>2919</v>
      </c>
      <c r="M459" s="282" t="s">
        <v>1334</v>
      </c>
      <c r="N459" s="282"/>
    </row>
    <row r="460" spans="1:15" ht="24.9" customHeight="1">
      <c r="A460" s="210">
        <v>458</v>
      </c>
      <c r="B460" s="392" t="s">
        <v>3647</v>
      </c>
      <c r="C460" s="393"/>
      <c r="D460" s="392"/>
      <c r="E460" s="301" t="s">
        <v>3648</v>
      </c>
      <c r="F460" s="393">
        <v>1</v>
      </c>
      <c r="G460" s="394"/>
      <c r="H460" s="302">
        <v>2022</v>
      </c>
      <c r="I460" s="395">
        <v>42330.06</v>
      </c>
      <c r="J460" s="395">
        <v>42330.06</v>
      </c>
      <c r="K460" s="393" t="s">
        <v>748</v>
      </c>
      <c r="L460" s="393" t="s">
        <v>3445</v>
      </c>
      <c r="M460" s="392" t="s">
        <v>3726</v>
      </c>
      <c r="N460" s="396"/>
    </row>
    <row r="461" spans="1:15" s="397" customFormat="1" ht="24.9" customHeight="1">
      <c r="A461" s="210">
        <v>459</v>
      </c>
      <c r="B461" s="397" t="s">
        <v>3725</v>
      </c>
      <c r="C461" s="398"/>
      <c r="F461" s="398">
        <v>2</v>
      </c>
      <c r="G461" s="399"/>
      <c r="H461" s="302"/>
      <c r="I461" s="400">
        <v>12000</v>
      </c>
      <c r="J461" s="400">
        <v>12000</v>
      </c>
      <c r="K461" s="278" t="s">
        <v>748</v>
      </c>
      <c r="L461" s="278" t="s">
        <v>2919</v>
      </c>
      <c r="M461" s="397" t="s">
        <v>145</v>
      </c>
      <c r="N461" s="401"/>
    </row>
    <row r="462" spans="1:15" s="402" customFormat="1" ht="24.9" customHeight="1">
      <c r="A462" s="210">
        <v>460</v>
      </c>
      <c r="B462" s="402" t="s">
        <v>3725</v>
      </c>
      <c r="C462" s="403"/>
      <c r="F462" s="403">
        <v>2</v>
      </c>
      <c r="G462" s="404"/>
      <c r="H462" s="302">
        <v>2022</v>
      </c>
      <c r="I462" s="355">
        <v>14932</v>
      </c>
      <c r="J462" s="355">
        <v>14932</v>
      </c>
      <c r="K462" s="278" t="s">
        <v>748</v>
      </c>
      <c r="L462" s="278" t="s">
        <v>2919</v>
      </c>
      <c r="M462" s="402" t="s">
        <v>1334</v>
      </c>
      <c r="N462" s="405"/>
    </row>
    <row r="463" spans="1:15" s="402" customFormat="1" ht="24.9" customHeight="1">
      <c r="A463" s="210">
        <v>461</v>
      </c>
      <c r="B463" s="402" t="s">
        <v>3469</v>
      </c>
      <c r="C463" s="403"/>
      <c r="F463" s="403">
        <v>1</v>
      </c>
      <c r="G463" s="404"/>
      <c r="H463" s="302">
        <v>2021</v>
      </c>
      <c r="I463" s="406">
        <v>1845</v>
      </c>
      <c r="J463" s="406">
        <v>1845</v>
      </c>
      <c r="K463" s="278" t="s">
        <v>748</v>
      </c>
      <c r="L463" s="278" t="s">
        <v>2919</v>
      </c>
      <c r="M463" s="402" t="s">
        <v>1334</v>
      </c>
      <c r="N463" s="405"/>
    </row>
    <row r="464" spans="1:15" s="407" customFormat="1" ht="24.9" customHeight="1">
      <c r="A464" s="210">
        <v>462</v>
      </c>
      <c r="B464" s="407" t="s">
        <v>1323</v>
      </c>
      <c r="C464" s="408"/>
      <c r="F464" s="408">
        <v>2</v>
      </c>
      <c r="G464" s="409"/>
      <c r="H464" s="302">
        <v>2022</v>
      </c>
      <c r="I464" s="410">
        <v>5066</v>
      </c>
      <c r="J464" s="410">
        <v>5066</v>
      </c>
      <c r="K464" s="278" t="s">
        <v>748</v>
      </c>
      <c r="L464" s="278" t="s">
        <v>2919</v>
      </c>
      <c r="M464" s="407" t="s">
        <v>1334</v>
      </c>
      <c r="N464" s="411"/>
    </row>
    <row r="465" spans="1:18" s="166" customFormat="1" ht="24.9" customHeight="1">
      <c r="A465" s="210">
        <v>463</v>
      </c>
      <c r="B465" s="166" t="s">
        <v>3842</v>
      </c>
      <c r="C465" s="167"/>
      <c r="D465" s="167"/>
      <c r="E465" s="168"/>
      <c r="F465" s="167">
        <v>1</v>
      </c>
      <c r="G465" s="412"/>
      <c r="H465" s="167">
        <v>2022</v>
      </c>
      <c r="I465" s="170">
        <v>10700</v>
      </c>
      <c r="J465" s="413">
        <v>10700</v>
      </c>
      <c r="K465" s="278" t="s">
        <v>748</v>
      </c>
      <c r="L465" s="278" t="s">
        <v>2919</v>
      </c>
      <c r="M465" s="166" t="s">
        <v>1331</v>
      </c>
      <c r="N465" s="172"/>
      <c r="O465" s="172"/>
      <c r="P465" s="172"/>
      <c r="Q465" s="172"/>
      <c r="R465" s="172"/>
    </row>
    <row r="466" spans="1:18" ht="24.9" customHeight="1">
      <c r="A466" s="210">
        <v>464</v>
      </c>
      <c r="B466" s="402" t="s">
        <v>3728</v>
      </c>
      <c r="C466" s="403"/>
      <c r="D466" s="402"/>
      <c r="E466" s="414"/>
      <c r="F466" s="403">
        <v>10</v>
      </c>
      <c r="G466" s="404">
        <v>733.75</v>
      </c>
      <c r="H466" s="415">
        <v>2022</v>
      </c>
      <c r="I466" s="406">
        <v>7337.57</v>
      </c>
      <c r="J466" s="406">
        <v>7337.57</v>
      </c>
      <c r="K466" s="403" t="s">
        <v>144</v>
      </c>
      <c r="L466" s="403" t="s">
        <v>3727</v>
      </c>
      <c r="M466" s="402" t="s">
        <v>3729</v>
      </c>
      <c r="N466" s="405"/>
    </row>
    <row r="467" spans="1:18" ht="24.9" customHeight="1">
      <c r="A467" s="210">
        <v>465</v>
      </c>
      <c r="B467" s="402" t="s">
        <v>3730</v>
      </c>
      <c r="C467" s="403"/>
      <c r="D467" s="402" t="s">
        <v>3731</v>
      </c>
      <c r="E467" s="414"/>
      <c r="F467" s="403">
        <v>6</v>
      </c>
      <c r="G467" s="404">
        <v>580.42999999999995</v>
      </c>
      <c r="H467" s="415">
        <v>2022</v>
      </c>
      <c r="I467" s="406">
        <v>3482.58</v>
      </c>
      <c r="J467" s="406">
        <v>3482.58</v>
      </c>
      <c r="K467" s="403" t="s">
        <v>748</v>
      </c>
      <c r="L467" s="403" t="s">
        <v>3727</v>
      </c>
      <c r="M467" s="402" t="s">
        <v>554</v>
      </c>
      <c r="N467" s="405"/>
    </row>
    <row r="468" spans="1:18" s="166" customFormat="1" ht="29.25" customHeight="1">
      <c r="A468" s="210">
        <v>466</v>
      </c>
      <c r="B468" s="166" t="s">
        <v>3839</v>
      </c>
      <c r="D468" s="167"/>
      <c r="E468" s="168"/>
      <c r="F468" s="416">
        <v>1</v>
      </c>
      <c r="G468" s="412"/>
      <c r="H468" s="167">
        <v>2022</v>
      </c>
      <c r="I468" s="417">
        <v>20000</v>
      </c>
      <c r="J468" s="230">
        <v>20000</v>
      </c>
      <c r="K468" s="403" t="s">
        <v>748</v>
      </c>
      <c r="L468" s="167" t="s">
        <v>3827</v>
      </c>
      <c r="M468" s="166" t="s">
        <v>3835</v>
      </c>
      <c r="N468" s="172"/>
      <c r="O468" s="172"/>
      <c r="P468" s="172"/>
      <c r="Q468" s="172"/>
      <c r="R468" s="172"/>
    </row>
    <row r="469" spans="1:18" s="166" customFormat="1" ht="29.25" customHeight="1">
      <c r="A469" s="210">
        <v>467</v>
      </c>
      <c r="B469" s="166" t="s">
        <v>3833</v>
      </c>
      <c r="D469" s="167"/>
      <c r="E469" s="168"/>
      <c r="F469" s="416">
        <v>1</v>
      </c>
      <c r="G469" s="412"/>
      <c r="H469" s="167">
        <v>2022</v>
      </c>
      <c r="I469" s="417">
        <v>12000</v>
      </c>
      <c r="J469" s="230">
        <v>12000</v>
      </c>
      <c r="K469" s="403" t="s">
        <v>748</v>
      </c>
      <c r="L469" s="167" t="s">
        <v>3827</v>
      </c>
      <c r="M469" s="166" t="s">
        <v>1217</v>
      </c>
      <c r="N469" s="172"/>
      <c r="O469" s="172"/>
      <c r="P469" s="172"/>
      <c r="Q469" s="172"/>
      <c r="R469" s="172"/>
    </row>
    <row r="470" spans="1:18" s="166" customFormat="1" ht="29.25" customHeight="1">
      <c r="A470" s="210">
        <v>468</v>
      </c>
      <c r="B470" s="166" t="s">
        <v>3834</v>
      </c>
      <c r="D470" s="167"/>
      <c r="E470" s="168"/>
      <c r="F470" s="416">
        <v>1</v>
      </c>
      <c r="G470" s="412"/>
      <c r="H470" s="167">
        <v>2022</v>
      </c>
      <c r="I470" s="417">
        <v>10423.43</v>
      </c>
      <c r="J470" s="230">
        <v>10423.43</v>
      </c>
      <c r="K470" s="403" t="s">
        <v>748</v>
      </c>
      <c r="L470" s="167" t="s">
        <v>3827</v>
      </c>
      <c r="M470" s="166" t="s">
        <v>3836</v>
      </c>
      <c r="N470" s="172"/>
      <c r="O470" s="172"/>
      <c r="P470" s="172"/>
      <c r="Q470" s="172"/>
      <c r="R470" s="172"/>
    </row>
    <row r="471" spans="1:18" s="166" customFormat="1" ht="29.25" customHeight="1">
      <c r="A471" s="210">
        <v>469</v>
      </c>
      <c r="B471" s="166" t="s">
        <v>3837</v>
      </c>
      <c r="D471" s="167"/>
      <c r="E471" s="168"/>
      <c r="F471" s="416">
        <v>1</v>
      </c>
      <c r="G471" s="412"/>
      <c r="H471" s="167">
        <v>2022</v>
      </c>
      <c r="I471" s="417">
        <v>396993.58</v>
      </c>
      <c r="J471" s="230">
        <v>396993.58</v>
      </c>
      <c r="K471" s="403" t="s">
        <v>748</v>
      </c>
      <c r="L471" s="167" t="s">
        <v>3827</v>
      </c>
      <c r="M471" s="166" t="s">
        <v>3835</v>
      </c>
      <c r="N471" s="172"/>
      <c r="O471" s="172"/>
      <c r="P471" s="172"/>
      <c r="Q471" s="172"/>
      <c r="R471" s="172"/>
    </row>
    <row r="472" spans="1:18" s="166" customFormat="1" ht="24.9" customHeight="1">
      <c r="A472" s="210">
        <v>470</v>
      </c>
      <c r="B472" s="166" t="s">
        <v>3838</v>
      </c>
      <c r="D472" s="167"/>
      <c r="E472" s="168"/>
      <c r="F472" s="416">
        <v>1</v>
      </c>
      <c r="G472" s="412"/>
      <c r="H472" s="167">
        <v>2022</v>
      </c>
      <c r="I472" s="417">
        <v>23502.69</v>
      </c>
      <c r="J472" s="230">
        <v>23502.69</v>
      </c>
      <c r="K472" s="403" t="s">
        <v>748</v>
      </c>
      <c r="L472" s="167" t="s">
        <v>3827</v>
      </c>
      <c r="M472" s="166" t="s">
        <v>3835</v>
      </c>
      <c r="N472" s="172"/>
      <c r="O472" s="172"/>
      <c r="P472" s="172"/>
      <c r="Q472" s="172"/>
      <c r="R472" s="172"/>
    </row>
    <row r="473" spans="1:18" s="166" customFormat="1" ht="24.9" customHeight="1">
      <c r="A473" s="210">
        <v>471</v>
      </c>
      <c r="B473" s="166" t="s">
        <v>3841</v>
      </c>
      <c r="C473" s="167"/>
      <c r="D473" s="167"/>
      <c r="E473" s="168"/>
      <c r="F473" s="416">
        <v>1</v>
      </c>
      <c r="G473" s="412"/>
      <c r="H473" s="167">
        <v>2022</v>
      </c>
      <c r="I473" s="170">
        <v>10700</v>
      </c>
      <c r="J473" s="230">
        <v>10700</v>
      </c>
      <c r="K473" s="403" t="s">
        <v>748</v>
      </c>
      <c r="L473" s="167" t="s">
        <v>3827</v>
      </c>
      <c r="M473" s="166" t="s">
        <v>3836</v>
      </c>
      <c r="N473" s="172"/>
      <c r="O473" s="172"/>
      <c r="P473" s="172"/>
      <c r="Q473" s="172"/>
      <c r="R473" s="172"/>
    </row>
    <row r="474" spans="1:18" s="232" customFormat="1" ht="24.9" customHeight="1">
      <c r="A474" s="210">
        <v>472</v>
      </c>
      <c r="B474" s="232" t="s">
        <v>3855</v>
      </c>
      <c r="C474" s="231"/>
      <c r="E474" s="232" t="s">
        <v>3636</v>
      </c>
      <c r="F474" s="418">
        <v>1</v>
      </c>
      <c r="G474" s="233"/>
      <c r="H474" s="231">
        <v>2022</v>
      </c>
      <c r="I474" s="234">
        <v>2276</v>
      </c>
      <c r="J474" s="234">
        <v>2276</v>
      </c>
      <c r="K474" s="403" t="s">
        <v>748</v>
      </c>
      <c r="L474" s="231" t="s">
        <v>2919</v>
      </c>
      <c r="M474" s="232" t="s">
        <v>3572</v>
      </c>
      <c r="N474" s="235"/>
    </row>
    <row r="475" spans="1:18" s="232" customFormat="1" ht="24.9" customHeight="1">
      <c r="A475" s="210">
        <v>473</v>
      </c>
      <c r="B475" s="232" t="s">
        <v>3856</v>
      </c>
      <c r="C475" s="231"/>
      <c r="E475" s="232" t="s">
        <v>3571</v>
      </c>
      <c r="F475" s="231">
        <v>1</v>
      </c>
      <c r="G475" s="233"/>
      <c r="H475" s="231">
        <v>2022</v>
      </c>
      <c r="I475" s="234">
        <v>1500</v>
      </c>
      <c r="J475" s="234">
        <v>1500</v>
      </c>
      <c r="K475" s="403" t="s">
        <v>748</v>
      </c>
      <c r="L475" s="231" t="s">
        <v>2919</v>
      </c>
      <c r="M475" s="232" t="s">
        <v>3572</v>
      </c>
      <c r="N475" s="235"/>
    </row>
    <row r="476" spans="1:18" s="232" customFormat="1" ht="24.9" customHeight="1">
      <c r="A476" s="210">
        <v>474</v>
      </c>
      <c r="B476" s="232" t="s">
        <v>3857</v>
      </c>
      <c r="C476" s="231"/>
      <c r="E476" s="232" t="s">
        <v>3563</v>
      </c>
      <c r="F476" s="231">
        <v>1</v>
      </c>
      <c r="G476" s="233"/>
      <c r="H476" s="231">
        <v>2022</v>
      </c>
      <c r="I476" s="234">
        <v>1080</v>
      </c>
      <c r="J476" s="234">
        <v>1080</v>
      </c>
      <c r="K476" s="403" t="s">
        <v>748</v>
      </c>
      <c r="L476" s="231" t="s">
        <v>2919</v>
      </c>
      <c r="M476" s="232" t="s">
        <v>3858</v>
      </c>
      <c r="N476" s="235"/>
    </row>
    <row r="477" spans="1:18" s="232" customFormat="1" ht="24.9" customHeight="1">
      <c r="A477" s="210">
        <v>475</v>
      </c>
      <c r="B477" s="232" t="s">
        <v>3859</v>
      </c>
      <c r="C477" s="231"/>
      <c r="E477" s="232" t="s">
        <v>3568</v>
      </c>
      <c r="F477" s="231">
        <v>1</v>
      </c>
      <c r="G477" s="233"/>
      <c r="H477" s="231">
        <v>2022</v>
      </c>
      <c r="I477" s="234">
        <v>3550</v>
      </c>
      <c r="J477" s="234">
        <v>3550</v>
      </c>
      <c r="K477" s="403" t="s">
        <v>748</v>
      </c>
      <c r="L477" s="231" t="s">
        <v>2919</v>
      </c>
      <c r="M477" s="232" t="s">
        <v>3860</v>
      </c>
      <c r="N477" s="235"/>
    </row>
    <row r="478" spans="1:18" s="232" customFormat="1" ht="24.9" customHeight="1">
      <c r="A478" s="210">
        <v>476</v>
      </c>
      <c r="B478" s="232" t="s">
        <v>3861</v>
      </c>
      <c r="C478" s="231"/>
      <c r="E478" s="232" t="s">
        <v>3862</v>
      </c>
      <c r="F478" s="231">
        <v>1</v>
      </c>
      <c r="G478" s="233"/>
      <c r="H478" s="231">
        <v>2022</v>
      </c>
      <c r="I478" s="234">
        <v>1310</v>
      </c>
      <c r="J478" s="234">
        <v>1310</v>
      </c>
      <c r="K478" s="403" t="s">
        <v>748</v>
      </c>
      <c r="L478" s="231" t="s">
        <v>2919</v>
      </c>
      <c r="M478" s="232" t="s">
        <v>3858</v>
      </c>
      <c r="N478" s="235"/>
    </row>
    <row r="479" spans="1:18" s="232" customFormat="1" ht="24.9" customHeight="1">
      <c r="A479" s="210">
        <v>477</v>
      </c>
      <c r="B479" s="232" t="s">
        <v>3863</v>
      </c>
      <c r="C479" s="231"/>
      <c r="E479" s="232" t="s">
        <v>3864</v>
      </c>
      <c r="F479" s="231">
        <v>1</v>
      </c>
      <c r="G479" s="233"/>
      <c r="H479" s="231">
        <v>2022</v>
      </c>
      <c r="I479" s="234">
        <v>8000</v>
      </c>
      <c r="J479" s="234">
        <v>8000</v>
      </c>
      <c r="K479" s="403" t="s">
        <v>748</v>
      </c>
      <c r="L479" s="231" t="s">
        <v>2919</v>
      </c>
      <c r="M479" s="232" t="s">
        <v>3994</v>
      </c>
      <c r="N479" s="235"/>
    </row>
    <row r="480" spans="1:18" s="232" customFormat="1" ht="24.9" customHeight="1">
      <c r="A480" s="210">
        <v>478</v>
      </c>
      <c r="B480" s="232" t="s">
        <v>1422</v>
      </c>
      <c r="C480" s="231"/>
      <c r="E480" s="232" t="s">
        <v>3865</v>
      </c>
      <c r="F480" s="231">
        <v>1</v>
      </c>
      <c r="G480" s="233"/>
      <c r="H480" s="231">
        <v>2022</v>
      </c>
      <c r="I480" s="234">
        <v>1033.3399999999999</v>
      </c>
      <c r="J480" s="234">
        <v>1033.3399999999999</v>
      </c>
      <c r="K480" s="403" t="s">
        <v>748</v>
      </c>
      <c r="L480" s="231" t="s">
        <v>2919</v>
      </c>
      <c r="M480" s="232" t="s">
        <v>3866</v>
      </c>
      <c r="N480" s="235"/>
    </row>
    <row r="481" spans="1:14" s="232" customFormat="1" ht="24.9" customHeight="1">
      <c r="A481" s="210">
        <v>479</v>
      </c>
      <c r="B481" s="232" t="s">
        <v>3867</v>
      </c>
      <c r="C481" s="231"/>
      <c r="E481" s="232" t="s">
        <v>3868</v>
      </c>
      <c r="F481" s="231">
        <v>1</v>
      </c>
      <c r="G481" s="233"/>
      <c r="H481" s="231">
        <v>2022</v>
      </c>
      <c r="I481" s="234">
        <v>8687.74</v>
      </c>
      <c r="J481" s="234">
        <v>8687.74</v>
      </c>
      <c r="K481" s="403" t="s">
        <v>748</v>
      </c>
      <c r="L481" s="231" t="s">
        <v>2919</v>
      </c>
      <c r="M481" s="232" t="s">
        <v>3320</v>
      </c>
      <c r="N481" s="235"/>
    </row>
    <row r="482" spans="1:14" s="232" customFormat="1" ht="24.9" customHeight="1">
      <c r="A482" s="210">
        <v>480</v>
      </c>
      <c r="B482" s="232" t="s">
        <v>3869</v>
      </c>
      <c r="C482" s="231"/>
      <c r="E482" s="232" t="s">
        <v>3870</v>
      </c>
      <c r="F482" s="231">
        <v>1</v>
      </c>
      <c r="G482" s="233"/>
      <c r="H482" s="231">
        <v>2022</v>
      </c>
      <c r="I482" s="234">
        <v>4971.66</v>
      </c>
      <c r="J482" s="234">
        <v>4971.66</v>
      </c>
      <c r="K482" s="403" t="s">
        <v>748</v>
      </c>
      <c r="L482" s="231" t="s">
        <v>2919</v>
      </c>
      <c r="M482" s="232" t="s">
        <v>3871</v>
      </c>
      <c r="N482" s="235"/>
    </row>
    <row r="483" spans="1:14" s="232" customFormat="1" ht="24.9" customHeight="1">
      <c r="A483" s="210">
        <v>481</v>
      </c>
      <c r="B483" s="232" t="s">
        <v>3863</v>
      </c>
      <c r="C483" s="231"/>
      <c r="E483" s="232" t="s">
        <v>3872</v>
      </c>
      <c r="F483" s="231">
        <v>1</v>
      </c>
      <c r="G483" s="233"/>
      <c r="H483" s="231">
        <v>2022</v>
      </c>
      <c r="I483" s="234">
        <v>3290</v>
      </c>
      <c r="J483" s="234">
        <v>3290</v>
      </c>
      <c r="K483" s="403" t="s">
        <v>748</v>
      </c>
      <c r="L483" s="231" t="s">
        <v>2919</v>
      </c>
      <c r="M483" s="232" t="s">
        <v>3873</v>
      </c>
      <c r="N483" s="235"/>
    </row>
    <row r="484" spans="1:14" s="232" customFormat="1" ht="24.9" customHeight="1">
      <c r="A484" s="210">
        <v>482</v>
      </c>
      <c r="B484" s="232" t="s">
        <v>3876</v>
      </c>
      <c r="C484" s="231"/>
      <c r="E484" s="232" t="s">
        <v>3877</v>
      </c>
      <c r="F484" s="231">
        <v>3</v>
      </c>
      <c r="G484" s="233">
        <v>1463.33</v>
      </c>
      <c r="H484" s="231">
        <v>2022</v>
      </c>
      <c r="I484" s="234">
        <v>4390</v>
      </c>
      <c r="J484" s="234">
        <v>4390</v>
      </c>
      <c r="K484" s="403" t="s">
        <v>748</v>
      </c>
      <c r="L484" s="231" t="s">
        <v>2919</v>
      </c>
      <c r="M484" s="232" t="s">
        <v>3878</v>
      </c>
      <c r="N484" s="235"/>
    </row>
    <row r="485" spans="1:14" s="232" customFormat="1" ht="24.9" customHeight="1">
      <c r="A485" s="210">
        <v>483</v>
      </c>
      <c r="B485" s="232" t="s">
        <v>3879</v>
      </c>
      <c r="C485" s="231"/>
      <c r="E485" s="232" t="s">
        <v>3880</v>
      </c>
      <c r="F485" s="231">
        <v>1</v>
      </c>
      <c r="G485" s="233"/>
      <c r="H485" s="231">
        <v>2022</v>
      </c>
      <c r="I485" s="234">
        <v>3282.5</v>
      </c>
      <c r="J485" s="234">
        <v>3282.5</v>
      </c>
      <c r="K485" s="403" t="s">
        <v>748</v>
      </c>
      <c r="L485" s="231" t="s">
        <v>2919</v>
      </c>
      <c r="M485" s="232" t="s">
        <v>3644</v>
      </c>
      <c r="N485" s="235"/>
    </row>
    <row r="486" spans="1:14" s="232" customFormat="1" ht="24.9" customHeight="1">
      <c r="A486" s="210">
        <v>484</v>
      </c>
      <c r="B486" s="232" t="s">
        <v>3881</v>
      </c>
      <c r="C486" s="231"/>
      <c r="E486" s="232" t="s">
        <v>3882</v>
      </c>
      <c r="F486" s="231">
        <v>1</v>
      </c>
      <c r="G486" s="233"/>
      <c r="H486" s="231">
        <v>2022</v>
      </c>
      <c r="I486" s="234">
        <v>599</v>
      </c>
      <c r="J486" s="234">
        <v>599</v>
      </c>
      <c r="K486" s="403" t="s">
        <v>748</v>
      </c>
      <c r="L486" s="231" t="s">
        <v>2919</v>
      </c>
      <c r="M486" s="232" t="s">
        <v>3883</v>
      </c>
      <c r="N486" s="235"/>
    </row>
    <row r="487" spans="1:14" s="232" customFormat="1" ht="24.9" customHeight="1">
      <c r="A487" s="210">
        <v>485</v>
      </c>
      <c r="B487" s="232" t="s">
        <v>3884</v>
      </c>
      <c r="C487" s="231"/>
      <c r="E487" s="232" t="s">
        <v>3885</v>
      </c>
      <c r="F487" s="231">
        <v>1</v>
      </c>
      <c r="G487" s="233"/>
      <c r="H487" s="231">
        <v>2022</v>
      </c>
      <c r="I487" s="234">
        <v>6000</v>
      </c>
      <c r="J487" s="234">
        <v>6000</v>
      </c>
      <c r="K487" s="403" t="s">
        <v>748</v>
      </c>
      <c r="L487" s="231" t="s">
        <v>2919</v>
      </c>
      <c r="M487" s="232" t="s">
        <v>3886</v>
      </c>
      <c r="N487" s="235"/>
    </row>
    <row r="488" spans="1:14" s="232" customFormat="1" ht="24.9" customHeight="1">
      <c r="A488" s="210">
        <v>486</v>
      </c>
      <c r="B488" s="232" t="s">
        <v>3887</v>
      </c>
      <c r="C488" s="231"/>
      <c r="E488" s="232" t="s">
        <v>3888</v>
      </c>
      <c r="F488" s="231">
        <v>1</v>
      </c>
      <c r="G488" s="233"/>
      <c r="H488" s="231">
        <v>2022</v>
      </c>
      <c r="I488" s="234">
        <v>11930.4</v>
      </c>
      <c r="J488" s="234">
        <v>11930.4</v>
      </c>
      <c r="K488" s="403" t="s">
        <v>748</v>
      </c>
      <c r="L488" s="231" t="s">
        <v>2919</v>
      </c>
      <c r="M488" s="232" t="s">
        <v>3889</v>
      </c>
      <c r="N488" s="235"/>
    </row>
    <row r="489" spans="1:14" s="232" customFormat="1" ht="24.9" customHeight="1">
      <c r="A489" s="210">
        <v>487</v>
      </c>
      <c r="B489" s="232" t="s">
        <v>3890</v>
      </c>
      <c r="C489" s="231"/>
      <c r="E489" s="232" t="s">
        <v>3891</v>
      </c>
      <c r="F489" s="231">
        <v>1</v>
      </c>
      <c r="G489" s="233"/>
      <c r="H489" s="231">
        <v>2022</v>
      </c>
      <c r="I489" s="234">
        <v>1783.5</v>
      </c>
      <c r="J489" s="234">
        <v>1783.5</v>
      </c>
      <c r="K489" s="403" t="s">
        <v>748</v>
      </c>
      <c r="L489" s="231" t="s">
        <v>2919</v>
      </c>
      <c r="M489" s="232" t="s">
        <v>3892</v>
      </c>
      <c r="N489" s="235"/>
    </row>
    <row r="490" spans="1:14" s="232" customFormat="1" ht="24.9" customHeight="1">
      <c r="A490" s="210">
        <v>488</v>
      </c>
      <c r="B490" s="232" t="s">
        <v>3893</v>
      </c>
      <c r="C490" s="231"/>
      <c r="E490" s="232" t="s">
        <v>3894</v>
      </c>
      <c r="F490" s="231">
        <v>1</v>
      </c>
      <c r="G490" s="233"/>
      <c r="H490" s="231">
        <v>2022</v>
      </c>
      <c r="I490" s="234">
        <v>2000</v>
      </c>
      <c r="J490" s="234">
        <v>2000</v>
      </c>
      <c r="K490" s="403" t="s">
        <v>748</v>
      </c>
      <c r="L490" s="231" t="s">
        <v>2919</v>
      </c>
      <c r="M490" s="232" t="s">
        <v>1331</v>
      </c>
      <c r="N490" s="235"/>
    </row>
    <row r="491" spans="1:14" s="232" customFormat="1" ht="24.9" customHeight="1">
      <c r="A491" s="210">
        <v>489</v>
      </c>
      <c r="B491" s="232" t="s">
        <v>3895</v>
      </c>
      <c r="C491" s="231"/>
      <c r="E491" s="232" t="s">
        <v>3638</v>
      </c>
      <c r="F491" s="231">
        <v>2</v>
      </c>
      <c r="G491" s="233">
        <v>3629</v>
      </c>
      <c r="H491" s="231">
        <v>2022</v>
      </c>
      <c r="I491" s="234">
        <v>7258</v>
      </c>
      <c r="J491" s="234">
        <v>7258</v>
      </c>
      <c r="K491" s="403" t="s">
        <v>748</v>
      </c>
      <c r="L491" s="231" t="s">
        <v>2919</v>
      </c>
      <c r="M491" s="232" t="s">
        <v>1334</v>
      </c>
      <c r="N491" s="235"/>
    </row>
    <row r="492" spans="1:14" s="232" customFormat="1" ht="24.9" customHeight="1">
      <c r="A492" s="210">
        <v>490</v>
      </c>
      <c r="B492" s="232" t="s">
        <v>3996</v>
      </c>
      <c r="C492" s="231"/>
      <c r="E492" s="232" t="s">
        <v>3651</v>
      </c>
      <c r="F492" s="231">
        <v>1</v>
      </c>
      <c r="G492" s="233"/>
      <c r="H492" s="231">
        <v>2022</v>
      </c>
      <c r="I492" s="234">
        <v>1290</v>
      </c>
      <c r="J492" s="234">
        <v>1290</v>
      </c>
      <c r="K492" s="403" t="s">
        <v>748</v>
      </c>
      <c r="L492" s="231" t="s">
        <v>2919</v>
      </c>
      <c r="M492" s="232" t="s">
        <v>3836</v>
      </c>
      <c r="N492" s="235"/>
    </row>
    <row r="493" spans="1:14" s="232" customFormat="1" ht="24.9" customHeight="1">
      <c r="A493" s="210">
        <v>491</v>
      </c>
      <c r="B493" s="232" t="s">
        <v>3896</v>
      </c>
      <c r="C493" s="231"/>
      <c r="E493" s="232" t="s">
        <v>3897</v>
      </c>
      <c r="F493" s="231">
        <v>1</v>
      </c>
      <c r="G493" s="233"/>
      <c r="H493" s="231">
        <v>2022</v>
      </c>
      <c r="I493" s="234">
        <v>2799</v>
      </c>
      <c r="J493" s="234">
        <v>2799</v>
      </c>
      <c r="K493" s="403" t="s">
        <v>748</v>
      </c>
      <c r="L493" s="231" t="s">
        <v>2919</v>
      </c>
      <c r="M493" s="232" t="s">
        <v>1331</v>
      </c>
      <c r="N493" s="235"/>
    </row>
    <row r="494" spans="1:14" s="232" customFormat="1" ht="24.9" customHeight="1">
      <c r="A494" s="210">
        <v>492</v>
      </c>
      <c r="B494" s="232" t="s">
        <v>3898</v>
      </c>
      <c r="C494" s="231"/>
      <c r="E494" s="232" t="s">
        <v>3899</v>
      </c>
      <c r="F494" s="231">
        <v>1</v>
      </c>
      <c r="G494" s="233"/>
      <c r="H494" s="231">
        <v>2022</v>
      </c>
      <c r="I494" s="234">
        <v>894.31</v>
      </c>
      <c r="J494" s="234">
        <v>894.31</v>
      </c>
      <c r="K494" s="403" t="s">
        <v>748</v>
      </c>
      <c r="L494" s="231" t="s">
        <v>2919</v>
      </c>
      <c r="M494" s="232" t="s">
        <v>3900</v>
      </c>
      <c r="N494" s="235"/>
    </row>
    <row r="495" spans="1:14" s="232" customFormat="1" ht="24.9" customHeight="1">
      <c r="A495" s="210">
        <v>493</v>
      </c>
      <c r="B495" s="232" t="s">
        <v>3898</v>
      </c>
      <c r="C495" s="231"/>
      <c r="E495" s="232" t="s">
        <v>3901</v>
      </c>
      <c r="F495" s="231">
        <v>1</v>
      </c>
      <c r="G495" s="233"/>
      <c r="H495" s="231">
        <v>2022</v>
      </c>
      <c r="I495" s="234">
        <v>894.31</v>
      </c>
      <c r="J495" s="234">
        <v>894.31</v>
      </c>
      <c r="K495" s="403" t="s">
        <v>748</v>
      </c>
      <c r="L495" s="231" t="s">
        <v>2919</v>
      </c>
      <c r="M495" s="232" t="s">
        <v>3900</v>
      </c>
      <c r="N495" s="235"/>
    </row>
    <row r="496" spans="1:14" s="232" customFormat="1" ht="24.9" customHeight="1">
      <c r="A496" s="210">
        <v>494</v>
      </c>
      <c r="B496" s="232" t="s">
        <v>3898</v>
      </c>
      <c r="C496" s="231"/>
      <c r="E496" s="232" t="s">
        <v>3902</v>
      </c>
      <c r="F496" s="231">
        <v>1</v>
      </c>
      <c r="G496" s="233"/>
      <c r="H496" s="231">
        <v>2022</v>
      </c>
      <c r="I496" s="234">
        <v>894.31</v>
      </c>
      <c r="J496" s="234">
        <v>894.31</v>
      </c>
      <c r="K496" s="403" t="s">
        <v>748</v>
      </c>
      <c r="L496" s="231" t="s">
        <v>2919</v>
      </c>
      <c r="M496" s="232" t="s">
        <v>3900</v>
      </c>
      <c r="N496" s="235"/>
    </row>
    <row r="497" spans="1:14" s="232" customFormat="1" ht="24.9" customHeight="1">
      <c r="A497" s="210">
        <v>495</v>
      </c>
      <c r="B497" s="232" t="s">
        <v>3903</v>
      </c>
      <c r="C497" s="231"/>
      <c r="E497" s="232" t="s">
        <v>3904</v>
      </c>
      <c r="F497" s="231">
        <v>1</v>
      </c>
      <c r="G497" s="233"/>
      <c r="H497" s="231">
        <v>2022</v>
      </c>
      <c r="I497" s="234">
        <v>677</v>
      </c>
      <c r="J497" s="234">
        <v>677</v>
      </c>
      <c r="K497" s="403" t="s">
        <v>748</v>
      </c>
      <c r="L497" s="231" t="s">
        <v>2919</v>
      </c>
      <c r="M497" s="232" t="s">
        <v>1334</v>
      </c>
      <c r="N497" s="235"/>
    </row>
    <row r="498" spans="1:14" s="232" customFormat="1" ht="24.9" customHeight="1">
      <c r="A498" s="210">
        <v>496</v>
      </c>
      <c r="B498" s="232" t="s">
        <v>3905</v>
      </c>
      <c r="C498" s="231"/>
      <c r="E498" s="232" t="s">
        <v>3906</v>
      </c>
      <c r="F498" s="231">
        <v>1</v>
      </c>
      <c r="G498" s="233"/>
      <c r="H498" s="231">
        <v>2022</v>
      </c>
      <c r="I498" s="234">
        <v>3990</v>
      </c>
      <c r="J498" s="234">
        <v>3990</v>
      </c>
      <c r="K498" s="403" t="s">
        <v>748</v>
      </c>
      <c r="L498" s="231" t="s">
        <v>2919</v>
      </c>
      <c r="M498" s="232" t="s">
        <v>1642</v>
      </c>
      <c r="N498" s="235"/>
    </row>
    <row r="499" spans="1:14" s="232" customFormat="1" ht="24.9" customHeight="1">
      <c r="A499" s="210">
        <v>497</v>
      </c>
      <c r="B499" s="232" t="s">
        <v>3907</v>
      </c>
      <c r="C499" s="231"/>
      <c r="E499" s="232" t="s">
        <v>3908</v>
      </c>
      <c r="F499" s="231">
        <v>1</v>
      </c>
      <c r="G499" s="233"/>
      <c r="H499" s="231">
        <v>2022</v>
      </c>
      <c r="I499" s="234">
        <v>1854.54</v>
      </c>
      <c r="J499" s="234">
        <v>1854.54</v>
      </c>
      <c r="K499" s="403" t="s">
        <v>748</v>
      </c>
      <c r="L499" s="231" t="s">
        <v>2919</v>
      </c>
      <c r="M499" s="232" t="s">
        <v>3909</v>
      </c>
      <c r="N499" s="235"/>
    </row>
    <row r="500" spans="1:14" s="232" customFormat="1" ht="24.9" customHeight="1">
      <c r="A500" s="210">
        <v>498</v>
      </c>
      <c r="B500" s="232" t="s">
        <v>3907</v>
      </c>
      <c r="C500" s="231"/>
      <c r="E500" s="232" t="s">
        <v>3910</v>
      </c>
      <c r="F500" s="231">
        <v>1</v>
      </c>
      <c r="G500" s="233"/>
      <c r="H500" s="231">
        <v>2022</v>
      </c>
      <c r="I500" s="234">
        <v>1854.54</v>
      </c>
      <c r="J500" s="234">
        <v>1854.54</v>
      </c>
      <c r="K500" s="403" t="s">
        <v>748</v>
      </c>
      <c r="L500" s="231" t="s">
        <v>2919</v>
      </c>
      <c r="M500" s="232" t="s">
        <v>3909</v>
      </c>
      <c r="N500" s="235"/>
    </row>
    <row r="501" spans="1:14" s="232" customFormat="1" ht="24.9" customHeight="1">
      <c r="A501" s="210">
        <v>499</v>
      </c>
      <c r="B501" s="232" t="s">
        <v>3907</v>
      </c>
      <c r="C501" s="231"/>
      <c r="E501" s="232" t="s">
        <v>3911</v>
      </c>
      <c r="F501" s="231">
        <v>1</v>
      </c>
      <c r="G501" s="233"/>
      <c r="H501" s="231">
        <v>2022</v>
      </c>
      <c r="I501" s="234">
        <v>1854.54</v>
      </c>
      <c r="J501" s="234">
        <v>1854.54</v>
      </c>
      <c r="K501" s="403" t="s">
        <v>748</v>
      </c>
      <c r="L501" s="231" t="s">
        <v>2919</v>
      </c>
      <c r="M501" s="232" t="s">
        <v>3909</v>
      </c>
      <c r="N501" s="235"/>
    </row>
    <row r="502" spans="1:14" s="232" customFormat="1" ht="24.9" customHeight="1">
      <c r="A502" s="210">
        <v>500</v>
      </c>
      <c r="B502" s="232" t="s">
        <v>3907</v>
      </c>
      <c r="C502" s="231"/>
      <c r="E502" s="232" t="s">
        <v>3912</v>
      </c>
      <c r="F502" s="231">
        <v>1</v>
      </c>
      <c r="G502" s="233"/>
      <c r="H502" s="231">
        <v>2022</v>
      </c>
      <c r="I502" s="234">
        <v>1854.54</v>
      </c>
      <c r="J502" s="234">
        <v>1854.54</v>
      </c>
      <c r="K502" s="403" t="s">
        <v>748</v>
      </c>
      <c r="L502" s="231" t="s">
        <v>2919</v>
      </c>
      <c r="M502" s="232" t="s">
        <v>3909</v>
      </c>
      <c r="N502" s="235"/>
    </row>
    <row r="503" spans="1:14" s="232" customFormat="1" ht="24.9" customHeight="1">
      <c r="A503" s="210">
        <v>501</v>
      </c>
      <c r="B503" s="232" t="s">
        <v>3907</v>
      </c>
      <c r="C503" s="231"/>
      <c r="E503" s="232" t="s">
        <v>3913</v>
      </c>
      <c r="F503" s="231">
        <v>1</v>
      </c>
      <c r="G503" s="233"/>
      <c r="H503" s="231">
        <v>2022</v>
      </c>
      <c r="I503" s="234">
        <v>1854.54</v>
      </c>
      <c r="J503" s="234">
        <v>1854.54</v>
      </c>
      <c r="K503" s="403" t="s">
        <v>748</v>
      </c>
      <c r="L503" s="231" t="s">
        <v>2919</v>
      </c>
      <c r="M503" s="232" t="s">
        <v>3909</v>
      </c>
      <c r="N503" s="235"/>
    </row>
    <row r="504" spans="1:14" s="232" customFormat="1" ht="24.9" customHeight="1">
      <c r="A504" s="210">
        <v>502</v>
      </c>
      <c r="B504" s="232" t="s">
        <v>3907</v>
      </c>
      <c r="C504" s="231"/>
      <c r="E504" s="232" t="s">
        <v>3914</v>
      </c>
      <c r="F504" s="231">
        <v>1</v>
      </c>
      <c r="G504" s="233"/>
      <c r="H504" s="231">
        <v>2022</v>
      </c>
      <c r="I504" s="234">
        <v>1854.54</v>
      </c>
      <c r="J504" s="234">
        <v>1854.54</v>
      </c>
      <c r="K504" s="403" t="s">
        <v>748</v>
      </c>
      <c r="L504" s="231" t="s">
        <v>2919</v>
      </c>
      <c r="M504" s="232" t="s">
        <v>3909</v>
      </c>
      <c r="N504" s="235"/>
    </row>
    <row r="505" spans="1:14" s="232" customFormat="1" ht="24.9" customHeight="1">
      <c r="A505" s="210">
        <v>503</v>
      </c>
      <c r="B505" s="232" t="s">
        <v>3907</v>
      </c>
      <c r="C505" s="231"/>
      <c r="E505" s="232" t="s">
        <v>3915</v>
      </c>
      <c r="F505" s="231">
        <v>1</v>
      </c>
      <c r="G505" s="233"/>
      <c r="H505" s="231">
        <v>2022</v>
      </c>
      <c r="I505" s="234">
        <v>1854.54</v>
      </c>
      <c r="J505" s="234">
        <v>1854.54</v>
      </c>
      <c r="K505" s="403" t="s">
        <v>748</v>
      </c>
      <c r="L505" s="231" t="s">
        <v>2919</v>
      </c>
      <c r="M505" s="232" t="s">
        <v>3909</v>
      </c>
      <c r="N505" s="235"/>
    </row>
    <row r="506" spans="1:14" s="232" customFormat="1" ht="24.9" customHeight="1">
      <c r="A506" s="210">
        <v>504</v>
      </c>
      <c r="B506" s="232" t="s">
        <v>3907</v>
      </c>
      <c r="C506" s="231"/>
      <c r="E506" s="232" t="s">
        <v>3916</v>
      </c>
      <c r="F506" s="231">
        <v>1</v>
      </c>
      <c r="G506" s="233"/>
      <c r="H506" s="231">
        <v>2022</v>
      </c>
      <c r="I506" s="234">
        <v>1854.54</v>
      </c>
      <c r="J506" s="234">
        <v>1854.54</v>
      </c>
      <c r="K506" s="403" t="s">
        <v>748</v>
      </c>
      <c r="L506" s="231" t="s">
        <v>2919</v>
      </c>
      <c r="M506" s="232" t="s">
        <v>3909</v>
      </c>
      <c r="N506" s="235"/>
    </row>
    <row r="507" spans="1:14" s="232" customFormat="1" ht="24.9" customHeight="1">
      <c r="A507" s="210">
        <v>505</v>
      </c>
      <c r="B507" s="232" t="s">
        <v>3917</v>
      </c>
      <c r="C507" s="231"/>
      <c r="E507" s="232" t="s">
        <v>3918</v>
      </c>
      <c r="F507" s="231">
        <v>1</v>
      </c>
      <c r="G507" s="233"/>
      <c r="H507" s="231">
        <v>2022</v>
      </c>
      <c r="I507" s="234">
        <v>1194.99</v>
      </c>
      <c r="J507" s="234">
        <v>1194.99</v>
      </c>
      <c r="K507" s="403" t="s">
        <v>748</v>
      </c>
      <c r="L507" s="231" t="s">
        <v>2919</v>
      </c>
      <c r="M507" s="232" t="s">
        <v>3909</v>
      </c>
      <c r="N507" s="235"/>
    </row>
    <row r="508" spans="1:14" s="232" customFormat="1" ht="24.9" customHeight="1">
      <c r="A508" s="210">
        <v>506</v>
      </c>
      <c r="B508" s="232" t="s">
        <v>3919</v>
      </c>
      <c r="C508" s="231"/>
      <c r="E508" s="232" t="s">
        <v>3920</v>
      </c>
      <c r="F508" s="231">
        <v>1</v>
      </c>
      <c r="G508" s="233"/>
      <c r="H508" s="231">
        <v>2022</v>
      </c>
      <c r="I508" s="234">
        <v>979.45</v>
      </c>
      <c r="J508" s="234">
        <v>979.45</v>
      </c>
      <c r="K508" s="403" t="s">
        <v>748</v>
      </c>
      <c r="L508" s="231" t="s">
        <v>2919</v>
      </c>
      <c r="M508" s="232" t="s">
        <v>3909</v>
      </c>
      <c r="N508" s="235"/>
    </row>
    <row r="509" spans="1:14" s="232" customFormat="1" ht="24.9" customHeight="1">
      <c r="A509" s="210">
        <v>507</v>
      </c>
      <c r="B509" s="232" t="s">
        <v>3921</v>
      </c>
      <c r="C509" s="231"/>
      <c r="E509" s="232" t="s">
        <v>3922</v>
      </c>
      <c r="F509" s="231">
        <v>1</v>
      </c>
      <c r="G509" s="233"/>
      <c r="H509" s="231">
        <v>2022</v>
      </c>
      <c r="I509" s="234">
        <v>3195.54</v>
      </c>
      <c r="J509" s="234">
        <v>3195.54</v>
      </c>
      <c r="K509" s="403" t="s">
        <v>748</v>
      </c>
      <c r="L509" s="231" t="s">
        <v>2919</v>
      </c>
      <c r="M509" s="232" t="s">
        <v>3909</v>
      </c>
      <c r="N509" s="235"/>
    </row>
    <row r="510" spans="1:14" ht="24.9" customHeight="1">
      <c r="A510" s="210">
        <v>508</v>
      </c>
      <c r="B510" s="420" t="s">
        <v>3943</v>
      </c>
      <c r="C510" s="331"/>
      <c r="D510" s="236"/>
      <c r="E510" s="420" t="s">
        <v>3957</v>
      </c>
      <c r="F510" s="177">
        <v>1</v>
      </c>
      <c r="G510" s="421">
        <v>149</v>
      </c>
      <c r="H510" s="331">
        <v>2023</v>
      </c>
      <c r="I510" s="421">
        <v>149</v>
      </c>
      <c r="J510" s="421">
        <v>149</v>
      </c>
      <c r="K510" s="403" t="s">
        <v>748</v>
      </c>
      <c r="L510" s="231" t="s">
        <v>2919</v>
      </c>
      <c r="M510" s="177" t="s">
        <v>3974</v>
      </c>
      <c r="N510" s="178"/>
    </row>
    <row r="511" spans="1:14" ht="24.9" customHeight="1">
      <c r="A511" s="210">
        <v>509</v>
      </c>
      <c r="B511" s="420" t="s">
        <v>3944</v>
      </c>
      <c r="C511" s="331"/>
      <c r="D511" s="236"/>
      <c r="E511" s="420" t="s">
        <v>3958</v>
      </c>
      <c r="F511" s="177">
        <v>1</v>
      </c>
      <c r="G511" s="421">
        <v>49</v>
      </c>
      <c r="H511" s="331">
        <v>2023</v>
      </c>
      <c r="I511" s="421">
        <v>49</v>
      </c>
      <c r="J511" s="421">
        <v>49</v>
      </c>
      <c r="K511" s="403" t="s">
        <v>748</v>
      </c>
      <c r="L511" s="231" t="s">
        <v>2919</v>
      </c>
      <c r="M511" s="177" t="s">
        <v>3974</v>
      </c>
      <c r="N511" s="178"/>
    </row>
    <row r="512" spans="1:14" ht="24.9" customHeight="1">
      <c r="A512" s="210">
        <v>510</v>
      </c>
      <c r="B512" s="420" t="s">
        <v>3945</v>
      </c>
      <c r="C512" s="331"/>
      <c r="D512" s="236"/>
      <c r="E512" s="420" t="s">
        <v>3959</v>
      </c>
      <c r="F512" s="177">
        <v>1</v>
      </c>
      <c r="G512" s="421">
        <v>207</v>
      </c>
      <c r="H512" s="331">
        <v>2023</v>
      </c>
      <c r="I512" s="421">
        <v>207</v>
      </c>
      <c r="J512" s="421">
        <v>207</v>
      </c>
      <c r="K512" s="403" t="s">
        <v>748</v>
      </c>
      <c r="L512" s="231" t="s">
        <v>2919</v>
      </c>
      <c r="M512" s="177" t="s">
        <v>3974</v>
      </c>
      <c r="N512" s="178"/>
    </row>
    <row r="513" spans="1:14" ht="24.9" customHeight="1">
      <c r="A513" s="210">
        <v>511</v>
      </c>
      <c r="B513" s="420" t="s">
        <v>3946</v>
      </c>
      <c r="C513" s="331"/>
      <c r="D513" s="236"/>
      <c r="E513" s="420" t="s">
        <v>3960</v>
      </c>
      <c r="F513" s="177">
        <v>1</v>
      </c>
      <c r="G513" s="421">
        <v>922.5</v>
      </c>
      <c r="H513" s="331">
        <v>2023</v>
      </c>
      <c r="I513" s="421">
        <v>922.5</v>
      </c>
      <c r="J513" s="421">
        <v>922.5</v>
      </c>
      <c r="K513" s="403" t="s">
        <v>748</v>
      </c>
      <c r="L513" s="231" t="s">
        <v>2919</v>
      </c>
      <c r="M513" s="177" t="s">
        <v>3974</v>
      </c>
      <c r="N513" s="178"/>
    </row>
    <row r="514" spans="1:14" ht="24.9" customHeight="1">
      <c r="A514" s="210">
        <v>512</v>
      </c>
      <c r="B514" s="420" t="s">
        <v>3946</v>
      </c>
      <c r="C514" s="331"/>
      <c r="D514" s="236"/>
      <c r="E514" s="420" t="s">
        <v>3961</v>
      </c>
      <c r="F514" s="177">
        <v>1</v>
      </c>
      <c r="G514" s="421">
        <v>676.5</v>
      </c>
      <c r="H514" s="331">
        <v>2023</v>
      </c>
      <c r="I514" s="421">
        <v>676.5</v>
      </c>
      <c r="J514" s="421">
        <v>676.5</v>
      </c>
      <c r="K514" s="403" t="s">
        <v>748</v>
      </c>
      <c r="L514" s="231" t="s">
        <v>2919</v>
      </c>
      <c r="M514" s="177" t="s">
        <v>3974</v>
      </c>
      <c r="N514" s="178"/>
    </row>
    <row r="515" spans="1:14" ht="24.9" customHeight="1">
      <c r="A515" s="210">
        <v>513</v>
      </c>
      <c r="B515" s="420" t="s">
        <v>3947</v>
      </c>
      <c r="C515" s="331"/>
      <c r="D515" s="236"/>
      <c r="E515" s="420" t="s">
        <v>3962</v>
      </c>
      <c r="F515" s="177">
        <v>2</v>
      </c>
      <c r="G515" s="421">
        <v>1968</v>
      </c>
      <c r="H515" s="331">
        <v>2023</v>
      </c>
      <c r="I515" s="421">
        <v>3936</v>
      </c>
      <c r="J515" s="421">
        <v>3936</v>
      </c>
      <c r="K515" s="403" t="s">
        <v>748</v>
      </c>
      <c r="L515" s="231" t="s">
        <v>2919</v>
      </c>
      <c r="M515" s="177" t="s">
        <v>3975</v>
      </c>
      <c r="N515" s="178"/>
    </row>
    <row r="516" spans="1:14" ht="24.9" customHeight="1">
      <c r="A516" s="210">
        <v>514</v>
      </c>
      <c r="B516" s="420" t="s">
        <v>3948</v>
      </c>
      <c r="C516" s="331"/>
      <c r="D516" s="236"/>
      <c r="E516" s="420" t="s">
        <v>3963</v>
      </c>
      <c r="F516" s="177">
        <v>2</v>
      </c>
      <c r="G516" s="421">
        <v>500</v>
      </c>
      <c r="H516" s="331">
        <v>2023</v>
      </c>
      <c r="I516" s="421">
        <v>1000</v>
      </c>
      <c r="J516" s="421">
        <v>1000</v>
      </c>
      <c r="K516" s="403" t="s">
        <v>748</v>
      </c>
      <c r="L516" s="231" t="s">
        <v>2919</v>
      </c>
      <c r="M516" s="177" t="s">
        <v>3975</v>
      </c>
      <c r="N516" s="178"/>
    </row>
    <row r="517" spans="1:14" ht="24.9" customHeight="1">
      <c r="A517" s="210">
        <v>515</v>
      </c>
      <c r="B517" s="420" t="s">
        <v>3949</v>
      </c>
      <c r="C517" s="331"/>
      <c r="D517" s="236"/>
      <c r="E517" s="420" t="s">
        <v>3964</v>
      </c>
      <c r="F517" s="177">
        <v>2</v>
      </c>
      <c r="G517" s="421">
        <v>210</v>
      </c>
      <c r="H517" s="331">
        <v>2023</v>
      </c>
      <c r="I517" s="421">
        <v>420</v>
      </c>
      <c r="J517" s="421">
        <v>420</v>
      </c>
      <c r="K517" s="403" t="s">
        <v>748</v>
      </c>
      <c r="L517" s="231" t="s">
        <v>2919</v>
      </c>
      <c r="M517" s="177" t="s">
        <v>3975</v>
      </c>
      <c r="N517" s="178"/>
    </row>
    <row r="518" spans="1:14" ht="24.9" customHeight="1">
      <c r="A518" s="210">
        <v>516</v>
      </c>
      <c r="B518" s="420" t="s">
        <v>3950</v>
      </c>
      <c r="C518" s="331"/>
      <c r="D518" s="236"/>
      <c r="E518" s="420" t="s">
        <v>3965</v>
      </c>
      <c r="F518" s="177">
        <v>4</v>
      </c>
      <c r="G518" s="421">
        <v>95</v>
      </c>
      <c r="H518" s="331">
        <v>2023</v>
      </c>
      <c r="I518" s="421">
        <v>380</v>
      </c>
      <c r="J518" s="421">
        <v>380</v>
      </c>
      <c r="K518" s="403" t="s">
        <v>748</v>
      </c>
      <c r="L518" s="231" t="s">
        <v>2919</v>
      </c>
      <c r="M518" s="177" t="s">
        <v>3975</v>
      </c>
      <c r="N518" s="178"/>
    </row>
    <row r="519" spans="1:14" ht="24.9" customHeight="1">
      <c r="A519" s="210">
        <v>517</v>
      </c>
      <c r="B519" s="420" t="s">
        <v>3951</v>
      </c>
      <c r="C519" s="331"/>
      <c r="D519" s="236"/>
      <c r="E519" s="420" t="s">
        <v>3966</v>
      </c>
      <c r="F519" s="177">
        <v>2</v>
      </c>
      <c r="G519" s="421">
        <v>139.65</v>
      </c>
      <c r="H519" s="331">
        <v>2023</v>
      </c>
      <c r="I519" s="421">
        <v>279.3</v>
      </c>
      <c r="J519" s="421">
        <v>279.3</v>
      </c>
      <c r="K519" s="403" t="s">
        <v>748</v>
      </c>
      <c r="L519" s="231" t="s">
        <v>2919</v>
      </c>
      <c r="M519" s="177" t="s">
        <v>146</v>
      </c>
      <c r="N519" s="178"/>
    </row>
    <row r="520" spans="1:14" ht="24.9" customHeight="1">
      <c r="A520" s="210">
        <v>518</v>
      </c>
      <c r="B520" s="420" t="s">
        <v>3951</v>
      </c>
      <c r="C520" s="331"/>
      <c r="D520" s="236"/>
      <c r="E520" s="420" t="s">
        <v>3967</v>
      </c>
      <c r="F520" s="177">
        <v>11</v>
      </c>
      <c r="G520" s="421">
        <v>150.1</v>
      </c>
      <c r="H520" s="331">
        <v>2023</v>
      </c>
      <c r="I520" s="421">
        <v>1651.1</v>
      </c>
      <c r="J520" s="421">
        <v>1651.1</v>
      </c>
      <c r="K520" s="403" t="s">
        <v>748</v>
      </c>
      <c r="L520" s="231" t="s">
        <v>2919</v>
      </c>
      <c r="M520" s="177" t="s">
        <v>146</v>
      </c>
      <c r="N520" s="178"/>
    </row>
    <row r="521" spans="1:14" ht="24.9" customHeight="1">
      <c r="A521" s="210">
        <v>519</v>
      </c>
      <c r="B521" s="420" t="s">
        <v>3951</v>
      </c>
      <c r="C521" s="331"/>
      <c r="D521" s="236"/>
      <c r="E521" s="420" t="s">
        <v>3968</v>
      </c>
      <c r="F521" s="177">
        <v>2</v>
      </c>
      <c r="G521" s="421">
        <v>152</v>
      </c>
      <c r="H521" s="331">
        <v>2023</v>
      </c>
      <c r="I521" s="421">
        <v>304</v>
      </c>
      <c r="J521" s="421">
        <v>304</v>
      </c>
      <c r="K521" s="403" t="s">
        <v>748</v>
      </c>
      <c r="L521" s="231" t="s">
        <v>2919</v>
      </c>
      <c r="M521" s="177" t="s">
        <v>146</v>
      </c>
      <c r="N521" s="178"/>
    </row>
    <row r="522" spans="1:14" ht="24.9" customHeight="1">
      <c r="A522" s="210">
        <v>520</v>
      </c>
      <c r="B522" s="420" t="s">
        <v>3952</v>
      </c>
      <c r="C522" s="331"/>
      <c r="D522" s="236"/>
      <c r="E522" s="420" t="s">
        <v>3969</v>
      </c>
      <c r="F522" s="177">
        <v>15</v>
      </c>
      <c r="G522" s="421">
        <v>26</v>
      </c>
      <c r="H522" s="331">
        <v>2023</v>
      </c>
      <c r="I522" s="421">
        <v>390</v>
      </c>
      <c r="J522" s="421">
        <v>390</v>
      </c>
      <c r="K522" s="403" t="s">
        <v>748</v>
      </c>
      <c r="L522" s="231" t="s">
        <v>2919</v>
      </c>
      <c r="M522" s="177" t="s">
        <v>146</v>
      </c>
      <c r="N522" s="178"/>
    </row>
    <row r="523" spans="1:14" ht="24.9" customHeight="1">
      <c r="A523" s="210">
        <v>521</v>
      </c>
      <c r="B523" s="420" t="s">
        <v>3953</v>
      </c>
      <c r="C523" s="331"/>
      <c r="D523" s="236"/>
      <c r="E523" s="420" t="s">
        <v>3970</v>
      </c>
      <c r="F523" s="177">
        <v>15</v>
      </c>
      <c r="G523" s="421">
        <v>57</v>
      </c>
      <c r="H523" s="331">
        <v>2023</v>
      </c>
      <c r="I523" s="421">
        <v>855</v>
      </c>
      <c r="J523" s="421">
        <v>855</v>
      </c>
      <c r="K523" s="403" t="s">
        <v>748</v>
      </c>
      <c r="L523" s="231" t="s">
        <v>2919</v>
      </c>
      <c r="M523" s="177" t="s">
        <v>146</v>
      </c>
      <c r="N523" s="178"/>
    </row>
    <row r="524" spans="1:14" ht="24.9" customHeight="1">
      <c r="A524" s="210">
        <v>522</v>
      </c>
      <c r="B524" s="420" t="s">
        <v>3954</v>
      </c>
      <c r="C524" s="331"/>
      <c r="D524" s="236"/>
      <c r="E524" s="420" t="s">
        <v>3971</v>
      </c>
      <c r="F524" s="177">
        <v>1</v>
      </c>
      <c r="G524" s="421">
        <v>182</v>
      </c>
      <c r="H524" s="331">
        <v>2023</v>
      </c>
      <c r="I524" s="421">
        <v>182</v>
      </c>
      <c r="J524" s="421">
        <v>182</v>
      </c>
      <c r="K524" s="403" t="s">
        <v>748</v>
      </c>
      <c r="L524" s="231" t="s">
        <v>2919</v>
      </c>
      <c r="M524" s="177" t="s">
        <v>146</v>
      </c>
      <c r="N524" s="178"/>
    </row>
    <row r="525" spans="1:14" ht="24.9" customHeight="1">
      <c r="A525" s="210">
        <v>523</v>
      </c>
      <c r="B525" s="420" t="s">
        <v>3955</v>
      </c>
      <c r="C525" s="331"/>
      <c r="D525" s="236"/>
      <c r="E525" s="420" t="s">
        <v>3972</v>
      </c>
      <c r="F525" s="177">
        <v>9</v>
      </c>
      <c r="G525" s="421">
        <v>307.5</v>
      </c>
      <c r="H525" s="331">
        <v>2023</v>
      </c>
      <c r="I525" s="421">
        <v>2767.5</v>
      </c>
      <c r="J525" s="421">
        <v>2767.5</v>
      </c>
      <c r="K525" s="403" t="s">
        <v>748</v>
      </c>
      <c r="L525" s="231" t="s">
        <v>2919</v>
      </c>
      <c r="M525" s="177" t="s">
        <v>146</v>
      </c>
      <c r="N525" s="178"/>
    </row>
    <row r="526" spans="1:14" ht="24.9" customHeight="1">
      <c r="A526" s="210">
        <v>524</v>
      </c>
      <c r="B526" s="422" t="s">
        <v>3956</v>
      </c>
      <c r="C526" s="423"/>
      <c r="D526" s="424"/>
      <c r="E526" s="422" t="s">
        <v>3973</v>
      </c>
      <c r="F526" s="425">
        <v>7</v>
      </c>
      <c r="G526" s="426">
        <v>572.69000000000005</v>
      </c>
      <c r="H526" s="423">
        <v>2023</v>
      </c>
      <c r="I526" s="426">
        <v>4008.8300000000004</v>
      </c>
      <c r="J526" s="426">
        <v>4008.8300000000004</v>
      </c>
      <c r="K526" s="423" t="s">
        <v>748</v>
      </c>
      <c r="L526" s="423" t="s">
        <v>2919</v>
      </c>
      <c r="M526" s="425" t="s">
        <v>146</v>
      </c>
      <c r="N526" s="427"/>
    </row>
    <row r="527" spans="1:14" s="430" customFormat="1" ht="24.9" customHeight="1">
      <c r="A527" s="210">
        <v>525</v>
      </c>
      <c r="B527" s="429" t="s">
        <v>3986</v>
      </c>
      <c r="C527" s="428"/>
      <c r="E527" s="429" t="s">
        <v>3990</v>
      </c>
      <c r="F527" s="428">
        <v>1</v>
      </c>
      <c r="G527" s="431">
        <v>5391.09</v>
      </c>
      <c r="H527" s="428">
        <v>2023</v>
      </c>
      <c r="I527" s="431">
        <v>5391.09</v>
      </c>
      <c r="J527" s="431">
        <v>5391.09</v>
      </c>
      <c r="K527" s="428" t="s">
        <v>748</v>
      </c>
      <c r="L527" s="428" t="s">
        <v>2919</v>
      </c>
      <c r="M527" s="429" t="s">
        <v>150</v>
      </c>
      <c r="N527" s="432"/>
    </row>
    <row r="528" spans="1:14" s="430" customFormat="1" ht="24.9" customHeight="1">
      <c r="A528" s="210">
        <v>526</v>
      </c>
      <c r="B528" s="429" t="s">
        <v>3987</v>
      </c>
      <c r="C528" s="428"/>
      <c r="E528" s="429" t="s">
        <v>3991</v>
      </c>
      <c r="F528" s="428">
        <v>1</v>
      </c>
      <c r="G528" s="431">
        <v>847.3</v>
      </c>
      <c r="H528" s="428">
        <v>2023</v>
      </c>
      <c r="I528" s="431">
        <v>847.3</v>
      </c>
      <c r="J528" s="431">
        <v>847.3</v>
      </c>
      <c r="K528" s="428" t="s">
        <v>748</v>
      </c>
      <c r="L528" s="428" t="s">
        <v>2919</v>
      </c>
      <c r="M528" s="429" t="s">
        <v>1117</v>
      </c>
      <c r="N528" s="432"/>
    </row>
    <row r="529" spans="1:14" s="430" customFormat="1" ht="24.9" customHeight="1">
      <c r="A529" s="210">
        <v>527</v>
      </c>
      <c r="B529" s="429" t="s">
        <v>3988</v>
      </c>
      <c r="C529" s="428"/>
      <c r="E529" s="429" t="s">
        <v>3992</v>
      </c>
      <c r="F529" s="428">
        <v>1</v>
      </c>
      <c r="G529" s="431">
        <v>5904</v>
      </c>
      <c r="H529" s="428">
        <v>2023</v>
      </c>
      <c r="I529" s="431">
        <v>5904</v>
      </c>
      <c r="J529" s="431">
        <v>5904</v>
      </c>
      <c r="K529" s="428" t="s">
        <v>748</v>
      </c>
      <c r="L529" s="428" t="s">
        <v>2919</v>
      </c>
      <c r="M529" s="429" t="s">
        <v>1117</v>
      </c>
      <c r="N529" s="432"/>
    </row>
    <row r="530" spans="1:14" s="430" customFormat="1" ht="24.9" customHeight="1">
      <c r="A530" s="210">
        <v>528</v>
      </c>
      <c r="B530" s="429" t="s">
        <v>3989</v>
      </c>
      <c r="C530" s="428"/>
      <c r="E530" s="429" t="s">
        <v>3993</v>
      </c>
      <c r="F530" s="428">
        <v>1</v>
      </c>
      <c r="G530" s="431">
        <v>3700</v>
      </c>
      <c r="H530" s="428">
        <v>2023</v>
      </c>
      <c r="I530" s="431">
        <v>3700</v>
      </c>
      <c r="J530" s="431">
        <v>3700</v>
      </c>
      <c r="K530" s="428" t="s">
        <v>748</v>
      </c>
      <c r="L530" s="428" t="s">
        <v>2919</v>
      </c>
      <c r="M530" s="429" t="s">
        <v>150</v>
      </c>
      <c r="N530" s="432"/>
    </row>
    <row r="531" spans="1:14" ht="24.9" customHeight="1">
      <c r="A531" s="210">
        <v>529</v>
      </c>
      <c r="B531" s="433" t="s">
        <v>4002</v>
      </c>
      <c r="C531" s="331"/>
      <c r="D531" s="236"/>
      <c r="E531" s="236"/>
      <c r="F531" s="331">
        <v>1</v>
      </c>
      <c r="G531" s="434">
        <v>77220</v>
      </c>
      <c r="H531" s="333">
        <v>2023</v>
      </c>
      <c r="I531" s="435">
        <f>G531*F531</f>
        <v>77220</v>
      </c>
      <c r="J531" s="435">
        <f t="shared" ref="J531" si="4">I531</f>
        <v>77220</v>
      </c>
      <c r="K531" s="331" t="s">
        <v>12</v>
      </c>
      <c r="L531" s="243" t="s">
        <v>2911</v>
      </c>
      <c r="M531" s="242" t="s">
        <v>3027</v>
      </c>
      <c r="N531" s="178" t="s">
        <v>4003</v>
      </c>
    </row>
    <row r="532" spans="1:14" ht="24.9" customHeight="1">
      <c r="A532" s="210">
        <v>530</v>
      </c>
      <c r="B532" s="608" t="s">
        <v>4030</v>
      </c>
      <c r="C532" s="603"/>
      <c r="D532" s="602" t="s">
        <v>4031</v>
      </c>
      <c r="E532" s="602"/>
      <c r="F532" s="603">
        <v>1</v>
      </c>
      <c r="G532" s="609">
        <v>10529</v>
      </c>
      <c r="H532" s="603">
        <v>2023</v>
      </c>
      <c r="I532" s="610">
        <v>10529</v>
      </c>
      <c r="J532" s="610">
        <v>10529</v>
      </c>
      <c r="K532" s="603" t="s">
        <v>748</v>
      </c>
      <c r="L532" s="588" t="s">
        <v>2911</v>
      </c>
      <c r="M532" s="611" t="s">
        <v>3027</v>
      </c>
      <c r="N532" s="612"/>
    </row>
    <row r="533" spans="1:14" s="655" customFormat="1" ht="24.75" customHeight="1">
      <c r="A533" s="210">
        <v>531</v>
      </c>
      <c r="B533" s="651" t="s">
        <v>4054</v>
      </c>
      <c r="C533" s="603" t="s">
        <v>4055</v>
      </c>
      <c r="D533" s="602" t="s">
        <v>4056</v>
      </c>
      <c r="E533" s="602" t="s">
        <v>4057</v>
      </c>
      <c r="F533" s="603">
        <v>1</v>
      </c>
      <c r="G533" s="652" t="s">
        <v>4058</v>
      </c>
      <c r="H533" s="603">
        <v>2020</v>
      </c>
      <c r="I533" s="653">
        <v>380020.87</v>
      </c>
      <c r="J533" s="653">
        <v>380020.87</v>
      </c>
      <c r="K533" s="603" t="s">
        <v>144</v>
      </c>
      <c r="L533" s="654" t="s">
        <v>4059</v>
      </c>
      <c r="M533" s="603" t="s">
        <v>4060</v>
      </c>
      <c r="N533" s="603" t="s">
        <v>4061</v>
      </c>
    </row>
    <row r="534" spans="1:14" s="655" customFormat="1" ht="24.75" customHeight="1">
      <c r="A534" s="210">
        <v>532</v>
      </c>
      <c r="B534" s="651" t="s">
        <v>4054</v>
      </c>
      <c r="C534" s="603" t="s">
        <v>4055</v>
      </c>
      <c r="D534" s="602" t="s">
        <v>4056</v>
      </c>
      <c r="E534" s="602" t="s">
        <v>4062</v>
      </c>
      <c r="F534" s="603">
        <v>1</v>
      </c>
      <c r="G534" s="652" t="s">
        <v>4058</v>
      </c>
      <c r="H534" s="603">
        <v>2020</v>
      </c>
      <c r="I534" s="653">
        <v>380020.87</v>
      </c>
      <c r="J534" s="653">
        <v>380020.87</v>
      </c>
      <c r="K534" s="603" t="s">
        <v>144</v>
      </c>
      <c r="L534" s="654" t="s">
        <v>4059</v>
      </c>
      <c r="M534" s="603" t="s">
        <v>4060</v>
      </c>
      <c r="N534" s="603" t="s">
        <v>4061</v>
      </c>
    </row>
    <row r="535" spans="1:14" ht="24.9" customHeight="1">
      <c r="A535" s="210">
        <v>533</v>
      </c>
      <c r="B535" s="660" t="s">
        <v>4070</v>
      </c>
      <c r="C535" s="659"/>
      <c r="D535" s="660" t="s">
        <v>4071</v>
      </c>
      <c r="E535" s="660"/>
      <c r="F535" s="659">
        <v>1</v>
      </c>
      <c r="G535" s="661">
        <v>7599</v>
      </c>
      <c r="H535" s="662"/>
      <c r="I535" s="663">
        <v>7599</v>
      </c>
      <c r="J535" s="663">
        <v>7599</v>
      </c>
      <c r="K535" s="659" t="s">
        <v>144</v>
      </c>
      <c r="L535" s="659" t="s">
        <v>4068</v>
      </c>
      <c r="M535" s="660" t="s">
        <v>3889</v>
      </c>
      <c r="N535" s="660"/>
    </row>
    <row r="536" spans="1:14" ht="24.9" customHeight="1">
      <c r="A536" s="210">
        <v>534</v>
      </c>
      <c r="B536" s="660" t="s">
        <v>4072</v>
      </c>
      <c r="C536" s="659"/>
      <c r="D536" s="660"/>
      <c r="E536" s="660"/>
      <c r="F536" s="659">
        <v>1</v>
      </c>
      <c r="G536" s="661">
        <v>399</v>
      </c>
      <c r="H536" s="662"/>
      <c r="I536" s="663">
        <v>399</v>
      </c>
      <c r="J536" s="663">
        <v>399</v>
      </c>
      <c r="K536" s="659" t="s">
        <v>144</v>
      </c>
      <c r="L536" s="659" t="s">
        <v>4068</v>
      </c>
      <c r="M536" s="660" t="s">
        <v>4073</v>
      </c>
      <c r="N536" s="660"/>
    </row>
    <row r="537" spans="1:14" ht="24.9" customHeight="1">
      <c r="A537" s="210">
        <v>535</v>
      </c>
      <c r="B537" s="660" t="s">
        <v>4074</v>
      </c>
      <c r="C537" s="659"/>
      <c r="D537" s="660"/>
      <c r="E537" s="660"/>
      <c r="F537" s="659">
        <v>1</v>
      </c>
      <c r="G537" s="661">
        <v>581.03</v>
      </c>
      <c r="H537" s="662"/>
      <c r="I537" s="663">
        <v>581.03</v>
      </c>
      <c r="J537" s="663">
        <v>581.03</v>
      </c>
      <c r="K537" s="659" t="s">
        <v>144</v>
      </c>
      <c r="L537" s="659" t="s">
        <v>4068</v>
      </c>
      <c r="M537" s="660" t="s">
        <v>4073</v>
      </c>
      <c r="N537" s="660"/>
    </row>
    <row r="538" spans="1:14" ht="24.9" customHeight="1">
      <c r="A538" s="210">
        <v>536</v>
      </c>
      <c r="B538" s="660" t="s">
        <v>4075</v>
      </c>
      <c r="C538" s="659" t="s">
        <v>4076</v>
      </c>
      <c r="D538" s="660"/>
      <c r="E538" s="660"/>
      <c r="F538" s="659">
        <v>1</v>
      </c>
      <c r="G538" s="661">
        <v>262</v>
      </c>
      <c r="H538" s="662"/>
      <c r="I538" s="663">
        <v>262</v>
      </c>
      <c r="J538" s="663">
        <v>262</v>
      </c>
      <c r="K538" s="659" t="s">
        <v>144</v>
      </c>
      <c r="L538" s="659" t="s">
        <v>4068</v>
      </c>
      <c r="M538" s="660" t="s">
        <v>947</v>
      </c>
      <c r="N538" s="660"/>
    </row>
    <row r="539" spans="1:14" ht="24.9" customHeight="1">
      <c r="A539" s="210">
        <v>537</v>
      </c>
      <c r="B539" s="660" t="s">
        <v>4077</v>
      </c>
      <c r="C539" s="659" t="s">
        <v>4078</v>
      </c>
      <c r="D539" s="660"/>
      <c r="E539" s="660"/>
      <c r="F539" s="659">
        <v>1</v>
      </c>
      <c r="G539" s="661">
        <v>4900</v>
      </c>
      <c r="H539" s="662"/>
      <c r="I539" s="663">
        <v>4900</v>
      </c>
      <c r="J539" s="663">
        <v>4900</v>
      </c>
      <c r="K539" s="659" t="s">
        <v>144</v>
      </c>
      <c r="L539" s="659" t="s">
        <v>4068</v>
      </c>
      <c r="M539" s="660" t="s">
        <v>947</v>
      </c>
      <c r="N539" s="660"/>
    </row>
    <row r="540" spans="1:14" ht="24.9" customHeight="1">
      <c r="A540" s="210">
        <v>538</v>
      </c>
      <c r="B540" s="660" t="s">
        <v>1565</v>
      </c>
      <c r="C540" s="659"/>
      <c r="D540" s="660"/>
      <c r="E540" s="660"/>
      <c r="F540" s="659">
        <v>1</v>
      </c>
      <c r="G540" s="661">
        <v>3742</v>
      </c>
      <c r="H540" s="662"/>
      <c r="I540" s="663">
        <v>3742</v>
      </c>
      <c r="J540" s="663">
        <v>3742</v>
      </c>
      <c r="K540" s="659" t="s">
        <v>144</v>
      </c>
      <c r="L540" s="659" t="s">
        <v>4068</v>
      </c>
      <c r="M540" s="660" t="s">
        <v>922</v>
      </c>
      <c r="N540" s="660"/>
    </row>
    <row r="541" spans="1:14" ht="24.9" customHeight="1">
      <c r="A541" s="210">
        <v>539</v>
      </c>
      <c r="B541" s="660" t="s">
        <v>4079</v>
      </c>
      <c r="C541" s="659"/>
      <c r="D541" s="660"/>
      <c r="E541" s="660"/>
      <c r="F541" s="659">
        <v>1</v>
      </c>
      <c r="G541" s="661">
        <v>2199.92</v>
      </c>
      <c r="H541" s="662"/>
      <c r="I541" s="663">
        <v>2199.92</v>
      </c>
      <c r="J541" s="663">
        <v>2199.92</v>
      </c>
      <c r="K541" s="659" t="s">
        <v>144</v>
      </c>
      <c r="L541" s="659" t="s">
        <v>4068</v>
      </c>
      <c r="M541" s="660" t="s">
        <v>923</v>
      </c>
      <c r="N541" s="660"/>
    </row>
    <row r="542" spans="1:14" ht="24.9" customHeight="1">
      <c r="A542" s="210">
        <v>540</v>
      </c>
      <c r="B542" s="660" t="s">
        <v>4080</v>
      </c>
      <c r="C542" s="659"/>
      <c r="D542" s="660"/>
      <c r="E542" s="660"/>
      <c r="F542" s="659">
        <v>1</v>
      </c>
      <c r="G542" s="661">
        <v>5790.81</v>
      </c>
      <c r="H542" s="662"/>
      <c r="I542" s="663">
        <v>5790.81</v>
      </c>
      <c r="J542" s="663">
        <v>5790.81</v>
      </c>
      <c r="K542" s="659" t="s">
        <v>144</v>
      </c>
      <c r="L542" s="659" t="s">
        <v>4068</v>
      </c>
      <c r="M542" s="660" t="s">
        <v>1620</v>
      </c>
      <c r="N542" s="660"/>
    </row>
    <row r="543" spans="1:14" ht="24.9" customHeight="1">
      <c r="A543" s="210">
        <v>541</v>
      </c>
      <c r="B543" s="660" t="s">
        <v>4081</v>
      </c>
      <c r="C543" s="659"/>
      <c r="D543" s="660"/>
      <c r="E543" s="660"/>
      <c r="F543" s="659">
        <v>1</v>
      </c>
      <c r="G543" s="661">
        <v>4381.1899999999996</v>
      </c>
      <c r="H543" s="662"/>
      <c r="I543" s="663">
        <v>4381.1899999999996</v>
      </c>
      <c r="J543" s="663">
        <v>4381.1899999999996</v>
      </c>
      <c r="K543" s="659" t="s">
        <v>144</v>
      </c>
      <c r="L543" s="659" t="s">
        <v>4068</v>
      </c>
      <c r="M543" s="660" t="s">
        <v>1611</v>
      </c>
      <c r="N543" s="660"/>
    </row>
    <row r="544" spans="1:14" ht="24.9" customHeight="1">
      <c r="A544" s="210">
        <v>542</v>
      </c>
      <c r="B544" s="660" t="s">
        <v>4082</v>
      </c>
      <c r="C544" s="659"/>
      <c r="D544" s="660"/>
      <c r="E544" s="660"/>
      <c r="F544" s="659">
        <v>1</v>
      </c>
      <c r="G544" s="661">
        <v>599.99</v>
      </c>
      <c r="H544" s="662"/>
      <c r="I544" s="663">
        <v>599.99</v>
      </c>
      <c r="J544" s="663">
        <v>599.99</v>
      </c>
      <c r="K544" s="659" t="s">
        <v>144</v>
      </c>
      <c r="L544" s="659" t="s">
        <v>4068</v>
      </c>
      <c r="M544" s="660" t="s">
        <v>1613</v>
      </c>
      <c r="N544" s="660"/>
    </row>
    <row r="545" spans="1:14" ht="24.9" customHeight="1">
      <c r="A545" s="210">
        <v>543</v>
      </c>
      <c r="B545" s="660" t="s">
        <v>4083</v>
      </c>
      <c r="C545" s="659"/>
      <c r="D545" s="660"/>
      <c r="E545" s="660"/>
      <c r="F545" s="659">
        <v>1</v>
      </c>
      <c r="G545" s="661">
        <v>5875</v>
      </c>
      <c r="H545" s="662"/>
      <c r="I545" s="663">
        <v>5875</v>
      </c>
      <c r="J545" s="663">
        <v>5875</v>
      </c>
      <c r="K545" s="659" t="s">
        <v>144</v>
      </c>
      <c r="L545" s="659" t="s">
        <v>4068</v>
      </c>
      <c r="M545" s="660" t="s">
        <v>945</v>
      </c>
      <c r="N545" s="660"/>
    </row>
    <row r="546" spans="1:14" ht="24.9" customHeight="1">
      <c r="A546" s="210">
        <v>544</v>
      </c>
      <c r="B546" s="660" t="s">
        <v>1606</v>
      </c>
      <c r="C546" s="659" t="s">
        <v>3318</v>
      </c>
      <c r="D546" s="660"/>
      <c r="E546" s="660"/>
      <c r="F546" s="659">
        <v>1</v>
      </c>
      <c r="G546" s="661">
        <v>1899</v>
      </c>
      <c r="H546" s="662"/>
      <c r="I546" s="663">
        <v>1899</v>
      </c>
      <c r="J546" s="663">
        <v>1899</v>
      </c>
      <c r="K546" s="659" t="s">
        <v>144</v>
      </c>
      <c r="L546" s="659" t="s">
        <v>4068</v>
      </c>
      <c r="M546" s="660" t="s">
        <v>945</v>
      </c>
      <c r="N546" s="660"/>
    </row>
    <row r="547" spans="1:14" ht="24.9" customHeight="1">
      <c r="A547" s="210">
        <v>545</v>
      </c>
      <c r="B547" s="660" t="s">
        <v>4084</v>
      </c>
      <c r="C547" s="659"/>
      <c r="D547" s="660"/>
      <c r="E547" s="660"/>
      <c r="F547" s="659">
        <v>1</v>
      </c>
      <c r="G547" s="661">
        <v>352.04</v>
      </c>
      <c r="H547" s="662"/>
      <c r="I547" s="663">
        <v>352.04</v>
      </c>
      <c r="J547" s="663">
        <v>352.04</v>
      </c>
      <c r="K547" s="659" t="s">
        <v>144</v>
      </c>
      <c r="L547" s="659" t="s">
        <v>4068</v>
      </c>
      <c r="M547" s="660" t="s">
        <v>1597</v>
      </c>
      <c r="N547" s="660"/>
    </row>
    <row r="548" spans="1:14" ht="24.9" customHeight="1">
      <c r="A548" s="210">
        <v>546</v>
      </c>
      <c r="B548" s="660" t="s">
        <v>4085</v>
      </c>
      <c r="C548" s="659"/>
      <c r="D548" s="660"/>
      <c r="E548" s="660"/>
      <c r="F548" s="659">
        <v>4</v>
      </c>
      <c r="G548" s="661">
        <v>469.99</v>
      </c>
      <c r="H548" s="662"/>
      <c r="I548" s="663">
        <v>1879.96</v>
      </c>
      <c r="J548" s="663">
        <v>1879.96</v>
      </c>
      <c r="K548" s="659" t="s">
        <v>144</v>
      </c>
      <c r="L548" s="659" t="s">
        <v>4068</v>
      </c>
      <c r="M548" s="660" t="s">
        <v>1597</v>
      </c>
      <c r="N548" s="660"/>
    </row>
    <row r="549" spans="1:14" ht="24.9" customHeight="1">
      <c r="A549" s="210">
        <v>547</v>
      </c>
      <c r="B549" s="660" t="s">
        <v>4086</v>
      </c>
      <c r="C549" s="659"/>
      <c r="D549" s="660"/>
      <c r="E549" s="660"/>
      <c r="F549" s="659">
        <v>5</v>
      </c>
      <c r="G549" s="661">
        <v>633.44000000000005</v>
      </c>
      <c r="H549" s="662"/>
      <c r="I549" s="663">
        <v>3167.2</v>
      </c>
      <c r="J549" s="663">
        <v>3167.2</v>
      </c>
      <c r="K549" s="659" t="s">
        <v>144</v>
      </c>
      <c r="L549" s="659" t="s">
        <v>4068</v>
      </c>
      <c r="M549" s="660" t="s">
        <v>1597</v>
      </c>
      <c r="N549" s="660"/>
    </row>
    <row r="550" spans="1:14" s="19" customFormat="1" ht="24.9" customHeight="1">
      <c r="A550" s="210">
        <v>548</v>
      </c>
      <c r="B550" s="687" t="s">
        <v>3943</v>
      </c>
      <c r="C550" s="798"/>
      <c r="D550" s="826"/>
      <c r="E550" s="687" t="s">
        <v>3957</v>
      </c>
      <c r="F550" s="798">
        <v>1</v>
      </c>
      <c r="G550" s="787">
        <v>149</v>
      </c>
      <c r="H550" s="786">
        <v>45058</v>
      </c>
      <c r="I550" s="675">
        <f>G550*F550</f>
        <v>149</v>
      </c>
      <c r="J550" s="675">
        <f>I550</f>
        <v>149</v>
      </c>
      <c r="K550" s="798"/>
      <c r="L550" s="798" t="s">
        <v>2919</v>
      </c>
      <c r="M550" s="687" t="s">
        <v>3974</v>
      </c>
      <c r="N550" s="17"/>
    </row>
    <row r="551" spans="1:14" s="19" customFormat="1" ht="24.9" customHeight="1">
      <c r="A551" s="210">
        <v>549</v>
      </c>
      <c r="B551" s="687" t="s">
        <v>3944</v>
      </c>
      <c r="C551" s="798"/>
      <c r="D551" s="826"/>
      <c r="E551" s="687" t="s">
        <v>3958</v>
      </c>
      <c r="F551" s="798">
        <v>1</v>
      </c>
      <c r="G551" s="787">
        <v>49</v>
      </c>
      <c r="H551" s="786">
        <v>45058</v>
      </c>
      <c r="I551" s="675">
        <f t="shared" ref="I551:I578" si="5">G551*F551</f>
        <v>49</v>
      </c>
      <c r="J551" s="675">
        <f t="shared" ref="J551:J578" si="6">I551</f>
        <v>49</v>
      </c>
      <c r="K551" s="798"/>
      <c r="L551" s="798" t="s">
        <v>2919</v>
      </c>
      <c r="M551" s="687" t="s">
        <v>3974</v>
      </c>
      <c r="N551" s="17"/>
    </row>
    <row r="552" spans="1:14" s="19" customFormat="1" ht="24.9" customHeight="1">
      <c r="A552" s="210">
        <v>550</v>
      </c>
      <c r="B552" s="687" t="s">
        <v>3945</v>
      </c>
      <c r="C552" s="798"/>
      <c r="D552" s="826"/>
      <c r="E552" s="687" t="s">
        <v>3959</v>
      </c>
      <c r="F552" s="798">
        <v>1</v>
      </c>
      <c r="G552" s="787">
        <v>207</v>
      </c>
      <c r="H552" s="786">
        <v>45058</v>
      </c>
      <c r="I552" s="675">
        <f t="shared" si="5"/>
        <v>207</v>
      </c>
      <c r="J552" s="675">
        <f t="shared" si="6"/>
        <v>207</v>
      </c>
      <c r="K552" s="798"/>
      <c r="L552" s="798" t="s">
        <v>2919</v>
      </c>
      <c r="M552" s="687" t="s">
        <v>3974</v>
      </c>
      <c r="N552" s="17"/>
    </row>
    <row r="553" spans="1:14" s="19" customFormat="1" ht="24.9" customHeight="1">
      <c r="A553" s="210">
        <v>551</v>
      </c>
      <c r="B553" s="687" t="s">
        <v>3946</v>
      </c>
      <c r="C553" s="798"/>
      <c r="D553" s="826"/>
      <c r="E553" s="687" t="s">
        <v>3960</v>
      </c>
      <c r="F553" s="798">
        <v>1</v>
      </c>
      <c r="G553" s="787">
        <v>922.5</v>
      </c>
      <c r="H553" s="786">
        <v>45058</v>
      </c>
      <c r="I553" s="675">
        <f t="shared" si="5"/>
        <v>922.5</v>
      </c>
      <c r="J553" s="675">
        <f t="shared" si="6"/>
        <v>922.5</v>
      </c>
      <c r="K553" s="798"/>
      <c r="L553" s="798" t="s">
        <v>2919</v>
      </c>
      <c r="M553" s="687" t="s">
        <v>3974</v>
      </c>
      <c r="N553" s="17"/>
    </row>
    <row r="554" spans="1:14" s="19" customFormat="1" ht="24.9" customHeight="1">
      <c r="A554" s="210">
        <v>552</v>
      </c>
      <c r="B554" s="687" t="s">
        <v>3946</v>
      </c>
      <c r="C554" s="798"/>
      <c r="D554" s="826"/>
      <c r="E554" s="687" t="s">
        <v>3961</v>
      </c>
      <c r="F554" s="798">
        <v>1</v>
      </c>
      <c r="G554" s="787">
        <v>676.5</v>
      </c>
      <c r="H554" s="786">
        <v>45058</v>
      </c>
      <c r="I554" s="675">
        <f t="shared" si="5"/>
        <v>676.5</v>
      </c>
      <c r="J554" s="675">
        <f t="shared" si="6"/>
        <v>676.5</v>
      </c>
      <c r="K554" s="798"/>
      <c r="L554" s="798" t="s">
        <v>2919</v>
      </c>
      <c r="M554" s="687" t="s">
        <v>3974</v>
      </c>
      <c r="N554" s="17"/>
    </row>
    <row r="555" spans="1:14" s="19" customFormat="1" ht="24.9" customHeight="1">
      <c r="A555" s="210">
        <v>553</v>
      </c>
      <c r="B555" s="788" t="s">
        <v>4203</v>
      </c>
      <c r="C555" s="798"/>
      <c r="D555" s="826"/>
      <c r="E555" s="788" t="s">
        <v>4208</v>
      </c>
      <c r="F555" s="788">
        <v>1</v>
      </c>
      <c r="G555" s="791">
        <v>4392.8</v>
      </c>
      <c r="H555" s="827"/>
      <c r="I555" s="675">
        <f t="shared" si="5"/>
        <v>4392.8</v>
      </c>
      <c r="J555" s="675">
        <f t="shared" si="6"/>
        <v>4392.8</v>
      </c>
      <c r="K555" s="798"/>
      <c r="L555" s="798" t="s">
        <v>2919</v>
      </c>
      <c r="M555" s="788" t="s">
        <v>4215</v>
      </c>
      <c r="N555" s="17"/>
    </row>
    <row r="556" spans="1:14" s="19" customFormat="1" ht="24.9" customHeight="1">
      <c r="A556" s="210">
        <v>554</v>
      </c>
      <c r="B556" s="788" t="s">
        <v>4204</v>
      </c>
      <c r="C556" s="798"/>
      <c r="D556" s="826"/>
      <c r="E556" s="788" t="s">
        <v>4209</v>
      </c>
      <c r="F556" s="788">
        <v>1</v>
      </c>
      <c r="G556" s="791">
        <v>778</v>
      </c>
      <c r="H556" s="827"/>
      <c r="I556" s="675">
        <f t="shared" si="5"/>
        <v>778</v>
      </c>
      <c r="J556" s="675">
        <f t="shared" si="6"/>
        <v>778</v>
      </c>
      <c r="K556" s="798"/>
      <c r="L556" s="798" t="s">
        <v>2919</v>
      </c>
      <c r="M556" s="788" t="s">
        <v>4215</v>
      </c>
      <c r="N556" s="17"/>
    </row>
    <row r="557" spans="1:14" s="19" customFormat="1" ht="24.9" customHeight="1">
      <c r="A557" s="210">
        <v>555</v>
      </c>
      <c r="B557" s="788" t="s">
        <v>4205</v>
      </c>
      <c r="C557" s="798"/>
      <c r="D557" s="826"/>
      <c r="E557" s="788" t="s">
        <v>4210</v>
      </c>
      <c r="F557" s="788">
        <v>1</v>
      </c>
      <c r="G557" s="791">
        <v>2447.6999999999998</v>
      </c>
      <c r="H557" s="827"/>
      <c r="I557" s="675">
        <f t="shared" si="5"/>
        <v>2447.6999999999998</v>
      </c>
      <c r="J557" s="675">
        <f t="shared" si="6"/>
        <v>2447.6999999999998</v>
      </c>
      <c r="K557" s="798"/>
      <c r="L557" s="798" t="s">
        <v>2919</v>
      </c>
      <c r="M557" s="788" t="s">
        <v>3974</v>
      </c>
      <c r="N557" s="17"/>
    </row>
    <row r="558" spans="1:14" s="19" customFormat="1" ht="24.9" customHeight="1">
      <c r="A558" s="210">
        <v>556</v>
      </c>
      <c r="B558" s="788" t="s">
        <v>4206</v>
      </c>
      <c r="C558" s="798"/>
      <c r="D558" s="826"/>
      <c r="E558" s="788" t="s">
        <v>4211</v>
      </c>
      <c r="F558" s="788">
        <v>1</v>
      </c>
      <c r="G558" s="791">
        <v>1282.25</v>
      </c>
      <c r="H558" s="827"/>
      <c r="I558" s="675">
        <f t="shared" si="5"/>
        <v>1282.25</v>
      </c>
      <c r="J558" s="675">
        <f t="shared" si="6"/>
        <v>1282.25</v>
      </c>
      <c r="K558" s="798"/>
      <c r="L558" s="798" t="s">
        <v>2919</v>
      </c>
      <c r="M558" s="788" t="s">
        <v>3974</v>
      </c>
      <c r="N558" s="17"/>
    </row>
    <row r="559" spans="1:14" ht="24.9" customHeight="1">
      <c r="A559" s="210">
        <v>557</v>
      </c>
      <c r="B559" s="788" t="s">
        <v>4207</v>
      </c>
      <c r="C559" s="331"/>
      <c r="D559" s="236"/>
      <c r="E559" s="788" t="s">
        <v>4212</v>
      </c>
      <c r="F559" s="788">
        <v>1</v>
      </c>
      <c r="G559" s="791">
        <v>4920</v>
      </c>
      <c r="H559" s="333"/>
      <c r="I559" s="675">
        <f t="shared" si="5"/>
        <v>4920</v>
      </c>
      <c r="J559" s="675">
        <f t="shared" si="6"/>
        <v>4920</v>
      </c>
      <c r="K559" s="331"/>
      <c r="L559" s="798" t="s">
        <v>2919</v>
      </c>
      <c r="M559" s="788" t="s">
        <v>3974</v>
      </c>
    </row>
    <row r="560" spans="1:14" ht="24.9" customHeight="1">
      <c r="A560" s="210">
        <v>558</v>
      </c>
      <c r="B560" s="788" t="s">
        <v>4207</v>
      </c>
      <c r="C560" s="331"/>
      <c r="D560" s="236"/>
      <c r="E560" s="788" t="s">
        <v>4213</v>
      </c>
      <c r="F560" s="788">
        <v>1</v>
      </c>
      <c r="G560" s="791">
        <v>885.6</v>
      </c>
      <c r="H560" s="333"/>
      <c r="I560" s="675">
        <f t="shared" si="5"/>
        <v>885.6</v>
      </c>
      <c r="J560" s="675">
        <f t="shared" si="6"/>
        <v>885.6</v>
      </c>
      <c r="K560" s="331"/>
      <c r="L560" s="798" t="s">
        <v>2919</v>
      </c>
      <c r="M560" s="788" t="s">
        <v>3974</v>
      </c>
    </row>
    <row r="561" spans="1:13" ht="24.9" customHeight="1">
      <c r="A561" s="210">
        <v>559</v>
      </c>
      <c r="B561" s="788" t="s">
        <v>4206</v>
      </c>
      <c r="C561" s="331"/>
      <c r="D561" s="236"/>
      <c r="E561" s="788" t="s">
        <v>4214</v>
      </c>
      <c r="F561" s="788">
        <v>1</v>
      </c>
      <c r="G561" s="791">
        <v>1285</v>
      </c>
      <c r="H561" s="333"/>
      <c r="I561" s="675">
        <f t="shared" si="5"/>
        <v>1285</v>
      </c>
      <c r="J561" s="675">
        <f t="shared" si="6"/>
        <v>1285</v>
      </c>
      <c r="K561" s="331"/>
      <c r="L561" s="798" t="s">
        <v>2919</v>
      </c>
      <c r="M561" s="788" t="s">
        <v>3974</v>
      </c>
    </row>
    <row r="562" spans="1:13" ht="24.9" customHeight="1">
      <c r="A562" s="210">
        <v>560</v>
      </c>
      <c r="B562" s="687" t="s">
        <v>3986</v>
      </c>
      <c r="C562" s="331"/>
      <c r="D562" s="236"/>
      <c r="E562" s="687" t="s">
        <v>3990</v>
      </c>
      <c r="F562" s="687">
        <v>1</v>
      </c>
      <c r="G562" s="799">
        <v>5391.09</v>
      </c>
      <c r="H562" s="333"/>
      <c r="I562" s="675">
        <f t="shared" si="5"/>
        <v>5391.09</v>
      </c>
      <c r="J562" s="675">
        <f t="shared" si="6"/>
        <v>5391.09</v>
      </c>
      <c r="K562" s="331"/>
      <c r="L562" s="798" t="s">
        <v>2919</v>
      </c>
      <c r="M562" s="687" t="s">
        <v>150</v>
      </c>
    </row>
    <row r="563" spans="1:13" ht="24.9" customHeight="1">
      <c r="A563" s="210">
        <v>561</v>
      </c>
      <c r="B563" s="687" t="s">
        <v>3987</v>
      </c>
      <c r="C563" s="331"/>
      <c r="D563" s="236"/>
      <c r="E563" s="687" t="s">
        <v>3991</v>
      </c>
      <c r="F563" s="687">
        <v>1</v>
      </c>
      <c r="G563" s="799">
        <v>847.3</v>
      </c>
      <c r="H563" s="333"/>
      <c r="I563" s="675">
        <f t="shared" si="5"/>
        <v>847.3</v>
      </c>
      <c r="J563" s="675">
        <f t="shared" si="6"/>
        <v>847.3</v>
      </c>
      <c r="K563" s="331"/>
      <c r="L563" s="798" t="s">
        <v>2919</v>
      </c>
      <c r="M563" s="687" t="s">
        <v>1117</v>
      </c>
    </row>
    <row r="564" spans="1:13" ht="24.9" customHeight="1">
      <c r="A564" s="210">
        <v>562</v>
      </c>
      <c r="B564" s="687" t="s">
        <v>3988</v>
      </c>
      <c r="C564" s="331"/>
      <c r="D564" s="236"/>
      <c r="E564" s="687" t="s">
        <v>3992</v>
      </c>
      <c r="F564" s="687">
        <v>1</v>
      </c>
      <c r="G564" s="799">
        <v>5904</v>
      </c>
      <c r="H564" s="333"/>
      <c r="I564" s="675">
        <f t="shared" si="5"/>
        <v>5904</v>
      </c>
      <c r="J564" s="675">
        <f t="shared" si="6"/>
        <v>5904</v>
      </c>
      <c r="K564" s="331"/>
      <c r="L564" s="798" t="s">
        <v>2919</v>
      </c>
      <c r="M564" s="687" t="s">
        <v>1117</v>
      </c>
    </row>
    <row r="565" spans="1:13" ht="24.9" customHeight="1">
      <c r="A565" s="210">
        <v>563</v>
      </c>
      <c r="B565" s="687" t="s">
        <v>3989</v>
      </c>
      <c r="C565" s="331"/>
      <c r="D565" s="236"/>
      <c r="E565" s="687" t="s">
        <v>3993</v>
      </c>
      <c r="F565" s="687">
        <v>1</v>
      </c>
      <c r="G565" s="799">
        <v>3700</v>
      </c>
      <c r="H565" s="333"/>
      <c r="I565" s="675">
        <f t="shared" si="5"/>
        <v>3700</v>
      </c>
      <c r="J565" s="675">
        <f t="shared" si="6"/>
        <v>3700</v>
      </c>
      <c r="K565" s="331"/>
      <c r="L565" s="798" t="s">
        <v>2919</v>
      </c>
      <c r="M565" s="687" t="s">
        <v>150</v>
      </c>
    </row>
    <row r="566" spans="1:13" ht="24.9" customHeight="1">
      <c r="A566" s="210">
        <v>564</v>
      </c>
      <c r="B566" s="687" t="s">
        <v>4224</v>
      </c>
      <c r="C566" s="331"/>
      <c r="D566" s="236"/>
      <c r="E566" s="687" t="s">
        <v>4236</v>
      </c>
      <c r="F566" s="687">
        <v>1</v>
      </c>
      <c r="G566" s="799">
        <v>3067.2</v>
      </c>
      <c r="H566" s="333"/>
      <c r="I566" s="675">
        <f t="shared" si="5"/>
        <v>3067.2</v>
      </c>
      <c r="J566" s="675">
        <f t="shared" si="6"/>
        <v>3067.2</v>
      </c>
      <c r="K566" s="331"/>
      <c r="L566" s="798" t="s">
        <v>2919</v>
      </c>
      <c r="M566" s="687" t="s">
        <v>1136</v>
      </c>
    </row>
    <row r="567" spans="1:13" ht="24.9" customHeight="1">
      <c r="A567" s="210">
        <v>565</v>
      </c>
      <c r="B567" s="687" t="s">
        <v>4225</v>
      </c>
      <c r="C567" s="331"/>
      <c r="D567" s="236"/>
      <c r="E567" s="687" t="s">
        <v>4237</v>
      </c>
      <c r="F567" s="687">
        <v>1</v>
      </c>
      <c r="G567" s="799">
        <v>1899</v>
      </c>
      <c r="H567" s="333"/>
      <c r="I567" s="675">
        <f t="shared" si="5"/>
        <v>1899</v>
      </c>
      <c r="J567" s="675">
        <f t="shared" si="6"/>
        <v>1899</v>
      </c>
      <c r="K567" s="331"/>
      <c r="L567" s="798" t="s">
        <v>2919</v>
      </c>
      <c r="M567" s="687" t="s">
        <v>30</v>
      </c>
    </row>
    <row r="568" spans="1:13" ht="24.9" customHeight="1">
      <c r="A568" s="210">
        <v>566</v>
      </c>
      <c r="B568" s="788" t="s">
        <v>4226</v>
      </c>
      <c r="C568" s="331"/>
      <c r="D568" s="236"/>
      <c r="E568" s="788" t="s">
        <v>4238</v>
      </c>
      <c r="F568" s="788">
        <v>1</v>
      </c>
      <c r="G568" s="800">
        <v>1383.75</v>
      </c>
      <c r="H568" s="333"/>
      <c r="I568" s="675">
        <f t="shared" si="5"/>
        <v>1383.75</v>
      </c>
      <c r="J568" s="675">
        <f t="shared" si="6"/>
        <v>1383.75</v>
      </c>
      <c r="K568" s="331"/>
      <c r="L568" s="798" t="s">
        <v>2919</v>
      </c>
      <c r="M568" s="788" t="s">
        <v>1117</v>
      </c>
    </row>
    <row r="569" spans="1:13" ht="24.9" customHeight="1">
      <c r="A569" s="210">
        <v>567</v>
      </c>
      <c r="B569" s="788" t="s">
        <v>4226</v>
      </c>
      <c r="C569" s="331"/>
      <c r="D569" s="236"/>
      <c r="E569" s="788" t="s">
        <v>4239</v>
      </c>
      <c r="F569" s="788">
        <v>1</v>
      </c>
      <c r="G569" s="800">
        <v>1383.75</v>
      </c>
      <c r="H569" s="333"/>
      <c r="I569" s="675">
        <f t="shared" si="5"/>
        <v>1383.75</v>
      </c>
      <c r="J569" s="675">
        <f t="shared" si="6"/>
        <v>1383.75</v>
      </c>
      <c r="K569" s="331"/>
      <c r="L569" s="798" t="s">
        <v>2919</v>
      </c>
      <c r="M569" s="788" t="s">
        <v>1117</v>
      </c>
    </row>
    <row r="570" spans="1:13" ht="24.9" customHeight="1">
      <c r="A570" s="210">
        <v>568</v>
      </c>
      <c r="B570" s="788" t="s">
        <v>4227</v>
      </c>
      <c r="C570" s="331"/>
      <c r="D570" s="236"/>
      <c r="E570" s="788" t="s">
        <v>4240</v>
      </c>
      <c r="F570" s="788">
        <v>2</v>
      </c>
      <c r="G570" s="800">
        <v>1100</v>
      </c>
      <c r="H570" s="333"/>
      <c r="I570" s="675">
        <f t="shared" si="5"/>
        <v>2200</v>
      </c>
      <c r="J570" s="675">
        <f t="shared" si="6"/>
        <v>2200</v>
      </c>
      <c r="K570" s="331"/>
      <c r="L570" s="798" t="s">
        <v>2919</v>
      </c>
      <c r="M570" s="788" t="s">
        <v>1154</v>
      </c>
    </row>
    <row r="571" spans="1:13" ht="24.9" customHeight="1">
      <c r="A571" s="210">
        <v>569</v>
      </c>
      <c r="B571" s="788" t="s">
        <v>4228</v>
      </c>
      <c r="C571" s="331"/>
      <c r="D571" s="236"/>
      <c r="E571" s="788" t="s">
        <v>4241</v>
      </c>
      <c r="F571" s="788">
        <v>1</v>
      </c>
      <c r="G571" s="800">
        <v>4381.1899999999996</v>
      </c>
      <c r="H571" s="333"/>
      <c r="I571" s="675">
        <f t="shared" si="5"/>
        <v>4381.1899999999996</v>
      </c>
      <c r="J571" s="675">
        <f t="shared" si="6"/>
        <v>4381.1899999999996</v>
      </c>
      <c r="K571" s="331"/>
      <c r="L571" s="798" t="s">
        <v>2919</v>
      </c>
      <c r="M571" s="788" t="s">
        <v>38</v>
      </c>
    </row>
    <row r="572" spans="1:13" ht="24.9" customHeight="1">
      <c r="A572" s="210">
        <v>570</v>
      </c>
      <c r="B572" s="788" t="s">
        <v>4229</v>
      </c>
      <c r="C572" s="331"/>
      <c r="D572" s="236"/>
      <c r="E572" s="788" t="s">
        <v>4242</v>
      </c>
      <c r="F572" s="788">
        <v>1</v>
      </c>
      <c r="G572" s="800">
        <v>7599</v>
      </c>
      <c r="H572" s="333"/>
      <c r="I572" s="675">
        <f t="shared" si="5"/>
        <v>7599</v>
      </c>
      <c r="J572" s="675">
        <f t="shared" si="6"/>
        <v>7599</v>
      </c>
      <c r="K572" s="331"/>
      <c r="L572" s="798" t="s">
        <v>2919</v>
      </c>
      <c r="M572" s="788" t="s">
        <v>38</v>
      </c>
    </row>
    <row r="573" spans="1:13" ht="24.9" customHeight="1">
      <c r="A573" s="210">
        <v>571</v>
      </c>
      <c r="B573" s="788" t="s">
        <v>4230</v>
      </c>
      <c r="C573" s="331"/>
      <c r="D573" s="236"/>
      <c r="E573" s="788" t="s">
        <v>4243</v>
      </c>
      <c r="F573" s="788">
        <v>1</v>
      </c>
      <c r="G573" s="800">
        <v>4900</v>
      </c>
      <c r="H573" s="333"/>
      <c r="I573" s="675">
        <f t="shared" si="5"/>
        <v>4900</v>
      </c>
      <c r="J573" s="675">
        <f t="shared" si="6"/>
        <v>4900</v>
      </c>
      <c r="K573" s="331"/>
      <c r="L573" s="798" t="s">
        <v>2919</v>
      </c>
      <c r="M573" s="788" t="s">
        <v>4249</v>
      </c>
    </row>
    <row r="574" spans="1:13" ht="24.9" customHeight="1">
      <c r="A574" s="210">
        <v>572</v>
      </c>
      <c r="B574" s="788" t="s">
        <v>4231</v>
      </c>
      <c r="C574" s="331"/>
      <c r="D574" s="236"/>
      <c r="E574" s="788" t="s">
        <v>4244</v>
      </c>
      <c r="F574" s="788">
        <v>1</v>
      </c>
      <c r="G574" s="800">
        <v>2950</v>
      </c>
      <c r="H574" s="333"/>
      <c r="I574" s="675">
        <f t="shared" si="5"/>
        <v>2950</v>
      </c>
      <c r="J574" s="675">
        <f t="shared" si="6"/>
        <v>2950</v>
      </c>
      <c r="K574" s="331"/>
      <c r="L574" s="798" t="s">
        <v>2919</v>
      </c>
      <c r="M574" s="788" t="s">
        <v>1134</v>
      </c>
    </row>
    <row r="575" spans="1:13" ht="24.9" customHeight="1">
      <c r="A575" s="210">
        <v>573</v>
      </c>
      <c r="B575" s="788" t="s">
        <v>4232</v>
      </c>
      <c r="C575" s="331"/>
      <c r="D575" s="236"/>
      <c r="E575" s="788" t="s">
        <v>4245</v>
      </c>
      <c r="F575" s="788">
        <v>1</v>
      </c>
      <c r="G575" s="800">
        <v>599.99</v>
      </c>
      <c r="H575" s="333"/>
      <c r="I575" s="675">
        <f t="shared" si="5"/>
        <v>599.99</v>
      </c>
      <c r="J575" s="675">
        <f t="shared" si="6"/>
        <v>599.99</v>
      </c>
      <c r="K575" s="331"/>
      <c r="L575" s="798" t="s">
        <v>2919</v>
      </c>
      <c r="M575" s="788" t="s">
        <v>151</v>
      </c>
    </row>
    <row r="576" spans="1:13" ht="24.9" customHeight="1">
      <c r="A576" s="210">
        <v>574</v>
      </c>
      <c r="B576" s="788" t="s">
        <v>4233</v>
      </c>
      <c r="C576" s="331"/>
      <c r="D576" s="236"/>
      <c r="E576" s="788" t="s">
        <v>4246</v>
      </c>
      <c r="F576" s="788">
        <v>1</v>
      </c>
      <c r="G576" s="800">
        <v>1557.8</v>
      </c>
      <c r="H576" s="333"/>
      <c r="I576" s="675">
        <f t="shared" si="5"/>
        <v>1557.8</v>
      </c>
      <c r="J576" s="675">
        <f t="shared" si="6"/>
        <v>1557.8</v>
      </c>
      <c r="K576" s="331"/>
      <c r="L576" s="798" t="s">
        <v>2919</v>
      </c>
      <c r="M576" s="788" t="s">
        <v>148</v>
      </c>
    </row>
    <row r="577" spans="1:13" ht="24.9" customHeight="1">
      <c r="A577" s="210">
        <v>575</v>
      </c>
      <c r="B577" s="788" t="s">
        <v>4234</v>
      </c>
      <c r="C577" s="331"/>
      <c r="D577" s="236"/>
      <c r="E577" s="788" t="s">
        <v>4247</v>
      </c>
      <c r="F577" s="788">
        <v>1</v>
      </c>
      <c r="G577" s="800">
        <v>5875</v>
      </c>
      <c r="H577" s="333"/>
      <c r="I577" s="675">
        <f t="shared" si="5"/>
        <v>5875</v>
      </c>
      <c r="J577" s="675">
        <f t="shared" si="6"/>
        <v>5875</v>
      </c>
      <c r="K577" s="331"/>
      <c r="L577" s="798" t="s">
        <v>2919</v>
      </c>
      <c r="M577" s="788" t="s">
        <v>30</v>
      </c>
    </row>
    <row r="578" spans="1:13" ht="24.9" customHeight="1">
      <c r="A578" s="210">
        <v>576</v>
      </c>
      <c r="B578" s="788" t="s">
        <v>4235</v>
      </c>
      <c r="C578" s="331"/>
      <c r="D578" s="236"/>
      <c r="E578" s="788" t="s">
        <v>4248</v>
      </c>
      <c r="F578" s="788">
        <v>1</v>
      </c>
      <c r="G578" s="791">
        <v>3742</v>
      </c>
      <c r="H578" s="333"/>
      <c r="I578" s="675">
        <f t="shared" si="5"/>
        <v>3742</v>
      </c>
      <c r="J578" s="675">
        <f t="shared" si="6"/>
        <v>3742</v>
      </c>
      <c r="K578" s="331"/>
      <c r="L578" s="798" t="s">
        <v>2919</v>
      </c>
      <c r="M578" s="788" t="s">
        <v>3320</v>
      </c>
    </row>
    <row r="579" spans="1:13" ht="24.9" customHeight="1">
      <c r="A579" s="210"/>
    </row>
    <row r="580" spans="1:13" ht="24.9" customHeight="1">
      <c r="A580" s="210"/>
      <c r="I580" s="865" t="s">
        <v>3176</v>
      </c>
      <c r="J580" s="865">
        <f>SUM(J3:J579)</f>
        <v>11035680.819999998</v>
      </c>
    </row>
    <row r="581" spans="1:13" ht="24.9" customHeight="1">
      <c r="J581" s="438">
        <f>SUBTOTAL(9,J3:J578)</f>
        <v>11035680.819999998</v>
      </c>
      <c r="K581" s="419">
        <v>4739160.07</v>
      </c>
      <c r="L581" s="901" t="s">
        <v>2919</v>
      </c>
    </row>
    <row r="582" spans="1:13" ht="24.9" customHeight="1">
      <c r="K582" s="419">
        <v>0</v>
      </c>
      <c r="L582" s="902" t="s">
        <v>3997</v>
      </c>
    </row>
    <row r="583" spans="1:13" ht="24.9" customHeight="1">
      <c r="K583" s="419">
        <v>0</v>
      </c>
      <c r="L583" s="902" t="s">
        <v>3844</v>
      </c>
    </row>
    <row r="584" spans="1:13" ht="24.9" customHeight="1">
      <c r="K584" s="419">
        <v>0</v>
      </c>
      <c r="L584" s="903" t="s">
        <v>1443</v>
      </c>
    </row>
    <row r="585" spans="1:13" ht="24.9" customHeight="1">
      <c r="K585" s="419">
        <v>0</v>
      </c>
      <c r="L585" s="903" t="s">
        <v>1443</v>
      </c>
    </row>
    <row r="586" spans="1:13" ht="24.9" customHeight="1">
      <c r="K586" s="419">
        <v>0</v>
      </c>
      <c r="L586" s="903" t="s">
        <v>1443</v>
      </c>
    </row>
    <row r="587" spans="1:13" ht="24.9" customHeight="1">
      <c r="K587" s="419">
        <v>0</v>
      </c>
      <c r="L587" s="903" t="s">
        <v>1443</v>
      </c>
    </row>
    <row r="588" spans="1:13" ht="24.9" customHeight="1">
      <c r="K588" s="438">
        <v>1989397.6300000004</v>
      </c>
      <c r="L588" s="904" t="s">
        <v>3274</v>
      </c>
    </row>
    <row r="589" spans="1:13" ht="24.9" customHeight="1">
      <c r="K589" s="419">
        <v>172977.28</v>
      </c>
      <c r="L589" s="904" t="s">
        <v>2915</v>
      </c>
    </row>
    <row r="590" spans="1:13" ht="24.9" customHeight="1">
      <c r="K590" s="419">
        <v>1466019.05</v>
      </c>
      <c r="L590" s="904" t="s">
        <v>2911</v>
      </c>
    </row>
    <row r="591" spans="1:13" ht="24.9" customHeight="1">
      <c r="K591" s="419">
        <v>628308.43999999994</v>
      </c>
      <c r="L591" s="905" t="s">
        <v>2916</v>
      </c>
    </row>
    <row r="592" spans="1:13" ht="24.9" customHeight="1">
      <c r="K592" s="419">
        <v>68613.649999999994</v>
      </c>
      <c r="L592" s="904" t="s">
        <v>2913</v>
      </c>
    </row>
    <row r="593" spans="11:12" ht="24.9" customHeight="1">
      <c r="K593" s="419">
        <v>1618036.4200000002</v>
      </c>
      <c r="L593" s="904" t="s">
        <v>4068</v>
      </c>
    </row>
    <row r="594" spans="11:12" ht="24.9" customHeight="1">
      <c r="K594" s="419">
        <v>353168.27999999997</v>
      </c>
      <c r="L594" s="901" t="s">
        <v>3338</v>
      </c>
    </row>
  </sheetData>
  <sheetProtection selectLockedCells="1" selectUnlockedCells="1"/>
  <autoFilter ref="A2:WVS578" xr:uid="{00000000-0001-0000-0600-000000000000}"/>
  <mergeCells count="2">
    <mergeCell ref="I139:I148"/>
    <mergeCell ref="J139:J148"/>
  </mergeCells>
  <phoneticPr fontId="19" type="noConversion"/>
  <printOptions horizontalCentered="1"/>
  <pageMargins left="0.2361111111111111" right="0" top="0" bottom="0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4" filterMode="1"/>
  <dimension ref="A1:CJ742"/>
  <sheetViews>
    <sheetView zoomScale="70" zoomScaleNormal="70" zoomScaleSheetLayoutView="75" workbookViewId="0">
      <pane xSplit="1" ySplit="2" topLeftCell="D365" activePane="bottomRight" state="frozen"/>
      <selection pane="topRight" activeCell="B1" sqref="B1"/>
      <selection pane="bottomLeft" activeCell="A4" sqref="A4"/>
      <selection pane="bottomRight" activeCell="L741" sqref="L741"/>
    </sheetView>
  </sheetViews>
  <sheetFormatPr defaultColWidth="9" defaultRowHeight="13.2"/>
  <cols>
    <col min="1" max="1" width="7" style="12" customWidth="1"/>
    <col min="2" max="2" width="40.88671875" style="13" customWidth="1"/>
    <col min="3" max="3" width="23.33203125" style="12" customWidth="1"/>
    <col min="4" max="4" width="27.88671875" style="20" customWidth="1"/>
    <col min="5" max="5" width="22.5546875" style="11" customWidth="1"/>
    <col min="6" max="6" width="13.5546875" style="12" customWidth="1"/>
    <col min="7" max="7" width="7.5546875" style="13" customWidth="1"/>
    <col min="8" max="8" width="13.33203125" style="12" bestFit="1" customWidth="1"/>
    <col min="9" max="9" width="14" style="14" customWidth="1"/>
    <col min="10" max="10" width="11.77734375" style="15" customWidth="1"/>
    <col min="11" max="11" width="27.33203125" style="14" customWidth="1"/>
    <col min="12" max="12" width="18.88671875" style="14" customWidth="1"/>
    <col min="13" max="13" width="65.88671875" style="16" customWidth="1"/>
    <col min="14" max="14" width="34.44140625" style="17" customWidth="1"/>
    <col min="15" max="15" width="21.33203125" style="15" customWidth="1"/>
    <col min="16" max="16384" width="9" style="15"/>
  </cols>
  <sheetData>
    <row r="1" spans="1:15" ht="27" customHeight="1" thickBot="1">
      <c r="A1" s="440"/>
      <c r="B1" s="441" t="s">
        <v>1676</v>
      </c>
      <c r="C1" s="221"/>
      <c r="D1" s="442"/>
      <c r="E1" s="440"/>
      <c r="F1" s="221"/>
      <c r="G1" s="225"/>
      <c r="H1" s="221"/>
      <c r="I1" s="443"/>
      <c r="J1" s="220"/>
      <c r="K1" s="443"/>
      <c r="L1" s="443"/>
      <c r="M1" s="248"/>
      <c r="N1" s="384"/>
      <c r="O1" s="220"/>
    </row>
    <row r="2" spans="1:15" ht="39.6">
      <c r="A2" s="444" t="s">
        <v>1</v>
      </c>
      <c r="B2" s="255" t="s">
        <v>1684</v>
      </c>
      <c r="C2" s="445" t="s">
        <v>195</v>
      </c>
      <c r="D2" s="445" t="s">
        <v>1678</v>
      </c>
      <c r="E2" s="445" t="s">
        <v>196</v>
      </c>
      <c r="F2" s="445" t="s">
        <v>1677</v>
      </c>
      <c r="G2" s="445" t="s">
        <v>197</v>
      </c>
      <c r="H2" s="445" t="s">
        <v>1675</v>
      </c>
      <c r="I2" s="446" t="s">
        <v>198</v>
      </c>
      <c r="J2" s="447" t="s">
        <v>1679</v>
      </c>
      <c r="K2" s="446" t="s">
        <v>1111</v>
      </c>
      <c r="L2" s="446" t="s">
        <v>7</v>
      </c>
      <c r="M2" s="448" t="s">
        <v>143</v>
      </c>
      <c r="N2" s="449" t="s">
        <v>199</v>
      </c>
      <c r="O2" s="448" t="s">
        <v>3343</v>
      </c>
    </row>
    <row r="3" spans="1:15" s="16" customFormat="1" ht="24.9" hidden="1" customHeight="1">
      <c r="A3" s="196">
        <v>1</v>
      </c>
      <c r="B3" s="197" t="s">
        <v>200</v>
      </c>
      <c r="C3" s="196" t="s">
        <v>201</v>
      </c>
      <c r="D3" s="196"/>
      <c r="E3" s="196" t="s">
        <v>202</v>
      </c>
      <c r="F3" s="196">
        <v>2013</v>
      </c>
      <c r="G3" s="196" t="s">
        <v>203</v>
      </c>
      <c r="H3" s="196">
        <v>1</v>
      </c>
      <c r="I3" s="199">
        <v>799.5</v>
      </c>
      <c r="J3" s="198" t="s">
        <v>144</v>
      </c>
      <c r="K3" s="199">
        <v>799.5</v>
      </c>
      <c r="L3" s="199">
        <f>K3</f>
        <v>799.5</v>
      </c>
      <c r="M3" s="450" t="s">
        <v>2919</v>
      </c>
      <c r="N3" s="451"/>
      <c r="O3" s="210"/>
    </row>
    <row r="4" spans="1:15" s="16" customFormat="1" ht="24.9" hidden="1" customHeight="1">
      <c r="A4" s="196">
        <v>2</v>
      </c>
      <c r="B4" s="197" t="s">
        <v>205</v>
      </c>
      <c r="C4" s="196" t="s">
        <v>206</v>
      </c>
      <c r="D4" s="196" t="s">
        <v>207</v>
      </c>
      <c r="E4" s="196" t="s">
        <v>208</v>
      </c>
      <c r="F4" s="196">
        <v>2014</v>
      </c>
      <c r="G4" s="196" t="s">
        <v>209</v>
      </c>
      <c r="H4" s="196">
        <v>1</v>
      </c>
      <c r="I4" s="199">
        <v>799.5</v>
      </c>
      <c r="J4" s="198" t="s">
        <v>144</v>
      </c>
      <c r="K4" s="199">
        <v>799.5</v>
      </c>
      <c r="L4" s="199">
        <f t="shared" ref="L4:L67" si="0">K4</f>
        <v>799.5</v>
      </c>
      <c r="M4" s="198" t="s">
        <v>2919</v>
      </c>
      <c r="N4" s="452" t="s">
        <v>204</v>
      </c>
      <c r="O4" s="210"/>
    </row>
    <row r="5" spans="1:15" s="16" customFormat="1" ht="24.9" hidden="1" customHeight="1">
      <c r="A5" s="196">
        <v>3</v>
      </c>
      <c r="B5" s="197" t="s">
        <v>205</v>
      </c>
      <c r="C5" s="196" t="s">
        <v>206</v>
      </c>
      <c r="D5" s="196">
        <v>1606</v>
      </c>
      <c r="E5" s="196" t="s">
        <v>210</v>
      </c>
      <c r="F5" s="196">
        <v>2014</v>
      </c>
      <c r="G5" s="196" t="s">
        <v>209</v>
      </c>
      <c r="H5" s="196">
        <v>1</v>
      </c>
      <c r="I5" s="199">
        <v>830.25</v>
      </c>
      <c r="J5" s="198" t="s">
        <v>144</v>
      </c>
      <c r="K5" s="199">
        <v>830.25</v>
      </c>
      <c r="L5" s="199">
        <f t="shared" si="0"/>
        <v>830.25</v>
      </c>
      <c r="M5" s="198" t="s">
        <v>2919</v>
      </c>
      <c r="N5" s="452" t="s">
        <v>204</v>
      </c>
      <c r="O5" s="210"/>
    </row>
    <row r="6" spans="1:15" s="16" customFormat="1" ht="24.9" hidden="1" customHeight="1">
      <c r="A6" s="196">
        <v>4</v>
      </c>
      <c r="B6" s="197" t="s">
        <v>211</v>
      </c>
      <c r="C6" s="196" t="s">
        <v>206</v>
      </c>
      <c r="D6" s="196">
        <v>8100</v>
      </c>
      <c r="E6" s="196" t="s">
        <v>212</v>
      </c>
      <c r="F6" s="196">
        <v>2014</v>
      </c>
      <c r="G6" s="196" t="s">
        <v>209</v>
      </c>
      <c r="H6" s="196">
        <v>1</v>
      </c>
      <c r="I6" s="199">
        <v>513.65</v>
      </c>
      <c r="J6" s="198" t="s">
        <v>144</v>
      </c>
      <c r="K6" s="199">
        <v>513.65</v>
      </c>
      <c r="L6" s="199">
        <f t="shared" si="0"/>
        <v>513.65</v>
      </c>
      <c r="M6" s="198" t="s">
        <v>2919</v>
      </c>
      <c r="N6" s="452" t="s">
        <v>204</v>
      </c>
      <c r="O6" s="210"/>
    </row>
    <row r="7" spans="1:15" s="16" customFormat="1" ht="24.9" hidden="1" customHeight="1">
      <c r="A7" s="196">
        <v>5</v>
      </c>
      <c r="B7" s="197" t="s">
        <v>205</v>
      </c>
      <c r="C7" s="196" t="s">
        <v>206</v>
      </c>
      <c r="D7" s="196" t="s">
        <v>213</v>
      </c>
      <c r="E7" s="196" t="s">
        <v>214</v>
      </c>
      <c r="F7" s="196">
        <v>2014</v>
      </c>
      <c r="G7" s="196" t="s">
        <v>209</v>
      </c>
      <c r="H7" s="196">
        <v>1</v>
      </c>
      <c r="I7" s="199">
        <v>1050</v>
      </c>
      <c r="J7" s="198" t="s">
        <v>144</v>
      </c>
      <c r="K7" s="199">
        <v>1050</v>
      </c>
      <c r="L7" s="199">
        <f t="shared" si="0"/>
        <v>1050</v>
      </c>
      <c r="M7" s="198" t="s">
        <v>2919</v>
      </c>
      <c r="N7" s="452" t="s">
        <v>204</v>
      </c>
      <c r="O7" s="210"/>
    </row>
    <row r="8" spans="1:15" s="16" customFormat="1" ht="24.9" hidden="1" customHeight="1">
      <c r="A8" s="196">
        <v>6</v>
      </c>
      <c r="B8" s="197" t="s">
        <v>215</v>
      </c>
      <c r="C8" s="196" t="s">
        <v>206</v>
      </c>
      <c r="D8" s="196" t="s">
        <v>213</v>
      </c>
      <c r="E8" s="196" t="s">
        <v>216</v>
      </c>
      <c r="F8" s="196">
        <v>2015</v>
      </c>
      <c r="G8" s="196" t="s">
        <v>209</v>
      </c>
      <c r="H8" s="196">
        <v>1</v>
      </c>
      <c r="I8" s="199">
        <v>1555</v>
      </c>
      <c r="J8" s="198" t="s">
        <v>144</v>
      </c>
      <c r="K8" s="199">
        <v>1555</v>
      </c>
      <c r="L8" s="199">
        <f t="shared" si="0"/>
        <v>1555</v>
      </c>
      <c r="M8" s="198" t="s">
        <v>2919</v>
      </c>
      <c r="N8" s="452" t="s">
        <v>204</v>
      </c>
      <c r="O8" s="210"/>
    </row>
    <row r="9" spans="1:15" s="16" customFormat="1" ht="24.9" hidden="1" customHeight="1">
      <c r="A9" s="196">
        <v>7</v>
      </c>
      <c r="B9" s="197" t="s">
        <v>205</v>
      </c>
      <c r="C9" s="196" t="s">
        <v>206</v>
      </c>
      <c r="D9" s="196">
        <v>8100</v>
      </c>
      <c r="E9" s="196" t="s">
        <v>217</v>
      </c>
      <c r="F9" s="196">
        <v>2014</v>
      </c>
      <c r="G9" s="196" t="s">
        <v>209</v>
      </c>
      <c r="H9" s="196">
        <v>1</v>
      </c>
      <c r="I9" s="199">
        <v>442.8</v>
      </c>
      <c r="J9" s="198" t="s">
        <v>144</v>
      </c>
      <c r="K9" s="199">
        <v>442.8</v>
      </c>
      <c r="L9" s="199">
        <f t="shared" si="0"/>
        <v>442.8</v>
      </c>
      <c r="M9" s="198" t="s">
        <v>2919</v>
      </c>
      <c r="N9" s="452" t="s">
        <v>204</v>
      </c>
      <c r="O9" s="210"/>
    </row>
    <row r="10" spans="1:15" s="16" customFormat="1" ht="24.9" hidden="1" customHeight="1">
      <c r="A10" s="196">
        <v>8</v>
      </c>
      <c r="B10" s="197" t="s">
        <v>205</v>
      </c>
      <c r="C10" s="196" t="s">
        <v>218</v>
      </c>
      <c r="D10" s="196" t="s">
        <v>219</v>
      </c>
      <c r="E10" s="196" t="s">
        <v>220</v>
      </c>
      <c r="F10" s="196">
        <v>2010</v>
      </c>
      <c r="G10" s="196" t="s">
        <v>209</v>
      </c>
      <c r="H10" s="196">
        <v>1</v>
      </c>
      <c r="I10" s="199">
        <v>372.01</v>
      </c>
      <c r="J10" s="198" t="s">
        <v>144</v>
      </c>
      <c r="K10" s="199">
        <v>372.01</v>
      </c>
      <c r="L10" s="199">
        <f t="shared" si="0"/>
        <v>372.01</v>
      </c>
      <c r="M10" s="198" t="s">
        <v>2919</v>
      </c>
      <c r="N10" s="452" t="s">
        <v>204</v>
      </c>
      <c r="O10" s="210"/>
    </row>
    <row r="11" spans="1:15" s="16" customFormat="1" ht="24.9" hidden="1" customHeight="1">
      <c r="A11" s="196">
        <v>9</v>
      </c>
      <c r="B11" s="197" t="s">
        <v>205</v>
      </c>
      <c r="C11" s="196" t="s">
        <v>218</v>
      </c>
      <c r="D11" s="196" t="s">
        <v>219</v>
      </c>
      <c r="E11" s="196" t="s">
        <v>221</v>
      </c>
      <c r="F11" s="196">
        <v>2010</v>
      </c>
      <c r="G11" s="196" t="s">
        <v>209</v>
      </c>
      <c r="H11" s="196">
        <v>1</v>
      </c>
      <c r="I11" s="199">
        <v>372</v>
      </c>
      <c r="J11" s="198" t="s">
        <v>144</v>
      </c>
      <c r="K11" s="199">
        <v>372</v>
      </c>
      <c r="L11" s="199">
        <f t="shared" si="0"/>
        <v>372</v>
      </c>
      <c r="M11" s="198" t="s">
        <v>2919</v>
      </c>
      <c r="N11" s="452" t="s">
        <v>204</v>
      </c>
      <c r="O11" s="210"/>
    </row>
    <row r="12" spans="1:15" s="16" customFormat="1" ht="24.9" hidden="1" customHeight="1">
      <c r="A12" s="196">
        <v>10</v>
      </c>
      <c r="B12" s="197" t="s">
        <v>205</v>
      </c>
      <c r="C12" s="196" t="s">
        <v>218</v>
      </c>
      <c r="D12" s="196" t="s">
        <v>219</v>
      </c>
      <c r="E12" s="196" t="s">
        <v>222</v>
      </c>
      <c r="F12" s="196">
        <v>2010</v>
      </c>
      <c r="G12" s="196" t="s">
        <v>209</v>
      </c>
      <c r="H12" s="196">
        <v>1</v>
      </c>
      <c r="I12" s="199">
        <v>372</v>
      </c>
      <c r="J12" s="198" t="s">
        <v>144</v>
      </c>
      <c r="K12" s="199">
        <v>372</v>
      </c>
      <c r="L12" s="199">
        <f t="shared" si="0"/>
        <v>372</v>
      </c>
      <c r="M12" s="198" t="s">
        <v>2919</v>
      </c>
      <c r="N12" s="452" t="s">
        <v>204</v>
      </c>
      <c r="O12" s="210"/>
    </row>
    <row r="13" spans="1:15" s="16" customFormat="1" ht="24.9" hidden="1" customHeight="1">
      <c r="A13" s="196">
        <v>11</v>
      </c>
      <c r="B13" s="197" t="s">
        <v>205</v>
      </c>
      <c r="C13" s="196" t="s">
        <v>218</v>
      </c>
      <c r="D13" s="196" t="s">
        <v>223</v>
      </c>
      <c r="E13" s="196" t="s">
        <v>224</v>
      </c>
      <c r="F13" s="196">
        <v>2013</v>
      </c>
      <c r="G13" s="196" t="s">
        <v>209</v>
      </c>
      <c r="H13" s="196">
        <v>1</v>
      </c>
      <c r="I13" s="199">
        <v>396.99</v>
      </c>
      <c r="J13" s="198" t="s">
        <v>144</v>
      </c>
      <c r="K13" s="199">
        <v>396.99</v>
      </c>
      <c r="L13" s="199">
        <f t="shared" si="0"/>
        <v>396.99</v>
      </c>
      <c r="M13" s="198" t="s">
        <v>2919</v>
      </c>
      <c r="N13" s="452" t="s">
        <v>204</v>
      </c>
      <c r="O13" s="210"/>
    </row>
    <row r="14" spans="1:15" s="16" customFormat="1" ht="24.9" hidden="1" customHeight="1">
      <c r="A14" s="196">
        <v>12</v>
      </c>
      <c r="B14" s="197" t="s">
        <v>205</v>
      </c>
      <c r="C14" s="196" t="s">
        <v>218</v>
      </c>
      <c r="D14" s="196" t="s">
        <v>223</v>
      </c>
      <c r="E14" s="196" t="s">
        <v>225</v>
      </c>
      <c r="F14" s="196">
        <v>2013</v>
      </c>
      <c r="G14" s="196" t="s">
        <v>209</v>
      </c>
      <c r="H14" s="196">
        <v>1</v>
      </c>
      <c r="I14" s="199">
        <v>397</v>
      </c>
      <c r="J14" s="198" t="s">
        <v>144</v>
      </c>
      <c r="K14" s="199">
        <v>397</v>
      </c>
      <c r="L14" s="199">
        <f t="shared" si="0"/>
        <v>397</v>
      </c>
      <c r="M14" s="198" t="s">
        <v>2919</v>
      </c>
      <c r="N14" s="452" t="s">
        <v>204</v>
      </c>
      <c r="O14" s="210"/>
    </row>
    <row r="15" spans="1:15" s="16" customFormat="1" ht="24.9" hidden="1" customHeight="1">
      <c r="A15" s="196">
        <v>13</v>
      </c>
      <c r="B15" s="197" t="s">
        <v>205</v>
      </c>
      <c r="C15" s="196" t="s">
        <v>218</v>
      </c>
      <c r="D15" s="196" t="s">
        <v>226</v>
      </c>
      <c r="E15" s="196" t="s">
        <v>227</v>
      </c>
      <c r="F15" s="196">
        <v>2010</v>
      </c>
      <c r="G15" s="196" t="s">
        <v>209</v>
      </c>
      <c r="H15" s="196">
        <v>1</v>
      </c>
      <c r="I15" s="199">
        <v>943.4</v>
      </c>
      <c r="J15" s="198" t="s">
        <v>144</v>
      </c>
      <c r="K15" s="199">
        <v>943.4</v>
      </c>
      <c r="L15" s="199">
        <f t="shared" si="0"/>
        <v>943.4</v>
      </c>
      <c r="M15" s="198" t="s">
        <v>2919</v>
      </c>
      <c r="N15" s="452" t="s">
        <v>204</v>
      </c>
      <c r="O15" s="210"/>
    </row>
    <row r="16" spans="1:15" s="16" customFormat="1" ht="24.9" hidden="1" customHeight="1">
      <c r="A16" s="196">
        <v>14</v>
      </c>
      <c r="B16" s="197" t="s">
        <v>205</v>
      </c>
      <c r="C16" s="196" t="s">
        <v>218</v>
      </c>
      <c r="D16" s="196" t="s">
        <v>228</v>
      </c>
      <c r="E16" s="196" t="s">
        <v>229</v>
      </c>
      <c r="F16" s="196">
        <v>2012</v>
      </c>
      <c r="G16" s="196" t="s">
        <v>209</v>
      </c>
      <c r="H16" s="196">
        <v>1</v>
      </c>
      <c r="I16" s="199">
        <v>579.48</v>
      </c>
      <c r="J16" s="198" t="s">
        <v>144</v>
      </c>
      <c r="K16" s="199">
        <v>579.48</v>
      </c>
      <c r="L16" s="199">
        <f t="shared" si="0"/>
        <v>579.48</v>
      </c>
      <c r="M16" s="198" t="s">
        <v>2919</v>
      </c>
      <c r="N16" s="452" t="s">
        <v>204</v>
      </c>
      <c r="O16" s="210"/>
    </row>
    <row r="17" spans="1:15" s="16" customFormat="1" ht="24.9" hidden="1" customHeight="1">
      <c r="A17" s="196">
        <v>15</v>
      </c>
      <c r="B17" s="197" t="s">
        <v>205</v>
      </c>
      <c r="C17" s="196" t="s">
        <v>218</v>
      </c>
      <c r="D17" s="196" t="s">
        <v>230</v>
      </c>
      <c r="E17" s="196" t="s">
        <v>231</v>
      </c>
      <c r="F17" s="196">
        <v>2013</v>
      </c>
      <c r="G17" s="196" t="s">
        <v>209</v>
      </c>
      <c r="H17" s="196">
        <v>1</v>
      </c>
      <c r="I17" s="199">
        <v>932</v>
      </c>
      <c r="J17" s="198" t="s">
        <v>144</v>
      </c>
      <c r="K17" s="199">
        <v>932</v>
      </c>
      <c r="L17" s="199">
        <f t="shared" si="0"/>
        <v>932</v>
      </c>
      <c r="M17" s="198" t="s">
        <v>2919</v>
      </c>
      <c r="N17" s="452" t="s">
        <v>204</v>
      </c>
      <c r="O17" s="210"/>
    </row>
    <row r="18" spans="1:15" s="16" customFormat="1" ht="24.9" hidden="1" customHeight="1">
      <c r="A18" s="196">
        <v>16</v>
      </c>
      <c r="B18" s="197" t="s">
        <v>205</v>
      </c>
      <c r="C18" s="196" t="s">
        <v>218</v>
      </c>
      <c r="D18" s="196" t="s">
        <v>232</v>
      </c>
      <c r="E18" s="196" t="s">
        <v>233</v>
      </c>
      <c r="F18" s="196">
        <v>2013</v>
      </c>
      <c r="G18" s="196" t="s">
        <v>209</v>
      </c>
      <c r="H18" s="196">
        <v>1</v>
      </c>
      <c r="I18" s="199">
        <v>823.49</v>
      </c>
      <c r="J18" s="198" t="s">
        <v>144</v>
      </c>
      <c r="K18" s="199">
        <v>823.49</v>
      </c>
      <c r="L18" s="199">
        <f t="shared" si="0"/>
        <v>823.49</v>
      </c>
      <c r="M18" s="198" t="s">
        <v>2919</v>
      </c>
      <c r="N18" s="452" t="s">
        <v>204</v>
      </c>
      <c r="O18" s="210"/>
    </row>
    <row r="19" spans="1:15" s="16" customFormat="1" ht="24.9" hidden="1" customHeight="1">
      <c r="A19" s="196">
        <v>17</v>
      </c>
      <c r="B19" s="197" t="s">
        <v>205</v>
      </c>
      <c r="C19" s="196" t="s">
        <v>234</v>
      </c>
      <c r="D19" s="196">
        <v>4515</v>
      </c>
      <c r="E19" s="196" t="s">
        <v>235</v>
      </c>
      <c r="F19" s="196">
        <v>2013</v>
      </c>
      <c r="G19" s="196" t="s">
        <v>209</v>
      </c>
      <c r="H19" s="196">
        <v>1</v>
      </c>
      <c r="I19" s="199">
        <v>1200</v>
      </c>
      <c r="J19" s="198" t="s">
        <v>144</v>
      </c>
      <c r="K19" s="199">
        <v>1200</v>
      </c>
      <c r="L19" s="199">
        <f t="shared" si="0"/>
        <v>1200</v>
      </c>
      <c r="M19" s="198" t="s">
        <v>2919</v>
      </c>
      <c r="N19" s="452" t="s">
        <v>204</v>
      </c>
      <c r="O19" s="210"/>
    </row>
    <row r="20" spans="1:15" s="16" customFormat="1" ht="24.9" hidden="1" customHeight="1">
      <c r="A20" s="196">
        <v>18</v>
      </c>
      <c r="B20" s="197" t="s">
        <v>236</v>
      </c>
      <c r="C20" s="196" t="s">
        <v>237</v>
      </c>
      <c r="D20" s="196" t="s">
        <v>238</v>
      </c>
      <c r="E20" s="196" t="s">
        <v>239</v>
      </c>
      <c r="F20" s="196">
        <v>2011</v>
      </c>
      <c r="G20" s="196" t="s">
        <v>240</v>
      </c>
      <c r="H20" s="196">
        <v>1</v>
      </c>
      <c r="I20" s="199">
        <v>532.33000000000004</v>
      </c>
      <c r="J20" s="198" t="s">
        <v>144</v>
      </c>
      <c r="K20" s="199">
        <v>532.33000000000004</v>
      </c>
      <c r="L20" s="199">
        <f t="shared" si="0"/>
        <v>532.33000000000004</v>
      </c>
      <c r="M20" s="198" t="s">
        <v>2919</v>
      </c>
      <c r="N20" s="452"/>
      <c r="O20" s="210"/>
    </row>
    <row r="21" spans="1:15" s="16" customFormat="1" ht="24.9" hidden="1" customHeight="1">
      <c r="A21" s="196">
        <v>19</v>
      </c>
      <c r="B21" s="197" t="s">
        <v>241</v>
      </c>
      <c r="C21" s="196" t="s">
        <v>242</v>
      </c>
      <c r="D21" s="196" t="s">
        <v>243</v>
      </c>
      <c r="E21" s="196" t="s">
        <v>244</v>
      </c>
      <c r="F21" s="196">
        <v>2013</v>
      </c>
      <c r="G21" s="196" t="s">
        <v>240</v>
      </c>
      <c r="H21" s="196">
        <v>1</v>
      </c>
      <c r="I21" s="199">
        <v>335</v>
      </c>
      <c r="J21" s="198" t="s">
        <v>144</v>
      </c>
      <c r="K21" s="199">
        <v>335</v>
      </c>
      <c r="L21" s="199">
        <f t="shared" si="0"/>
        <v>335</v>
      </c>
      <c r="M21" s="198" t="s">
        <v>2919</v>
      </c>
      <c r="N21" s="452"/>
      <c r="O21" s="210"/>
    </row>
    <row r="22" spans="1:15" s="16" customFormat="1" ht="24.9" hidden="1" customHeight="1">
      <c r="A22" s="196">
        <v>20</v>
      </c>
      <c r="B22" s="197" t="s">
        <v>245</v>
      </c>
      <c r="C22" s="196" t="s">
        <v>246</v>
      </c>
      <c r="D22" s="196" t="s">
        <v>247</v>
      </c>
      <c r="E22" s="196" t="s">
        <v>248</v>
      </c>
      <c r="F22" s="196">
        <v>2013</v>
      </c>
      <c r="G22" s="196" t="s">
        <v>240</v>
      </c>
      <c r="H22" s="196">
        <v>1</v>
      </c>
      <c r="I22" s="199">
        <v>34.97</v>
      </c>
      <c r="J22" s="198" t="s">
        <v>144</v>
      </c>
      <c r="K22" s="199">
        <v>34.97</v>
      </c>
      <c r="L22" s="199">
        <f t="shared" si="0"/>
        <v>34.97</v>
      </c>
      <c r="M22" s="198" t="s">
        <v>2919</v>
      </c>
      <c r="N22" s="452"/>
      <c r="O22" s="210"/>
    </row>
    <row r="23" spans="1:15" s="16" customFormat="1" ht="24.9" hidden="1" customHeight="1">
      <c r="A23" s="196">
        <v>21</v>
      </c>
      <c r="B23" s="197" t="s">
        <v>249</v>
      </c>
      <c r="C23" s="196" t="s">
        <v>250</v>
      </c>
      <c r="D23" s="196" t="s">
        <v>243</v>
      </c>
      <c r="E23" s="196" t="s">
        <v>251</v>
      </c>
      <c r="F23" s="196">
        <v>2013</v>
      </c>
      <c r="G23" s="196" t="s">
        <v>240</v>
      </c>
      <c r="H23" s="196">
        <v>1</v>
      </c>
      <c r="I23" s="199">
        <v>603.95000000000005</v>
      </c>
      <c r="J23" s="198" t="s">
        <v>144</v>
      </c>
      <c r="K23" s="199">
        <v>603.95000000000005</v>
      </c>
      <c r="L23" s="199">
        <f t="shared" si="0"/>
        <v>603.95000000000005</v>
      </c>
      <c r="M23" s="198" t="s">
        <v>2919</v>
      </c>
      <c r="N23" s="452"/>
      <c r="O23" s="210"/>
    </row>
    <row r="24" spans="1:15" s="16" customFormat="1" ht="24.9" hidden="1" customHeight="1">
      <c r="A24" s="196">
        <v>22</v>
      </c>
      <c r="B24" s="197" t="s">
        <v>252</v>
      </c>
      <c r="C24" s="196" t="s">
        <v>242</v>
      </c>
      <c r="D24" s="196" t="s">
        <v>253</v>
      </c>
      <c r="E24" s="196" t="s">
        <v>254</v>
      </c>
      <c r="F24" s="196">
        <v>2013</v>
      </c>
      <c r="G24" s="196" t="s">
        <v>240</v>
      </c>
      <c r="H24" s="196">
        <v>1</v>
      </c>
      <c r="I24" s="199">
        <v>751.17</v>
      </c>
      <c r="J24" s="198" t="s">
        <v>144</v>
      </c>
      <c r="K24" s="199">
        <v>751.17</v>
      </c>
      <c r="L24" s="199">
        <f t="shared" si="0"/>
        <v>751.17</v>
      </c>
      <c r="M24" s="198" t="s">
        <v>2919</v>
      </c>
      <c r="N24" s="452"/>
      <c r="O24" s="210"/>
    </row>
    <row r="25" spans="1:15" s="16" customFormat="1" ht="24.9" hidden="1" customHeight="1">
      <c r="A25" s="196">
        <v>23</v>
      </c>
      <c r="B25" s="197" t="s">
        <v>255</v>
      </c>
      <c r="C25" s="196" t="s">
        <v>206</v>
      </c>
      <c r="D25" s="196" t="s">
        <v>256</v>
      </c>
      <c r="E25" s="196" t="s">
        <v>257</v>
      </c>
      <c r="F25" s="196">
        <v>2013</v>
      </c>
      <c r="G25" s="196" t="s">
        <v>209</v>
      </c>
      <c r="H25" s="196">
        <v>1</v>
      </c>
      <c r="I25" s="199">
        <v>3349.99</v>
      </c>
      <c r="J25" s="198" t="s">
        <v>144</v>
      </c>
      <c r="K25" s="199">
        <v>3349.99</v>
      </c>
      <c r="L25" s="199">
        <f t="shared" si="0"/>
        <v>3349.99</v>
      </c>
      <c r="M25" s="198" t="s">
        <v>2919</v>
      </c>
      <c r="N25" s="452" t="s">
        <v>204</v>
      </c>
      <c r="O25" s="210"/>
    </row>
    <row r="26" spans="1:15" s="16" customFormat="1" ht="24.9" hidden="1" customHeight="1">
      <c r="A26" s="196">
        <v>24</v>
      </c>
      <c r="B26" s="197" t="s">
        <v>258</v>
      </c>
      <c r="C26" s="196" t="s">
        <v>259</v>
      </c>
      <c r="D26" s="196" t="s">
        <v>246</v>
      </c>
      <c r="E26" s="196" t="s">
        <v>260</v>
      </c>
      <c r="F26" s="196">
        <v>2012</v>
      </c>
      <c r="G26" s="196" t="s">
        <v>240</v>
      </c>
      <c r="H26" s="196">
        <v>1</v>
      </c>
      <c r="I26" s="199">
        <v>2199</v>
      </c>
      <c r="J26" s="198" t="s">
        <v>144</v>
      </c>
      <c r="K26" s="199">
        <v>2199</v>
      </c>
      <c r="L26" s="199">
        <f t="shared" si="0"/>
        <v>2199</v>
      </c>
      <c r="M26" s="198" t="s">
        <v>2919</v>
      </c>
      <c r="N26" s="452"/>
      <c r="O26" s="210"/>
    </row>
    <row r="27" spans="1:15" s="16" customFormat="1" ht="24.9" hidden="1" customHeight="1">
      <c r="A27" s="196">
        <v>25</v>
      </c>
      <c r="B27" s="197" t="s">
        <v>261</v>
      </c>
      <c r="C27" s="196" t="s">
        <v>262</v>
      </c>
      <c r="D27" s="196" t="s">
        <v>263</v>
      </c>
      <c r="E27" s="196" t="s">
        <v>264</v>
      </c>
      <c r="F27" s="196">
        <v>2013</v>
      </c>
      <c r="G27" s="196" t="s">
        <v>240</v>
      </c>
      <c r="H27" s="196">
        <v>1</v>
      </c>
      <c r="I27" s="199">
        <v>2851.26</v>
      </c>
      <c r="J27" s="198" t="s">
        <v>144</v>
      </c>
      <c r="K27" s="199">
        <v>2851.26</v>
      </c>
      <c r="L27" s="199">
        <f t="shared" si="0"/>
        <v>2851.26</v>
      </c>
      <c r="M27" s="198" t="s">
        <v>2919</v>
      </c>
      <c r="N27" s="452"/>
      <c r="O27" s="210"/>
    </row>
    <row r="28" spans="1:15" s="16" customFormat="1" ht="24.9" hidden="1" customHeight="1">
      <c r="A28" s="196">
        <v>26</v>
      </c>
      <c r="B28" s="197" t="s">
        <v>261</v>
      </c>
      <c r="C28" s="196" t="s">
        <v>262</v>
      </c>
      <c r="D28" s="196" t="s">
        <v>263</v>
      </c>
      <c r="E28" s="196" t="s">
        <v>265</v>
      </c>
      <c r="F28" s="196">
        <v>2013</v>
      </c>
      <c r="G28" s="196" t="s">
        <v>209</v>
      </c>
      <c r="H28" s="196">
        <v>1</v>
      </c>
      <c r="I28" s="199">
        <v>1817.08</v>
      </c>
      <c r="J28" s="198" t="s">
        <v>144</v>
      </c>
      <c r="K28" s="199">
        <v>1817.08</v>
      </c>
      <c r="L28" s="199">
        <f t="shared" si="0"/>
        <v>1817.08</v>
      </c>
      <c r="M28" s="198" t="s">
        <v>2919</v>
      </c>
      <c r="N28" s="452" t="s">
        <v>204</v>
      </c>
      <c r="O28" s="210"/>
    </row>
    <row r="29" spans="1:15" s="16" customFormat="1" ht="24.9" hidden="1" customHeight="1">
      <c r="A29" s="196">
        <v>27</v>
      </c>
      <c r="B29" s="197" t="s">
        <v>261</v>
      </c>
      <c r="C29" s="196" t="s">
        <v>262</v>
      </c>
      <c r="D29" s="196" t="s">
        <v>266</v>
      </c>
      <c r="E29" s="196" t="s">
        <v>267</v>
      </c>
      <c r="F29" s="196">
        <v>2013</v>
      </c>
      <c r="G29" s="196" t="s">
        <v>209</v>
      </c>
      <c r="H29" s="196">
        <v>1</v>
      </c>
      <c r="I29" s="199">
        <v>2809.9</v>
      </c>
      <c r="J29" s="198" t="s">
        <v>144</v>
      </c>
      <c r="K29" s="199">
        <v>2809.9</v>
      </c>
      <c r="L29" s="199">
        <f t="shared" si="0"/>
        <v>2809.9</v>
      </c>
      <c r="M29" s="198" t="s">
        <v>2919</v>
      </c>
      <c r="N29" s="452" t="s">
        <v>204</v>
      </c>
      <c r="O29" s="210"/>
    </row>
    <row r="30" spans="1:15" s="16" customFormat="1" ht="24.9" hidden="1" customHeight="1">
      <c r="A30" s="196">
        <v>28</v>
      </c>
      <c r="B30" s="197" t="s">
        <v>261</v>
      </c>
      <c r="C30" s="196" t="s">
        <v>262</v>
      </c>
      <c r="D30" s="196" t="s">
        <v>268</v>
      </c>
      <c r="E30" s="196" t="s">
        <v>269</v>
      </c>
      <c r="F30" s="196">
        <v>2015</v>
      </c>
      <c r="G30" s="196" t="s">
        <v>209</v>
      </c>
      <c r="H30" s="196">
        <v>1</v>
      </c>
      <c r="I30" s="199">
        <v>3407.1</v>
      </c>
      <c r="J30" s="198" t="s">
        <v>144</v>
      </c>
      <c r="K30" s="199">
        <v>3407.1</v>
      </c>
      <c r="L30" s="199">
        <f t="shared" si="0"/>
        <v>3407.1</v>
      </c>
      <c r="M30" s="198" t="s">
        <v>2919</v>
      </c>
      <c r="N30" s="452" t="s">
        <v>204</v>
      </c>
      <c r="O30" s="210"/>
    </row>
    <row r="31" spans="1:15" s="16" customFormat="1" ht="24.9" hidden="1" customHeight="1">
      <c r="A31" s="196">
        <v>29</v>
      </c>
      <c r="B31" s="197" t="s">
        <v>261</v>
      </c>
      <c r="C31" s="196" t="s">
        <v>262</v>
      </c>
      <c r="D31" s="196" t="s">
        <v>263</v>
      </c>
      <c r="E31" s="196" t="s">
        <v>270</v>
      </c>
      <c r="F31" s="196">
        <v>2013</v>
      </c>
      <c r="G31" s="196" t="s">
        <v>209</v>
      </c>
      <c r="H31" s="196">
        <v>1</v>
      </c>
      <c r="I31" s="199">
        <v>2851.26</v>
      </c>
      <c r="J31" s="198" t="s">
        <v>144</v>
      </c>
      <c r="K31" s="199">
        <v>2851.26</v>
      </c>
      <c r="L31" s="199">
        <f t="shared" si="0"/>
        <v>2851.26</v>
      </c>
      <c r="M31" s="198" t="s">
        <v>2919</v>
      </c>
      <c r="N31" s="452" t="s">
        <v>204</v>
      </c>
      <c r="O31" s="210"/>
    </row>
    <row r="32" spans="1:15" s="16" customFormat="1" ht="24.9" hidden="1" customHeight="1">
      <c r="A32" s="196">
        <v>30</v>
      </c>
      <c r="B32" s="197" t="s">
        <v>261</v>
      </c>
      <c r="C32" s="196" t="s">
        <v>262</v>
      </c>
      <c r="D32" s="196" t="s">
        <v>263</v>
      </c>
      <c r="E32" s="196" t="s">
        <v>271</v>
      </c>
      <c r="F32" s="196">
        <v>2013</v>
      </c>
      <c r="G32" s="196" t="s">
        <v>209</v>
      </c>
      <c r="H32" s="196">
        <v>1</v>
      </c>
      <c r="I32" s="199">
        <v>2136</v>
      </c>
      <c r="J32" s="198" t="s">
        <v>144</v>
      </c>
      <c r="K32" s="199">
        <v>2136</v>
      </c>
      <c r="L32" s="199">
        <f t="shared" si="0"/>
        <v>2136</v>
      </c>
      <c r="M32" s="198" t="s">
        <v>2919</v>
      </c>
      <c r="N32" s="452" t="s">
        <v>204</v>
      </c>
      <c r="O32" s="210"/>
    </row>
    <row r="33" spans="1:15" s="16" customFormat="1" ht="24.9" hidden="1" customHeight="1">
      <c r="A33" s="196">
        <v>31</v>
      </c>
      <c r="B33" s="197" t="s">
        <v>261</v>
      </c>
      <c r="C33" s="196" t="s">
        <v>262</v>
      </c>
      <c r="D33" s="196" t="s">
        <v>272</v>
      </c>
      <c r="E33" s="196" t="s">
        <v>227</v>
      </c>
      <c r="F33" s="196">
        <v>2010</v>
      </c>
      <c r="G33" s="196" t="s">
        <v>209</v>
      </c>
      <c r="H33" s="196">
        <v>1</v>
      </c>
      <c r="I33" s="199">
        <v>3145.03</v>
      </c>
      <c r="J33" s="198" t="s">
        <v>144</v>
      </c>
      <c r="K33" s="199">
        <v>3145.03</v>
      </c>
      <c r="L33" s="199">
        <f t="shared" si="0"/>
        <v>3145.03</v>
      </c>
      <c r="M33" s="198" t="s">
        <v>2919</v>
      </c>
      <c r="N33" s="452" t="s">
        <v>204</v>
      </c>
      <c r="O33" s="210"/>
    </row>
    <row r="34" spans="1:15" s="16" customFormat="1" ht="24.9" hidden="1" customHeight="1">
      <c r="A34" s="196">
        <v>32</v>
      </c>
      <c r="B34" s="197" t="s">
        <v>261</v>
      </c>
      <c r="C34" s="196" t="s">
        <v>262</v>
      </c>
      <c r="D34" s="196" t="s">
        <v>263</v>
      </c>
      <c r="E34" s="196" t="s">
        <v>273</v>
      </c>
      <c r="F34" s="196">
        <v>2013</v>
      </c>
      <c r="G34" s="196" t="s">
        <v>209</v>
      </c>
      <c r="H34" s="196">
        <v>1</v>
      </c>
      <c r="I34" s="199">
        <v>2948.3</v>
      </c>
      <c r="J34" s="198" t="s">
        <v>144</v>
      </c>
      <c r="K34" s="199">
        <v>2948.3</v>
      </c>
      <c r="L34" s="199">
        <f t="shared" si="0"/>
        <v>2948.3</v>
      </c>
      <c r="M34" s="198" t="s">
        <v>2919</v>
      </c>
      <c r="N34" s="452" t="s">
        <v>204</v>
      </c>
      <c r="O34" s="210"/>
    </row>
    <row r="35" spans="1:15" s="16" customFormat="1" ht="24.9" hidden="1" customHeight="1">
      <c r="A35" s="196">
        <v>33</v>
      </c>
      <c r="B35" s="197" t="s">
        <v>261</v>
      </c>
      <c r="C35" s="196" t="s">
        <v>262</v>
      </c>
      <c r="D35" s="196" t="s">
        <v>263</v>
      </c>
      <c r="E35" s="196" t="s">
        <v>274</v>
      </c>
      <c r="F35" s="196">
        <v>2013</v>
      </c>
      <c r="G35" s="196" t="s">
        <v>209</v>
      </c>
      <c r="H35" s="196">
        <v>1</v>
      </c>
      <c r="I35" s="199">
        <v>3082.74</v>
      </c>
      <c r="J35" s="198" t="s">
        <v>144</v>
      </c>
      <c r="K35" s="199">
        <v>3082.74</v>
      </c>
      <c r="L35" s="199">
        <f t="shared" si="0"/>
        <v>3082.74</v>
      </c>
      <c r="M35" s="198" t="s">
        <v>2919</v>
      </c>
      <c r="N35" s="452" t="s">
        <v>204</v>
      </c>
      <c r="O35" s="210"/>
    </row>
    <row r="36" spans="1:15" s="16" customFormat="1" ht="24.9" hidden="1" customHeight="1">
      <c r="A36" s="196">
        <v>34</v>
      </c>
      <c r="B36" s="197" t="s">
        <v>261</v>
      </c>
      <c r="C36" s="196" t="s">
        <v>262</v>
      </c>
      <c r="D36" s="196" t="s">
        <v>263</v>
      </c>
      <c r="E36" s="196" t="s">
        <v>275</v>
      </c>
      <c r="F36" s="196">
        <v>2013</v>
      </c>
      <c r="G36" s="196" t="s">
        <v>209</v>
      </c>
      <c r="H36" s="196">
        <v>1</v>
      </c>
      <c r="I36" s="199">
        <v>3082.74</v>
      </c>
      <c r="J36" s="198" t="s">
        <v>144</v>
      </c>
      <c r="K36" s="199">
        <v>3082.74</v>
      </c>
      <c r="L36" s="199">
        <f t="shared" si="0"/>
        <v>3082.74</v>
      </c>
      <c r="M36" s="198" t="s">
        <v>2919</v>
      </c>
      <c r="N36" s="452" t="s">
        <v>204</v>
      </c>
      <c r="O36" s="210"/>
    </row>
    <row r="37" spans="1:15" s="16" customFormat="1" ht="24.9" hidden="1" customHeight="1">
      <c r="A37" s="196">
        <v>35</v>
      </c>
      <c r="B37" s="197" t="s">
        <v>261</v>
      </c>
      <c r="C37" s="196" t="s">
        <v>262</v>
      </c>
      <c r="D37" s="196" t="s">
        <v>263</v>
      </c>
      <c r="E37" s="196" t="s">
        <v>276</v>
      </c>
      <c r="F37" s="196">
        <v>2013</v>
      </c>
      <c r="G37" s="196" t="s">
        <v>209</v>
      </c>
      <c r="H37" s="196">
        <v>1</v>
      </c>
      <c r="I37" s="199">
        <v>3082.73</v>
      </c>
      <c r="J37" s="198" t="s">
        <v>144</v>
      </c>
      <c r="K37" s="199">
        <v>3082.73</v>
      </c>
      <c r="L37" s="199">
        <f t="shared" si="0"/>
        <v>3082.73</v>
      </c>
      <c r="M37" s="198" t="s">
        <v>2919</v>
      </c>
      <c r="N37" s="452" t="s">
        <v>204</v>
      </c>
      <c r="O37" s="210"/>
    </row>
    <row r="38" spans="1:15" s="16" customFormat="1" ht="24.9" hidden="1" customHeight="1">
      <c r="A38" s="196">
        <v>36</v>
      </c>
      <c r="B38" s="197" t="s">
        <v>261</v>
      </c>
      <c r="C38" s="196" t="s">
        <v>262</v>
      </c>
      <c r="D38" s="196" t="s">
        <v>263</v>
      </c>
      <c r="E38" s="196" t="s">
        <v>277</v>
      </c>
      <c r="F38" s="196">
        <v>2013</v>
      </c>
      <c r="G38" s="196" t="s">
        <v>209</v>
      </c>
      <c r="H38" s="196">
        <v>1</v>
      </c>
      <c r="I38" s="199">
        <v>2431</v>
      </c>
      <c r="J38" s="198" t="s">
        <v>144</v>
      </c>
      <c r="K38" s="199">
        <v>2431</v>
      </c>
      <c r="L38" s="199">
        <f t="shared" si="0"/>
        <v>2431</v>
      </c>
      <c r="M38" s="198" t="s">
        <v>2919</v>
      </c>
      <c r="N38" s="452" t="s">
        <v>204</v>
      </c>
      <c r="O38" s="210"/>
    </row>
    <row r="39" spans="1:15" s="16" customFormat="1" ht="24.9" hidden="1" customHeight="1">
      <c r="A39" s="196">
        <v>37</v>
      </c>
      <c r="B39" s="197" t="s">
        <v>261</v>
      </c>
      <c r="C39" s="196" t="s">
        <v>262</v>
      </c>
      <c r="D39" s="196" t="s">
        <v>263</v>
      </c>
      <c r="E39" s="196" t="s">
        <v>278</v>
      </c>
      <c r="F39" s="196">
        <v>2013</v>
      </c>
      <c r="G39" s="196" t="s">
        <v>209</v>
      </c>
      <c r="H39" s="196">
        <v>1</v>
      </c>
      <c r="I39" s="199">
        <v>2431</v>
      </c>
      <c r="J39" s="198" t="s">
        <v>144</v>
      </c>
      <c r="K39" s="199">
        <v>2431</v>
      </c>
      <c r="L39" s="199">
        <f t="shared" si="0"/>
        <v>2431</v>
      </c>
      <c r="M39" s="198" t="s">
        <v>2919</v>
      </c>
      <c r="N39" s="452" t="s">
        <v>204</v>
      </c>
      <c r="O39" s="210"/>
    </row>
    <row r="40" spans="1:15" s="16" customFormat="1" ht="24.9" hidden="1" customHeight="1">
      <c r="A40" s="196">
        <v>38</v>
      </c>
      <c r="B40" s="197" t="s">
        <v>261</v>
      </c>
      <c r="C40" s="196" t="s">
        <v>262</v>
      </c>
      <c r="D40" s="196" t="s">
        <v>263</v>
      </c>
      <c r="E40" s="196" t="s">
        <v>279</v>
      </c>
      <c r="F40" s="196">
        <v>2013</v>
      </c>
      <c r="G40" s="196" t="s">
        <v>209</v>
      </c>
      <c r="H40" s="196">
        <v>1</v>
      </c>
      <c r="I40" s="199">
        <v>2431</v>
      </c>
      <c r="J40" s="198" t="s">
        <v>144</v>
      </c>
      <c r="K40" s="199">
        <v>2431</v>
      </c>
      <c r="L40" s="199">
        <f t="shared" si="0"/>
        <v>2431</v>
      </c>
      <c r="M40" s="198" t="s">
        <v>2919</v>
      </c>
      <c r="N40" s="452" t="s">
        <v>204</v>
      </c>
      <c r="O40" s="210"/>
    </row>
    <row r="41" spans="1:15" s="16" customFormat="1" ht="24.9" hidden="1" customHeight="1">
      <c r="A41" s="196">
        <v>39</v>
      </c>
      <c r="B41" s="197" t="s">
        <v>261</v>
      </c>
      <c r="C41" s="196" t="s">
        <v>262</v>
      </c>
      <c r="D41" s="196" t="s">
        <v>263</v>
      </c>
      <c r="E41" s="196" t="s">
        <v>280</v>
      </c>
      <c r="F41" s="196">
        <v>2013</v>
      </c>
      <c r="G41" s="196" t="s">
        <v>209</v>
      </c>
      <c r="H41" s="196">
        <v>1</v>
      </c>
      <c r="I41" s="199">
        <v>2431.38</v>
      </c>
      <c r="J41" s="198" t="s">
        <v>144</v>
      </c>
      <c r="K41" s="199">
        <v>2431.38</v>
      </c>
      <c r="L41" s="199">
        <f t="shared" si="0"/>
        <v>2431.38</v>
      </c>
      <c r="M41" s="198" t="s">
        <v>2919</v>
      </c>
      <c r="N41" s="452" t="s">
        <v>204</v>
      </c>
      <c r="O41" s="210"/>
    </row>
    <row r="42" spans="1:15" s="16" customFormat="1" ht="24.9" hidden="1" customHeight="1">
      <c r="A42" s="196">
        <v>40</v>
      </c>
      <c r="B42" s="197" t="s">
        <v>261</v>
      </c>
      <c r="C42" s="196" t="s">
        <v>262</v>
      </c>
      <c r="D42" s="196" t="s">
        <v>268</v>
      </c>
      <c r="E42" s="196" t="s">
        <v>281</v>
      </c>
      <c r="F42" s="196">
        <v>2014</v>
      </c>
      <c r="G42" s="196" t="s">
        <v>209</v>
      </c>
      <c r="H42" s="196">
        <v>1</v>
      </c>
      <c r="I42" s="199">
        <v>3399.99</v>
      </c>
      <c r="J42" s="198" t="s">
        <v>144</v>
      </c>
      <c r="K42" s="199">
        <v>3399.99</v>
      </c>
      <c r="L42" s="199">
        <f t="shared" si="0"/>
        <v>3399.99</v>
      </c>
      <c r="M42" s="198" t="s">
        <v>2919</v>
      </c>
      <c r="N42" s="452" t="s">
        <v>204</v>
      </c>
      <c r="O42" s="210"/>
    </row>
    <row r="43" spans="1:15" s="16" customFormat="1" ht="24.9" hidden="1" customHeight="1">
      <c r="A43" s="196">
        <v>41</v>
      </c>
      <c r="B43" s="197" t="s">
        <v>261</v>
      </c>
      <c r="C43" s="196" t="s">
        <v>262</v>
      </c>
      <c r="D43" s="196" t="s">
        <v>263</v>
      </c>
      <c r="E43" s="196" t="s">
        <v>282</v>
      </c>
      <c r="F43" s="196">
        <v>2012</v>
      </c>
      <c r="G43" s="196" t="s">
        <v>209</v>
      </c>
      <c r="H43" s="196">
        <v>1</v>
      </c>
      <c r="I43" s="199">
        <v>2986.85</v>
      </c>
      <c r="J43" s="198" t="s">
        <v>144</v>
      </c>
      <c r="K43" s="199">
        <v>2986.85</v>
      </c>
      <c r="L43" s="199">
        <f t="shared" si="0"/>
        <v>2986.85</v>
      </c>
      <c r="M43" s="198" t="s">
        <v>2919</v>
      </c>
      <c r="N43" s="452" t="s">
        <v>204</v>
      </c>
      <c r="O43" s="210"/>
    </row>
    <row r="44" spans="1:15" s="16" customFormat="1" ht="24.9" hidden="1" customHeight="1">
      <c r="A44" s="196">
        <v>42</v>
      </c>
      <c r="B44" s="197" t="s">
        <v>261</v>
      </c>
      <c r="C44" s="196" t="s">
        <v>262</v>
      </c>
      <c r="D44" s="196" t="s">
        <v>263</v>
      </c>
      <c r="E44" s="196" t="s">
        <v>283</v>
      </c>
      <c r="F44" s="196">
        <v>2012</v>
      </c>
      <c r="G44" s="196" t="s">
        <v>209</v>
      </c>
      <c r="H44" s="196">
        <v>1</v>
      </c>
      <c r="I44" s="199">
        <v>2102.67</v>
      </c>
      <c r="J44" s="198" t="s">
        <v>144</v>
      </c>
      <c r="K44" s="199">
        <v>2102.67</v>
      </c>
      <c r="L44" s="199">
        <f t="shared" si="0"/>
        <v>2102.67</v>
      </c>
      <c r="M44" s="198" t="s">
        <v>2919</v>
      </c>
      <c r="N44" s="452" t="s">
        <v>204</v>
      </c>
      <c r="O44" s="210"/>
    </row>
    <row r="45" spans="1:15" s="16" customFormat="1" ht="24.9" hidden="1" customHeight="1">
      <c r="A45" s="196">
        <v>43</v>
      </c>
      <c r="B45" s="197" t="s">
        <v>261</v>
      </c>
      <c r="C45" s="196" t="s">
        <v>262</v>
      </c>
      <c r="D45" s="196" t="s">
        <v>284</v>
      </c>
      <c r="E45" s="196" t="s">
        <v>285</v>
      </c>
      <c r="F45" s="196">
        <v>2013</v>
      </c>
      <c r="G45" s="196" t="s">
        <v>209</v>
      </c>
      <c r="H45" s="196">
        <v>1</v>
      </c>
      <c r="I45" s="199">
        <v>4629.92</v>
      </c>
      <c r="J45" s="198" t="s">
        <v>144</v>
      </c>
      <c r="K45" s="199">
        <v>4629.92</v>
      </c>
      <c r="L45" s="199">
        <f t="shared" si="0"/>
        <v>4629.92</v>
      </c>
      <c r="M45" s="198" t="s">
        <v>2919</v>
      </c>
      <c r="N45" s="452" t="s">
        <v>204</v>
      </c>
      <c r="O45" s="210"/>
    </row>
    <row r="46" spans="1:15" s="16" customFormat="1" ht="24.9" hidden="1" customHeight="1">
      <c r="A46" s="196">
        <v>44</v>
      </c>
      <c r="B46" s="197" t="s">
        <v>261</v>
      </c>
      <c r="C46" s="196" t="s">
        <v>262</v>
      </c>
      <c r="D46" s="196" t="s">
        <v>268</v>
      </c>
      <c r="E46" s="196" t="s">
        <v>286</v>
      </c>
      <c r="F46" s="196">
        <v>2015</v>
      </c>
      <c r="G46" s="196" t="s">
        <v>209</v>
      </c>
      <c r="H46" s="196">
        <v>1</v>
      </c>
      <c r="I46" s="199">
        <v>4245.96</v>
      </c>
      <c r="J46" s="198" t="s">
        <v>144</v>
      </c>
      <c r="K46" s="199">
        <v>4245.96</v>
      </c>
      <c r="L46" s="199">
        <f t="shared" si="0"/>
        <v>4245.96</v>
      </c>
      <c r="M46" s="198" t="s">
        <v>2919</v>
      </c>
      <c r="N46" s="452" t="s">
        <v>204</v>
      </c>
      <c r="O46" s="210"/>
    </row>
    <row r="47" spans="1:15" s="16" customFormat="1" ht="24.9" hidden="1" customHeight="1">
      <c r="A47" s="196">
        <v>45</v>
      </c>
      <c r="B47" s="197" t="s">
        <v>287</v>
      </c>
      <c r="C47" s="196" t="s">
        <v>206</v>
      </c>
      <c r="D47" s="196" t="s">
        <v>288</v>
      </c>
      <c r="E47" s="196" t="s">
        <v>289</v>
      </c>
      <c r="F47" s="196">
        <v>2011</v>
      </c>
      <c r="G47" s="196" t="s">
        <v>240</v>
      </c>
      <c r="H47" s="196">
        <v>1</v>
      </c>
      <c r="I47" s="199">
        <v>2490</v>
      </c>
      <c r="J47" s="198" t="s">
        <v>144</v>
      </c>
      <c r="K47" s="199">
        <v>2490</v>
      </c>
      <c r="L47" s="199">
        <f t="shared" si="0"/>
        <v>2490</v>
      </c>
      <c r="M47" s="198" t="s">
        <v>2919</v>
      </c>
      <c r="N47" s="452"/>
      <c r="O47" s="210"/>
    </row>
    <row r="48" spans="1:15" s="16" customFormat="1" ht="24.9" hidden="1" customHeight="1">
      <c r="A48" s="196">
        <v>46</v>
      </c>
      <c r="B48" s="197" t="s">
        <v>287</v>
      </c>
      <c r="C48" s="196" t="s">
        <v>206</v>
      </c>
      <c r="D48" s="196" t="s">
        <v>288</v>
      </c>
      <c r="E48" s="196" t="s">
        <v>290</v>
      </c>
      <c r="F48" s="196">
        <v>2011</v>
      </c>
      <c r="G48" s="196" t="s">
        <v>240</v>
      </c>
      <c r="H48" s="196">
        <v>1</v>
      </c>
      <c r="I48" s="199">
        <v>2490</v>
      </c>
      <c r="J48" s="198" t="s">
        <v>144</v>
      </c>
      <c r="K48" s="199">
        <v>2490</v>
      </c>
      <c r="L48" s="199">
        <f t="shared" si="0"/>
        <v>2490</v>
      </c>
      <c r="M48" s="198" t="s">
        <v>2919</v>
      </c>
      <c r="N48" s="452"/>
      <c r="O48" s="210"/>
    </row>
    <row r="49" spans="1:15" s="16" customFormat="1" ht="24.9" hidden="1" customHeight="1">
      <c r="A49" s="196">
        <v>47</v>
      </c>
      <c r="B49" s="197" t="s">
        <v>287</v>
      </c>
      <c r="C49" s="196" t="s">
        <v>262</v>
      </c>
      <c r="D49" s="196"/>
      <c r="E49" s="259" t="s">
        <v>291</v>
      </c>
      <c r="F49" s="196">
        <v>2013</v>
      </c>
      <c r="G49" s="196" t="s">
        <v>240</v>
      </c>
      <c r="H49" s="196">
        <v>1</v>
      </c>
      <c r="I49" s="199">
        <v>2815.1</v>
      </c>
      <c r="J49" s="198" t="s">
        <v>144</v>
      </c>
      <c r="K49" s="199">
        <v>2815.1</v>
      </c>
      <c r="L49" s="199">
        <f t="shared" si="0"/>
        <v>2815.1</v>
      </c>
      <c r="M49" s="198" t="s">
        <v>2919</v>
      </c>
      <c r="N49" s="452"/>
      <c r="O49" s="210"/>
    </row>
    <row r="50" spans="1:15" s="16" customFormat="1" ht="24.9" hidden="1" customHeight="1">
      <c r="A50" s="196">
        <v>48</v>
      </c>
      <c r="B50" s="197" t="s">
        <v>287</v>
      </c>
      <c r="C50" s="196" t="s">
        <v>262</v>
      </c>
      <c r="D50" s="259" t="s">
        <v>292</v>
      </c>
      <c r="E50" s="196" t="s">
        <v>293</v>
      </c>
      <c r="F50" s="196">
        <v>2015</v>
      </c>
      <c r="G50" s="196" t="s">
        <v>240</v>
      </c>
      <c r="H50" s="196">
        <v>1</v>
      </c>
      <c r="I50" s="199">
        <v>3136.5</v>
      </c>
      <c r="J50" s="198" t="s">
        <v>144</v>
      </c>
      <c r="K50" s="199">
        <v>3136.5</v>
      </c>
      <c r="L50" s="199">
        <f t="shared" si="0"/>
        <v>3136.5</v>
      </c>
      <c r="M50" s="198" t="s">
        <v>2919</v>
      </c>
      <c r="N50" s="452"/>
      <c r="O50" s="210"/>
    </row>
    <row r="51" spans="1:15" s="16" customFormat="1" ht="24.9" hidden="1" customHeight="1">
      <c r="A51" s="196">
        <v>49</v>
      </c>
      <c r="B51" s="197" t="s">
        <v>287</v>
      </c>
      <c r="C51" s="196" t="s">
        <v>206</v>
      </c>
      <c r="D51" s="259" t="s">
        <v>294</v>
      </c>
      <c r="E51" s="196" t="s">
        <v>295</v>
      </c>
      <c r="F51" s="196">
        <v>2013</v>
      </c>
      <c r="G51" s="196" t="s">
        <v>240</v>
      </c>
      <c r="H51" s="196">
        <v>1</v>
      </c>
      <c r="I51" s="199">
        <v>1899.99</v>
      </c>
      <c r="J51" s="198" t="s">
        <v>144</v>
      </c>
      <c r="K51" s="199">
        <v>1899.99</v>
      </c>
      <c r="L51" s="199">
        <f t="shared" si="0"/>
        <v>1899.99</v>
      </c>
      <c r="M51" s="198" t="s">
        <v>2919</v>
      </c>
      <c r="N51" s="452"/>
      <c r="O51" s="210"/>
    </row>
    <row r="52" spans="1:15" s="16" customFormat="1" ht="24.9" hidden="1" customHeight="1">
      <c r="A52" s="196">
        <v>50</v>
      </c>
      <c r="B52" s="197" t="s">
        <v>287</v>
      </c>
      <c r="C52" s="196" t="s">
        <v>206</v>
      </c>
      <c r="D52" s="259" t="s">
        <v>294</v>
      </c>
      <c r="E52" s="196" t="s">
        <v>296</v>
      </c>
      <c r="F52" s="196">
        <v>2013</v>
      </c>
      <c r="G52" s="196" t="s">
        <v>240</v>
      </c>
      <c r="H52" s="196">
        <v>1</v>
      </c>
      <c r="I52" s="199">
        <v>1899.99</v>
      </c>
      <c r="J52" s="198" t="s">
        <v>144</v>
      </c>
      <c r="K52" s="199">
        <v>1899.99</v>
      </c>
      <c r="L52" s="199">
        <f t="shared" si="0"/>
        <v>1899.99</v>
      </c>
      <c r="M52" s="198" t="s">
        <v>2919</v>
      </c>
      <c r="N52" s="452"/>
      <c r="O52" s="210"/>
    </row>
    <row r="53" spans="1:15" s="16" customFormat="1" ht="24.9" hidden="1" customHeight="1">
      <c r="A53" s="196">
        <v>51</v>
      </c>
      <c r="B53" s="197" t="s">
        <v>287</v>
      </c>
      <c r="C53" s="196" t="s">
        <v>206</v>
      </c>
      <c r="D53" s="259" t="s">
        <v>297</v>
      </c>
      <c r="E53" s="196" t="s">
        <v>298</v>
      </c>
      <c r="F53" s="196">
        <v>2011</v>
      </c>
      <c r="G53" s="196" t="s">
        <v>240</v>
      </c>
      <c r="H53" s="196">
        <v>1</v>
      </c>
      <c r="I53" s="199">
        <v>3259.46</v>
      </c>
      <c r="J53" s="198" t="s">
        <v>144</v>
      </c>
      <c r="K53" s="199">
        <v>3259.46</v>
      </c>
      <c r="L53" s="199">
        <f t="shared" si="0"/>
        <v>3259.46</v>
      </c>
      <c r="M53" s="198" t="s">
        <v>2919</v>
      </c>
      <c r="N53" s="452"/>
      <c r="O53" s="210"/>
    </row>
    <row r="54" spans="1:15" s="16" customFormat="1" ht="24.9" hidden="1" customHeight="1">
      <c r="A54" s="196">
        <v>52</v>
      </c>
      <c r="B54" s="197" t="s">
        <v>287</v>
      </c>
      <c r="C54" s="196" t="s">
        <v>299</v>
      </c>
      <c r="D54" s="259" t="s">
        <v>300</v>
      </c>
      <c r="E54" s="196" t="s">
        <v>301</v>
      </c>
      <c r="F54" s="196">
        <v>2010</v>
      </c>
      <c r="G54" s="196" t="s">
        <v>240</v>
      </c>
      <c r="H54" s="196">
        <v>1</v>
      </c>
      <c r="I54" s="199">
        <v>2332.9899999999998</v>
      </c>
      <c r="J54" s="198" t="s">
        <v>144</v>
      </c>
      <c r="K54" s="199">
        <v>2332.9899999999998</v>
      </c>
      <c r="L54" s="199">
        <f t="shared" si="0"/>
        <v>2332.9899999999998</v>
      </c>
      <c r="M54" s="198" t="s">
        <v>2919</v>
      </c>
      <c r="N54" s="452"/>
      <c r="O54" s="210"/>
    </row>
    <row r="55" spans="1:15" s="16" customFormat="1" ht="24.9" hidden="1" customHeight="1">
      <c r="A55" s="196">
        <v>53</v>
      </c>
      <c r="B55" s="197" t="s">
        <v>287</v>
      </c>
      <c r="C55" s="196" t="s">
        <v>218</v>
      </c>
      <c r="D55" s="259" t="s">
        <v>302</v>
      </c>
      <c r="E55" s="196" t="s">
        <v>303</v>
      </c>
      <c r="F55" s="196">
        <v>2011</v>
      </c>
      <c r="G55" s="196" t="s">
        <v>240</v>
      </c>
      <c r="H55" s="196">
        <v>1</v>
      </c>
      <c r="I55" s="199">
        <v>1599</v>
      </c>
      <c r="J55" s="198" t="s">
        <v>144</v>
      </c>
      <c r="K55" s="199">
        <v>1599</v>
      </c>
      <c r="L55" s="199">
        <f t="shared" si="0"/>
        <v>1599</v>
      </c>
      <c r="M55" s="198" t="s">
        <v>2919</v>
      </c>
      <c r="N55" s="452"/>
      <c r="O55" s="210"/>
    </row>
    <row r="56" spans="1:15" s="16" customFormat="1" ht="24.9" hidden="1" customHeight="1">
      <c r="A56" s="196">
        <v>54</v>
      </c>
      <c r="B56" s="197" t="s">
        <v>304</v>
      </c>
      <c r="C56" s="196" t="s">
        <v>305</v>
      </c>
      <c r="D56" s="259" t="s">
        <v>306</v>
      </c>
      <c r="E56" s="196" t="s">
        <v>307</v>
      </c>
      <c r="F56" s="196">
        <v>2014</v>
      </c>
      <c r="G56" s="196" t="s">
        <v>240</v>
      </c>
      <c r="H56" s="196">
        <v>1</v>
      </c>
      <c r="I56" s="199">
        <v>1474.84</v>
      </c>
      <c r="J56" s="198" t="s">
        <v>144</v>
      </c>
      <c r="K56" s="199">
        <v>1474.84</v>
      </c>
      <c r="L56" s="199">
        <f t="shared" si="0"/>
        <v>1474.84</v>
      </c>
      <c r="M56" s="198" t="s">
        <v>2919</v>
      </c>
      <c r="N56" s="452"/>
      <c r="O56" s="210"/>
    </row>
    <row r="57" spans="1:15" s="16" customFormat="1" ht="24.9" hidden="1" customHeight="1">
      <c r="A57" s="196">
        <v>55</v>
      </c>
      <c r="B57" s="197" t="s">
        <v>308</v>
      </c>
      <c r="C57" s="196" t="s">
        <v>309</v>
      </c>
      <c r="D57" s="196">
        <v>301</v>
      </c>
      <c r="E57" s="196" t="s">
        <v>310</v>
      </c>
      <c r="F57" s="196">
        <v>2013</v>
      </c>
      <c r="G57" s="196" t="s">
        <v>240</v>
      </c>
      <c r="H57" s="196">
        <v>1</v>
      </c>
      <c r="I57" s="199">
        <v>443.8</v>
      </c>
      <c r="J57" s="198" t="s">
        <v>144</v>
      </c>
      <c r="K57" s="199">
        <v>443.8</v>
      </c>
      <c r="L57" s="199">
        <f t="shared" si="0"/>
        <v>443.8</v>
      </c>
      <c r="M57" s="198" t="s">
        <v>2919</v>
      </c>
      <c r="N57" s="452"/>
      <c r="O57" s="210"/>
    </row>
    <row r="58" spans="1:15" s="16" customFormat="1" ht="24.9" hidden="1" customHeight="1">
      <c r="A58" s="196">
        <v>56</v>
      </c>
      <c r="B58" s="197" t="s">
        <v>308</v>
      </c>
      <c r="C58" s="196" t="s">
        <v>309</v>
      </c>
      <c r="D58" s="196">
        <v>301</v>
      </c>
      <c r="E58" s="196" t="s">
        <v>311</v>
      </c>
      <c r="F58" s="196">
        <v>2013</v>
      </c>
      <c r="G58" s="196" t="s">
        <v>240</v>
      </c>
      <c r="H58" s="196">
        <v>1</v>
      </c>
      <c r="I58" s="199">
        <v>443.8</v>
      </c>
      <c r="J58" s="198" t="s">
        <v>144</v>
      </c>
      <c r="K58" s="199">
        <v>443.8</v>
      </c>
      <c r="L58" s="199">
        <f t="shared" si="0"/>
        <v>443.8</v>
      </c>
      <c r="M58" s="198" t="s">
        <v>2919</v>
      </c>
      <c r="N58" s="452"/>
      <c r="O58" s="210"/>
    </row>
    <row r="59" spans="1:15" s="16" customFormat="1" ht="24.9" hidden="1" customHeight="1">
      <c r="A59" s="196">
        <v>57</v>
      </c>
      <c r="B59" s="197" t="s">
        <v>308</v>
      </c>
      <c r="C59" s="196" t="s">
        <v>309</v>
      </c>
      <c r="D59" s="196">
        <v>301</v>
      </c>
      <c r="E59" s="196" t="s">
        <v>312</v>
      </c>
      <c r="F59" s="196">
        <v>2013</v>
      </c>
      <c r="G59" s="196" t="s">
        <v>240</v>
      </c>
      <c r="H59" s="196">
        <v>1</v>
      </c>
      <c r="I59" s="199">
        <v>443.8</v>
      </c>
      <c r="J59" s="198" t="s">
        <v>144</v>
      </c>
      <c r="K59" s="199">
        <v>443.8</v>
      </c>
      <c r="L59" s="199">
        <f t="shared" si="0"/>
        <v>443.8</v>
      </c>
      <c r="M59" s="198" t="s">
        <v>2919</v>
      </c>
      <c r="N59" s="452"/>
      <c r="O59" s="210"/>
    </row>
    <row r="60" spans="1:15" s="16" customFormat="1" ht="24.9" hidden="1" customHeight="1">
      <c r="A60" s="196">
        <v>58</v>
      </c>
      <c r="B60" s="197" t="s">
        <v>308</v>
      </c>
      <c r="C60" s="196" t="s">
        <v>309</v>
      </c>
      <c r="D60" s="196">
        <v>301</v>
      </c>
      <c r="E60" s="196" t="s">
        <v>313</v>
      </c>
      <c r="F60" s="196">
        <v>2013</v>
      </c>
      <c r="G60" s="196" t="s">
        <v>240</v>
      </c>
      <c r="H60" s="196">
        <v>1</v>
      </c>
      <c r="I60" s="199">
        <v>1.23</v>
      </c>
      <c r="J60" s="198" t="s">
        <v>144</v>
      </c>
      <c r="K60" s="199">
        <v>1.23</v>
      </c>
      <c r="L60" s="199">
        <f t="shared" si="0"/>
        <v>1.23</v>
      </c>
      <c r="M60" s="198" t="s">
        <v>2919</v>
      </c>
      <c r="N60" s="452"/>
      <c r="O60" s="210"/>
    </row>
    <row r="61" spans="1:15" s="16" customFormat="1" ht="24.9" hidden="1" customHeight="1">
      <c r="A61" s="196">
        <v>59</v>
      </c>
      <c r="B61" s="197" t="s">
        <v>308</v>
      </c>
      <c r="C61" s="196" t="s">
        <v>309</v>
      </c>
      <c r="D61" s="196" t="s">
        <v>314</v>
      </c>
      <c r="E61" s="196" t="s">
        <v>315</v>
      </c>
      <c r="F61" s="196">
        <v>2013</v>
      </c>
      <c r="G61" s="196" t="s">
        <v>240</v>
      </c>
      <c r="H61" s="196">
        <v>1</v>
      </c>
      <c r="I61" s="199">
        <v>159.9</v>
      </c>
      <c r="J61" s="198" t="s">
        <v>144</v>
      </c>
      <c r="K61" s="199">
        <v>159.9</v>
      </c>
      <c r="L61" s="199">
        <f t="shared" si="0"/>
        <v>159.9</v>
      </c>
      <c r="M61" s="198" t="s">
        <v>2919</v>
      </c>
      <c r="N61" s="452"/>
      <c r="O61" s="210"/>
    </row>
    <row r="62" spans="1:15" s="16" customFormat="1" ht="24.9" hidden="1" customHeight="1">
      <c r="A62" s="196">
        <v>60</v>
      </c>
      <c r="B62" s="197" t="s">
        <v>308</v>
      </c>
      <c r="C62" s="196" t="s">
        <v>218</v>
      </c>
      <c r="D62" s="259" t="s">
        <v>316</v>
      </c>
      <c r="E62" s="196" t="s">
        <v>317</v>
      </c>
      <c r="F62" s="196">
        <v>2013</v>
      </c>
      <c r="G62" s="196" t="s">
        <v>240</v>
      </c>
      <c r="H62" s="196">
        <v>1</v>
      </c>
      <c r="I62" s="199">
        <v>59.04</v>
      </c>
      <c r="J62" s="198" t="s">
        <v>144</v>
      </c>
      <c r="K62" s="199">
        <v>59.04</v>
      </c>
      <c r="L62" s="199">
        <f t="shared" si="0"/>
        <v>59.04</v>
      </c>
      <c r="M62" s="198" t="s">
        <v>2919</v>
      </c>
      <c r="N62" s="452"/>
      <c r="O62" s="210"/>
    </row>
    <row r="63" spans="1:15" s="16" customFormat="1" ht="24.9" hidden="1" customHeight="1">
      <c r="A63" s="196">
        <v>61</v>
      </c>
      <c r="B63" s="197" t="s">
        <v>308</v>
      </c>
      <c r="C63" s="196" t="s">
        <v>218</v>
      </c>
      <c r="D63" s="259" t="s">
        <v>318</v>
      </c>
      <c r="E63" s="196" t="s">
        <v>319</v>
      </c>
      <c r="F63" s="196">
        <v>2015</v>
      </c>
      <c r="G63" s="196" t="s">
        <v>240</v>
      </c>
      <c r="H63" s="196">
        <v>1</v>
      </c>
      <c r="I63" s="199">
        <v>1400</v>
      </c>
      <c r="J63" s="198" t="s">
        <v>144</v>
      </c>
      <c r="K63" s="199">
        <v>1400</v>
      </c>
      <c r="L63" s="199">
        <f t="shared" si="0"/>
        <v>1400</v>
      </c>
      <c r="M63" s="198" t="s">
        <v>2919</v>
      </c>
      <c r="N63" s="452"/>
      <c r="O63" s="210"/>
    </row>
    <row r="64" spans="1:15" s="16" customFormat="1" ht="24.9" hidden="1" customHeight="1">
      <c r="A64" s="196">
        <v>62</v>
      </c>
      <c r="B64" s="197" t="s">
        <v>308</v>
      </c>
      <c r="C64" s="196" t="s">
        <v>218</v>
      </c>
      <c r="D64" s="259" t="s">
        <v>320</v>
      </c>
      <c r="E64" s="196" t="s">
        <v>321</v>
      </c>
      <c r="F64" s="196">
        <v>2015</v>
      </c>
      <c r="G64" s="196" t="s">
        <v>240</v>
      </c>
      <c r="H64" s="196">
        <v>1</v>
      </c>
      <c r="I64" s="199">
        <v>2641.6</v>
      </c>
      <c r="J64" s="198" t="s">
        <v>144</v>
      </c>
      <c r="K64" s="199">
        <v>2641.6</v>
      </c>
      <c r="L64" s="199">
        <f t="shared" si="0"/>
        <v>2641.6</v>
      </c>
      <c r="M64" s="198" t="s">
        <v>2919</v>
      </c>
      <c r="N64" s="452"/>
      <c r="O64" s="210"/>
    </row>
    <row r="65" spans="1:15" s="16" customFormat="1" ht="24.9" hidden="1" customHeight="1">
      <c r="A65" s="196">
        <v>63</v>
      </c>
      <c r="B65" s="197" t="s">
        <v>322</v>
      </c>
      <c r="C65" s="196" t="s">
        <v>262</v>
      </c>
      <c r="D65" s="259" t="s">
        <v>323</v>
      </c>
      <c r="E65" s="196" t="s">
        <v>324</v>
      </c>
      <c r="F65" s="196">
        <v>2013</v>
      </c>
      <c r="G65" s="196" t="s">
        <v>209</v>
      </c>
      <c r="H65" s="196">
        <v>1</v>
      </c>
      <c r="I65" s="199">
        <v>17351.66</v>
      </c>
      <c r="J65" s="198" t="s">
        <v>144</v>
      </c>
      <c r="K65" s="199">
        <v>17351.66</v>
      </c>
      <c r="L65" s="199">
        <f t="shared" si="0"/>
        <v>17351.66</v>
      </c>
      <c r="M65" s="198" t="s">
        <v>2919</v>
      </c>
      <c r="N65" s="452" t="s">
        <v>204</v>
      </c>
      <c r="O65" s="210"/>
    </row>
    <row r="66" spans="1:15" s="16" customFormat="1" ht="24.9" hidden="1" customHeight="1">
      <c r="A66" s="196">
        <v>64</v>
      </c>
      <c r="B66" s="197" t="s">
        <v>325</v>
      </c>
      <c r="C66" s="196" t="s">
        <v>206</v>
      </c>
      <c r="D66" s="259" t="s">
        <v>325</v>
      </c>
      <c r="E66" s="196" t="s">
        <v>326</v>
      </c>
      <c r="F66" s="196">
        <v>2013</v>
      </c>
      <c r="G66" s="196" t="s">
        <v>209</v>
      </c>
      <c r="H66" s="196">
        <v>1</v>
      </c>
      <c r="I66" s="199">
        <v>3984.21</v>
      </c>
      <c r="J66" s="198" t="s">
        <v>144</v>
      </c>
      <c r="K66" s="199">
        <v>3984.21</v>
      </c>
      <c r="L66" s="199">
        <f t="shared" si="0"/>
        <v>3984.21</v>
      </c>
      <c r="M66" s="198" t="s">
        <v>2919</v>
      </c>
      <c r="N66" s="452" t="s">
        <v>204</v>
      </c>
      <c r="O66" s="210"/>
    </row>
    <row r="67" spans="1:15" s="16" customFormat="1" ht="24.9" hidden="1" customHeight="1">
      <c r="A67" s="196">
        <v>65</v>
      </c>
      <c r="B67" s="197" t="s">
        <v>325</v>
      </c>
      <c r="C67" s="196" t="s">
        <v>206</v>
      </c>
      <c r="D67" s="259" t="s">
        <v>325</v>
      </c>
      <c r="E67" s="196" t="s">
        <v>327</v>
      </c>
      <c r="F67" s="196">
        <v>2013</v>
      </c>
      <c r="G67" s="196" t="s">
        <v>209</v>
      </c>
      <c r="H67" s="196">
        <v>1</v>
      </c>
      <c r="I67" s="199">
        <v>3984.21</v>
      </c>
      <c r="J67" s="198" t="s">
        <v>144</v>
      </c>
      <c r="K67" s="199">
        <v>3984.21</v>
      </c>
      <c r="L67" s="199">
        <f t="shared" si="0"/>
        <v>3984.21</v>
      </c>
      <c r="M67" s="198" t="s">
        <v>2919</v>
      </c>
      <c r="N67" s="452" t="s">
        <v>204</v>
      </c>
      <c r="O67" s="210"/>
    </row>
    <row r="68" spans="1:15" s="16" customFormat="1" ht="24.9" hidden="1" customHeight="1">
      <c r="A68" s="196">
        <v>66</v>
      </c>
      <c r="B68" s="197" t="s">
        <v>287</v>
      </c>
      <c r="C68" s="196" t="s">
        <v>262</v>
      </c>
      <c r="D68" s="259" t="s">
        <v>328</v>
      </c>
      <c r="E68" s="196" t="s">
        <v>329</v>
      </c>
      <c r="F68" s="196">
        <v>2015</v>
      </c>
      <c r="G68" s="196" t="s">
        <v>240</v>
      </c>
      <c r="H68" s="196">
        <v>1</v>
      </c>
      <c r="I68" s="199">
        <v>5385.25</v>
      </c>
      <c r="J68" s="198" t="s">
        <v>144</v>
      </c>
      <c r="K68" s="199">
        <v>5385.25</v>
      </c>
      <c r="L68" s="199">
        <f t="shared" ref="L68:L131" si="1">K68</f>
        <v>5385.25</v>
      </c>
      <c r="M68" s="198" t="s">
        <v>2919</v>
      </c>
      <c r="N68" s="452"/>
      <c r="O68" s="210"/>
    </row>
    <row r="69" spans="1:15" s="16" customFormat="1" ht="24.9" hidden="1" customHeight="1">
      <c r="A69" s="196">
        <v>67</v>
      </c>
      <c r="B69" s="197" t="s">
        <v>287</v>
      </c>
      <c r="C69" s="196" t="s">
        <v>262</v>
      </c>
      <c r="D69" s="259" t="s">
        <v>328</v>
      </c>
      <c r="E69" s="196" t="s">
        <v>330</v>
      </c>
      <c r="F69" s="196">
        <v>2014</v>
      </c>
      <c r="G69" s="196" t="s">
        <v>240</v>
      </c>
      <c r="H69" s="196">
        <v>1</v>
      </c>
      <c r="I69" s="199">
        <v>4606.3500000000004</v>
      </c>
      <c r="J69" s="198" t="s">
        <v>144</v>
      </c>
      <c r="K69" s="199">
        <v>4606.3500000000004</v>
      </c>
      <c r="L69" s="199">
        <f t="shared" si="1"/>
        <v>4606.3500000000004</v>
      </c>
      <c r="M69" s="198" t="s">
        <v>2919</v>
      </c>
      <c r="N69" s="452"/>
      <c r="O69" s="210"/>
    </row>
    <row r="70" spans="1:15" s="16" customFormat="1" ht="24.9" hidden="1" customHeight="1">
      <c r="A70" s="196">
        <v>68</v>
      </c>
      <c r="B70" s="197" t="s">
        <v>287</v>
      </c>
      <c r="C70" s="196" t="s">
        <v>262</v>
      </c>
      <c r="D70" s="259" t="s">
        <v>328</v>
      </c>
      <c r="E70" s="196" t="s">
        <v>331</v>
      </c>
      <c r="F70" s="196">
        <v>2014</v>
      </c>
      <c r="G70" s="196" t="s">
        <v>240</v>
      </c>
      <c r="H70" s="196">
        <v>1</v>
      </c>
      <c r="I70" s="199">
        <v>4606.3500000000004</v>
      </c>
      <c r="J70" s="198" t="s">
        <v>144</v>
      </c>
      <c r="K70" s="199">
        <v>4606.3500000000004</v>
      </c>
      <c r="L70" s="199">
        <f t="shared" si="1"/>
        <v>4606.3500000000004</v>
      </c>
      <c r="M70" s="198" t="s">
        <v>2919</v>
      </c>
      <c r="N70" s="452"/>
      <c r="O70" s="210"/>
    </row>
    <row r="71" spans="1:15" s="16" customFormat="1" ht="24.9" hidden="1" customHeight="1">
      <c r="A71" s="196">
        <v>69</v>
      </c>
      <c r="B71" s="197" t="s">
        <v>287</v>
      </c>
      <c r="C71" s="196" t="s">
        <v>262</v>
      </c>
      <c r="D71" s="259" t="s">
        <v>332</v>
      </c>
      <c r="E71" s="196" t="s">
        <v>333</v>
      </c>
      <c r="F71" s="196">
        <v>2015</v>
      </c>
      <c r="G71" s="196" t="s">
        <v>240</v>
      </c>
      <c r="H71" s="196">
        <v>1</v>
      </c>
      <c r="I71" s="199">
        <v>4138.95</v>
      </c>
      <c r="J71" s="198" t="s">
        <v>144</v>
      </c>
      <c r="K71" s="199">
        <v>4138.95</v>
      </c>
      <c r="L71" s="199">
        <f t="shared" si="1"/>
        <v>4138.95</v>
      </c>
      <c r="M71" s="198" t="s">
        <v>2919</v>
      </c>
      <c r="N71" s="452"/>
      <c r="O71" s="210"/>
    </row>
    <row r="72" spans="1:15" s="16" customFormat="1" ht="24.9" hidden="1" customHeight="1">
      <c r="A72" s="196">
        <v>70</v>
      </c>
      <c r="B72" s="197" t="s">
        <v>287</v>
      </c>
      <c r="C72" s="196" t="s">
        <v>262</v>
      </c>
      <c r="D72" s="259" t="s">
        <v>332</v>
      </c>
      <c r="E72" s="196" t="s">
        <v>334</v>
      </c>
      <c r="F72" s="196">
        <v>2015</v>
      </c>
      <c r="G72" s="196" t="s">
        <v>240</v>
      </c>
      <c r="H72" s="196">
        <v>1</v>
      </c>
      <c r="I72" s="199">
        <v>4138.95</v>
      </c>
      <c r="J72" s="198" t="s">
        <v>144</v>
      </c>
      <c r="K72" s="199">
        <v>4138.95</v>
      </c>
      <c r="L72" s="199">
        <f t="shared" si="1"/>
        <v>4138.95</v>
      </c>
      <c r="M72" s="198" t="s">
        <v>2919</v>
      </c>
      <c r="N72" s="452"/>
      <c r="O72" s="210"/>
    </row>
    <row r="73" spans="1:15" s="16" customFormat="1" ht="24.9" hidden="1" customHeight="1">
      <c r="A73" s="196">
        <v>71</v>
      </c>
      <c r="B73" s="197" t="s">
        <v>287</v>
      </c>
      <c r="C73" s="196" t="s">
        <v>262</v>
      </c>
      <c r="D73" s="259" t="s">
        <v>335</v>
      </c>
      <c r="E73" s="196" t="s">
        <v>336</v>
      </c>
      <c r="F73" s="196">
        <v>2015</v>
      </c>
      <c r="G73" s="196" t="s">
        <v>240</v>
      </c>
      <c r="H73" s="196">
        <v>1</v>
      </c>
      <c r="I73" s="199">
        <v>2275.5</v>
      </c>
      <c r="J73" s="198" t="s">
        <v>144</v>
      </c>
      <c r="K73" s="199">
        <v>2275.5</v>
      </c>
      <c r="L73" s="199">
        <f t="shared" si="1"/>
        <v>2275.5</v>
      </c>
      <c r="M73" s="198" t="s">
        <v>2919</v>
      </c>
      <c r="N73" s="452"/>
      <c r="O73" s="210"/>
    </row>
    <row r="74" spans="1:15" s="16" customFormat="1" ht="24.9" hidden="1" customHeight="1">
      <c r="A74" s="196">
        <v>72</v>
      </c>
      <c r="B74" s="197" t="s">
        <v>337</v>
      </c>
      <c r="C74" s="196" t="s">
        <v>218</v>
      </c>
      <c r="D74" s="259" t="s">
        <v>338</v>
      </c>
      <c r="E74" s="196" t="s">
        <v>339</v>
      </c>
      <c r="F74" s="196">
        <v>2015</v>
      </c>
      <c r="G74" s="196" t="s">
        <v>240</v>
      </c>
      <c r="H74" s="196">
        <v>1</v>
      </c>
      <c r="I74" s="199">
        <v>2375</v>
      </c>
      <c r="J74" s="198" t="s">
        <v>144</v>
      </c>
      <c r="K74" s="199">
        <v>2375</v>
      </c>
      <c r="L74" s="199">
        <f t="shared" si="1"/>
        <v>2375</v>
      </c>
      <c r="M74" s="198" t="s">
        <v>2919</v>
      </c>
      <c r="N74" s="452"/>
      <c r="O74" s="210"/>
    </row>
    <row r="75" spans="1:15" s="16" customFormat="1" ht="24.9" hidden="1" customHeight="1">
      <c r="A75" s="196">
        <v>73</v>
      </c>
      <c r="B75" s="197" t="s">
        <v>337</v>
      </c>
      <c r="C75" s="196" t="s">
        <v>218</v>
      </c>
      <c r="D75" s="259" t="s">
        <v>340</v>
      </c>
      <c r="E75" s="196" t="s">
        <v>341</v>
      </c>
      <c r="F75" s="196">
        <v>2015</v>
      </c>
      <c r="G75" s="196" t="s">
        <v>240</v>
      </c>
      <c r="H75" s="196">
        <v>1</v>
      </c>
      <c r="I75" s="199">
        <v>2376</v>
      </c>
      <c r="J75" s="198" t="s">
        <v>144</v>
      </c>
      <c r="K75" s="199">
        <v>2376</v>
      </c>
      <c r="L75" s="199">
        <f t="shared" si="1"/>
        <v>2376</v>
      </c>
      <c r="M75" s="198" t="s">
        <v>2919</v>
      </c>
      <c r="N75" s="452"/>
      <c r="O75" s="210"/>
    </row>
    <row r="76" spans="1:15" s="16" customFormat="1" ht="24.9" hidden="1" customHeight="1">
      <c r="A76" s="196">
        <v>74</v>
      </c>
      <c r="B76" s="197" t="s">
        <v>337</v>
      </c>
      <c r="C76" s="196" t="s">
        <v>218</v>
      </c>
      <c r="D76" s="259" t="s">
        <v>342</v>
      </c>
      <c r="E76" s="196" t="s">
        <v>343</v>
      </c>
      <c r="F76" s="196">
        <v>2015</v>
      </c>
      <c r="G76" s="196" t="s">
        <v>240</v>
      </c>
      <c r="H76" s="196">
        <v>1</v>
      </c>
      <c r="I76" s="199">
        <v>2377</v>
      </c>
      <c r="J76" s="198" t="s">
        <v>144</v>
      </c>
      <c r="K76" s="199">
        <v>2377</v>
      </c>
      <c r="L76" s="199">
        <f t="shared" si="1"/>
        <v>2377</v>
      </c>
      <c r="M76" s="198" t="s">
        <v>2919</v>
      </c>
      <c r="N76" s="452"/>
      <c r="O76" s="210"/>
    </row>
    <row r="77" spans="1:15" s="16" customFormat="1" ht="24.9" hidden="1" customHeight="1">
      <c r="A77" s="196">
        <v>75</v>
      </c>
      <c r="B77" s="197" t="s">
        <v>337</v>
      </c>
      <c r="C77" s="196" t="s">
        <v>218</v>
      </c>
      <c r="D77" s="259" t="s">
        <v>344</v>
      </c>
      <c r="E77" s="196" t="s">
        <v>345</v>
      </c>
      <c r="F77" s="196">
        <v>2015</v>
      </c>
      <c r="G77" s="196" t="s">
        <v>240</v>
      </c>
      <c r="H77" s="196">
        <v>1</v>
      </c>
      <c r="I77" s="199">
        <v>2378</v>
      </c>
      <c r="J77" s="198" t="s">
        <v>144</v>
      </c>
      <c r="K77" s="199">
        <v>2378</v>
      </c>
      <c r="L77" s="199">
        <f t="shared" si="1"/>
        <v>2378</v>
      </c>
      <c r="M77" s="198" t="s">
        <v>2919</v>
      </c>
      <c r="N77" s="452"/>
      <c r="O77" s="210"/>
    </row>
    <row r="78" spans="1:15" s="16" customFormat="1" ht="24.9" hidden="1" customHeight="1">
      <c r="A78" s="196">
        <v>76</v>
      </c>
      <c r="B78" s="197" t="s">
        <v>346</v>
      </c>
      <c r="C78" s="196" t="s">
        <v>218</v>
      </c>
      <c r="D78" s="259" t="s">
        <v>347</v>
      </c>
      <c r="E78" s="196" t="s">
        <v>348</v>
      </c>
      <c r="F78" s="196">
        <v>2015</v>
      </c>
      <c r="G78" s="196" t="s">
        <v>240</v>
      </c>
      <c r="H78" s="196">
        <v>1</v>
      </c>
      <c r="I78" s="199">
        <v>2300</v>
      </c>
      <c r="J78" s="198" t="s">
        <v>144</v>
      </c>
      <c r="K78" s="199">
        <v>2300</v>
      </c>
      <c r="L78" s="199">
        <f t="shared" si="1"/>
        <v>2300</v>
      </c>
      <c r="M78" s="198" t="s">
        <v>2919</v>
      </c>
      <c r="N78" s="452"/>
      <c r="O78" s="210"/>
    </row>
    <row r="79" spans="1:15" s="16" customFormat="1" ht="24.9" hidden="1" customHeight="1">
      <c r="A79" s="196">
        <v>77</v>
      </c>
      <c r="B79" s="197" t="s">
        <v>349</v>
      </c>
      <c r="C79" s="196" t="s">
        <v>262</v>
      </c>
      <c r="D79" s="259" t="s">
        <v>350</v>
      </c>
      <c r="E79" s="196" t="s">
        <v>351</v>
      </c>
      <c r="F79" s="196">
        <v>2015</v>
      </c>
      <c r="G79" s="196" t="s">
        <v>209</v>
      </c>
      <c r="H79" s="196">
        <v>1</v>
      </c>
      <c r="I79" s="199">
        <v>725.7</v>
      </c>
      <c r="J79" s="198" t="s">
        <v>144</v>
      </c>
      <c r="K79" s="199">
        <v>725.7</v>
      </c>
      <c r="L79" s="199">
        <f t="shared" si="1"/>
        <v>725.7</v>
      </c>
      <c r="M79" s="198" t="s">
        <v>2919</v>
      </c>
      <c r="N79" s="452" t="s">
        <v>204</v>
      </c>
      <c r="O79" s="210"/>
    </row>
    <row r="80" spans="1:15" s="16" customFormat="1" ht="24.9" hidden="1" customHeight="1">
      <c r="A80" s="196">
        <v>78</v>
      </c>
      <c r="B80" s="197" t="s">
        <v>352</v>
      </c>
      <c r="C80" s="196" t="s">
        <v>262</v>
      </c>
      <c r="D80" s="259"/>
      <c r="E80" s="196" t="s">
        <v>353</v>
      </c>
      <c r="F80" s="196">
        <v>2015</v>
      </c>
      <c r="G80" s="196" t="s">
        <v>209</v>
      </c>
      <c r="H80" s="196">
        <v>1</v>
      </c>
      <c r="I80" s="199">
        <v>412.05</v>
      </c>
      <c r="J80" s="198" t="s">
        <v>144</v>
      </c>
      <c r="K80" s="199">
        <v>412.05</v>
      </c>
      <c r="L80" s="199">
        <f t="shared" si="1"/>
        <v>412.05</v>
      </c>
      <c r="M80" s="198" t="s">
        <v>2919</v>
      </c>
      <c r="N80" s="452" t="s">
        <v>204</v>
      </c>
      <c r="O80" s="210"/>
    </row>
    <row r="81" spans="1:15" s="16" customFormat="1" ht="24.9" hidden="1" customHeight="1">
      <c r="A81" s="196">
        <v>79</v>
      </c>
      <c r="B81" s="197" t="s">
        <v>354</v>
      </c>
      <c r="C81" s="196" t="s">
        <v>262</v>
      </c>
      <c r="D81" s="259" t="s">
        <v>355</v>
      </c>
      <c r="E81" s="196" t="s">
        <v>356</v>
      </c>
      <c r="F81" s="196">
        <v>2015</v>
      </c>
      <c r="G81" s="196" t="s">
        <v>209</v>
      </c>
      <c r="H81" s="196">
        <v>1</v>
      </c>
      <c r="I81" s="199">
        <v>3450.15</v>
      </c>
      <c r="J81" s="198" t="s">
        <v>144</v>
      </c>
      <c r="K81" s="199">
        <v>3450.15</v>
      </c>
      <c r="L81" s="199">
        <f t="shared" si="1"/>
        <v>3450.15</v>
      </c>
      <c r="M81" s="198" t="s">
        <v>2919</v>
      </c>
      <c r="N81" s="452" t="s">
        <v>204</v>
      </c>
      <c r="O81" s="210"/>
    </row>
    <row r="82" spans="1:15" s="16" customFormat="1" ht="24.9" hidden="1" customHeight="1">
      <c r="A82" s="196">
        <v>80</v>
      </c>
      <c r="B82" s="197" t="s">
        <v>354</v>
      </c>
      <c r="C82" s="196" t="s">
        <v>262</v>
      </c>
      <c r="D82" s="259" t="s">
        <v>357</v>
      </c>
      <c r="E82" s="196" t="s">
        <v>358</v>
      </c>
      <c r="F82" s="196">
        <v>2015</v>
      </c>
      <c r="G82" s="196" t="s">
        <v>209</v>
      </c>
      <c r="H82" s="196">
        <v>1</v>
      </c>
      <c r="I82" s="199">
        <v>3407.1</v>
      </c>
      <c r="J82" s="198" t="s">
        <v>144</v>
      </c>
      <c r="K82" s="199">
        <v>3407.1</v>
      </c>
      <c r="L82" s="199">
        <f t="shared" si="1"/>
        <v>3407.1</v>
      </c>
      <c r="M82" s="198" t="s">
        <v>2919</v>
      </c>
      <c r="N82" s="452" t="s">
        <v>204</v>
      </c>
      <c r="O82" s="210"/>
    </row>
    <row r="83" spans="1:15" s="16" customFormat="1" ht="24.9" hidden="1" customHeight="1">
      <c r="A83" s="196">
        <v>81</v>
      </c>
      <c r="B83" s="197" t="s">
        <v>359</v>
      </c>
      <c r="C83" s="196" t="s">
        <v>360</v>
      </c>
      <c r="D83" s="259"/>
      <c r="E83" s="196" t="s">
        <v>361</v>
      </c>
      <c r="F83" s="196">
        <v>2015</v>
      </c>
      <c r="G83" s="196" t="s">
        <v>209</v>
      </c>
      <c r="H83" s="196">
        <v>1</v>
      </c>
      <c r="I83" s="199">
        <v>548.99</v>
      </c>
      <c r="J83" s="198" t="s">
        <v>144</v>
      </c>
      <c r="K83" s="199">
        <v>548.99</v>
      </c>
      <c r="L83" s="199">
        <f t="shared" si="1"/>
        <v>548.99</v>
      </c>
      <c r="M83" s="198" t="s">
        <v>2919</v>
      </c>
      <c r="N83" s="452" t="s">
        <v>204</v>
      </c>
      <c r="O83" s="210"/>
    </row>
    <row r="84" spans="1:15" s="16" customFormat="1" ht="24.9" hidden="1" customHeight="1">
      <c r="A84" s="196">
        <v>82</v>
      </c>
      <c r="B84" s="197" t="s">
        <v>362</v>
      </c>
      <c r="C84" s="196"/>
      <c r="D84" s="259" t="s">
        <v>363</v>
      </c>
      <c r="E84" s="196" t="s">
        <v>364</v>
      </c>
      <c r="F84" s="196">
        <v>2015</v>
      </c>
      <c r="G84" s="196" t="s">
        <v>240</v>
      </c>
      <c r="H84" s="196">
        <v>1</v>
      </c>
      <c r="I84" s="199">
        <v>280</v>
      </c>
      <c r="J84" s="198" t="s">
        <v>144</v>
      </c>
      <c r="K84" s="199">
        <v>280</v>
      </c>
      <c r="L84" s="199">
        <f t="shared" si="1"/>
        <v>280</v>
      </c>
      <c r="M84" s="198" t="s">
        <v>2919</v>
      </c>
      <c r="N84" s="452"/>
      <c r="O84" s="210"/>
    </row>
    <row r="85" spans="1:15" s="16" customFormat="1" ht="24.9" hidden="1" customHeight="1">
      <c r="A85" s="196">
        <v>83</v>
      </c>
      <c r="B85" s="197" t="s">
        <v>365</v>
      </c>
      <c r="C85" s="196"/>
      <c r="D85" s="259"/>
      <c r="E85" s="196" t="s">
        <v>366</v>
      </c>
      <c r="F85" s="196">
        <v>2015</v>
      </c>
      <c r="G85" s="196" t="s">
        <v>240</v>
      </c>
      <c r="H85" s="196">
        <v>1</v>
      </c>
      <c r="I85" s="199">
        <v>253.45</v>
      </c>
      <c r="J85" s="198" t="s">
        <v>144</v>
      </c>
      <c r="K85" s="199">
        <v>253.45</v>
      </c>
      <c r="L85" s="199">
        <f t="shared" si="1"/>
        <v>253.45</v>
      </c>
      <c r="M85" s="198" t="s">
        <v>2919</v>
      </c>
      <c r="N85" s="452"/>
      <c r="O85" s="210"/>
    </row>
    <row r="86" spans="1:15" s="16" customFormat="1" ht="24.9" hidden="1" customHeight="1">
      <c r="A86" s="196">
        <v>84</v>
      </c>
      <c r="B86" s="197" t="s">
        <v>367</v>
      </c>
      <c r="C86" s="196"/>
      <c r="D86" s="259"/>
      <c r="E86" s="196" t="s">
        <v>368</v>
      </c>
      <c r="F86" s="196">
        <v>2015</v>
      </c>
      <c r="G86" s="196" t="s">
        <v>209</v>
      </c>
      <c r="H86" s="196">
        <v>1</v>
      </c>
      <c r="I86" s="199">
        <v>628.76</v>
      </c>
      <c r="J86" s="198" t="s">
        <v>144</v>
      </c>
      <c r="K86" s="199">
        <v>628.76</v>
      </c>
      <c r="L86" s="199">
        <f t="shared" si="1"/>
        <v>628.76</v>
      </c>
      <c r="M86" s="198" t="s">
        <v>2919</v>
      </c>
      <c r="N86" s="452" t="s">
        <v>204</v>
      </c>
      <c r="O86" s="210"/>
    </row>
    <row r="87" spans="1:15" s="16" customFormat="1" ht="24.9" hidden="1" customHeight="1">
      <c r="A87" s="196">
        <v>85</v>
      </c>
      <c r="B87" s="197" t="s">
        <v>205</v>
      </c>
      <c r="C87" s="196" t="s">
        <v>206</v>
      </c>
      <c r="D87" s="259" t="s">
        <v>369</v>
      </c>
      <c r="E87" s="196" t="s">
        <v>370</v>
      </c>
      <c r="F87" s="196">
        <v>2015</v>
      </c>
      <c r="G87" s="196" t="s">
        <v>209</v>
      </c>
      <c r="H87" s="196">
        <v>1</v>
      </c>
      <c r="I87" s="199">
        <v>638.69000000000005</v>
      </c>
      <c r="J87" s="198" t="s">
        <v>144</v>
      </c>
      <c r="K87" s="199">
        <v>638.69000000000005</v>
      </c>
      <c r="L87" s="199">
        <f t="shared" si="1"/>
        <v>638.69000000000005</v>
      </c>
      <c r="M87" s="198" t="s">
        <v>2919</v>
      </c>
      <c r="N87" s="452" t="s">
        <v>204</v>
      </c>
      <c r="O87" s="210"/>
    </row>
    <row r="88" spans="1:15" s="16" customFormat="1" ht="24.9" hidden="1" customHeight="1">
      <c r="A88" s="196">
        <v>86</v>
      </c>
      <c r="B88" s="197" t="s">
        <v>205</v>
      </c>
      <c r="C88" s="196" t="s">
        <v>206</v>
      </c>
      <c r="D88" s="259" t="s">
        <v>371</v>
      </c>
      <c r="E88" s="196" t="s">
        <v>372</v>
      </c>
      <c r="F88" s="196">
        <v>2015</v>
      </c>
      <c r="G88" s="196" t="s">
        <v>209</v>
      </c>
      <c r="H88" s="196">
        <v>1</v>
      </c>
      <c r="I88" s="199">
        <v>990</v>
      </c>
      <c r="J88" s="198" t="s">
        <v>144</v>
      </c>
      <c r="K88" s="199">
        <v>990</v>
      </c>
      <c r="L88" s="199">
        <f t="shared" si="1"/>
        <v>990</v>
      </c>
      <c r="M88" s="198" t="s">
        <v>2919</v>
      </c>
      <c r="N88" s="452" t="s">
        <v>204</v>
      </c>
      <c r="O88" s="210"/>
    </row>
    <row r="89" spans="1:15" s="16" customFormat="1" ht="24.9" hidden="1" customHeight="1">
      <c r="A89" s="196">
        <v>87</v>
      </c>
      <c r="B89" s="197" t="s">
        <v>205</v>
      </c>
      <c r="C89" s="196" t="s">
        <v>206</v>
      </c>
      <c r="D89" s="259" t="s">
        <v>373</v>
      </c>
      <c r="E89" s="196" t="s">
        <v>374</v>
      </c>
      <c r="F89" s="196">
        <v>2015</v>
      </c>
      <c r="G89" s="196" t="s">
        <v>209</v>
      </c>
      <c r="H89" s="196">
        <v>1</v>
      </c>
      <c r="I89" s="199">
        <v>990</v>
      </c>
      <c r="J89" s="198" t="s">
        <v>144</v>
      </c>
      <c r="K89" s="199">
        <v>990</v>
      </c>
      <c r="L89" s="199">
        <f t="shared" si="1"/>
        <v>990</v>
      </c>
      <c r="M89" s="198" t="s">
        <v>2919</v>
      </c>
      <c r="N89" s="452" t="s">
        <v>204</v>
      </c>
      <c r="O89" s="210"/>
    </row>
    <row r="90" spans="1:15" s="16" customFormat="1" ht="24.9" hidden="1" customHeight="1">
      <c r="A90" s="196">
        <v>88</v>
      </c>
      <c r="B90" s="197" t="s">
        <v>205</v>
      </c>
      <c r="C90" s="196" t="s">
        <v>206</v>
      </c>
      <c r="D90" s="259" t="s">
        <v>375</v>
      </c>
      <c r="E90" s="196" t="s">
        <v>376</v>
      </c>
      <c r="F90" s="196">
        <v>2015</v>
      </c>
      <c r="G90" s="196" t="s">
        <v>209</v>
      </c>
      <c r="H90" s="196">
        <v>1</v>
      </c>
      <c r="I90" s="199">
        <v>498</v>
      </c>
      <c r="J90" s="198" t="s">
        <v>144</v>
      </c>
      <c r="K90" s="199">
        <v>498</v>
      </c>
      <c r="L90" s="199">
        <f t="shared" si="1"/>
        <v>498</v>
      </c>
      <c r="M90" s="198" t="s">
        <v>2919</v>
      </c>
      <c r="N90" s="452" t="s">
        <v>204</v>
      </c>
      <c r="O90" s="210"/>
    </row>
    <row r="91" spans="1:15" s="16" customFormat="1" ht="24.9" hidden="1" customHeight="1">
      <c r="A91" s="196">
        <v>89</v>
      </c>
      <c r="B91" s="197" t="s">
        <v>205</v>
      </c>
      <c r="C91" s="196" t="s">
        <v>206</v>
      </c>
      <c r="D91" s="259" t="s">
        <v>375</v>
      </c>
      <c r="E91" s="196" t="s">
        <v>377</v>
      </c>
      <c r="F91" s="196">
        <v>2015</v>
      </c>
      <c r="G91" s="196" t="s">
        <v>209</v>
      </c>
      <c r="H91" s="196">
        <v>1</v>
      </c>
      <c r="I91" s="199">
        <v>498</v>
      </c>
      <c r="J91" s="198" t="s">
        <v>144</v>
      </c>
      <c r="K91" s="199">
        <v>498</v>
      </c>
      <c r="L91" s="199">
        <f t="shared" si="1"/>
        <v>498</v>
      </c>
      <c r="M91" s="198" t="s">
        <v>2919</v>
      </c>
      <c r="N91" s="452" t="s">
        <v>204</v>
      </c>
      <c r="O91" s="210"/>
    </row>
    <row r="92" spans="1:15" s="16" customFormat="1" ht="24.9" hidden="1" customHeight="1">
      <c r="A92" s="196">
        <v>90</v>
      </c>
      <c r="B92" s="197" t="s">
        <v>378</v>
      </c>
      <c r="C92" s="196"/>
      <c r="D92" s="259" t="s">
        <v>379</v>
      </c>
      <c r="E92" s="196" t="s">
        <v>380</v>
      </c>
      <c r="F92" s="196">
        <v>2015</v>
      </c>
      <c r="G92" s="196" t="s">
        <v>240</v>
      </c>
      <c r="H92" s="196">
        <v>1</v>
      </c>
      <c r="I92" s="199">
        <v>706.5</v>
      </c>
      <c r="J92" s="198" t="s">
        <v>144</v>
      </c>
      <c r="K92" s="199">
        <v>706.5</v>
      </c>
      <c r="L92" s="199">
        <f t="shared" si="1"/>
        <v>706.5</v>
      </c>
      <c r="M92" s="198" t="s">
        <v>2919</v>
      </c>
      <c r="N92" s="452"/>
      <c r="O92" s="210"/>
    </row>
    <row r="93" spans="1:15" s="16" customFormat="1" ht="24.9" hidden="1" customHeight="1">
      <c r="A93" s="196">
        <v>91</v>
      </c>
      <c r="B93" s="197" t="s">
        <v>381</v>
      </c>
      <c r="C93" s="196"/>
      <c r="D93" s="259" t="s">
        <v>379</v>
      </c>
      <c r="E93" s="196" t="s">
        <v>382</v>
      </c>
      <c r="F93" s="196">
        <v>2015</v>
      </c>
      <c r="G93" s="196" t="s">
        <v>240</v>
      </c>
      <c r="H93" s="196">
        <v>1</v>
      </c>
      <c r="I93" s="199">
        <v>716.27</v>
      </c>
      <c r="J93" s="198" t="s">
        <v>144</v>
      </c>
      <c r="K93" s="199">
        <v>716.27</v>
      </c>
      <c r="L93" s="199">
        <f t="shared" si="1"/>
        <v>716.27</v>
      </c>
      <c r="M93" s="198" t="s">
        <v>2919</v>
      </c>
      <c r="N93" s="452"/>
      <c r="O93" s="210"/>
    </row>
    <row r="94" spans="1:15" s="16" customFormat="1" ht="24.9" hidden="1" customHeight="1">
      <c r="A94" s="196">
        <v>92</v>
      </c>
      <c r="B94" s="197" t="s">
        <v>383</v>
      </c>
      <c r="C94" s="196"/>
      <c r="D94" s="259" t="s">
        <v>384</v>
      </c>
      <c r="E94" s="196" t="s">
        <v>385</v>
      </c>
      <c r="F94" s="196">
        <v>2015</v>
      </c>
      <c r="G94" s="196" t="s">
        <v>209</v>
      </c>
      <c r="H94" s="196">
        <v>1</v>
      </c>
      <c r="I94" s="199">
        <v>2552.25</v>
      </c>
      <c r="J94" s="198" t="s">
        <v>144</v>
      </c>
      <c r="K94" s="199">
        <v>2552.25</v>
      </c>
      <c r="L94" s="199">
        <f t="shared" si="1"/>
        <v>2552.25</v>
      </c>
      <c r="M94" s="198" t="s">
        <v>2919</v>
      </c>
      <c r="N94" s="452" t="s">
        <v>204</v>
      </c>
      <c r="O94" s="210"/>
    </row>
    <row r="95" spans="1:15" s="16" customFormat="1" ht="24.9" hidden="1" customHeight="1">
      <c r="A95" s="196">
        <v>93</v>
      </c>
      <c r="B95" s="197" t="s">
        <v>386</v>
      </c>
      <c r="C95" s="196" t="s">
        <v>262</v>
      </c>
      <c r="D95" s="259" t="s">
        <v>387</v>
      </c>
      <c r="E95" s="196" t="s">
        <v>388</v>
      </c>
      <c r="F95" s="196">
        <v>2015</v>
      </c>
      <c r="G95" s="196" t="s">
        <v>209</v>
      </c>
      <c r="H95" s="196">
        <v>1</v>
      </c>
      <c r="I95" s="199">
        <v>3490</v>
      </c>
      <c r="J95" s="198" t="s">
        <v>144</v>
      </c>
      <c r="K95" s="199">
        <v>3490</v>
      </c>
      <c r="L95" s="199">
        <f t="shared" si="1"/>
        <v>3490</v>
      </c>
      <c r="M95" s="198" t="s">
        <v>2919</v>
      </c>
      <c r="N95" s="452" t="s">
        <v>204</v>
      </c>
      <c r="O95" s="210"/>
    </row>
    <row r="96" spans="1:15" s="16" customFormat="1" ht="24.9" hidden="1" customHeight="1">
      <c r="A96" s="196">
        <v>94</v>
      </c>
      <c r="B96" s="197" t="s">
        <v>389</v>
      </c>
      <c r="C96" s="196"/>
      <c r="D96" s="259" t="s">
        <v>390</v>
      </c>
      <c r="E96" s="196" t="s">
        <v>391</v>
      </c>
      <c r="F96" s="196">
        <v>2015</v>
      </c>
      <c r="G96" s="196" t="s">
        <v>209</v>
      </c>
      <c r="H96" s="196">
        <v>1</v>
      </c>
      <c r="I96" s="199">
        <v>147</v>
      </c>
      <c r="J96" s="198" t="s">
        <v>144</v>
      </c>
      <c r="K96" s="199">
        <v>147</v>
      </c>
      <c r="L96" s="199">
        <f t="shared" si="1"/>
        <v>147</v>
      </c>
      <c r="M96" s="198" t="s">
        <v>2919</v>
      </c>
      <c r="N96" s="452" t="s">
        <v>204</v>
      </c>
      <c r="O96" s="210"/>
    </row>
    <row r="97" spans="1:15" s="16" customFormat="1" ht="24.9" hidden="1" customHeight="1">
      <c r="A97" s="196">
        <v>95</v>
      </c>
      <c r="B97" s="197" t="s">
        <v>392</v>
      </c>
      <c r="C97" s="196" t="s">
        <v>262</v>
      </c>
      <c r="D97" s="259" t="s">
        <v>335</v>
      </c>
      <c r="E97" s="196" t="s">
        <v>393</v>
      </c>
      <c r="F97" s="196">
        <v>2015</v>
      </c>
      <c r="G97" s="196" t="s">
        <v>240</v>
      </c>
      <c r="H97" s="196">
        <v>1</v>
      </c>
      <c r="I97" s="199">
        <v>2275.5</v>
      </c>
      <c r="J97" s="198" t="s">
        <v>144</v>
      </c>
      <c r="K97" s="199">
        <v>2275.5</v>
      </c>
      <c r="L97" s="199">
        <f t="shared" si="1"/>
        <v>2275.5</v>
      </c>
      <c r="M97" s="198" t="s">
        <v>2919</v>
      </c>
      <c r="N97" s="452"/>
      <c r="O97" s="210"/>
    </row>
    <row r="98" spans="1:15" s="16" customFormat="1" ht="24.9" hidden="1" customHeight="1">
      <c r="A98" s="196">
        <v>96</v>
      </c>
      <c r="B98" s="197" t="s">
        <v>287</v>
      </c>
      <c r="C98" s="196" t="s">
        <v>262</v>
      </c>
      <c r="D98" s="259" t="s">
        <v>292</v>
      </c>
      <c r="E98" s="196" t="s">
        <v>394</v>
      </c>
      <c r="F98" s="196">
        <v>2015</v>
      </c>
      <c r="G98" s="196" t="s">
        <v>240</v>
      </c>
      <c r="H98" s="196">
        <v>1</v>
      </c>
      <c r="I98" s="199">
        <v>2787.95</v>
      </c>
      <c r="J98" s="198" t="s">
        <v>144</v>
      </c>
      <c r="K98" s="199">
        <v>2787.95</v>
      </c>
      <c r="L98" s="199">
        <f t="shared" si="1"/>
        <v>2787.95</v>
      </c>
      <c r="M98" s="198" t="s">
        <v>2919</v>
      </c>
      <c r="N98" s="452"/>
      <c r="O98" s="210"/>
    </row>
    <row r="99" spans="1:15" s="16" customFormat="1" ht="24.9" hidden="1" customHeight="1">
      <c r="A99" s="196">
        <v>97</v>
      </c>
      <c r="B99" s="197" t="s">
        <v>349</v>
      </c>
      <c r="C99" s="196" t="s">
        <v>262</v>
      </c>
      <c r="D99" s="259" t="s">
        <v>395</v>
      </c>
      <c r="E99" s="196" t="s">
        <v>396</v>
      </c>
      <c r="F99" s="196">
        <v>2015</v>
      </c>
      <c r="G99" s="196" t="s">
        <v>209</v>
      </c>
      <c r="H99" s="196">
        <v>1</v>
      </c>
      <c r="I99" s="199">
        <v>471.42</v>
      </c>
      <c r="J99" s="198" t="s">
        <v>144</v>
      </c>
      <c r="K99" s="199">
        <v>471.42</v>
      </c>
      <c r="L99" s="199">
        <f t="shared" si="1"/>
        <v>471.42</v>
      </c>
      <c r="M99" s="198" t="s">
        <v>2919</v>
      </c>
      <c r="N99" s="452" t="s">
        <v>204</v>
      </c>
      <c r="O99" s="210"/>
    </row>
    <row r="100" spans="1:15" s="16" customFormat="1" ht="24.9" hidden="1" customHeight="1">
      <c r="A100" s="196">
        <v>98</v>
      </c>
      <c r="B100" s="197" t="s">
        <v>349</v>
      </c>
      <c r="C100" s="196" t="s">
        <v>262</v>
      </c>
      <c r="D100" s="259" t="s">
        <v>395</v>
      </c>
      <c r="E100" s="196" t="s">
        <v>397</v>
      </c>
      <c r="F100" s="196">
        <v>2015</v>
      </c>
      <c r="G100" s="196" t="s">
        <v>209</v>
      </c>
      <c r="H100" s="196">
        <v>1</v>
      </c>
      <c r="I100" s="199">
        <v>473.95</v>
      </c>
      <c r="J100" s="198" t="s">
        <v>144</v>
      </c>
      <c r="K100" s="199">
        <v>473.95</v>
      </c>
      <c r="L100" s="199">
        <f t="shared" si="1"/>
        <v>473.95</v>
      </c>
      <c r="M100" s="198" t="s">
        <v>2919</v>
      </c>
      <c r="N100" s="452" t="s">
        <v>204</v>
      </c>
      <c r="O100" s="210"/>
    </row>
    <row r="101" spans="1:15" s="16" customFormat="1" ht="24.9" hidden="1" customHeight="1">
      <c r="A101" s="196">
        <v>99</v>
      </c>
      <c r="B101" s="197" t="s">
        <v>398</v>
      </c>
      <c r="C101" s="196" t="s">
        <v>262</v>
      </c>
      <c r="D101" s="259" t="s">
        <v>399</v>
      </c>
      <c r="E101" s="196" t="s">
        <v>400</v>
      </c>
      <c r="F101" s="196">
        <v>2015</v>
      </c>
      <c r="G101" s="196" t="s">
        <v>240</v>
      </c>
      <c r="H101" s="196">
        <v>1</v>
      </c>
      <c r="I101" s="199">
        <v>658.97</v>
      </c>
      <c r="J101" s="198" t="s">
        <v>144</v>
      </c>
      <c r="K101" s="199">
        <v>658.97</v>
      </c>
      <c r="L101" s="199">
        <f t="shared" si="1"/>
        <v>658.97</v>
      </c>
      <c r="M101" s="198" t="s">
        <v>2919</v>
      </c>
      <c r="N101" s="452"/>
      <c r="O101" s="210"/>
    </row>
    <row r="102" spans="1:15" s="16" customFormat="1" ht="24.9" hidden="1" customHeight="1">
      <c r="A102" s="196">
        <v>100</v>
      </c>
      <c r="B102" s="197" t="s">
        <v>401</v>
      </c>
      <c r="C102" s="196" t="s">
        <v>218</v>
      </c>
      <c r="D102" s="259" t="s">
        <v>402</v>
      </c>
      <c r="E102" s="196" t="s">
        <v>403</v>
      </c>
      <c r="F102" s="196">
        <v>2015</v>
      </c>
      <c r="G102" s="196" t="s">
        <v>240</v>
      </c>
      <c r="H102" s="196">
        <v>1</v>
      </c>
      <c r="I102" s="199">
        <v>266.86</v>
      </c>
      <c r="J102" s="198" t="s">
        <v>144</v>
      </c>
      <c r="K102" s="199">
        <v>266.86</v>
      </c>
      <c r="L102" s="199">
        <f t="shared" si="1"/>
        <v>266.86</v>
      </c>
      <c r="M102" s="198" t="s">
        <v>2919</v>
      </c>
      <c r="N102" s="452"/>
      <c r="O102" s="210"/>
    </row>
    <row r="103" spans="1:15" s="16" customFormat="1" ht="24.9" hidden="1" customHeight="1">
      <c r="A103" s="196">
        <v>101</v>
      </c>
      <c r="B103" s="197" t="s">
        <v>404</v>
      </c>
      <c r="C103" s="196"/>
      <c r="D103" s="259" t="s">
        <v>405</v>
      </c>
      <c r="E103" s="196" t="s">
        <v>406</v>
      </c>
      <c r="F103" s="196">
        <v>2015</v>
      </c>
      <c r="G103" s="196" t="s">
        <v>240</v>
      </c>
      <c r="H103" s="196">
        <v>1</v>
      </c>
      <c r="I103" s="199">
        <v>90.67</v>
      </c>
      <c r="J103" s="198" t="s">
        <v>144</v>
      </c>
      <c r="K103" s="199">
        <v>90.67</v>
      </c>
      <c r="L103" s="199">
        <f t="shared" si="1"/>
        <v>90.67</v>
      </c>
      <c r="M103" s="198" t="s">
        <v>2919</v>
      </c>
      <c r="N103" s="452"/>
      <c r="O103" s="210"/>
    </row>
    <row r="104" spans="1:15" s="16" customFormat="1" ht="24.9" hidden="1" customHeight="1">
      <c r="A104" s="196">
        <v>102</v>
      </c>
      <c r="B104" s="197" t="s">
        <v>407</v>
      </c>
      <c r="C104" s="196" t="s">
        <v>408</v>
      </c>
      <c r="D104" s="259"/>
      <c r="E104" s="196" t="s">
        <v>409</v>
      </c>
      <c r="F104" s="196">
        <v>2015</v>
      </c>
      <c r="G104" s="196" t="s">
        <v>240</v>
      </c>
      <c r="H104" s="196">
        <v>1</v>
      </c>
      <c r="I104" s="199">
        <v>325.95</v>
      </c>
      <c r="J104" s="198" t="s">
        <v>144</v>
      </c>
      <c r="K104" s="199">
        <v>325.95</v>
      </c>
      <c r="L104" s="199">
        <f t="shared" si="1"/>
        <v>325.95</v>
      </c>
      <c r="M104" s="198" t="s">
        <v>2919</v>
      </c>
      <c r="N104" s="452"/>
      <c r="O104" s="210"/>
    </row>
    <row r="105" spans="1:15" s="16" customFormat="1" ht="24.9" hidden="1" customHeight="1">
      <c r="A105" s="196">
        <v>103</v>
      </c>
      <c r="B105" s="197" t="s">
        <v>359</v>
      </c>
      <c r="C105" s="196" t="s">
        <v>360</v>
      </c>
      <c r="D105" s="259"/>
      <c r="E105" s="196" t="s">
        <v>410</v>
      </c>
      <c r="F105" s="196">
        <v>2016</v>
      </c>
      <c r="G105" s="196" t="s">
        <v>240</v>
      </c>
      <c r="H105" s="196">
        <v>1</v>
      </c>
      <c r="I105" s="199">
        <v>2000</v>
      </c>
      <c r="J105" s="198" t="s">
        <v>144</v>
      </c>
      <c r="K105" s="199">
        <v>2000</v>
      </c>
      <c r="L105" s="199">
        <f t="shared" si="1"/>
        <v>2000</v>
      </c>
      <c r="M105" s="198" t="s">
        <v>2919</v>
      </c>
      <c r="N105" s="452"/>
      <c r="O105" s="210"/>
    </row>
    <row r="106" spans="1:15" s="16" customFormat="1" ht="24.9" hidden="1" customHeight="1">
      <c r="A106" s="196">
        <v>104</v>
      </c>
      <c r="B106" s="197" t="s">
        <v>205</v>
      </c>
      <c r="C106" s="196" t="s">
        <v>206</v>
      </c>
      <c r="D106" s="259" t="s">
        <v>411</v>
      </c>
      <c r="E106" s="196" t="s">
        <v>412</v>
      </c>
      <c r="F106" s="196">
        <v>2016</v>
      </c>
      <c r="G106" s="196" t="s">
        <v>209</v>
      </c>
      <c r="H106" s="196">
        <v>1</v>
      </c>
      <c r="I106" s="199">
        <v>1168.5</v>
      </c>
      <c r="J106" s="198" t="s">
        <v>144</v>
      </c>
      <c r="K106" s="199">
        <v>1168</v>
      </c>
      <c r="L106" s="199">
        <f t="shared" si="1"/>
        <v>1168</v>
      </c>
      <c r="M106" s="198" t="s">
        <v>2919</v>
      </c>
      <c r="N106" s="452" t="s">
        <v>204</v>
      </c>
      <c r="O106" s="210"/>
    </row>
    <row r="107" spans="1:15" s="16" customFormat="1" ht="24.9" hidden="1" customHeight="1">
      <c r="A107" s="196">
        <v>105</v>
      </c>
      <c r="B107" s="197" t="s">
        <v>205</v>
      </c>
      <c r="C107" s="196" t="s">
        <v>206</v>
      </c>
      <c r="D107" s="259" t="s">
        <v>413</v>
      </c>
      <c r="E107" s="196" t="s">
        <v>414</v>
      </c>
      <c r="F107" s="196">
        <v>2016</v>
      </c>
      <c r="G107" s="196" t="s">
        <v>209</v>
      </c>
      <c r="H107" s="196">
        <v>1</v>
      </c>
      <c r="I107" s="199">
        <v>327.63</v>
      </c>
      <c r="J107" s="198" t="s">
        <v>144</v>
      </c>
      <c r="K107" s="199">
        <v>327.63</v>
      </c>
      <c r="L107" s="199">
        <f t="shared" si="1"/>
        <v>327.63</v>
      </c>
      <c r="M107" s="198" t="s">
        <v>2919</v>
      </c>
      <c r="N107" s="452" t="s">
        <v>204</v>
      </c>
      <c r="O107" s="210"/>
    </row>
    <row r="108" spans="1:15" s="16" customFormat="1" ht="24.9" hidden="1" customHeight="1">
      <c r="A108" s="196">
        <v>106</v>
      </c>
      <c r="B108" s="197" t="s">
        <v>205</v>
      </c>
      <c r="C108" s="196" t="s">
        <v>206</v>
      </c>
      <c r="D108" s="259" t="s">
        <v>415</v>
      </c>
      <c r="E108" s="196" t="s">
        <v>416</v>
      </c>
      <c r="F108" s="196">
        <v>2016</v>
      </c>
      <c r="G108" s="196" t="s">
        <v>209</v>
      </c>
      <c r="H108" s="196">
        <v>1</v>
      </c>
      <c r="I108" s="199">
        <v>582.71</v>
      </c>
      <c r="J108" s="198" t="s">
        <v>144</v>
      </c>
      <c r="K108" s="199">
        <v>582.71</v>
      </c>
      <c r="L108" s="199">
        <f t="shared" si="1"/>
        <v>582.71</v>
      </c>
      <c r="M108" s="198" t="s">
        <v>2919</v>
      </c>
      <c r="N108" s="452" t="s">
        <v>204</v>
      </c>
      <c r="O108" s="210"/>
    </row>
    <row r="109" spans="1:15" s="16" customFormat="1" ht="24.9" hidden="1" customHeight="1">
      <c r="A109" s="196">
        <v>107</v>
      </c>
      <c r="B109" s="197" t="s">
        <v>386</v>
      </c>
      <c r="C109" s="196" t="s">
        <v>262</v>
      </c>
      <c r="D109" s="259" t="s">
        <v>417</v>
      </c>
      <c r="E109" s="196" t="s">
        <v>418</v>
      </c>
      <c r="F109" s="196">
        <v>2016</v>
      </c>
      <c r="G109" s="196" t="s">
        <v>209</v>
      </c>
      <c r="H109" s="196">
        <v>1</v>
      </c>
      <c r="I109" s="199">
        <v>2656.15</v>
      </c>
      <c r="J109" s="198" t="s">
        <v>144</v>
      </c>
      <c r="K109" s="199">
        <v>2656.15</v>
      </c>
      <c r="L109" s="199">
        <f t="shared" si="1"/>
        <v>2656.15</v>
      </c>
      <c r="M109" s="198" t="s">
        <v>2919</v>
      </c>
      <c r="N109" s="452" t="s">
        <v>204</v>
      </c>
      <c r="O109" s="210"/>
    </row>
    <row r="110" spans="1:15" s="16" customFormat="1" ht="24.9" hidden="1" customHeight="1">
      <c r="A110" s="196">
        <v>108</v>
      </c>
      <c r="B110" s="197" t="s">
        <v>386</v>
      </c>
      <c r="C110" s="196" t="s">
        <v>262</v>
      </c>
      <c r="D110" s="259" t="s">
        <v>419</v>
      </c>
      <c r="E110" s="196" t="s">
        <v>420</v>
      </c>
      <c r="F110" s="196">
        <v>2016</v>
      </c>
      <c r="G110" s="196" t="s">
        <v>209</v>
      </c>
      <c r="H110" s="196">
        <v>1</v>
      </c>
      <c r="I110" s="199">
        <v>3198</v>
      </c>
      <c r="J110" s="198" t="s">
        <v>144</v>
      </c>
      <c r="K110" s="199">
        <v>3198</v>
      </c>
      <c r="L110" s="199">
        <f t="shared" si="1"/>
        <v>3198</v>
      </c>
      <c r="M110" s="198" t="s">
        <v>2919</v>
      </c>
      <c r="N110" s="452" t="s">
        <v>204</v>
      </c>
      <c r="O110" s="210"/>
    </row>
    <row r="111" spans="1:15" s="16" customFormat="1" ht="24.9" hidden="1" customHeight="1">
      <c r="A111" s="196">
        <v>109</v>
      </c>
      <c r="B111" s="197" t="s">
        <v>386</v>
      </c>
      <c r="C111" s="196" t="s">
        <v>262</v>
      </c>
      <c r="D111" s="259" t="s">
        <v>421</v>
      </c>
      <c r="E111" s="196" t="s">
        <v>422</v>
      </c>
      <c r="F111" s="196">
        <v>2016</v>
      </c>
      <c r="G111" s="196" t="s">
        <v>209</v>
      </c>
      <c r="H111" s="196">
        <v>1</v>
      </c>
      <c r="I111" s="199">
        <v>2775.5</v>
      </c>
      <c r="J111" s="198" t="s">
        <v>144</v>
      </c>
      <c r="K111" s="199">
        <v>2775.5</v>
      </c>
      <c r="L111" s="199">
        <f t="shared" si="1"/>
        <v>2775.5</v>
      </c>
      <c r="M111" s="198" t="s">
        <v>2919</v>
      </c>
      <c r="N111" s="452" t="s">
        <v>204</v>
      </c>
      <c r="O111" s="210"/>
    </row>
    <row r="112" spans="1:15" s="16" customFormat="1" ht="24.9" hidden="1" customHeight="1">
      <c r="A112" s="196">
        <v>110</v>
      </c>
      <c r="B112" s="197" t="s">
        <v>386</v>
      </c>
      <c r="C112" s="196" t="s">
        <v>262</v>
      </c>
      <c r="D112" s="259" t="s">
        <v>421</v>
      </c>
      <c r="E112" s="196" t="s">
        <v>423</v>
      </c>
      <c r="F112" s="196">
        <v>2016</v>
      </c>
      <c r="G112" s="196" t="s">
        <v>209</v>
      </c>
      <c r="H112" s="196">
        <v>1</v>
      </c>
      <c r="I112" s="199">
        <v>2775.5</v>
      </c>
      <c r="J112" s="198" t="s">
        <v>144</v>
      </c>
      <c r="K112" s="199">
        <v>2775.5</v>
      </c>
      <c r="L112" s="199">
        <f t="shared" si="1"/>
        <v>2775.5</v>
      </c>
      <c r="M112" s="198" t="s">
        <v>2919</v>
      </c>
      <c r="N112" s="452" t="s">
        <v>204</v>
      </c>
      <c r="O112" s="210"/>
    </row>
    <row r="113" spans="1:15" s="16" customFormat="1" ht="24.9" hidden="1" customHeight="1">
      <c r="A113" s="196">
        <v>111</v>
      </c>
      <c r="B113" s="197" t="s">
        <v>349</v>
      </c>
      <c r="C113" s="196" t="s">
        <v>262</v>
      </c>
      <c r="D113" s="259"/>
      <c r="E113" s="196" t="s">
        <v>424</v>
      </c>
      <c r="F113" s="196">
        <v>2016</v>
      </c>
      <c r="G113" s="196" t="s">
        <v>209</v>
      </c>
      <c r="H113" s="196">
        <v>1</v>
      </c>
      <c r="I113" s="199">
        <v>725.47</v>
      </c>
      <c r="J113" s="198" t="s">
        <v>144</v>
      </c>
      <c r="K113" s="199">
        <v>725.47</v>
      </c>
      <c r="L113" s="199">
        <f t="shared" si="1"/>
        <v>725.47</v>
      </c>
      <c r="M113" s="198" t="s">
        <v>2919</v>
      </c>
      <c r="N113" s="452" t="s">
        <v>204</v>
      </c>
      <c r="O113" s="210"/>
    </row>
    <row r="114" spans="1:15" s="16" customFormat="1" ht="24.9" hidden="1" customHeight="1">
      <c r="A114" s="196">
        <v>112</v>
      </c>
      <c r="B114" s="197" t="s">
        <v>349</v>
      </c>
      <c r="C114" s="196" t="s">
        <v>262</v>
      </c>
      <c r="D114" s="259"/>
      <c r="E114" s="196" t="s">
        <v>425</v>
      </c>
      <c r="F114" s="196">
        <v>2016</v>
      </c>
      <c r="G114" s="196" t="s">
        <v>209</v>
      </c>
      <c r="H114" s="196">
        <v>1</v>
      </c>
      <c r="I114" s="199">
        <v>762.6</v>
      </c>
      <c r="J114" s="198" t="s">
        <v>144</v>
      </c>
      <c r="K114" s="199">
        <v>762.6</v>
      </c>
      <c r="L114" s="199">
        <f t="shared" si="1"/>
        <v>762.6</v>
      </c>
      <c r="M114" s="198" t="s">
        <v>2919</v>
      </c>
      <c r="N114" s="452" t="s">
        <v>204</v>
      </c>
      <c r="O114" s="210"/>
    </row>
    <row r="115" spans="1:15" s="16" customFormat="1" ht="24.9" hidden="1" customHeight="1">
      <c r="A115" s="196">
        <v>113</v>
      </c>
      <c r="B115" s="454" t="s">
        <v>349</v>
      </c>
      <c r="C115" s="453" t="s">
        <v>262</v>
      </c>
      <c r="D115" s="455"/>
      <c r="E115" s="453" t="s">
        <v>426</v>
      </c>
      <c r="F115" s="453">
        <v>2016</v>
      </c>
      <c r="G115" s="453" t="s">
        <v>209</v>
      </c>
      <c r="H115" s="453">
        <v>1</v>
      </c>
      <c r="I115" s="456">
        <v>871.72</v>
      </c>
      <c r="J115" s="457" t="s">
        <v>144</v>
      </c>
      <c r="K115" s="456">
        <v>871.72</v>
      </c>
      <c r="L115" s="456">
        <f t="shared" si="1"/>
        <v>871.72</v>
      </c>
      <c r="M115" s="457" t="s">
        <v>2919</v>
      </c>
      <c r="N115" s="458" t="s">
        <v>204</v>
      </c>
      <c r="O115" s="453"/>
    </row>
    <row r="116" spans="1:15" s="16" customFormat="1" ht="24.9" hidden="1" customHeight="1">
      <c r="A116" s="196">
        <v>114</v>
      </c>
      <c r="B116" s="322" t="s">
        <v>427</v>
      </c>
      <c r="C116" s="210"/>
      <c r="D116" s="321"/>
      <c r="E116" s="321"/>
      <c r="F116" s="210">
        <v>2010</v>
      </c>
      <c r="G116" s="210" t="s">
        <v>209</v>
      </c>
      <c r="H116" s="210">
        <v>1</v>
      </c>
      <c r="I116" s="459">
        <v>6100</v>
      </c>
      <c r="J116" s="460" t="s">
        <v>144</v>
      </c>
      <c r="K116" s="459">
        <v>6100</v>
      </c>
      <c r="L116" s="459">
        <f t="shared" si="1"/>
        <v>6100</v>
      </c>
      <c r="M116" s="460" t="s">
        <v>2919</v>
      </c>
      <c r="N116" s="357" t="s">
        <v>204</v>
      </c>
      <c r="O116" s="210"/>
    </row>
    <row r="117" spans="1:15" s="16" customFormat="1" ht="24.9" hidden="1" customHeight="1">
      <c r="A117" s="196">
        <v>115</v>
      </c>
      <c r="B117" s="322" t="s">
        <v>428</v>
      </c>
      <c r="C117" s="210"/>
      <c r="D117" s="321"/>
      <c r="E117" s="321"/>
      <c r="F117" s="210">
        <v>2011</v>
      </c>
      <c r="G117" s="210" t="s">
        <v>209</v>
      </c>
      <c r="H117" s="210">
        <v>1</v>
      </c>
      <c r="I117" s="459">
        <v>3736.1</v>
      </c>
      <c r="J117" s="460" t="s">
        <v>144</v>
      </c>
      <c r="K117" s="459">
        <v>3736.1</v>
      </c>
      <c r="L117" s="459">
        <f t="shared" si="1"/>
        <v>3736.1</v>
      </c>
      <c r="M117" s="460" t="s">
        <v>2919</v>
      </c>
      <c r="N117" s="357" t="s">
        <v>204</v>
      </c>
      <c r="O117" s="210"/>
    </row>
    <row r="118" spans="1:15" s="16" customFormat="1" ht="24.9" hidden="1" customHeight="1">
      <c r="A118" s="196">
        <v>116</v>
      </c>
      <c r="B118" s="322" t="s">
        <v>428</v>
      </c>
      <c r="C118" s="210"/>
      <c r="D118" s="321"/>
      <c r="E118" s="321"/>
      <c r="F118" s="210">
        <v>2011</v>
      </c>
      <c r="G118" s="210" t="s">
        <v>209</v>
      </c>
      <c r="H118" s="210">
        <v>1</v>
      </c>
      <c r="I118" s="459">
        <v>3736.1</v>
      </c>
      <c r="J118" s="460" t="s">
        <v>144</v>
      </c>
      <c r="K118" s="459">
        <v>3736.1</v>
      </c>
      <c r="L118" s="459">
        <f t="shared" si="1"/>
        <v>3736.1</v>
      </c>
      <c r="M118" s="460" t="s">
        <v>2919</v>
      </c>
      <c r="N118" s="357" t="s">
        <v>204</v>
      </c>
      <c r="O118" s="210"/>
    </row>
    <row r="119" spans="1:15" s="16" customFormat="1" ht="24.9" hidden="1" customHeight="1">
      <c r="A119" s="196">
        <v>117</v>
      </c>
      <c r="B119" s="322" t="s">
        <v>428</v>
      </c>
      <c r="C119" s="210"/>
      <c r="D119" s="321"/>
      <c r="E119" s="321"/>
      <c r="F119" s="210">
        <v>2011</v>
      </c>
      <c r="G119" s="210" t="s">
        <v>209</v>
      </c>
      <c r="H119" s="210">
        <v>1</v>
      </c>
      <c r="I119" s="459">
        <v>3736.1</v>
      </c>
      <c r="J119" s="460" t="s">
        <v>144</v>
      </c>
      <c r="K119" s="459">
        <v>3736.1</v>
      </c>
      <c r="L119" s="459">
        <f t="shared" si="1"/>
        <v>3736.1</v>
      </c>
      <c r="M119" s="460" t="s">
        <v>2919</v>
      </c>
      <c r="N119" s="357" t="s">
        <v>204</v>
      </c>
      <c r="O119" s="210"/>
    </row>
    <row r="120" spans="1:15" s="16" customFormat="1" ht="24.9" hidden="1" customHeight="1">
      <c r="A120" s="196">
        <v>118</v>
      </c>
      <c r="B120" s="322" t="s">
        <v>428</v>
      </c>
      <c r="C120" s="210"/>
      <c r="D120" s="321"/>
      <c r="E120" s="321"/>
      <c r="F120" s="210">
        <v>2011</v>
      </c>
      <c r="G120" s="210" t="s">
        <v>209</v>
      </c>
      <c r="H120" s="210">
        <v>1</v>
      </c>
      <c r="I120" s="459">
        <v>3736.2</v>
      </c>
      <c r="J120" s="460" t="s">
        <v>144</v>
      </c>
      <c r="K120" s="459">
        <v>3736.2</v>
      </c>
      <c r="L120" s="459">
        <f t="shared" si="1"/>
        <v>3736.2</v>
      </c>
      <c r="M120" s="460" t="s">
        <v>2919</v>
      </c>
      <c r="N120" s="357" t="s">
        <v>204</v>
      </c>
      <c r="O120" s="210"/>
    </row>
    <row r="121" spans="1:15" s="16" customFormat="1" ht="24.9" hidden="1" customHeight="1">
      <c r="A121" s="196">
        <v>119</v>
      </c>
      <c r="B121" s="322" t="s">
        <v>428</v>
      </c>
      <c r="C121" s="210"/>
      <c r="D121" s="321"/>
      <c r="E121" s="321"/>
      <c r="F121" s="210">
        <v>2013</v>
      </c>
      <c r="G121" s="210" t="s">
        <v>209</v>
      </c>
      <c r="H121" s="210">
        <v>1</v>
      </c>
      <c r="I121" s="459">
        <v>5694.9</v>
      </c>
      <c r="J121" s="460" t="s">
        <v>144</v>
      </c>
      <c r="K121" s="459">
        <v>5694.9</v>
      </c>
      <c r="L121" s="459">
        <f t="shared" si="1"/>
        <v>5694.9</v>
      </c>
      <c r="M121" s="460" t="s">
        <v>2919</v>
      </c>
      <c r="N121" s="357" t="s">
        <v>204</v>
      </c>
      <c r="O121" s="210"/>
    </row>
    <row r="122" spans="1:15" s="16" customFormat="1" ht="24.9" hidden="1" customHeight="1">
      <c r="A122" s="196">
        <v>120</v>
      </c>
      <c r="B122" s="322" t="s">
        <v>428</v>
      </c>
      <c r="C122" s="210"/>
      <c r="D122" s="321"/>
      <c r="E122" s="321"/>
      <c r="F122" s="210">
        <v>2013</v>
      </c>
      <c r="G122" s="210" t="s">
        <v>209</v>
      </c>
      <c r="H122" s="210">
        <v>1</v>
      </c>
      <c r="I122" s="459">
        <v>5694.9</v>
      </c>
      <c r="J122" s="460" t="s">
        <v>144</v>
      </c>
      <c r="K122" s="459">
        <v>5694.9</v>
      </c>
      <c r="L122" s="459">
        <f t="shared" si="1"/>
        <v>5694.9</v>
      </c>
      <c r="M122" s="460" t="s">
        <v>2919</v>
      </c>
      <c r="N122" s="357" t="s">
        <v>204</v>
      </c>
      <c r="O122" s="210"/>
    </row>
    <row r="123" spans="1:15" s="16" customFormat="1" ht="24.9" hidden="1" customHeight="1">
      <c r="A123" s="196">
        <v>121</v>
      </c>
      <c r="B123" s="322" t="s">
        <v>428</v>
      </c>
      <c r="C123" s="210"/>
      <c r="D123" s="321"/>
      <c r="E123" s="321"/>
      <c r="F123" s="210">
        <v>2013</v>
      </c>
      <c r="G123" s="210" t="s">
        <v>209</v>
      </c>
      <c r="H123" s="210">
        <v>1</v>
      </c>
      <c r="I123" s="459">
        <v>5645.71</v>
      </c>
      <c r="J123" s="460" t="s">
        <v>144</v>
      </c>
      <c r="K123" s="459">
        <v>5645.71</v>
      </c>
      <c r="L123" s="459">
        <f t="shared" si="1"/>
        <v>5645.71</v>
      </c>
      <c r="M123" s="460" t="s">
        <v>2919</v>
      </c>
      <c r="N123" s="357" t="s">
        <v>204</v>
      </c>
      <c r="O123" s="210"/>
    </row>
    <row r="124" spans="1:15" s="16" customFormat="1" ht="24.9" hidden="1" customHeight="1">
      <c r="A124" s="196">
        <v>122</v>
      </c>
      <c r="B124" s="322" t="s">
        <v>428</v>
      </c>
      <c r="C124" s="210"/>
      <c r="D124" s="321"/>
      <c r="E124" s="321"/>
      <c r="F124" s="210">
        <v>2013</v>
      </c>
      <c r="G124" s="210" t="s">
        <v>209</v>
      </c>
      <c r="H124" s="210">
        <v>1</v>
      </c>
      <c r="I124" s="459">
        <v>3665.4</v>
      </c>
      <c r="J124" s="460" t="s">
        <v>144</v>
      </c>
      <c r="K124" s="459">
        <v>3665.4</v>
      </c>
      <c r="L124" s="459">
        <f t="shared" si="1"/>
        <v>3665.4</v>
      </c>
      <c r="M124" s="460" t="s">
        <v>2919</v>
      </c>
      <c r="N124" s="357" t="s">
        <v>204</v>
      </c>
      <c r="O124" s="210"/>
    </row>
    <row r="125" spans="1:15" s="16" customFormat="1" ht="24.9" hidden="1" customHeight="1">
      <c r="A125" s="196">
        <v>123</v>
      </c>
      <c r="B125" s="322" t="s">
        <v>428</v>
      </c>
      <c r="C125" s="210"/>
      <c r="D125" s="321"/>
      <c r="E125" s="321"/>
      <c r="F125" s="210">
        <v>2013</v>
      </c>
      <c r="G125" s="210" t="s">
        <v>209</v>
      </c>
      <c r="H125" s="210">
        <v>1</v>
      </c>
      <c r="I125" s="459">
        <v>3665.4</v>
      </c>
      <c r="J125" s="460" t="s">
        <v>144</v>
      </c>
      <c r="K125" s="459">
        <v>3665.4</v>
      </c>
      <c r="L125" s="459">
        <f t="shared" si="1"/>
        <v>3665.4</v>
      </c>
      <c r="M125" s="460" t="s">
        <v>2919</v>
      </c>
      <c r="N125" s="357" t="s">
        <v>204</v>
      </c>
      <c r="O125" s="210"/>
    </row>
    <row r="126" spans="1:15" s="16" customFormat="1" ht="24.9" hidden="1" customHeight="1">
      <c r="A126" s="196">
        <v>124</v>
      </c>
      <c r="B126" s="322" t="s">
        <v>429</v>
      </c>
      <c r="C126" s="210"/>
      <c r="D126" s="321"/>
      <c r="E126" s="321"/>
      <c r="F126" s="210">
        <v>2015</v>
      </c>
      <c r="G126" s="210" t="s">
        <v>209</v>
      </c>
      <c r="H126" s="210">
        <v>1</v>
      </c>
      <c r="I126" s="459">
        <v>20073.599999999999</v>
      </c>
      <c r="J126" s="460" t="s">
        <v>144</v>
      </c>
      <c r="K126" s="459">
        <v>20073.599999999999</v>
      </c>
      <c r="L126" s="459">
        <f t="shared" si="1"/>
        <v>20073.599999999999</v>
      </c>
      <c r="M126" s="460" t="s">
        <v>2919</v>
      </c>
      <c r="N126" s="357" t="s">
        <v>204</v>
      </c>
      <c r="O126" s="210"/>
    </row>
    <row r="127" spans="1:15" s="16" customFormat="1" ht="24.9" hidden="1" customHeight="1">
      <c r="A127" s="196">
        <v>125</v>
      </c>
      <c r="B127" s="461" t="s">
        <v>430</v>
      </c>
      <c r="C127" s="247"/>
      <c r="D127" s="462"/>
      <c r="E127" s="462"/>
      <c r="F127" s="247">
        <v>2010</v>
      </c>
      <c r="G127" s="247" t="s">
        <v>209</v>
      </c>
      <c r="H127" s="247">
        <v>1</v>
      </c>
      <c r="I127" s="463">
        <v>11999.99</v>
      </c>
      <c r="J127" s="450" t="s">
        <v>144</v>
      </c>
      <c r="K127" s="463">
        <v>11999.99</v>
      </c>
      <c r="L127" s="463">
        <f t="shared" si="1"/>
        <v>11999.99</v>
      </c>
      <c r="M127" s="450" t="s">
        <v>2919</v>
      </c>
      <c r="N127" s="461" t="s">
        <v>431</v>
      </c>
      <c r="O127" s="247"/>
    </row>
    <row r="128" spans="1:15" s="16" customFormat="1" ht="24.9" hidden="1" customHeight="1">
      <c r="A128" s="196">
        <v>126</v>
      </c>
      <c r="B128" s="197" t="s">
        <v>432</v>
      </c>
      <c r="C128" s="196"/>
      <c r="D128" s="259"/>
      <c r="E128" s="259"/>
      <c r="F128" s="196">
        <v>2012</v>
      </c>
      <c r="G128" s="196" t="s">
        <v>209</v>
      </c>
      <c r="H128" s="196">
        <v>1</v>
      </c>
      <c r="I128" s="199">
        <v>8340</v>
      </c>
      <c r="J128" s="198" t="s">
        <v>144</v>
      </c>
      <c r="K128" s="199">
        <v>8340</v>
      </c>
      <c r="L128" s="199">
        <f t="shared" si="1"/>
        <v>8340</v>
      </c>
      <c r="M128" s="198" t="s">
        <v>2919</v>
      </c>
      <c r="N128" s="197" t="s">
        <v>433</v>
      </c>
      <c r="O128" s="210"/>
    </row>
    <row r="129" spans="1:15" s="16" customFormat="1" ht="24.9" hidden="1" customHeight="1">
      <c r="A129" s="196">
        <v>127</v>
      </c>
      <c r="B129" s="197" t="s">
        <v>434</v>
      </c>
      <c r="C129" s="196"/>
      <c r="D129" s="259"/>
      <c r="E129" s="464"/>
      <c r="F129" s="196">
        <v>2013</v>
      </c>
      <c r="G129" s="196" t="s">
        <v>209</v>
      </c>
      <c r="H129" s="196">
        <v>1</v>
      </c>
      <c r="I129" s="199">
        <v>10098</v>
      </c>
      <c r="J129" s="198" t="s">
        <v>144</v>
      </c>
      <c r="K129" s="199">
        <v>10098</v>
      </c>
      <c r="L129" s="199">
        <f t="shared" si="1"/>
        <v>10098</v>
      </c>
      <c r="M129" s="198" t="s">
        <v>2919</v>
      </c>
      <c r="N129" s="197" t="s">
        <v>145</v>
      </c>
      <c r="O129" s="210"/>
    </row>
    <row r="130" spans="1:15" s="16" customFormat="1" ht="24.9" hidden="1" customHeight="1">
      <c r="A130" s="196">
        <v>128</v>
      </c>
      <c r="B130" s="197" t="s">
        <v>435</v>
      </c>
      <c r="C130" s="196"/>
      <c r="D130" s="259"/>
      <c r="E130" s="464"/>
      <c r="F130" s="196">
        <v>2013</v>
      </c>
      <c r="G130" s="196" t="s">
        <v>209</v>
      </c>
      <c r="H130" s="196">
        <v>1</v>
      </c>
      <c r="I130" s="199">
        <v>5616</v>
      </c>
      <c r="J130" s="198" t="s">
        <v>144</v>
      </c>
      <c r="K130" s="199">
        <v>5616</v>
      </c>
      <c r="L130" s="199">
        <f t="shared" si="1"/>
        <v>5616</v>
      </c>
      <c r="M130" s="198" t="s">
        <v>2919</v>
      </c>
      <c r="N130" s="197" t="s">
        <v>146</v>
      </c>
      <c r="O130" s="210"/>
    </row>
    <row r="131" spans="1:15" s="16" customFormat="1" ht="24.9" hidden="1" customHeight="1">
      <c r="A131" s="196">
        <v>129</v>
      </c>
      <c r="B131" s="197" t="s">
        <v>436</v>
      </c>
      <c r="C131" s="196"/>
      <c r="D131" s="259"/>
      <c r="E131" s="464"/>
      <c r="F131" s="196">
        <v>2013</v>
      </c>
      <c r="G131" s="196" t="s">
        <v>240</v>
      </c>
      <c r="H131" s="196">
        <v>1</v>
      </c>
      <c r="I131" s="199">
        <v>2745</v>
      </c>
      <c r="J131" s="198" t="s">
        <v>144</v>
      </c>
      <c r="K131" s="199">
        <v>2745</v>
      </c>
      <c r="L131" s="199">
        <f t="shared" si="1"/>
        <v>2745</v>
      </c>
      <c r="M131" s="198" t="s">
        <v>2919</v>
      </c>
      <c r="N131" s="197"/>
      <c r="O131" s="210"/>
    </row>
    <row r="132" spans="1:15" s="16" customFormat="1" ht="24.9" hidden="1" customHeight="1">
      <c r="A132" s="196">
        <v>130</v>
      </c>
      <c r="B132" s="197" t="s">
        <v>436</v>
      </c>
      <c r="C132" s="196"/>
      <c r="D132" s="259"/>
      <c r="E132" s="464"/>
      <c r="F132" s="196">
        <v>2012</v>
      </c>
      <c r="G132" s="196" t="s">
        <v>240</v>
      </c>
      <c r="H132" s="196">
        <v>1</v>
      </c>
      <c r="I132" s="199">
        <v>1620</v>
      </c>
      <c r="J132" s="198" t="s">
        <v>144</v>
      </c>
      <c r="K132" s="199">
        <v>1620</v>
      </c>
      <c r="L132" s="199">
        <f t="shared" ref="L132:L195" si="2">K132</f>
        <v>1620</v>
      </c>
      <c r="M132" s="198" t="s">
        <v>2919</v>
      </c>
      <c r="N132" s="197"/>
      <c r="O132" s="210"/>
    </row>
    <row r="133" spans="1:15" s="16" customFormat="1" ht="24.9" hidden="1" customHeight="1">
      <c r="A133" s="196">
        <v>131</v>
      </c>
      <c r="B133" s="197" t="s">
        <v>436</v>
      </c>
      <c r="C133" s="196"/>
      <c r="D133" s="259"/>
      <c r="E133" s="464"/>
      <c r="F133" s="196">
        <v>2013</v>
      </c>
      <c r="G133" s="196" t="s">
        <v>240</v>
      </c>
      <c r="H133" s="196">
        <v>1</v>
      </c>
      <c r="I133" s="199">
        <v>2745</v>
      </c>
      <c r="J133" s="198" t="s">
        <v>144</v>
      </c>
      <c r="K133" s="199">
        <v>2745</v>
      </c>
      <c r="L133" s="199">
        <f t="shared" si="2"/>
        <v>2745</v>
      </c>
      <c r="M133" s="198" t="s">
        <v>2919</v>
      </c>
      <c r="N133" s="197"/>
      <c r="O133" s="210"/>
    </row>
    <row r="134" spans="1:15" s="16" customFormat="1" ht="24.9" hidden="1" customHeight="1">
      <c r="A134" s="196">
        <v>132</v>
      </c>
      <c r="B134" s="197" t="s">
        <v>436</v>
      </c>
      <c r="C134" s="196"/>
      <c r="D134" s="259"/>
      <c r="E134" s="464"/>
      <c r="F134" s="196">
        <v>2012</v>
      </c>
      <c r="G134" s="196" t="s">
        <v>240</v>
      </c>
      <c r="H134" s="196">
        <v>1</v>
      </c>
      <c r="I134" s="199">
        <v>1620</v>
      </c>
      <c r="J134" s="198" t="s">
        <v>144</v>
      </c>
      <c r="K134" s="199">
        <v>1620</v>
      </c>
      <c r="L134" s="199">
        <f t="shared" si="2"/>
        <v>1620</v>
      </c>
      <c r="M134" s="198" t="s">
        <v>2919</v>
      </c>
      <c r="N134" s="197"/>
      <c r="O134" s="210"/>
    </row>
    <row r="135" spans="1:15" s="16" customFormat="1" ht="24.9" hidden="1" customHeight="1">
      <c r="A135" s="196">
        <v>133</v>
      </c>
      <c r="B135" s="197" t="s">
        <v>436</v>
      </c>
      <c r="C135" s="196"/>
      <c r="D135" s="259"/>
      <c r="E135" s="464"/>
      <c r="F135" s="196">
        <v>2013</v>
      </c>
      <c r="G135" s="196" t="s">
        <v>240</v>
      </c>
      <c r="H135" s="196">
        <v>1</v>
      </c>
      <c r="I135" s="199">
        <v>2745</v>
      </c>
      <c r="J135" s="198" t="s">
        <v>144</v>
      </c>
      <c r="K135" s="199">
        <v>2745</v>
      </c>
      <c r="L135" s="199">
        <f t="shared" si="2"/>
        <v>2745</v>
      </c>
      <c r="M135" s="198" t="s">
        <v>2919</v>
      </c>
      <c r="N135" s="197"/>
      <c r="O135" s="210"/>
    </row>
    <row r="136" spans="1:15" s="16" customFormat="1" ht="24.9" hidden="1" customHeight="1">
      <c r="A136" s="196">
        <v>134</v>
      </c>
      <c r="B136" s="197" t="s">
        <v>437</v>
      </c>
      <c r="C136" s="259" t="s">
        <v>438</v>
      </c>
      <c r="D136" s="259"/>
      <c r="E136" s="196" t="s">
        <v>439</v>
      </c>
      <c r="F136" s="196">
        <v>2016</v>
      </c>
      <c r="G136" s="196" t="s">
        <v>209</v>
      </c>
      <c r="H136" s="196">
        <v>1</v>
      </c>
      <c r="I136" s="199">
        <v>1098.98</v>
      </c>
      <c r="J136" s="198" t="s">
        <v>144</v>
      </c>
      <c r="K136" s="199">
        <v>1098.98</v>
      </c>
      <c r="L136" s="199">
        <f t="shared" si="2"/>
        <v>1098.98</v>
      </c>
      <c r="M136" s="198" t="s">
        <v>2919</v>
      </c>
      <c r="N136" s="452" t="s">
        <v>204</v>
      </c>
      <c r="O136" s="210"/>
    </row>
    <row r="137" spans="1:15" s="16" customFormat="1" ht="24.9" hidden="1" customHeight="1">
      <c r="A137" s="196">
        <v>135</v>
      </c>
      <c r="B137" s="197" t="s">
        <v>440</v>
      </c>
      <c r="C137" s="196" t="s">
        <v>441</v>
      </c>
      <c r="D137" s="259"/>
      <c r="E137" s="196" t="s">
        <v>442</v>
      </c>
      <c r="F137" s="196">
        <v>2016</v>
      </c>
      <c r="G137" s="196" t="s">
        <v>209</v>
      </c>
      <c r="H137" s="196">
        <v>1</v>
      </c>
      <c r="I137" s="199">
        <v>485.59</v>
      </c>
      <c r="J137" s="198" t="s">
        <v>144</v>
      </c>
      <c r="K137" s="199">
        <v>485.59</v>
      </c>
      <c r="L137" s="199">
        <f t="shared" si="2"/>
        <v>485.59</v>
      </c>
      <c r="M137" s="198" t="s">
        <v>2919</v>
      </c>
      <c r="N137" s="452" t="s">
        <v>204</v>
      </c>
      <c r="O137" s="210"/>
    </row>
    <row r="138" spans="1:15" s="16" customFormat="1" ht="24.9" hidden="1" customHeight="1">
      <c r="A138" s="196">
        <v>136</v>
      </c>
      <c r="B138" s="197" t="s">
        <v>440</v>
      </c>
      <c r="C138" s="196" t="s">
        <v>441</v>
      </c>
      <c r="D138" s="259"/>
      <c r="E138" s="196" t="s">
        <v>443</v>
      </c>
      <c r="F138" s="196">
        <v>2016</v>
      </c>
      <c r="G138" s="196" t="s">
        <v>209</v>
      </c>
      <c r="H138" s="196">
        <v>1</v>
      </c>
      <c r="I138" s="199">
        <v>274.97000000000003</v>
      </c>
      <c r="J138" s="198" t="s">
        <v>144</v>
      </c>
      <c r="K138" s="199">
        <v>274.97000000000003</v>
      </c>
      <c r="L138" s="199">
        <f t="shared" si="2"/>
        <v>274.97000000000003</v>
      </c>
      <c r="M138" s="198" t="s">
        <v>2919</v>
      </c>
      <c r="N138" s="452" t="s">
        <v>204</v>
      </c>
      <c r="O138" s="210"/>
    </row>
    <row r="139" spans="1:15" s="16" customFormat="1" ht="24.9" hidden="1" customHeight="1">
      <c r="A139" s="196">
        <v>137</v>
      </c>
      <c r="B139" s="197" t="s">
        <v>440</v>
      </c>
      <c r="C139" s="196" t="s">
        <v>441</v>
      </c>
      <c r="D139" s="259"/>
      <c r="E139" s="196" t="s">
        <v>444</v>
      </c>
      <c r="F139" s="196">
        <v>2016</v>
      </c>
      <c r="G139" s="196" t="s">
        <v>209</v>
      </c>
      <c r="H139" s="196">
        <v>1</v>
      </c>
      <c r="I139" s="199">
        <v>274.97000000000003</v>
      </c>
      <c r="J139" s="198" t="s">
        <v>144</v>
      </c>
      <c r="K139" s="199">
        <v>274.97000000000003</v>
      </c>
      <c r="L139" s="199">
        <f t="shared" si="2"/>
        <v>274.97000000000003</v>
      </c>
      <c r="M139" s="198" t="s">
        <v>2919</v>
      </c>
      <c r="N139" s="452" t="s">
        <v>204</v>
      </c>
      <c r="O139" s="210"/>
    </row>
    <row r="140" spans="1:15" s="16" customFormat="1" ht="24.9" hidden="1" customHeight="1">
      <c r="A140" s="196">
        <v>138</v>
      </c>
      <c r="B140" s="197" t="s">
        <v>440</v>
      </c>
      <c r="C140" s="196" t="s">
        <v>441</v>
      </c>
      <c r="D140" s="259"/>
      <c r="E140" s="196" t="s">
        <v>445</v>
      </c>
      <c r="F140" s="196">
        <v>2016</v>
      </c>
      <c r="G140" s="196" t="s">
        <v>209</v>
      </c>
      <c r="H140" s="196">
        <v>1</v>
      </c>
      <c r="I140" s="199">
        <v>274.97000000000003</v>
      </c>
      <c r="J140" s="198" t="s">
        <v>144</v>
      </c>
      <c r="K140" s="199">
        <v>274.97000000000003</v>
      </c>
      <c r="L140" s="199">
        <f t="shared" si="2"/>
        <v>274.97000000000003</v>
      </c>
      <c r="M140" s="198" t="s">
        <v>2919</v>
      </c>
      <c r="N140" s="452" t="s">
        <v>204</v>
      </c>
      <c r="O140" s="210"/>
    </row>
    <row r="141" spans="1:15" s="16" customFormat="1" ht="24.9" hidden="1" customHeight="1">
      <c r="A141" s="196">
        <v>139</v>
      </c>
      <c r="B141" s="197" t="s">
        <v>349</v>
      </c>
      <c r="C141" s="196" t="s">
        <v>446</v>
      </c>
      <c r="D141" s="259"/>
      <c r="E141" s="196" t="s">
        <v>447</v>
      </c>
      <c r="F141" s="196">
        <v>2016</v>
      </c>
      <c r="G141" s="196" t="s">
        <v>209</v>
      </c>
      <c r="H141" s="196">
        <v>1</v>
      </c>
      <c r="I141" s="199">
        <v>877.58</v>
      </c>
      <c r="J141" s="198" t="s">
        <v>144</v>
      </c>
      <c r="K141" s="199">
        <v>877.58</v>
      </c>
      <c r="L141" s="199">
        <f t="shared" si="2"/>
        <v>877.58</v>
      </c>
      <c r="M141" s="198" t="s">
        <v>2919</v>
      </c>
      <c r="N141" s="452" t="s">
        <v>204</v>
      </c>
      <c r="O141" s="210"/>
    </row>
    <row r="142" spans="1:15" s="16" customFormat="1" ht="24.9" hidden="1" customHeight="1">
      <c r="A142" s="196">
        <v>140</v>
      </c>
      <c r="B142" s="197" t="s">
        <v>448</v>
      </c>
      <c r="C142" s="196" t="s">
        <v>449</v>
      </c>
      <c r="D142" s="259"/>
      <c r="E142" s="196" t="s">
        <v>450</v>
      </c>
      <c r="F142" s="196">
        <v>2016</v>
      </c>
      <c r="G142" s="196" t="s">
        <v>209</v>
      </c>
      <c r="H142" s="196">
        <v>1</v>
      </c>
      <c r="I142" s="199">
        <v>491.45</v>
      </c>
      <c r="J142" s="198" t="s">
        <v>144</v>
      </c>
      <c r="K142" s="199">
        <v>491.45</v>
      </c>
      <c r="L142" s="199">
        <f t="shared" si="2"/>
        <v>491.45</v>
      </c>
      <c r="M142" s="198" t="s">
        <v>2919</v>
      </c>
      <c r="N142" s="452" t="s">
        <v>204</v>
      </c>
      <c r="O142" s="210"/>
    </row>
    <row r="143" spans="1:15" s="16" customFormat="1" ht="24.9" hidden="1" customHeight="1">
      <c r="A143" s="196">
        <v>141</v>
      </c>
      <c r="B143" s="197" t="s">
        <v>451</v>
      </c>
      <c r="C143" s="196" t="s">
        <v>452</v>
      </c>
      <c r="D143" s="259"/>
      <c r="E143" s="196" t="s">
        <v>453</v>
      </c>
      <c r="F143" s="196">
        <v>2016</v>
      </c>
      <c r="G143" s="196" t="s">
        <v>240</v>
      </c>
      <c r="H143" s="196">
        <v>1</v>
      </c>
      <c r="I143" s="199">
        <v>1900</v>
      </c>
      <c r="J143" s="198" t="s">
        <v>144</v>
      </c>
      <c r="K143" s="199">
        <v>1900</v>
      </c>
      <c r="L143" s="199">
        <f t="shared" si="2"/>
        <v>1900</v>
      </c>
      <c r="M143" s="198" t="s">
        <v>2919</v>
      </c>
      <c r="N143" s="452"/>
      <c r="O143" s="210"/>
    </row>
    <row r="144" spans="1:15" s="16" customFormat="1" ht="24.9" hidden="1" customHeight="1">
      <c r="A144" s="196">
        <v>142</v>
      </c>
      <c r="B144" s="197" t="s">
        <v>440</v>
      </c>
      <c r="C144" s="196" t="s">
        <v>441</v>
      </c>
      <c r="D144" s="259"/>
      <c r="E144" s="196" t="s">
        <v>454</v>
      </c>
      <c r="F144" s="196">
        <v>2016</v>
      </c>
      <c r="G144" s="196" t="s">
        <v>209</v>
      </c>
      <c r="H144" s="196">
        <v>1</v>
      </c>
      <c r="I144" s="199">
        <v>289.05</v>
      </c>
      <c r="J144" s="198" t="s">
        <v>144</v>
      </c>
      <c r="K144" s="199">
        <v>289.05</v>
      </c>
      <c r="L144" s="199">
        <f t="shared" si="2"/>
        <v>289.05</v>
      </c>
      <c r="M144" s="198" t="s">
        <v>2919</v>
      </c>
      <c r="N144" s="452" t="s">
        <v>204</v>
      </c>
      <c r="O144" s="210"/>
    </row>
    <row r="145" spans="1:15" s="16" customFormat="1" ht="24.9" hidden="1" customHeight="1">
      <c r="A145" s="196">
        <v>143</v>
      </c>
      <c r="B145" s="197" t="s">
        <v>440</v>
      </c>
      <c r="C145" s="196" t="s">
        <v>441</v>
      </c>
      <c r="D145" s="259"/>
      <c r="E145" s="196" t="s">
        <v>455</v>
      </c>
      <c r="F145" s="196">
        <v>2016</v>
      </c>
      <c r="G145" s="196" t="s">
        <v>209</v>
      </c>
      <c r="H145" s="196">
        <v>1</v>
      </c>
      <c r="I145" s="199">
        <v>289.05</v>
      </c>
      <c r="J145" s="198" t="s">
        <v>144</v>
      </c>
      <c r="K145" s="199">
        <v>289.05</v>
      </c>
      <c r="L145" s="199">
        <f t="shared" si="2"/>
        <v>289.05</v>
      </c>
      <c r="M145" s="198" t="s">
        <v>2919</v>
      </c>
      <c r="N145" s="452" t="s">
        <v>204</v>
      </c>
      <c r="O145" s="210"/>
    </row>
    <row r="146" spans="1:15" s="16" customFormat="1" ht="24.9" hidden="1" customHeight="1">
      <c r="A146" s="196">
        <v>144</v>
      </c>
      <c r="B146" s="197" t="s">
        <v>456</v>
      </c>
      <c r="C146" s="196" t="s">
        <v>457</v>
      </c>
      <c r="D146" s="259"/>
      <c r="E146" s="196" t="s">
        <v>458</v>
      </c>
      <c r="F146" s="196">
        <v>2016</v>
      </c>
      <c r="G146" s="196" t="s">
        <v>209</v>
      </c>
      <c r="H146" s="196">
        <v>1</v>
      </c>
      <c r="I146" s="199">
        <v>280.83</v>
      </c>
      <c r="J146" s="198" t="s">
        <v>144</v>
      </c>
      <c r="K146" s="199">
        <v>280.83</v>
      </c>
      <c r="L146" s="199">
        <f t="shared" si="2"/>
        <v>280.83</v>
      </c>
      <c r="M146" s="198" t="s">
        <v>2919</v>
      </c>
      <c r="N146" s="452" t="s">
        <v>204</v>
      </c>
      <c r="O146" s="210"/>
    </row>
    <row r="147" spans="1:15" s="16" customFormat="1" ht="24.9" hidden="1" customHeight="1">
      <c r="A147" s="196">
        <v>145</v>
      </c>
      <c r="B147" s="197" t="s">
        <v>459</v>
      </c>
      <c r="C147" s="196" t="s">
        <v>460</v>
      </c>
      <c r="D147" s="259"/>
      <c r="E147" s="196" t="s">
        <v>461</v>
      </c>
      <c r="F147" s="196">
        <v>2016</v>
      </c>
      <c r="G147" s="196" t="s">
        <v>209</v>
      </c>
      <c r="H147" s="196">
        <v>1</v>
      </c>
      <c r="I147" s="199">
        <v>683.46</v>
      </c>
      <c r="J147" s="198" t="s">
        <v>144</v>
      </c>
      <c r="K147" s="199">
        <v>683.46</v>
      </c>
      <c r="L147" s="199">
        <f t="shared" si="2"/>
        <v>683.46</v>
      </c>
      <c r="M147" s="198" t="s">
        <v>2919</v>
      </c>
      <c r="N147" s="452" t="s">
        <v>204</v>
      </c>
      <c r="O147" s="210"/>
    </row>
    <row r="148" spans="1:15" s="16" customFormat="1" ht="24.9" hidden="1" customHeight="1">
      <c r="A148" s="196">
        <v>146</v>
      </c>
      <c r="B148" s="197" t="s">
        <v>462</v>
      </c>
      <c r="C148" s="196" t="s">
        <v>463</v>
      </c>
      <c r="D148" s="259"/>
      <c r="E148" s="196" t="s">
        <v>464</v>
      </c>
      <c r="F148" s="196">
        <v>2016</v>
      </c>
      <c r="G148" s="196" t="s">
        <v>209</v>
      </c>
      <c r="H148" s="196">
        <v>1</v>
      </c>
      <c r="I148" s="199">
        <v>170</v>
      </c>
      <c r="J148" s="198" t="s">
        <v>144</v>
      </c>
      <c r="K148" s="199">
        <v>170</v>
      </c>
      <c r="L148" s="199">
        <f t="shared" si="2"/>
        <v>170</v>
      </c>
      <c r="M148" s="198" t="s">
        <v>2919</v>
      </c>
      <c r="N148" s="452" t="s">
        <v>204</v>
      </c>
      <c r="O148" s="210"/>
    </row>
    <row r="149" spans="1:15" s="16" customFormat="1" ht="24.9" hidden="1" customHeight="1">
      <c r="A149" s="196">
        <v>147</v>
      </c>
      <c r="B149" s="197" t="s">
        <v>465</v>
      </c>
      <c r="C149" s="196"/>
      <c r="D149" s="465"/>
      <c r="E149" s="196" t="s">
        <v>466</v>
      </c>
      <c r="F149" s="196">
        <v>2017</v>
      </c>
      <c r="G149" s="196" t="s">
        <v>209</v>
      </c>
      <c r="H149" s="196">
        <v>1</v>
      </c>
      <c r="I149" s="199"/>
      <c r="J149" s="198" t="s">
        <v>144</v>
      </c>
      <c r="K149" s="199">
        <v>289.05</v>
      </c>
      <c r="L149" s="199">
        <f t="shared" si="2"/>
        <v>289.05</v>
      </c>
      <c r="M149" s="198" t="s">
        <v>2919</v>
      </c>
      <c r="N149" s="452" t="s">
        <v>204</v>
      </c>
      <c r="O149" s="210"/>
    </row>
    <row r="150" spans="1:15" s="16" customFormat="1" ht="24.9" hidden="1" customHeight="1">
      <c r="A150" s="196">
        <v>148</v>
      </c>
      <c r="B150" s="197" t="s">
        <v>465</v>
      </c>
      <c r="C150" s="196"/>
      <c r="D150" s="465"/>
      <c r="E150" s="196" t="s">
        <v>467</v>
      </c>
      <c r="F150" s="196">
        <v>2017</v>
      </c>
      <c r="G150" s="196" t="s">
        <v>209</v>
      </c>
      <c r="H150" s="196">
        <v>1</v>
      </c>
      <c r="I150" s="199"/>
      <c r="J150" s="198" t="s">
        <v>144</v>
      </c>
      <c r="K150" s="199">
        <v>287.11</v>
      </c>
      <c r="L150" s="199">
        <f t="shared" si="2"/>
        <v>287.11</v>
      </c>
      <c r="M150" s="198" t="s">
        <v>2919</v>
      </c>
      <c r="N150" s="452" t="s">
        <v>204</v>
      </c>
      <c r="O150" s="210"/>
    </row>
    <row r="151" spans="1:15" s="16" customFormat="1" ht="24.9" hidden="1" customHeight="1">
      <c r="A151" s="196">
        <v>149</v>
      </c>
      <c r="B151" s="197" t="s">
        <v>205</v>
      </c>
      <c r="C151" s="196" t="s">
        <v>468</v>
      </c>
      <c r="D151" s="259"/>
      <c r="E151" s="196" t="s">
        <v>469</v>
      </c>
      <c r="F151" s="196">
        <v>2017</v>
      </c>
      <c r="G151" s="196" t="s">
        <v>209</v>
      </c>
      <c r="H151" s="196">
        <v>1</v>
      </c>
      <c r="I151" s="199"/>
      <c r="J151" s="198" t="s">
        <v>144</v>
      </c>
      <c r="K151" s="199">
        <v>890</v>
      </c>
      <c r="L151" s="199">
        <f t="shared" si="2"/>
        <v>890</v>
      </c>
      <c r="M151" s="198" t="s">
        <v>2919</v>
      </c>
      <c r="N151" s="452" t="s">
        <v>204</v>
      </c>
      <c r="O151" s="210"/>
    </row>
    <row r="152" spans="1:15" s="16" customFormat="1" ht="24.9" hidden="1" customHeight="1">
      <c r="A152" s="196">
        <v>150</v>
      </c>
      <c r="B152" s="197" t="s">
        <v>470</v>
      </c>
      <c r="C152" s="196" t="s">
        <v>471</v>
      </c>
      <c r="D152" s="259"/>
      <c r="E152" s="196" t="s">
        <v>472</v>
      </c>
      <c r="F152" s="196">
        <v>2017</v>
      </c>
      <c r="G152" s="196" t="s">
        <v>240</v>
      </c>
      <c r="H152" s="196">
        <v>1</v>
      </c>
      <c r="I152" s="199"/>
      <c r="J152" s="198" t="s">
        <v>144</v>
      </c>
      <c r="K152" s="199">
        <v>2500</v>
      </c>
      <c r="L152" s="199">
        <f t="shared" si="2"/>
        <v>2500</v>
      </c>
      <c r="M152" s="198" t="s">
        <v>2919</v>
      </c>
      <c r="N152" s="452"/>
      <c r="O152" s="210"/>
    </row>
    <row r="153" spans="1:15" s="16" customFormat="1" ht="24.9" hidden="1" customHeight="1">
      <c r="A153" s="196">
        <v>151</v>
      </c>
      <c r="B153" s="197" t="s">
        <v>451</v>
      </c>
      <c r="C153" s="196" t="s">
        <v>473</v>
      </c>
      <c r="D153" s="259"/>
      <c r="E153" s="196" t="s">
        <v>474</v>
      </c>
      <c r="F153" s="196">
        <v>2017</v>
      </c>
      <c r="G153" s="196" t="s">
        <v>240</v>
      </c>
      <c r="H153" s="196">
        <v>1</v>
      </c>
      <c r="I153" s="199"/>
      <c r="J153" s="198" t="s">
        <v>144</v>
      </c>
      <c r="K153" s="199">
        <v>232.47</v>
      </c>
      <c r="L153" s="199">
        <f t="shared" si="2"/>
        <v>232.47</v>
      </c>
      <c r="M153" s="198" t="s">
        <v>2919</v>
      </c>
      <c r="N153" s="452"/>
      <c r="O153" s="210"/>
    </row>
    <row r="154" spans="1:15" s="16" customFormat="1" ht="24.9" hidden="1" customHeight="1">
      <c r="A154" s="196">
        <v>152</v>
      </c>
      <c r="B154" s="197" t="s">
        <v>451</v>
      </c>
      <c r="C154" s="196" t="s">
        <v>473</v>
      </c>
      <c r="D154" s="259"/>
      <c r="E154" s="196" t="s">
        <v>475</v>
      </c>
      <c r="F154" s="196">
        <v>2017</v>
      </c>
      <c r="G154" s="196" t="s">
        <v>240</v>
      </c>
      <c r="H154" s="196">
        <v>1</v>
      </c>
      <c r="I154" s="199"/>
      <c r="J154" s="198" t="s">
        <v>144</v>
      </c>
      <c r="K154" s="199">
        <v>231.69</v>
      </c>
      <c r="L154" s="199">
        <f t="shared" si="2"/>
        <v>231.69</v>
      </c>
      <c r="M154" s="198" t="s">
        <v>2919</v>
      </c>
      <c r="N154" s="452"/>
      <c r="O154" s="210"/>
    </row>
    <row r="155" spans="1:15" s="16" customFormat="1" ht="24.9" hidden="1" customHeight="1">
      <c r="A155" s="196">
        <v>153</v>
      </c>
      <c r="B155" s="197" t="s">
        <v>451</v>
      </c>
      <c r="C155" s="196" t="s">
        <v>473</v>
      </c>
      <c r="D155" s="259"/>
      <c r="E155" s="196" t="s">
        <v>476</v>
      </c>
      <c r="F155" s="196">
        <v>2017</v>
      </c>
      <c r="G155" s="196" t="s">
        <v>240</v>
      </c>
      <c r="H155" s="196">
        <v>1</v>
      </c>
      <c r="I155" s="199"/>
      <c r="J155" s="198" t="s">
        <v>144</v>
      </c>
      <c r="K155" s="199">
        <v>232.47</v>
      </c>
      <c r="L155" s="199">
        <f t="shared" si="2"/>
        <v>232.47</v>
      </c>
      <c r="M155" s="198" t="s">
        <v>2919</v>
      </c>
      <c r="N155" s="452"/>
      <c r="O155" s="210"/>
    </row>
    <row r="156" spans="1:15" s="16" customFormat="1" ht="24.9" hidden="1" customHeight="1">
      <c r="A156" s="196">
        <v>154</v>
      </c>
      <c r="B156" s="197" t="s">
        <v>478</v>
      </c>
      <c r="C156" s="196" t="s">
        <v>479</v>
      </c>
      <c r="D156" s="259"/>
      <c r="E156" s="196" t="s">
        <v>477</v>
      </c>
      <c r="F156" s="196">
        <v>2017</v>
      </c>
      <c r="G156" s="196" t="s">
        <v>240</v>
      </c>
      <c r="H156" s="196">
        <v>1</v>
      </c>
      <c r="I156" s="199"/>
      <c r="J156" s="198" t="s">
        <v>144</v>
      </c>
      <c r="K156" s="199">
        <v>231.68</v>
      </c>
      <c r="L156" s="199">
        <f t="shared" si="2"/>
        <v>231.68</v>
      </c>
      <c r="M156" s="198" t="s">
        <v>2919</v>
      </c>
      <c r="N156" s="452"/>
      <c r="O156" s="210"/>
    </row>
    <row r="157" spans="1:15" s="16" customFormat="1" ht="24.9" hidden="1" customHeight="1">
      <c r="A157" s="196">
        <v>155</v>
      </c>
      <c r="B157" s="197" t="s">
        <v>480</v>
      </c>
      <c r="C157" s="196" t="s">
        <v>471</v>
      </c>
      <c r="D157" s="259"/>
      <c r="E157" s="196" t="s">
        <v>481</v>
      </c>
      <c r="F157" s="196">
        <v>2017</v>
      </c>
      <c r="G157" s="196" t="s">
        <v>240</v>
      </c>
      <c r="H157" s="196">
        <v>1</v>
      </c>
      <c r="I157" s="199"/>
      <c r="J157" s="198" t="s">
        <v>144</v>
      </c>
      <c r="K157" s="199">
        <v>243.95</v>
      </c>
      <c r="L157" s="199">
        <f t="shared" si="2"/>
        <v>243.95</v>
      </c>
      <c r="M157" s="198" t="s">
        <v>2919</v>
      </c>
      <c r="N157" s="452"/>
      <c r="O157" s="210"/>
    </row>
    <row r="158" spans="1:15" s="16" customFormat="1" ht="24.9" hidden="1" customHeight="1">
      <c r="A158" s="196">
        <v>156</v>
      </c>
      <c r="B158" s="197" t="s">
        <v>480</v>
      </c>
      <c r="C158" s="196" t="s">
        <v>471</v>
      </c>
      <c r="D158" s="259"/>
      <c r="E158" s="196" t="s">
        <v>482</v>
      </c>
      <c r="F158" s="196">
        <v>2017</v>
      </c>
      <c r="G158" s="196" t="s">
        <v>240</v>
      </c>
      <c r="H158" s="196">
        <v>1</v>
      </c>
      <c r="I158" s="199"/>
      <c r="J158" s="198" t="s">
        <v>144</v>
      </c>
      <c r="K158" s="199">
        <v>243.95</v>
      </c>
      <c r="L158" s="199">
        <f t="shared" si="2"/>
        <v>243.95</v>
      </c>
      <c r="M158" s="198" t="s">
        <v>2919</v>
      </c>
      <c r="N158" s="452"/>
      <c r="O158" s="210"/>
    </row>
    <row r="159" spans="1:15" s="16" customFormat="1" ht="24.9" hidden="1" customHeight="1">
      <c r="A159" s="196">
        <v>157</v>
      </c>
      <c r="B159" s="197" t="s">
        <v>483</v>
      </c>
      <c r="C159" s="196" t="s">
        <v>316</v>
      </c>
      <c r="D159" s="259"/>
      <c r="E159" s="196" t="s">
        <v>484</v>
      </c>
      <c r="F159" s="196">
        <v>2017</v>
      </c>
      <c r="G159" s="196" t="s">
        <v>240</v>
      </c>
      <c r="H159" s="196">
        <v>1</v>
      </c>
      <c r="I159" s="199"/>
      <c r="J159" s="198" t="s">
        <v>144</v>
      </c>
      <c r="K159" s="199">
        <v>243.95</v>
      </c>
      <c r="L159" s="199">
        <f t="shared" si="2"/>
        <v>243.95</v>
      </c>
      <c r="M159" s="198" t="s">
        <v>2919</v>
      </c>
      <c r="N159" s="452"/>
      <c r="O159" s="210"/>
    </row>
    <row r="160" spans="1:15" s="16" customFormat="1" ht="24.9" hidden="1" customHeight="1">
      <c r="A160" s="196">
        <v>158</v>
      </c>
      <c r="B160" s="197" t="s">
        <v>483</v>
      </c>
      <c r="C160" s="196" t="s">
        <v>316</v>
      </c>
      <c r="D160" s="259"/>
      <c r="E160" s="196" t="s">
        <v>485</v>
      </c>
      <c r="F160" s="196">
        <v>2017</v>
      </c>
      <c r="G160" s="196" t="s">
        <v>240</v>
      </c>
      <c r="H160" s="196">
        <v>1</v>
      </c>
      <c r="I160" s="199"/>
      <c r="J160" s="198" t="s">
        <v>144</v>
      </c>
      <c r="K160" s="199">
        <v>243.95</v>
      </c>
      <c r="L160" s="199">
        <f t="shared" si="2"/>
        <v>243.95</v>
      </c>
      <c r="M160" s="198" t="s">
        <v>2919</v>
      </c>
      <c r="N160" s="452"/>
      <c r="O160" s="210"/>
    </row>
    <row r="161" spans="1:15" s="16" customFormat="1" ht="24.9" hidden="1" customHeight="1">
      <c r="A161" s="196">
        <v>159</v>
      </c>
      <c r="B161" s="197" t="s">
        <v>478</v>
      </c>
      <c r="C161" s="196" t="s">
        <v>486</v>
      </c>
      <c r="D161" s="259"/>
      <c r="E161" s="196" t="s">
        <v>487</v>
      </c>
      <c r="F161" s="196">
        <v>2017</v>
      </c>
      <c r="G161" s="196" t="s">
        <v>240</v>
      </c>
      <c r="H161" s="196">
        <v>1</v>
      </c>
      <c r="I161" s="199"/>
      <c r="J161" s="198" t="s">
        <v>144</v>
      </c>
      <c r="K161" s="199">
        <v>170.29</v>
      </c>
      <c r="L161" s="199">
        <f t="shared" si="2"/>
        <v>170.29</v>
      </c>
      <c r="M161" s="198" t="s">
        <v>2919</v>
      </c>
      <c r="N161" s="452"/>
      <c r="O161" s="210"/>
    </row>
    <row r="162" spans="1:15" s="16" customFormat="1" ht="24.9" hidden="1" customHeight="1">
      <c r="A162" s="196">
        <v>160</v>
      </c>
      <c r="B162" s="197" t="s">
        <v>478</v>
      </c>
      <c r="C162" s="196" t="s">
        <v>471</v>
      </c>
      <c r="D162" s="259"/>
      <c r="E162" s="196" t="s">
        <v>488</v>
      </c>
      <c r="F162" s="196">
        <v>2017</v>
      </c>
      <c r="G162" s="196" t="s">
        <v>240</v>
      </c>
      <c r="H162" s="196">
        <v>1</v>
      </c>
      <c r="I162" s="199"/>
      <c r="J162" s="198" t="s">
        <v>144</v>
      </c>
      <c r="K162" s="199">
        <v>366.53</v>
      </c>
      <c r="L162" s="199">
        <f t="shared" si="2"/>
        <v>366.53</v>
      </c>
      <c r="M162" s="198" t="s">
        <v>2919</v>
      </c>
      <c r="N162" s="452"/>
      <c r="O162" s="210"/>
    </row>
    <row r="163" spans="1:15" s="16" customFormat="1" ht="24.9" hidden="1" customHeight="1">
      <c r="A163" s="196">
        <v>161</v>
      </c>
      <c r="B163" s="197" t="s">
        <v>386</v>
      </c>
      <c r="C163" s="196" t="s">
        <v>489</v>
      </c>
      <c r="D163" s="259"/>
      <c r="E163" s="196" t="s">
        <v>490</v>
      </c>
      <c r="F163" s="196">
        <v>2017</v>
      </c>
      <c r="G163" s="196" t="s">
        <v>240</v>
      </c>
      <c r="H163" s="196">
        <v>1</v>
      </c>
      <c r="I163" s="199"/>
      <c r="J163" s="198" t="s">
        <v>144</v>
      </c>
      <c r="K163" s="199">
        <v>3493</v>
      </c>
      <c r="L163" s="199">
        <f t="shared" si="2"/>
        <v>3493</v>
      </c>
      <c r="M163" s="198" t="s">
        <v>2919</v>
      </c>
      <c r="N163" s="452"/>
      <c r="O163" s="210"/>
    </row>
    <row r="164" spans="1:15" s="16" customFormat="1" ht="24.9" hidden="1" customHeight="1">
      <c r="A164" s="196">
        <v>162</v>
      </c>
      <c r="B164" s="197" t="s">
        <v>478</v>
      </c>
      <c r="C164" s="196" t="s">
        <v>491</v>
      </c>
      <c r="D164" s="259"/>
      <c r="E164" s="196" t="s">
        <v>492</v>
      </c>
      <c r="F164" s="196">
        <v>2017</v>
      </c>
      <c r="G164" s="196" t="s">
        <v>240</v>
      </c>
      <c r="H164" s="196">
        <v>1</v>
      </c>
      <c r="I164" s="199"/>
      <c r="J164" s="198" t="s">
        <v>144</v>
      </c>
      <c r="K164" s="199">
        <v>2977.61</v>
      </c>
      <c r="L164" s="199">
        <f t="shared" si="2"/>
        <v>2977.61</v>
      </c>
      <c r="M164" s="198" t="s">
        <v>2919</v>
      </c>
      <c r="N164" s="452"/>
      <c r="O164" s="210"/>
    </row>
    <row r="165" spans="1:15" s="16" customFormat="1" ht="24.9" hidden="1" customHeight="1">
      <c r="A165" s="196">
        <v>163</v>
      </c>
      <c r="B165" s="197" t="s">
        <v>493</v>
      </c>
      <c r="C165" s="196"/>
      <c r="D165" s="259"/>
      <c r="E165" s="196" t="s">
        <v>494</v>
      </c>
      <c r="F165" s="196">
        <v>2017</v>
      </c>
      <c r="G165" s="196" t="s">
        <v>240</v>
      </c>
      <c r="H165" s="196">
        <v>1</v>
      </c>
      <c r="I165" s="199"/>
      <c r="J165" s="198" t="s">
        <v>144</v>
      </c>
      <c r="K165" s="199">
        <v>2954.6</v>
      </c>
      <c r="L165" s="199">
        <f t="shared" si="2"/>
        <v>2954.6</v>
      </c>
      <c r="M165" s="198" t="s">
        <v>2919</v>
      </c>
      <c r="N165" s="452"/>
      <c r="O165" s="210"/>
    </row>
    <row r="166" spans="1:15" s="16" customFormat="1" ht="24.9" hidden="1" customHeight="1">
      <c r="A166" s="196">
        <v>164</v>
      </c>
      <c r="B166" s="197" t="s">
        <v>495</v>
      </c>
      <c r="C166" s="196"/>
      <c r="D166" s="259"/>
      <c r="E166" s="196" t="s">
        <v>496</v>
      </c>
      <c r="F166" s="196">
        <v>2017</v>
      </c>
      <c r="G166" s="196" t="s">
        <v>209</v>
      </c>
      <c r="H166" s="196">
        <v>1</v>
      </c>
      <c r="I166" s="199"/>
      <c r="J166" s="198" t="s">
        <v>144</v>
      </c>
      <c r="K166" s="199">
        <v>867.53</v>
      </c>
      <c r="L166" s="199">
        <f t="shared" si="2"/>
        <v>867.53</v>
      </c>
      <c r="M166" s="198" t="s">
        <v>2919</v>
      </c>
      <c r="N166" s="452" t="s">
        <v>204</v>
      </c>
      <c r="O166" s="210"/>
    </row>
    <row r="167" spans="1:15" s="16" customFormat="1" ht="24.9" hidden="1" customHeight="1">
      <c r="A167" s="196">
        <v>165</v>
      </c>
      <c r="B167" s="197" t="s">
        <v>495</v>
      </c>
      <c r="C167" s="196"/>
      <c r="D167" s="259"/>
      <c r="E167" s="196" t="s">
        <v>497</v>
      </c>
      <c r="F167" s="196">
        <v>2017</v>
      </c>
      <c r="G167" s="196" t="s">
        <v>209</v>
      </c>
      <c r="H167" s="196">
        <v>1</v>
      </c>
      <c r="I167" s="199"/>
      <c r="J167" s="198" t="s">
        <v>144</v>
      </c>
      <c r="K167" s="199">
        <v>867.53</v>
      </c>
      <c r="L167" s="199">
        <f t="shared" si="2"/>
        <v>867.53</v>
      </c>
      <c r="M167" s="198" t="s">
        <v>2919</v>
      </c>
      <c r="N167" s="452" t="s">
        <v>204</v>
      </c>
      <c r="O167" s="210"/>
    </row>
    <row r="168" spans="1:15" s="16" customFormat="1" ht="24.9" hidden="1" customHeight="1">
      <c r="A168" s="196">
        <v>166</v>
      </c>
      <c r="B168" s="197" t="s">
        <v>498</v>
      </c>
      <c r="C168" s="196"/>
      <c r="D168" s="259"/>
      <c r="E168" s="196" t="s">
        <v>499</v>
      </c>
      <c r="F168" s="196">
        <v>2017</v>
      </c>
      <c r="G168" s="196" t="s">
        <v>209</v>
      </c>
      <c r="H168" s="196">
        <v>1</v>
      </c>
      <c r="I168" s="199"/>
      <c r="J168" s="198" t="s">
        <v>144</v>
      </c>
      <c r="K168" s="199">
        <v>928.83</v>
      </c>
      <c r="L168" s="199">
        <f t="shared" si="2"/>
        <v>928.83</v>
      </c>
      <c r="M168" s="198" t="s">
        <v>2919</v>
      </c>
      <c r="N168" s="452" t="s">
        <v>204</v>
      </c>
      <c r="O168" s="210"/>
    </row>
    <row r="169" spans="1:15" s="16" customFormat="1" ht="24.9" hidden="1" customHeight="1">
      <c r="A169" s="196">
        <v>167</v>
      </c>
      <c r="B169" s="197" t="s">
        <v>498</v>
      </c>
      <c r="C169" s="196"/>
      <c r="D169" s="259"/>
      <c r="E169" s="196" t="s">
        <v>500</v>
      </c>
      <c r="F169" s="196">
        <v>2017</v>
      </c>
      <c r="G169" s="196" t="s">
        <v>209</v>
      </c>
      <c r="H169" s="196">
        <v>1</v>
      </c>
      <c r="I169" s="199"/>
      <c r="J169" s="198" t="s">
        <v>144</v>
      </c>
      <c r="K169" s="199">
        <v>928.83</v>
      </c>
      <c r="L169" s="199">
        <f t="shared" si="2"/>
        <v>928.83</v>
      </c>
      <c r="M169" s="198" t="s">
        <v>2919</v>
      </c>
      <c r="N169" s="452" t="s">
        <v>204</v>
      </c>
      <c r="O169" s="210"/>
    </row>
    <row r="170" spans="1:15" s="16" customFormat="1" ht="24.9" hidden="1" customHeight="1">
      <c r="A170" s="196">
        <v>168</v>
      </c>
      <c r="B170" s="197" t="s">
        <v>501</v>
      </c>
      <c r="C170" s="196"/>
      <c r="D170" s="259"/>
      <c r="E170" s="196" t="s">
        <v>502</v>
      </c>
      <c r="F170" s="196">
        <v>2017</v>
      </c>
      <c r="G170" s="196" t="s">
        <v>209</v>
      </c>
      <c r="H170" s="196">
        <v>1</v>
      </c>
      <c r="I170" s="199"/>
      <c r="J170" s="198" t="s">
        <v>144</v>
      </c>
      <c r="K170" s="199">
        <v>497.32</v>
      </c>
      <c r="L170" s="199">
        <f t="shared" si="2"/>
        <v>497.32</v>
      </c>
      <c r="M170" s="198" t="s">
        <v>2919</v>
      </c>
      <c r="N170" s="452" t="s">
        <v>204</v>
      </c>
      <c r="O170" s="210"/>
    </row>
    <row r="171" spans="1:15" s="16" customFormat="1" ht="24.9" hidden="1" customHeight="1">
      <c r="A171" s="196">
        <v>169</v>
      </c>
      <c r="B171" s="197" t="s">
        <v>503</v>
      </c>
      <c r="C171" s="196"/>
      <c r="D171" s="259"/>
      <c r="E171" s="196" t="s">
        <v>504</v>
      </c>
      <c r="F171" s="196">
        <v>2017</v>
      </c>
      <c r="G171" s="196" t="s">
        <v>209</v>
      </c>
      <c r="H171" s="196">
        <v>1</v>
      </c>
      <c r="I171" s="199"/>
      <c r="J171" s="198" t="s">
        <v>144</v>
      </c>
      <c r="K171" s="199">
        <v>799.5</v>
      </c>
      <c r="L171" s="199">
        <f t="shared" si="2"/>
        <v>799.5</v>
      </c>
      <c r="M171" s="198" t="s">
        <v>2919</v>
      </c>
      <c r="N171" s="452" t="s">
        <v>204</v>
      </c>
      <c r="O171" s="210"/>
    </row>
    <row r="172" spans="1:15" s="16" customFormat="1" ht="24.9" hidden="1" customHeight="1">
      <c r="A172" s="196">
        <v>170</v>
      </c>
      <c r="B172" s="197" t="s">
        <v>549</v>
      </c>
      <c r="C172" s="196"/>
      <c r="D172" s="259"/>
      <c r="E172" s="196" t="s">
        <v>505</v>
      </c>
      <c r="F172" s="196">
        <v>2017</v>
      </c>
      <c r="G172" s="196" t="s">
        <v>209</v>
      </c>
      <c r="H172" s="196">
        <v>1</v>
      </c>
      <c r="I172" s="199"/>
      <c r="J172" s="198" t="s">
        <v>144</v>
      </c>
      <c r="K172" s="199">
        <v>118.6</v>
      </c>
      <c r="L172" s="199">
        <f t="shared" si="2"/>
        <v>118.6</v>
      </c>
      <c r="M172" s="198" t="s">
        <v>2919</v>
      </c>
      <c r="N172" s="452" t="s">
        <v>204</v>
      </c>
      <c r="O172" s="210"/>
    </row>
    <row r="173" spans="1:15" s="16" customFormat="1" ht="24.9" hidden="1" customHeight="1">
      <c r="A173" s="196">
        <v>171</v>
      </c>
      <c r="B173" s="197" t="s">
        <v>506</v>
      </c>
      <c r="C173" s="196"/>
      <c r="D173" s="259"/>
      <c r="E173" s="196" t="s">
        <v>507</v>
      </c>
      <c r="F173" s="196">
        <v>2017</v>
      </c>
      <c r="G173" s="196" t="s">
        <v>240</v>
      </c>
      <c r="H173" s="196">
        <v>1</v>
      </c>
      <c r="I173" s="199"/>
      <c r="J173" s="198" t="s">
        <v>144</v>
      </c>
      <c r="K173" s="199">
        <v>328.85</v>
      </c>
      <c r="L173" s="199">
        <f t="shared" si="2"/>
        <v>328.85</v>
      </c>
      <c r="M173" s="198" t="s">
        <v>2919</v>
      </c>
      <c r="N173" s="452"/>
      <c r="O173" s="210"/>
    </row>
    <row r="174" spans="1:15" s="16" customFormat="1" ht="24.9" hidden="1" customHeight="1">
      <c r="A174" s="196">
        <v>172</v>
      </c>
      <c r="B174" s="197" t="s">
        <v>508</v>
      </c>
      <c r="C174" s="196"/>
      <c r="D174" s="259"/>
      <c r="E174" s="196" t="s">
        <v>509</v>
      </c>
      <c r="F174" s="196">
        <v>2017</v>
      </c>
      <c r="G174" s="196" t="s">
        <v>240</v>
      </c>
      <c r="H174" s="196">
        <v>35</v>
      </c>
      <c r="I174" s="199"/>
      <c r="J174" s="198" t="s">
        <v>144</v>
      </c>
      <c r="K174" s="199">
        <v>7415.5</v>
      </c>
      <c r="L174" s="199">
        <f t="shared" si="2"/>
        <v>7415.5</v>
      </c>
      <c r="M174" s="198" t="s">
        <v>2919</v>
      </c>
      <c r="N174" s="452"/>
      <c r="O174" s="210"/>
    </row>
    <row r="175" spans="1:15" s="16" customFormat="1" ht="24.9" hidden="1" customHeight="1">
      <c r="A175" s="196">
        <v>173</v>
      </c>
      <c r="B175" s="197" t="s">
        <v>510</v>
      </c>
      <c r="C175" s="196"/>
      <c r="D175" s="259"/>
      <c r="E175" s="196" t="s">
        <v>511</v>
      </c>
      <c r="F175" s="196">
        <v>2017</v>
      </c>
      <c r="G175" s="196" t="s">
        <v>209</v>
      </c>
      <c r="H175" s="196">
        <v>1</v>
      </c>
      <c r="I175" s="199"/>
      <c r="J175" s="198" t="s">
        <v>144</v>
      </c>
      <c r="K175" s="199">
        <v>820</v>
      </c>
      <c r="L175" s="199">
        <f t="shared" si="2"/>
        <v>820</v>
      </c>
      <c r="M175" s="198" t="s">
        <v>2919</v>
      </c>
      <c r="N175" s="452" t="s">
        <v>204</v>
      </c>
      <c r="O175" s="210"/>
    </row>
    <row r="176" spans="1:15" s="16" customFormat="1" ht="24.9" hidden="1" customHeight="1">
      <c r="A176" s="196">
        <v>174</v>
      </c>
      <c r="B176" s="197" t="s">
        <v>512</v>
      </c>
      <c r="C176" s="196"/>
      <c r="D176" s="259"/>
      <c r="E176" s="196" t="s">
        <v>513</v>
      </c>
      <c r="F176" s="196">
        <v>2017</v>
      </c>
      <c r="G176" s="196" t="s">
        <v>240</v>
      </c>
      <c r="H176" s="196">
        <v>1</v>
      </c>
      <c r="I176" s="199"/>
      <c r="J176" s="198" t="s">
        <v>144</v>
      </c>
      <c r="K176" s="199">
        <v>5201.13</v>
      </c>
      <c r="L176" s="199">
        <f t="shared" si="2"/>
        <v>5201.13</v>
      </c>
      <c r="M176" s="198" t="s">
        <v>2919</v>
      </c>
      <c r="N176" s="452"/>
      <c r="O176" s="210"/>
    </row>
    <row r="177" spans="1:15" s="16" customFormat="1" ht="24.9" hidden="1" customHeight="1">
      <c r="A177" s="196">
        <v>175</v>
      </c>
      <c r="B177" s="197" t="s">
        <v>514</v>
      </c>
      <c r="C177" s="196"/>
      <c r="D177" s="259"/>
      <c r="E177" s="196" t="s">
        <v>515</v>
      </c>
      <c r="F177" s="196">
        <v>2017</v>
      </c>
      <c r="G177" s="196" t="s">
        <v>209</v>
      </c>
      <c r="H177" s="196">
        <v>1</v>
      </c>
      <c r="I177" s="199"/>
      <c r="J177" s="198" t="s">
        <v>144</v>
      </c>
      <c r="K177" s="199">
        <v>3296.91</v>
      </c>
      <c r="L177" s="199">
        <f t="shared" si="2"/>
        <v>3296.91</v>
      </c>
      <c r="M177" s="198" t="s">
        <v>2919</v>
      </c>
      <c r="N177" s="452" t="s">
        <v>204</v>
      </c>
      <c r="O177" s="210"/>
    </row>
    <row r="178" spans="1:15" s="16" customFormat="1" ht="24.9" hidden="1" customHeight="1">
      <c r="A178" s="196">
        <v>176</v>
      </c>
      <c r="B178" s="197" t="s">
        <v>516</v>
      </c>
      <c r="C178" s="196"/>
      <c r="D178" s="259"/>
      <c r="E178" s="196" t="s">
        <v>517</v>
      </c>
      <c r="F178" s="196">
        <v>2017</v>
      </c>
      <c r="G178" s="196" t="s">
        <v>209</v>
      </c>
      <c r="H178" s="196">
        <v>1</v>
      </c>
      <c r="I178" s="199"/>
      <c r="J178" s="198" t="s">
        <v>144</v>
      </c>
      <c r="K178" s="199">
        <v>4683.76</v>
      </c>
      <c r="L178" s="199">
        <f t="shared" si="2"/>
        <v>4683.76</v>
      </c>
      <c r="M178" s="198" t="s">
        <v>2919</v>
      </c>
      <c r="N178" s="452" t="s">
        <v>204</v>
      </c>
      <c r="O178" s="210"/>
    </row>
    <row r="179" spans="1:15" s="16" customFormat="1" ht="24.9" hidden="1" customHeight="1">
      <c r="A179" s="196">
        <v>177</v>
      </c>
      <c r="B179" s="197" t="s">
        <v>493</v>
      </c>
      <c r="C179" s="196"/>
      <c r="D179" s="259"/>
      <c r="E179" s="196" t="s">
        <v>518</v>
      </c>
      <c r="F179" s="196">
        <v>2017</v>
      </c>
      <c r="G179" s="196" t="s">
        <v>209</v>
      </c>
      <c r="H179" s="196">
        <v>1</v>
      </c>
      <c r="I179" s="199"/>
      <c r="J179" s="198" t="s">
        <v>144</v>
      </c>
      <c r="K179" s="199">
        <v>3564.42</v>
      </c>
      <c r="L179" s="199">
        <f t="shared" si="2"/>
        <v>3564.42</v>
      </c>
      <c r="M179" s="198" t="s">
        <v>2919</v>
      </c>
      <c r="N179" s="452" t="s">
        <v>204</v>
      </c>
      <c r="O179" s="210"/>
    </row>
    <row r="180" spans="1:15" s="16" customFormat="1" ht="24.9" hidden="1" customHeight="1">
      <c r="A180" s="196">
        <v>178</v>
      </c>
      <c r="B180" s="197" t="s">
        <v>519</v>
      </c>
      <c r="C180" s="196"/>
      <c r="D180" s="259"/>
      <c r="E180" s="196" t="s">
        <v>520</v>
      </c>
      <c r="F180" s="196">
        <v>2017</v>
      </c>
      <c r="G180" s="196" t="s">
        <v>240</v>
      </c>
      <c r="H180" s="196">
        <v>1</v>
      </c>
      <c r="I180" s="199"/>
      <c r="J180" s="198" t="s">
        <v>144</v>
      </c>
      <c r="K180" s="199">
        <v>7628.15</v>
      </c>
      <c r="L180" s="199">
        <f t="shared" si="2"/>
        <v>7628.15</v>
      </c>
      <c r="M180" s="198" t="s">
        <v>2919</v>
      </c>
      <c r="N180" s="452"/>
      <c r="O180" s="210"/>
    </row>
    <row r="181" spans="1:15" s="16" customFormat="1" ht="24.9" hidden="1" customHeight="1">
      <c r="A181" s="196">
        <v>179</v>
      </c>
      <c r="B181" s="197" t="s">
        <v>519</v>
      </c>
      <c r="C181" s="196"/>
      <c r="D181" s="259"/>
      <c r="E181" s="196" t="s">
        <v>521</v>
      </c>
      <c r="F181" s="196">
        <v>2017</v>
      </c>
      <c r="G181" s="196" t="s">
        <v>240</v>
      </c>
      <c r="H181" s="196">
        <v>1</v>
      </c>
      <c r="I181" s="199"/>
      <c r="J181" s="198" t="s">
        <v>144</v>
      </c>
      <c r="K181" s="199">
        <v>7628.15</v>
      </c>
      <c r="L181" s="199">
        <f t="shared" si="2"/>
        <v>7628.15</v>
      </c>
      <c r="M181" s="198" t="s">
        <v>2919</v>
      </c>
      <c r="N181" s="452"/>
      <c r="O181" s="210"/>
    </row>
    <row r="182" spans="1:15" s="16" customFormat="1" ht="24.9" hidden="1" customHeight="1">
      <c r="A182" s="196">
        <v>180</v>
      </c>
      <c r="B182" s="197" t="s">
        <v>519</v>
      </c>
      <c r="C182" s="196"/>
      <c r="D182" s="259"/>
      <c r="E182" s="196" t="s">
        <v>522</v>
      </c>
      <c r="F182" s="196">
        <v>2017</v>
      </c>
      <c r="G182" s="196" t="s">
        <v>240</v>
      </c>
      <c r="H182" s="196">
        <v>1</v>
      </c>
      <c r="I182" s="199"/>
      <c r="J182" s="198" t="s">
        <v>144</v>
      </c>
      <c r="K182" s="199">
        <v>7628.15</v>
      </c>
      <c r="L182" s="199">
        <f t="shared" si="2"/>
        <v>7628.15</v>
      </c>
      <c r="M182" s="198" t="s">
        <v>2919</v>
      </c>
      <c r="N182" s="452"/>
      <c r="O182" s="210"/>
    </row>
    <row r="183" spans="1:15" s="16" customFormat="1" ht="24.9" hidden="1" customHeight="1">
      <c r="A183" s="196">
        <v>181</v>
      </c>
      <c r="B183" s="197" t="s">
        <v>519</v>
      </c>
      <c r="C183" s="196"/>
      <c r="D183" s="259"/>
      <c r="E183" s="196" t="s">
        <v>523</v>
      </c>
      <c r="F183" s="196">
        <v>2017</v>
      </c>
      <c r="G183" s="196" t="s">
        <v>240</v>
      </c>
      <c r="H183" s="196">
        <v>1</v>
      </c>
      <c r="I183" s="199"/>
      <c r="J183" s="198" t="s">
        <v>144</v>
      </c>
      <c r="K183" s="199">
        <v>7628.15</v>
      </c>
      <c r="L183" s="199">
        <f t="shared" si="2"/>
        <v>7628.15</v>
      </c>
      <c r="M183" s="198" t="s">
        <v>2919</v>
      </c>
      <c r="N183" s="452"/>
      <c r="O183" s="210"/>
    </row>
    <row r="184" spans="1:15" s="16" customFormat="1" ht="24.9" hidden="1" customHeight="1">
      <c r="A184" s="196">
        <v>182</v>
      </c>
      <c r="B184" s="197" t="s">
        <v>524</v>
      </c>
      <c r="C184" s="196"/>
      <c r="D184" s="259"/>
      <c r="E184" s="196" t="s">
        <v>525</v>
      </c>
      <c r="F184" s="196">
        <v>2017</v>
      </c>
      <c r="G184" s="196" t="s">
        <v>209</v>
      </c>
      <c r="H184" s="196">
        <v>1</v>
      </c>
      <c r="I184" s="199"/>
      <c r="J184" s="198" t="s">
        <v>144</v>
      </c>
      <c r="K184" s="199">
        <v>6457.46</v>
      </c>
      <c r="L184" s="199">
        <f t="shared" si="2"/>
        <v>6457.46</v>
      </c>
      <c r="M184" s="198" t="s">
        <v>2919</v>
      </c>
      <c r="N184" s="452" t="s">
        <v>204</v>
      </c>
      <c r="O184" s="210"/>
    </row>
    <row r="185" spans="1:15" s="16" customFormat="1" ht="24.9" hidden="1" customHeight="1">
      <c r="A185" s="196">
        <v>183</v>
      </c>
      <c r="B185" s="197" t="s">
        <v>524</v>
      </c>
      <c r="C185" s="196"/>
      <c r="D185" s="259"/>
      <c r="E185" s="196" t="s">
        <v>526</v>
      </c>
      <c r="F185" s="196">
        <v>2017</v>
      </c>
      <c r="G185" s="196" t="s">
        <v>209</v>
      </c>
      <c r="H185" s="196">
        <v>1</v>
      </c>
      <c r="I185" s="199"/>
      <c r="J185" s="198" t="s">
        <v>144</v>
      </c>
      <c r="K185" s="199">
        <v>6457.46</v>
      </c>
      <c r="L185" s="199">
        <f t="shared" si="2"/>
        <v>6457.46</v>
      </c>
      <c r="M185" s="198" t="s">
        <v>2919</v>
      </c>
      <c r="N185" s="452" t="s">
        <v>204</v>
      </c>
      <c r="O185" s="210"/>
    </row>
    <row r="186" spans="1:15" s="16" customFormat="1" ht="24.9" hidden="1" customHeight="1">
      <c r="A186" s="196">
        <v>184</v>
      </c>
      <c r="B186" s="197" t="s">
        <v>524</v>
      </c>
      <c r="C186" s="196"/>
      <c r="D186" s="259"/>
      <c r="E186" s="196" t="s">
        <v>527</v>
      </c>
      <c r="F186" s="196">
        <v>2017</v>
      </c>
      <c r="G186" s="196" t="s">
        <v>209</v>
      </c>
      <c r="H186" s="196">
        <v>1</v>
      </c>
      <c r="I186" s="199"/>
      <c r="J186" s="198" t="s">
        <v>144</v>
      </c>
      <c r="K186" s="199">
        <v>6457.47</v>
      </c>
      <c r="L186" s="199">
        <f t="shared" si="2"/>
        <v>6457.47</v>
      </c>
      <c r="M186" s="198" t="s">
        <v>2919</v>
      </c>
      <c r="N186" s="452" t="s">
        <v>204</v>
      </c>
      <c r="O186" s="210"/>
    </row>
    <row r="187" spans="1:15" s="16" customFormat="1" ht="24.9" hidden="1" customHeight="1">
      <c r="A187" s="196">
        <v>185</v>
      </c>
      <c r="B187" s="197" t="s">
        <v>528</v>
      </c>
      <c r="C187" s="196"/>
      <c r="D187" s="259"/>
      <c r="E187" s="196" t="s">
        <v>529</v>
      </c>
      <c r="F187" s="196">
        <v>2017</v>
      </c>
      <c r="G187" s="196" t="s">
        <v>240</v>
      </c>
      <c r="H187" s="196">
        <v>1</v>
      </c>
      <c r="I187" s="199"/>
      <c r="J187" s="198" t="s">
        <v>144</v>
      </c>
      <c r="K187" s="199">
        <v>6372.37</v>
      </c>
      <c r="L187" s="199">
        <f t="shared" si="2"/>
        <v>6372.37</v>
      </c>
      <c r="M187" s="198" t="s">
        <v>2919</v>
      </c>
      <c r="N187" s="452"/>
      <c r="O187" s="210"/>
    </row>
    <row r="188" spans="1:15" s="16" customFormat="1" ht="24.9" hidden="1" customHeight="1">
      <c r="A188" s="196">
        <v>186</v>
      </c>
      <c r="B188" s="197" t="s">
        <v>530</v>
      </c>
      <c r="C188" s="196"/>
      <c r="D188" s="259"/>
      <c r="E188" s="196" t="s">
        <v>531</v>
      </c>
      <c r="F188" s="196">
        <v>2018</v>
      </c>
      <c r="G188" s="196" t="s">
        <v>209</v>
      </c>
      <c r="H188" s="196">
        <v>1</v>
      </c>
      <c r="I188" s="199"/>
      <c r="J188" s="198" t="s">
        <v>144</v>
      </c>
      <c r="K188" s="199">
        <v>440.71</v>
      </c>
      <c r="L188" s="199">
        <f t="shared" si="2"/>
        <v>440.71</v>
      </c>
      <c r="M188" s="198" t="s">
        <v>2919</v>
      </c>
      <c r="N188" s="452" t="s">
        <v>204</v>
      </c>
      <c r="O188" s="210"/>
    </row>
    <row r="189" spans="1:15" s="16" customFormat="1" ht="24.9" hidden="1" customHeight="1">
      <c r="A189" s="196">
        <v>187</v>
      </c>
      <c r="B189" s="197" t="s">
        <v>532</v>
      </c>
      <c r="C189" s="196"/>
      <c r="D189" s="259"/>
      <c r="E189" s="196" t="s">
        <v>533</v>
      </c>
      <c r="F189" s="196">
        <v>2018</v>
      </c>
      <c r="G189" s="196" t="s">
        <v>240</v>
      </c>
      <c r="H189" s="196">
        <v>1</v>
      </c>
      <c r="I189" s="199"/>
      <c r="J189" s="198" t="s">
        <v>144</v>
      </c>
      <c r="K189" s="199">
        <v>4730.6000000000004</v>
      </c>
      <c r="L189" s="199">
        <f t="shared" si="2"/>
        <v>4730.6000000000004</v>
      </c>
      <c r="M189" s="198" t="s">
        <v>2919</v>
      </c>
      <c r="N189" s="452"/>
      <c r="O189" s="210"/>
    </row>
    <row r="190" spans="1:15" s="16" customFormat="1" ht="24.9" hidden="1" customHeight="1">
      <c r="A190" s="196">
        <v>188</v>
      </c>
      <c r="B190" s="197" t="s">
        <v>534</v>
      </c>
      <c r="C190" s="196"/>
      <c r="D190" s="259"/>
      <c r="E190" s="196" t="s">
        <v>535</v>
      </c>
      <c r="F190" s="196">
        <v>2018</v>
      </c>
      <c r="G190" s="196" t="s">
        <v>209</v>
      </c>
      <c r="H190" s="196">
        <v>1</v>
      </c>
      <c r="I190" s="199"/>
      <c r="J190" s="198" t="s">
        <v>144</v>
      </c>
      <c r="K190" s="199">
        <v>791.09</v>
      </c>
      <c r="L190" s="199">
        <f t="shared" si="2"/>
        <v>791.09</v>
      </c>
      <c r="M190" s="198" t="s">
        <v>2919</v>
      </c>
      <c r="N190" s="452" t="s">
        <v>204</v>
      </c>
      <c r="O190" s="210"/>
    </row>
    <row r="191" spans="1:15" s="16" customFormat="1" ht="24.9" hidden="1" customHeight="1">
      <c r="A191" s="196">
        <v>189</v>
      </c>
      <c r="B191" s="197" t="s">
        <v>536</v>
      </c>
      <c r="C191" s="196"/>
      <c r="D191" s="259"/>
      <c r="E191" s="196" t="s">
        <v>537</v>
      </c>
      <c r="F191" s="196">
        <v>2018</v>
      </c>
      <c r="G191" s="196" t="s">
        <v>209</v>
      </c>
      <c r="H191" s="196">
        <v>1</v>
      </c>
      <c r="I191" s="199"/>
      <c r="J191" s="198" t="s">
        <v>144</v>
      </c>
      <c r="K191" s="199">
        <v>894.71</v>
      </c>
      <c r="L191" s="199">
        <f t="shared" si="2"/>
        <v>894.71</v>
      </c>
      <c r="M191" s="198" t="s">
        <v>2919</v>
      </c>
      <c r="N191" s="452" t="s">
        <v>204</v>
      </c>
      <c r="O191" s="210"/>
    </row>
    <row r="192" spans="1:15" s="16" customFormat="1" ht="24.9" hidden="1" customHeight="1">
      <c r="A192" s="196">
        <v>190</v>
      </c>
      <c r="B192" s="197" t="s">
        <v>538</v>
      </c>
      <c r="C192" s="196"/>
      <c r="D192" s="259"/>
      <c r="E192" s="196" t="s">
        <v>539</v>
      </c>
      <c r="F192" s="196">
        <v>2017</v>
      </c>
      <c r="G192" s="196" t="s">
        <v>209</v>
      </c>
      <c r="H192" s="196">
        <v>1</v>
      </c>
      <c r="I192" s="199"/>
      <c r="J192" s="198" t="s">
        <v>144</v>
      </c>
      <c r="K192" s="199">
        <v>2451.7199999999998</v>
      </c>
      <c r="L192" s="199">
        <f t="shared" si="2"/>
        <v>2451.7199999999998</v>
      </c>
      <c r="M192" s="198" t="s">
        <v>2919</v>
      </c>
      <c r="N192" s="452" t="s">
        <v>204</v>
      </c>
      <c r="O192" s="210"/>
    </row>
    <row r="193" spans="1:15" s="16" customFormat="1" ht="24.9" hidden="1" customHeight="1">
      <c r="A193" s="196">
        <v>191</v>
      </c>
      <c r="B193" s="197" t="s">
        <v>550</v>
      </c>
      <c r="C193" s="196"/>
      <c r="D193" s="259"/>
      <c r="E193" s="196" t="s">
        <v>540</v>
      </c>
      <c r="F193" s="196">
        <v>2018</v>
      </c>
      <c r="G193" s="196" t="s">
        <v>209</v>
      </c>
      <c r="H193" s="196">
        <v>1</v>
      </c>
      <c r="I193" s="199"/>
      <c r="J193" s="198" t="s">
        <v>144</v>
      </c>
      <c r="K193" s="199">
        <v>1026.96</v>
      </c>
      <c r="L193" s="199">
        <f t="shared" si="2"/>
        <v>1026.96</v>
      </c>
      <c r="M193" s="198" t="s">
        <v>2919</v>
      </c>
      <c r="N193" s="452" t="s">
        <v>204</v>
      </c>
      <c r="O193" s="210"/>
    </row>
    <row r="194" spans="1:15" s="16" customFormat="1" ht="24.9" hidden="1" customHeight="1">
      <c r="A194" s="196">
        <v>192</v>
      </c>
      <c r="B194" s="197" t="s">
        <v>551</v>
      </c>
      <c r="C194" s="196"/>
      <c r="D194" s="259"/>
      <c r="E194" s="196" t="s">
        <v>541</v>
      </c>
      <c r="F194" s="196">
        <v>2018</v>
      </c>
      <c r="G194" s="196" t="s">
        <v>209</v>
      </c>
      <c r="H194" s="196">
        <v>1</v>
      </c>
      <c r="I194" s="199"/>
      <c r="J194" s="198" t="s">
        <v>144</v>
      </c>
      <c r="K194" s="199">
        <v>427.43</v>
      </c>
      <c r="L194" s="199">
        <f t="shared" si="2"/>
        <v>427.43</v>
      </c>
      <c r="M194" s="198" t="s">
        <v>2919</v>
      </c>
      <c r="N194" s="452" t="s">
        <v>204</v>
      </c>
      <c r="O194" s="210"/>
    </row>
    <row r="195" spans="1:15" s="16" customFormat="1" ht="24.9" hidden="1" customHeight="1">
      <c r="A195" s="196">
        <v>193</v>
      </c>
      <c r="B195" s="197" t="s">
        <v>1023</v>
      </c>
      <c r="C195" s="196"/>
      <c r="D195" s="259"/>
      <c r="E195" s="196" t="s">
        <v>1038</v>
      </c>
      <c r="F195" s="196"/>
      <c r="G195" s="196" t="s">
        <v>209</v>
      </c>
      <c r="H195" s="196">
        <v>1</v>
      </c>
      <c r="I195" s="199"/>
      <c r="J195" s="198" t="s">
        <v>144</v>
      </c>
      <c r="K195" s="199">
        <v>4474.88</v>
      </c>
      <c r="L195" s="199">
        <f t="shared" si="2"/>
        <v>4474.88</v>
      </c>
      <c r="M195" s="198" t="s">
        <v>2919</v>
      </c>
      <c r="N195" s="452" t="s">
        <v>204</v>
      </c>
      <c r="O195" s="210"/>
    </row>
    <row r="196" spans="1:15" s="16" customFormat="1" ht="24.9" hidden="1" customHeight="1">
      <c r="A196" s="196">
        <v>194</v>
      </c>
      <c r="B196" s="197" t="s">
        <v>1024</v>
      </c>
      <c r="C196" s="196"/>
      <c r="D196" s="259"/>
      <c r="E196" s="196" t="s">
        <v>1039</v>
      </c>
      <c r="F196" s="196"/>
      <c r="G196" s="196" t="s">
        <v>240</v>
      </c>
      <c r="H196" s="196">
        <v>1</v>
      </c>
      <c r="I196" s="199"/>
      <c r="J196" s="198" t="s">
        <v>144</v>
      </c>
      <c r="K196" s="199">
        <v>10799</v>
      </c>
      <c r="L196" s="199">
        <f t="shared" ref="L196:L259" si="3">K196</f>
        <v>10799</v>
      </c>
      <c r="M196" s="198" t="s">
        <v>2919</v>
      </c>
      <c r="N196" s="452" t="s">
        <v>204</v>
      </c>
      <c r="O196" s="210"/>
    </row>
    <row r="197" spans="1:15" s="16" customFormat="1" ht="24.9" hidden="1" customHeight="1">
      <c r="A197" s="196">
        <v>195</v>
      </c>
      <c r="B197" s="197" t="s">
        <v>1025</v>
      </c>
      <c r="C197" s="196"/>
      <c r="D197" s="259"/>
      <c r="E197" s="196" t="s">
        <v>531</v>
      </c>
      <c r="F197" s="196"/>
      <c r="G197" s="196" t="s">
        <v>209</v>
      </c>
      <c r="H197" s="196">
        <v>1</v>
      </c>
      <c r="I197" s="199"/>
      <c r="J197" s="198" t="s">
        <v>144</v>
      </c>
      <c r="K197" s="199">
        <v>440.71</v>
      </c>
      <c r="L197" s="199">
        <f t="shared" si="3"/>
        <v>440.71</v>
      </c>
      <c r="M197" s="198" t="s">
        <v>2919</v>
      </c>
      <c r="N197" s="452" t="s">
        <v>204</v>
      </c>
      <c r="O197" s="210"/>
    </row>
    <row r="198" spans="1:15" s="16" customFormat="1" ht="24.9" hidden="1" customHeight="1">
      <c r="A198" s="196">
        <v>196</v>
      </c>
      <c r="B198" s="197" t="s">
        <v>1026</v>
      </c>
      <c r="C198" s="196"/>
      <c r="D198" s="259"/>
      <c r="E198" s="196" t="s">
        <v>533</v>
      </c>
      <c r="F198" s="196"/>
      <c r="G198" s="196" t="s">
        <v>240</v>
      </c>
      <c r="H198" s="196">
        <v>1</v>
      </c>
      <c r="I198" s="199"/>
      <c r="J198" s="198" t="s">
        <v>144</v>
      </c>
      <c r="K198" s="199">
        <v>4730.6000000000004</v>
      </c>
      <c r="L198" s="199">
        <f t="shared" si="3"/>
        <v>4730.6000000000004</v>
      </c>
      <c r="M198" s="198" t="s">
        <v>2919</v>
      </c>
      <c r="N198" s="452" t="s">
        <v>204</v>
      </c>
      <c r="O198" s="210"/>
    </row>
    <row r="199" spans="1:15" s="16" customFormat="1" ht="24.9" hidden="1" customHeight="1">
      <c r="A199" s="196">
        <v>197</v>
      </c>
      <c r="B199" s="197" t="s">
        <v>1027</v>
      </c>
      <c r="C199" s="196"/>
      <c r="D199" s="259"/>
      <c r="E199" s="196" t="s">
        <v>535</v>
      </c>
      <c r="F199" s="196"/>
      <c r="G199" s="196" t="s">
        <v>209</v>
      </c>
      <c r="H199" s="196">
        <v>1</v>
      </c>
      <c r="I199" s="199"/>
      <c r="J199" s="198" t="s">
        <v>144</v>
      </c>
      <c r="K199" s="199">
        <v>791.09</v>
      </c>
      <c r="L199" s="199">
        <f t="shared" si="3"/>
        <v>791.09</v>
      </c>
      <c r="M199" s="198" t="s">
        <v>2919</v>
      </c>
      <c r="N199" s="452" t="s">
        <v>204</v>
      </c>
      <c r="O199" s="210"/>
    </row>
    <row r="200" spans="1:15" s="16" customFormat="1" ht="24.9" hidden="1" customHeight="1">
      <c r="A200" s="196">
        <v>198</v>
      </c>
      <c r="B200" s="197" t="s">
        <v>1028</v>
      </c>
      <c r="C200" s="196"/>
      <c r="D200" s="259"/>
      <c r="E200" s="196" t="s">
        <v>1040</v>
      </c>
      <c r="F200" s="196"/>
      <c r="G200" s="196" t="s">
        <v>209</v>
      </c>
      <c r="H200" s="196">
        <v>1</v>
      </c>
      <c r="I200" s="199"/>
      <c r="J200" s="198" t="s">
        <v>144</v>
      </c>
      <c r="K200" s="199">
        <v>874.71</v>
      </c>
      <c r="L200" s="199">
        <f t="shared" si="3"/>
        <v>874.71</v>
      </c>
      <c r="M200" s="198" t="s">
        <v>2919</v>
      </c>
      <c r="N200" s="452" t="s">
        <v>204</v>
      </c>
      <c r="O200" s="210"/>
    </row>
    <row r="201" spans="1:15" s="16" customFormat="1" ht="24.9" hidden="1" customHeight="1">
      <c r="A201" s="196">
        <v>199</v>
      </c>
      <c r="B201" s="197" t="s">
        <v>1029</v>
      </c>
      <c r="C201" s="196"/>
      <c r="D201" s="259"/>
      <c r="E201" s="196" t="s">
        <v>540</v>
      </c>
      <c r="F201" s="196"/>
      <c r="G201" s="196" t="s">
        <v>209</v>
      </c>
      <c r="H201" s="196">
        <v>1</v>
      </c>
      <c r="I201" s="199"/>
      <c r="J201" s="198" t="s">
        <v>144</v>
      </c>
      <c r="K201" s="199">
        <v>1026.6600000000001</v>
      </c>
      <c r="L201" s="199">
        <f t="shared" si="3"/>
        <v>1026.6600000000001</v>
      </c>
      <c r="M201" s="198" t="s">
        <v>2919</v>
      </c>
      <c r="N201" s="452" t="s">
        <v>204</v>
      </c>
      <c r="O201" s="210"/>
    </row>
    <row r="202" spans="1:15" s="16" customFormat="1" ht="24.9" hidden="1" customHeight="1">
      <c r="A202" s="196">
        <v>200</v>
      </c>
      <c r="B202" s="197" t="s">
        <v>1030</v>
      </c>
      <c r="C202" s="196"/>
      <c r="D202" s="259"/>
      <c r="E202" s="196" t="s">
        <v>1041</v>
      </c>
      <c r="F202" s="196"/>
      <c r="G202" s="196" t="s">
        <v>209</v>
      </c>
      <c r="H202" s="196">
        <v>1</v>
      </c>
      <c r="I202" s="199"/>
      <c r="J202" s="198" t="s">
        <v>144</v>
      </c>
      <c r="K202" s="199">
        <v>427.43</v>
      </c>
      <c r="L202" s="199">
        <f t="shared" si="3"/>
        <v>427.43</v>
      </c>
      <c r="M202" s="198" t="s">
        <v>2919</v>
      </c>
      <c r="N202" s="452" t="s">
        <v>204</v>
      </c>
      <c r="O202" s="210"/>
    </row>
    <row r="203" spans="1:15" s="16" customFormat="1" ht="24.9" hidden="1" customHeight="1">
      <c r="A203" s="196">
        <v>201</v>
      </c>
      <c r="B203" s="197" t="s">
        <v>1031</v>
      </c>
      <c r="C203" s="196"/>
      <c r="D203" s="259"/>
      <c r="E203" s="196" t="s">
        <v>1042</v>
      </c>
      <c r="F203" s="196"/>
      <c r="G203" s="196" t="s">
        <v>209</v>
      </c>
      <c r="H203" s="196">
        <v>1</v>
      </c>
      <c r="I203" s="199"/>
      <c r="J203" s="198" t="s">
        <v>144</v>
      </c>
      <c r="K203" s="199">
        <v>7720.6</v>
      </c>
      <c r="L203" s="199">
        <f t="shared" si="3"/>
        <v>7720.6</v>
      </c>
      <c r="M203" s="198" t="s">
        <v>2919</v>
      </c>
      <c r="N203" s="452" t="s">
        <v>204</v>
      </c>
      <c r="O203" s="210"/>
    </row>
    <row r="204" spans="1:15" s="16" customFormat="1" ht="24.9" hidden="1" customHeight="1">
      <c r="A204" s="196">
        <v>202</v>
      </c>
      <c r="B204" s="197" t="s">
        <v>1032</v>
      </c>
      <c r="C204" s="196"/>
      <c r="D204" s="259"/>
      <c r="E204" s="196" t="s">
        <v>1043</v>
      </c>
      <c r="F204" s="196"/>
      <c r="G204" s="196" t="s">
        <v>209</v>
      </c>
      <c r="H204" s="196">
        <v>1</v>
      </c>
      <c r="I204" s="199"/>
      <c r="J204" s="198" t="s">
        <v>144</v>
      </c>
      <c r="K204" s="199">
        <v>1580</v>
      </c>
      <c r="L204" s="199">
        <f t="shared" si="3"/>
        <v>1580</v>
      </c>
      <c r="M204" s="198" t="s">
        <v>2919</v>
      </c>
      <c r="N204" s="452" t="s">
        <v>204</v>
      </c>
      <c r="O204" s="210"/>
    </row>
    <row r="205" spans="1:15" s="16" customFormat="1" ht="24.9" hidden="1" customHeight="1">
      <c r="A205" s="196">
        <v>203</v>
      </c>
      <c r="B205" s="197" t="s">
        <v>1033</v>
      </c>
      <c r="C205" s="196"/>
      <c r="D205" s="259"/>
      <c r="E205" s="196" t="s">
        <v>1044</v>
      </c>
      <c r="F205" s="196"/>
      <c r="G205" s="196" t="s">
        <v>240</v>
      </c>
      <c r="H205" s="196">
        <v>1</v>
      </c>
      <c r="I205" s="199"/>
      <c r="J205" s="198" t="s">
        <v>144</v>
      </c>
      <c r="K205" s="199">
        <v>550.27</v>
      </c>
      <c r="L205" s="199">
        <f t="shared" si="3"/>
        <v>550.27</v>
      </c>
      <c r="M205" s="198" t="s">
        <v>2919</v>
      </c>
      <c r="N205" s="452" t="s">
        <v>204</v>
      </c>
      <c r="O205" s="210"/>
    </row>
    <row r="206" spans="1:15" s="16" customFormat="1" ht="24.9" hidden="1" customHeight="1">
      <c r="A206" s="196">
        <v>204</v>
      </c>
      <c r="B206" s="197" t="s">
        <v>1034</v>
      </c>
      <c r="C206" s="196"/>
      <c r="D206" s="259"/>
      <c r="E206" s="196" t="s">
        <v>1045</v>
      </c>
      <c r="F206" s="196"/>
      <c r="G206" s="196" t="s">
        <v>240</v>
      </c>
      <c r="H206" s="196">
        <v>1</v>
      </c>
      <c r="I206" s="199"/>
      <c r="J206" s="198" t="s">
        <v>144</v>
      </c>
      <c r="K206" s="199">
        <v>1150</v>
      </c>
      <c r="L206" s="199">
        <f t="shared" si="3"/>
        <v>1150</v>
      </c>
      <c r="M206" s="198" t="s">
        <v>2919</v>
      </c>
      <c r="N206" s="452" t="s">
        <v>204</v>
      </c>
      <c r="O206" s="210"/>
    </row>
    <row r="207" spans="1:15" s="16" customFormat="1" ht="24.9" hidden="1" customHeight="1">
      <c r="A207" s="196">
        <v>205</v>
      </c>
      <c r="B207" s="197" t="s">
        <v>1035</v>
      </c>
      <c r="C207" s="196"/>
      <c r="D207" s="259"/>
      <c r="E207" s="196" t="s">
        <v>1046</v>
      </c>
      <c r="F207" s="196"/>
      <c r="G207" s="196" t="s">
        <v>209</v>
      </c>
      <c r="H207" s="196">
        <v>1</v>
      </c>
      <c r="I207" s="199"/>
      <c r="J207" s="198" t="s">
        <v>144</v>
      </c>
      <c r="K207" s="199">
        <v>2699</v>
      </c>
      <c r="L207" s="199">
        <f t="shared" si="3"/>
        <v>2699</v>
      </c>
      <c r="M207" s="198" t="s">
        <v>2919</v>
      </c>
      <c r="N207" s="452" t="s">
        <v>204</v>
      </c>
      <c r="O207" s="210"/>
    </row>
    <row r="208" spans="1:15" s="16" customFormat="1" ht="24.9" hidden="1" customHeight="1">
      <c r="A208" s="196">
        <v>206</v>
      </c>
      <c r="B208" s="197" t="s">
        <v>1036</v>
      </c>
      <c r="C208" s="196"/>
      <c r="D208" s="259"/>
      <c r="E208" s="196" t="s">
        <v>1047</v>
      </c>
      <c r="F208" s="196"/>
      <c r="G208" s="196" t="s">
        <v>209</v>
      </c>
      <c r="H208" s="196">
        <v>1</v>
      </c>
      <c r="I208" s="199"/>
      <c r="J208" s="198" t="s">
        <v>144</v>
      </c>
      <c r="K208" s="199">
        <v>1230</v>
      </c>
      <c r="L208" s="199">
        <f t="shared" si="3"/>
        <v>1230</v>
      </c>
      <c r="M208" s="198" t="s">
        <v>2919</v>
      </c>
      <c r="N208" s="452" t="s">
        <v>204</v>
      </c>
      <c r="O208" s="210"/>
    </row>
    <row r="209" spans="1:15" s="16" customFormat="1" ht="24.9" hidden="1" customHeight="1">
      <c r="A209" s="196">
        <v>207</v>
      </c>
      <c r="B209" s="197" t="s">
        <v>1037</v>
      </c>
      <c r="C209" s="196"/>
      <c r="D209" s="259"/>
      <c r="E209" s="196" t="s">
        <v>1048</v>
      </c>
      <c r="F209" s="196"/>
      <c r="G209" s="196" t="s">
        <v>209</v>
      </c>
      <c r="H209" s="196">
        <v>1</v>
      </c>
      <c r="I209" s="199"/>
      <c r="J209" s="198" t="s">
        <v>144</v>
      </c>
      <c r="K209" s="199">
        <v>3636.1</v>
      </c>
      <c r="L209" s="199">
        <f t="shared" si="3"/>
        <v>3636.1</v>
      </c>
      <c r="M209" s="198" t="s">
        <v>2919</v>
      </c>
      <c r="N209" s="452" t="s">
        <v>204</v>
      </c>
      <c r="O209" s="210"/>
    </row>
    <row r="210" spans="1:15" s="16" customFormat="1" ht="24.9" hidden="1" customHeight="1">
      <c r="A210" s="196">
        <v>208</v>
      </c>
      <c r="B210" s="197" t="s">
        <v>555</v>
      </c>
      <c r="C210" s="196" t="s">
        <v>556</v>
      </c>
      <c r="D210" s="196" t="s">
        <v>557</v>
      </c>
      <c r="E210" s="255"/>
      <c r="F210" s="196">
        <v>2012</v>
      </c>
      <c r="G210" s="196" t="s">
        <v>209</v>
      </c>
      <c r="H210" s="255">
        <v>1</v>
      </c>
      <c r="I210" s="199"/>
      <c r="J210" s="198" t="s">
        <v>144</v>
      </c>
      <c r="K210" s="199">
        <v>3649.65</v>
      </c>
      <c r="L210" s="199">
        <f t="shared" si="3"/>
        <v>3649.65</v>
      </c>
      <c r="M210" s="198" t="s">
        <v>2907</v>
      </c>
      <c r="N210" s="452" t="s">
        <v>554</v>
      </c>
      <c r="O210" s="210"/>
    </row>
    <row r="211" spans="1:15" s="16" customFormat="1" ht="24.9" hidden="1" customHeight="1">
      <c r="A211" s="196">
        <v>209</v>
      </c>
      <c r="B211" s="197" t="s">
        <v>558</v>
      </c>
      <c r="C211" s="196" t="s">
        <v>559</v>
      </c>
      <c r="D211" s="196" t="s">
        <v>560</v>
      </c>
      <c r="E211" s="255"/>
      <c r="F211" s="196">
        <v>2012</v>
      </c>
      <c r="G211" s="196" t="s">
        <v>209</v>
      </c>
      <c r="H211" s="255">
        <v>1</v>
      </c>
      <c r="I211" s="199"/>
      <c r="J211" s="198" t="s">
        <v>144</v>
      </c>
      <c r="K211" s="199">
        <v>3865.35</v>
      </c>
      <c r="L211" s="199">
        <f t="shared" si="3"/>
        <v>3865.35</v>
      </c>
      <c r="M211" s="198" t="s">
        <v>2907</v>
      </c>
      <c r="N211" s="452" t="s">
        <v>554</v>
      </c>
      <c r="O211" s="210"/>
    </row>
    <row r="212" spans="1:15" s="16" customFormat="1" ht="24.9" hidden="1" customHeight="1">
      <c r="A212" s="196">
        <v>210</v>
      </c>
      <c r="B212" s="197" t="s">
        <v>561</v>
      </c>
      <c r="C212" s="196" t="s">
        <v>206</v>
      </c>
      <c r="D212" s="196" t="s">
        <v>562</v>
      </c>
      <c r="E212" s="255"/>
      <c r="F212" s="196">
        <v>2012</v>
      </c>
      <c r="G212" s="196" t="s">
        <v>240</v>
      </c>
      <c r="H212" s="255">
        <v>6</v>
      </c>
      <c r="I212" s="199">
        <v>3126.02</v>
      </c>
      <c r="J212" s="198" t="s">
        <v>144</v>
      </c>
      <c r="K212" s="199">
        <v>18756.12</v>
      </c>
      <c r="L212" s="199">
        <f t="shared" si="3"/>
        <v>18756.12</v>
      </c>
      <c r="M212" s="198" t="s">
        <v>2907</v>
      </c>
      <c r="N212" s="452" t="s">
        <v>554</v>
      </c>
      <c r="O212" s="210"/>
    </row>
    <row r="213" spans="1:15" s="16" customFormat="1" ht="24.9" hidden="1" customHeight="1">
      <c r="A213" s="196">
        <v>211</v>
      </c>
      <c r="B213" s="197" t="s">
        <v>563</v>
      </c>
      <c r="C213" s="196" t="s">
        <v>564</v>
      </c>
      <c r="D213" s="196" t="s">
        <v>565</v>
      </c>
      <c r="E213" s="255"/>
      <c r="F213" s="196">
        <v>2012</v>
      </c>
      <c r="G213" s="196" t="s">
        <v>209</v>
      </c>
      <c r="H213" s="255">
        <v>1</v>
      </c>
      <c r="I213" s="199"/>
      <c r="J213" s="198" t="s">
        <v>144</v>
      </c>
      <c r="K213" s="199">
        <v>628.26</v>
      </c>
      <c r="L213" s="199">
        <f t="shared" si="3"/>
        <v>628.26</v>
      </c>
      <c r="M213" s="198" t="s">
        <v>2907</v>
      </c>
      <c r="N213" s="452" t="s">
        <v>554</v>
      </c>
      <c r="O213" s="210"/>
    </row>
    <row r="214" spans="1:15" s="16" customFormat="1" ht="26.4" hidden="1">
      <c r="A214" s="196">
        <v>212</v>
      </c>
      <c r="B214" s="197" t="s">
        <v>566</v>
      </c>
      <c r="C214" s="196" t="s">
        <v>567</v>
      </c>
      <c r="D214" s="196" t="s">
        <v>568</v>
      </c>
      <c r="E214" s="255"/>
      <c r="F214" s="196">
        <v>2012</v>
      </c>
      <c r="G214" s="196" t="s">
        <v>209</v>
      </c>
      <c r="H214" s="255">
        <v>1</v>
      </c>
      <c r="I214" s="199"/>
      <c r="J214" s="198" t="s">
        <v>144</v>
      </c>
      <c r="K214" s="199">
        <v>2280.7399999999998</v>
      </c>
      <c r="L214" s="199">
        <f t="shared" si="3"/>
        <v>2280.7399999999998</v>
      </c>
      <c r="M214" s="198" t="s">
        <v>2907</v>
      </c>
      <c r="N214" s="452" t="s">
        <v>554</v>
      </c>
      <c r="O214" s="210"/>
    </row>
    <row r="215" spans="1:15" s="16" customFormat="1" ht="24.9" hidden="1" customHeight="1">
      <c r="A215" s="196">
        <v>213</v>
      </c>
      <c r="B215" s="197" t="s">
        <v>569</v>
      </c>
      <c r="C215" s="196" t="s">
        <v>570</v>
      </c>
      <c r="D215" s="196" t="s">
        <v>571</v>
      </c>
      <c r="E215" s="255"/>
      <c r="F215" s="196">
        <v>2012</v>
      </c>
      <c r="G215" s="196" t="s">
        <v>240</v>
      </c>
      <c r="H215" s="255">
        <v>14</v>
      </c>
      <c r="I215" s="466" t="s">
        <v>572</v>
      </c>
      <c r="J215" s="198" t="s">
        <v>144</v>
      </c>
      <c r="K215" s="199">
        <v>31016.79</v>
      </c>
      <c r="L215" s="199">
        <f t="shared" si="3"/>
        <v>31016.79</v>
      </c>
      <c r="M215" s="198" t="s">
        <v>2907</v>
      </c>
      <c r="N215" s="452" t="s">
        <v>554</v>
      </c>
      <c r="O215" s="210"/>
    </row>
    <row r="216" spans="1:15" s="16" customFormat="1" ht="24.9" hidden="1" customHeight="1">
      <c r="A216" s="196">
        <v>214</v>
      </c>
      <c r="B216" s="197" t="s">
        <v>573</v>
      </c>
      <c r="C216" s="196" t="s">
        <v>574</v>
      </c>
      <c r="D216" s="196" t="s">
        <v>575</v>
      </c>
      <c r="E216" s="255"/>
      <c r="F216" s="196">
        <v>2012</v>
      </c>
      <c r="G216" s="196" t="s">
        <v>209</v>
      </c>
      <c r="H216" s="255">
        <v>1</v>
      </c>
      <c r="I216" s="199"/>
      <c r="J216" s="198" t="s">
        <v>144</v>
      </c>
      <c r="K216" s="199">
        <v>299.13</v>
      </c>
      <c r="L216" s="199">
        <f t="shared" si="3"/>
        <v>299.13</v>
      </c>
      <c r="M216" s="198" t="s">
        <v>2907</v>
      </c>
      <c r="N216" s="452" t="s">
        <v>554</v>
      </c>
      <c r="O216" s="210"/>
    </row>
    <row r="217" spans="1:15" s="16" customFormat="1" ht="24.9" hidden="1" customHeight="1">
      <c r="A217" s="196">
        <v>215</v>
      </c>
      <c r="B217" s="197" t="s">
        <v>576</v>
      </c>
      <c r="C217" s="196" t="s">
        <v>570</v>
      </c>
      <c r="D217" s="196" t="s">
        <v>577</v>
      </c>
      <c r="E217" s="255"/>
      <c r="F217" s="196">
        <v>2012</v>
      </c>
      <c r="G217" s="196" t="s">
        <v>209</v>
      </c>
      <c r="H217" s="255">
        <v>6</v>
      </c>
      <c r="I217" s="199">
        <v>1500</v>
      </c>
      <c r="J217" s="198" t="s">
        <v>144</v>
      </c>
      <c r="K217" s="199">
        <v>9000</v>
      </c>
      <c r="L217" s="199">
        <f t="shared" si="3"/>
        <v>9000</v>
      </c>
      <c r="M217" s="198" t="s">
        <v>2907</v>
      </c>
      <c r="N217" s="452" t="s">
        <v>554</v>
      </c>
      <c r="O217" s="210"/>
    </row>
    <row r="218" spans="1:15" s="16" customFormat="1" ht="24.9" hidden="1" customHeight="1">
      <c r="A218" s="196">
        <v>216</v>
      </c>
      <c r="B218" s="197" t="s">
        <v>578</v>
      </c>
      <c r="C218" s="196" t="s">
        <v>570</v>
      </c>
      <c r="D218" s="196"/>
      <c r="E218" s="255"/>
      <c r="F218" s="196">
        <v>2012</v>
      </c>
      <c r="G218" s="196" t="s">
        <v>209</v>
      </c>
      <c r="H218" s="255">
        <v>1</v>
      </c>
      <c r="I218" s="199"/>
      <c r="J218" s="198" t="s">
        <v>144</v>
      </c>
      <c r="K218" s="199">
        <v>2656.8</v>
      </c>
      <c r="L218" s="199">
        <f t="shared" si="3"/>
        <v>2656.8</v>
      </c>
      <c r="M218" s="198" t="s">
        <v>2907</v>
      </c>
      <c r="N218" s="452" t="s">
        <v>554</v>
      </c>
      <c r="O218" s="210"/>
    </row>
    <row r="219" spans="1:15" s="16" customFormat="1" ht="24.9" hidden="1" customHeight="1">
      <c r="A219" s="196">
        <v>217</v>
      </c>
      <c r="B219" s="197" t="s">
        <v>579</v>
      </c>
      <c r="C219" s="196" t="s">
        <v>570</v>
      </c>
      <c r="D219" s="196" t="s">
        <v>580</v>
      </c>
      <c r="E219" s="255"/>
      <c r="F219" s="196">
        <v>2012</v>
      </c>
      <c r="G219" s="196" t="s">
        <v>209</v>
      </c>
      <c r="H219" s="255">
        <v>1</v>
      </c>
      <c r="I219" s="199"/>
      <c r="J219" s="198" t="s">
        <v>144</v>
      </c>
      <c r="K219" s="199">
        <v>1536.7</v>
      </c>
      <c r="L219" s="199">
        <f t="shared" si="3"/>
        <v>1536.7</v>
      </c>
      <c r="M219" s="198" t="s">
        <v>2907</v>
      </c>
      <c r="N219" s="452" t="s">
        <v>554</v>
      </c>
      <c r="O219" s="210"/>
    </row>
    <row r="220" spans="1:15" s="16" customFormat="1" ht="24.9" hidden="1" customHeight="1">
      <c r="A220" s="196">
        <v>218</v>
      </c>
      <c r="B220" s="197" t="s">
        <v>581</v>
      </c>
      <c r="C220" s="196" t="s">
        <v>559</v>
      </c>
      <c r="D220" s="196" t="s">
        <v>582</v>
      </c>
      <c r="E220" s="255"/>
      <c r="F220" s="196">
        <v>2012</v>
      </c>
      <c r="G220" s="196" t="s">
        <v>209</v>
      </c>
      <c r="H220" s="255">
        <v>2</v>
      </c>
      <c r="I220" s="466" t="s">
        <v>583</v>
      </c>
      <c r="J220" s="198" t="s">
        <v>144</v>
      </c>
      <c r="K220" s="199">
        <v>2942</v>
      </c>
      <c r="L220" s="199">
        <f t="shared" si="3"/>
        <v>2942</v>
      </c>
      <c r="M220" s="198" t="s">
        <v>2907</v>
      </c>
      <c r="N220" s="452" t="s">
        <v>554</v>
      </c>
      <c r="O220" s="210"/>
    </row>
    <row r="221" spans="1:15" s="16" customFormat="1" ht="24.9" hidden="1" customHeight="1">
      <c r="A221" s="196">
        <v>219</v>
      </c>
      <c r="B221" s="197" t="s">
        <v>584</v>
      </c>
      <c r="C221" s="196" t="s">
        <v>585</v>
      </c>
      <c r="D221" s="196" t="s">
        <v>586</v>
      </c>
      <c r="E221" s="255"/>
      <c r="F221" s="196">
        <v>2013</v>
      </c>
      <c r="G221" s="196" t="s">
        <v>240</v>
      </c>
      <c r="H221" s="255">
        <v>1</v>
      </c>
      <c r="I221" s="199"/>
      <c r="J221" s="198" t="s">
        <v>144</v>
      </c>
      <c r="K221" s="199">
        <v>2049</v>
      </c>
      <c r="L221" s="199">
        <f t="shared" si="3"/>
        <v>2049</v>
      </c>
      <c r="M221" s="198" t="s">
        <v>2907</v>
      </c>
      <c r="N221" s="452" t="s">
        <v>554</v>
      </c>
      <c r="O221" s="210"/>
    </row>
    <row r="222" spans="1:15" s="16" customFormat="1" ht="24.9" hidden="1" customHeight="1">
      <c r="A222" s="196">
        <v>220</v>
      </c>
      <c r="B222" s="197" t="s">
        <v>587</v>
      </c>
      <c r="C222" s="196" t="s">
        <v>588</v>
      </c>
      <c r="D222" s="196" t="s">
        <v>589</v>
      </c>
      <c r="E222" s="255"/>
      <c r="F222" s="196">
        <v>2013</v>
      </c>
      <c r="G222" s="196" t="s">
        <v>209</v>
      </c>
      <c r="H222" s="255">
        <v>2</v>
      </c>
      <c r="I222" s="199" t="s">
        <v>590</v>
      </c>
      <c r="J222" s="198" t="s">
        <v>144</v>
      </c>
      <c r="K222" s="199">
        <v>2907</v>
      </c>
      <c r="L222" s="199">
        <f t="shared" si="3"/>
        <v>2907</v>
      </c>
      <c r="M222" s="198" t="s">
        <v>2907</v>
      </c>
      <c r="N222" s="452" t="s">
        <v>554</v>
      </c>
      <c r="O222" s="210"/>
    </row>
    <row r="223" spans="1:15" s="16" customFormat="1" ht="24.9" hidden="1" customHeight="1">
      <c r="A223" s="196">
        <v>221</v>
      </c>
      <c r="B223" s="197" t="s">
        <v>591</v>
      </c>
      <c r="C223" s="196" t="s">
        <v>592</v>
      </c>
      <c r="D223" s="196" t="s">
        <v>593</v>
      </c>
      <c r="E223" s="255"/>
      <c r="F223" s="196">
        <v>2013</v>
      </c>
      <c r="G223" s="196" t="s">
        <v>209</v>
      </c>
      <c r="H223" s="255">
        <v>1</v>
      </c>
      <c r="I223" s="199"/>
      <c r="J223" s="198" t="s">
        <v>144</v>
      </c>
      <c r="K223" s="199">
        <v>3498</v>
      </c>
      <c r="L223" s="199">
        <f t="shared" si="3"/>
        <v>3498</v>
      </c>
      <c r="M223" s="198" t="s">
        <v>2907</v>
      </c>
      <c r="N223" s="452" t="s">
        <v>554</v>
      </c>
      <c r="O223" s="210"/>
    </row>
    <row r="224" spans="1:15" s="16" customFormat="1" ht="24.9" hidden="1" customHeight="1">
      <c r="A224" s="196">
        <v>222</v>
      </c>
      <c r="B224" s="197" t="s">
        <v>594</v>
      </c>
      <c r="C224" s="196" t="s">
        <v>592</v>
      </c>
      <c r="D224" s="196"/>
      <c r="E224" s="255"/>
      <c r="F224" s="196">
        <v>2013</v>
      </c>
      <c r="G224" s="196" t="s">
        <v>209</v>
      </c>
      <c r="H224" s="255">
        <v>1</v>
      </c>
      <c r="I224" s="199"/>
      <c r="J224" s="198" t="s">
        <v>144</v>
      </c>
      <c r="K224" s="199">
        <v>412</v>
      </c>
      <c r="L224" s="199">
        <f t="shared" si="3"/>
        <v>412</v>
      </c>
      <c r="M224" s="198" t="s">
        <v>2907</v>
      </c>
      <c r="N224" s="452" t="s">
        <v>554</v>
      </c>
      <c r="O224" s="210"/>
    </row>
    <row r="225" spans="1:15" s="16" customFormat="1" ht="24.9" hidden="1" customHeight="1">
      <c r="A225" s="196">
        <v>223</v>
      </c>
      <c r="B225" s="197" t="s">
        <v>595</v>
      </c>
      <c r="C225" s="196" t="s">
        <v>596</v>
      </c>
      <c r="D225" s="196" t="s">
        <v>597</v>
      </c>
      <c r="E225" s="255"/>
      <c r="F225" s="196">
        <v>2013</v>
      </c>
      <c r="G225" s="196" t="s">
        <v>240</v>
      </c>
      <c r="H225" s="255">
        <v>1</v>
      </c>
      <c r="I225" s="199"/>
      <c r="J225" s="198" t="s">
        <v>144</v>
      </c>
      <c r="K225" s="199">
        <v>2299</v>
      </c>
      <c r="L225" s="199">
        <f t="shared" si="3"/>
        <v>2299</v>
      </c>
      <c r="M225" s="198" t="s">
        <v>2907</v>
      </c>
      <c r="N225" s="452" t="s">
        <v>554</v>
      </c>
      <c r="O225" s="210"/>
    </row>
    <row r="226" spans="1:15" s="16" customFormat="1" ht="24.9" hidden="1" customHeight="1">
      <c r="A226" s="196">
        <v>224</v>
      </c>
      <c r="B226" s="197" t="s">
        <v>598</v>
      </c>
      <c r="C226" s="196" t="s">
        <v>599</v>
      </c>
      <c r="D226" s="196" t="s">
        <v>600</v>
      </c>
      <c r="E226" s="255"/>
      <c r="F226" s="196">
        <v>2013</v>
      </c>
      <c r="G226" s="196" t="s">
        <v>209</v>
      </c>
      <c r="H226" s="255">
        <v>1</v>
      </c>
      <c r="I226" s="199"/>
      <c r="J226" s="198" t="s">
        <v>144</v>
      </c>
      <c r="K226" s="199">
        <v>1895</v>
      </c>
      <c r="L226" s="199">
        <f t="shared" si="3"/>
        <v>1895</v>
      </c>
      <c r="M226" s="198" t="s">
        <v>2907</v>
      </c>
      <c r="N226" s="452" t="s">
        <v>554</v>
      </c>
      <c r="O226" s="210"/>
    </row>
    <row r="227" spans="1:15" s="16" customFormat="1" ht="24.9" hidden="1" customHeight="1">
      <c r="A227" s="196">
        <v>225</v>
      </c>
      <c r="B227" s="197" t="s">
        <v>601</v>
      </c>
      <c r="C227" s="196" t="s">
        <v>602</v>
      </c>
      <c r="D227" s="196"/>
      <c r="E227" s="255"/>
      <c r="F227" s="196">
        <v>2013</v>
      </c>
      <c r="G227" s="196" t="s">
        <v>209</v>
      </c>
      <c r="H227" s="255">
        <v>1</v>
      </c>
      <c r="I227" s="199"/>
      <c r="J227" s="198" t="s">
        <v>144</v>
      </c>
      <c r="K227" s="199">
        <v>1300</v>
      </c>
      <c r="L227" s="199">
        <f t="shared" si="3"/>
        <v>1300</v>
      </c>
      <c r="M227" s="198" t="s">
        <v>2907</v>
      </c>
      <c r="N227" s="452" t="s">
        <v>554</v>
      </c>
      <c r="O227" s="210"/>
    </row>
    <row r="228" spans="1:15" s="16" customFormat="1" ht="24.9" hidden="1" customHeight="1">
      <c r="A228" s="196">
        <v>226</v>
      </c>
      <c r="B228" s="197" t="s">
        <v>603</v>
      </c>
      <c r="C228" s="196" t="s">
        <v>604</v>
      </c>
      <c r="D228" s="196" t="s">
        <v>605</v>
      </c>
      <c r="E228" s="255"/>
      <c r="F228" s="196">
        <v>2013</v>
      </c>
      <c r="G228" s="196" t="s">
        <v>240</v>
      </c>
      <c r="H228" s="255">
        <v>6</v>
      </c>
      <c r="I228" s="199">
        <v>1999</v>
      </c>
      <c r="J228" s="198" t="s">
        <v>144</v>
      </c>
      <c r="K228" s="199">
        <v>11994</v>
      </c>
      <c r="L228" s="199">
        <f t="shared" si="3"/>
        <v>11994</v>
      </c>
      <c r="M228" s="198" t="s">
        <v>2907</v>
      </c>
      <c r="N228" s="452" t="s">
        <v>554</v>
      </c>
      <c r="O228" s="210"/>
    </row>
    <row r="229" spans="1:15" s="16" customFormat="1" ht="24.9" hidden="1" customHeight="1">
      <c r="A229" s="196">
        <v>227</v>
      </c>
      <c r="B229" s="197" t="s">
        <v>606</v>
      </c>
      <c r="C229" s="196" t="s">
        <v>592</v>
      </c>
      <c r="D229" s="196"/>
      <c r="E229" s="255"/>
      <c r="F229" s="196">
        <v>2013</v>
      </c>
      <c r="G229" s="196" t="s">
        <v>209</v>
      </c>
      <c r="H229" s="255">
        <v>1</v>
      </c>
      <c r="I229" s="199"/>
      <c r="J229" s="198" t="s">
        <v>144</v>
      </c>
      <c r="K229" s="199">
        <v>3658.78</v>
      </c>
      <c r="L229" s="199">
        <f t="shared" si="3"/>
        <v>3658.78</v>
      </c>
      <c r="M229" s="198" t="s">
        <v>2907</v>
      </c>
      <c r="N229" s="452" t="s">
        <v>554</v>
      </c>
      <c r="O229" s="210"/>
    </row>
    <row r="230" spans="1:15" s="16" customFormat="1" ht="24.9" hidden="1" customHeight="1">
      <c r="A230" s="196">
        <v>228</v>
      </c>
      <c r="B230" s="197" t="s">
        <v>607</v>
      </c>
      <c r="C230" s="196" t="s">
        <v>592</v>
      </c>
      <c r="D230" s="196" t="s">
        <v>593</v>
      </c>
      <c r="E230" s="255"/>
      <c r="F230" s="196">
        <v>2014</v>
      </c>
      <c r="G230" s="196" t="s">
        <v>209</v>
      </c>
      <c r="H230" s="255">
        <v>3</v>
      </c>
      <c r="I230" s="199">
        <v>3567</v>
      </c>
      <c r="J230" s="198" t="s">
        <v>144</v>
      </c>
      <c r="K230" s="199">
        <v>10701</v>
      </c>
      <c r="L230" s="199">
        <f t="shared" si="3"/>
        <v>10701</v>
      </c>
      <c r="M230" s="198" t="s">
        <v>2907</v>
      </c>
      <c r="N230" s="452" t="s">
        <v>554</v>
      </c>
      <c r="O230" s="210"/>
    </row>
    <row r="231" spans="1:15" s="16" customFormat="1" ht="24.9" hidden="1" customHeight="1">
      <c r="A231" s="196">
        <v>229</v>
      </c>
      <c r="B231" s="197" t="s">
        <v>608</v>
      </c>
      <c r="C231" s="196" t="s">
        <v>599</v>
      </c>
      <c r="D231" s="196" t="s">
        <v>609</v>
      </c>
      <c r="E231" s="255"/>
      <c r="F231" s="196">
        <v>2014</v>
      </c>
      <c r="G231" s="196" t="s">
        <v>209</v>
      </c>
      <c r="H231" s="255">
        <v>4</v>
      </c>
      <c r="I231" s="199">
        <v>1419.99</v>
      </c>
      <c r="J231" s="198" t="s">
        <v>144</v>
      </c>
      <c r="K231" s="199">
        <v>5679.96</v>
      </c>
      <c r="L231" s="199">
        <f t="shared" si="3"/>
        <v>5679.96</v>
      </c>
      <c r="M231" s="198" t="s">
        <v>2907</v>
      </c>
      <c r="N231" s="452" t="s">
        <v>554</v>
      </c>
      <c r="O231" s="210"/>
    </row>
    <row r="232" spans="1:15" s="16" customFormat="1" ht="24.9" hidden="1" customHeight="1">
      <c r="A232" s="196">
        <v>230</v>
      </c>
      <c r="B232" s="197" t="s">
        <v>610</v>
      </c>
      <c r="C232" s="196" t="s">
        <v>592</v>
      </c>
      <c r="D232" s="196" t="s">
        <v>611</v>
      </c>
      <c r="E232" s="255"/>
      <c r="F232" s="196">
        <v>2014</v>
      </c>
      <c r="G232" s="196" t="s">
        <v>209</v>
      </c>
      <c r="H232" s="255">
        <v>3</v>
      </c>
      <c r="I232" s="199">
        <v>430.5</v>
      </c>
      <c r="J232" s="198" t="s">
        <v>144</v>
      </c>
      <c r="K232" s="199">
        <v>1291.5</v>
      </c>
      <c r="L232" s="199">
        <f t="shared" si="3"/>
        <v>1291.5</v>
      </c>
      <c r="M232" s="198" t="s">
        <v>2907</v>
      </c>
      <c r="N232" s="452" t="s">
        <v>554</v>
      </c>
      <c r="O232" s="210"/>
    </row>
    <row r="233" spans="1:15" s="16" customFormat="1" ht="24.9" hidden="1" customHeight="1">
      <c r="A233" s="196">
        <v>231</v>
      </c>
      <c r="B233" s="197" t="s">
        <v>612</v>
      </c>
      <c r="C233" s="196" t="s">
        <v>262</v>
      </c>
      <c r="D233" s="196" t="s">
        <v>613</v>
      </c>
      <c r="E233" s="255"/>
      <c r="F233" s="196">
        <v>2014</v>
      </c>
      <c r="G233" s="196" t="s">
        <v>240</v>
      </c>
      <c r="H233" s="255">
        <v>4</v>
      </c>
      <c r="I233" s="199">
        <v>1845</v>
      </c>
      <c r="J233" s="198" t="s">
        <v>144</v>
      </c>
      <c r="K233" s="199">
        <v>7380</v>
      </c>
      <c r="L233" s="199">
        <f t="shared" si="3"/>
        <v>7380</v>
      </c>
      <c r="M233" s="198" t="s">
        <v>2907</v>
      </c>
      <c r="N233" s="452" t="s">
        <v>554</v>
      </c>
      <c r="O233" s="210"/>
    </row>
    <row r="234" spans="1:15" s="16" customFormat="1" ht="24.9" hidden="1" customHeight="1">
      <c r="A234" s="196">
        <v>232</v>
      </c>
      <c r="B234" s="197" t="s">
        <v>614</v>
      </c>
      <c r="C234" s="196" t="s">
        <v>592</v>
      </c>
      <c r="D234" s="196" t="s">
        <v>593</v>
      </c>
      <c r="E234" s="255"/>
      <c r="F234" s="196">
        <v>2015</v>
      </c>
      <c r="G234" s="196" t="s">
        <v>209</v>
      </c>
      <c r="H234" s="255">
        <v>1</v>
      </c>
      <c r="I234" s="199"/>
      <c r="J234" s="198" t="s">
        <v>144</v>
      </c>
      <c r="K234" s="199">
        <v>3567</v>
      </c>
      <c r="L234" s="199">
        <f t="shared" si="3"/>
        <v>3567</v>
      </c>
      <c r="M234" s="198" t="s">
        <v>2907</v>
      </c>
      <c r="N234" s="452" t="s">
        <v>554</v>
      </c>
      <c r="O234" s="210"/>
    </row>
    <row r="235" spans="1:15" s="16" customFormat="1" ht="24.9" hidden="1" customHeight="1">
      <c r="A235" s="196">
        <v>233</v>
      </c>
      <c r="B235" s="197" t="s">
        <v>615</v>
      </c>
      <c r="C235" s="196" t="s">
        <v>592</v>
      </c>
      <c r="D235" s="196" t="s">
        <v>611</v>
      </c>
      <c r="E235" s="255"/>
      <c r="F235" s="196">
        <v>2015</v>
      </c>
      <c r="G235" s="196" t="s">
        <v>209</v>
      </c>
      <c r="H235" s="255">
        <v>1</v>
      </c>
      <c r="I235" s="199"/>
      <c r="J235" s="198" t="s">
        <v>144</v>
      </c>
      <c r="K235" s="199">
        <v>430.5</v>
      </c>
      <c r="L235" s="199">
        <f t="shared" si="3"/>
        <v>430.5</v>
      </c>
      <c r="M235" s="198" t="s">
        <v>2907</v>
      </c>
      <c r="N235" s="452" t="s">
        <v>554</v>
      </c>
      <c r="O235" s="210"/>
    </row>
    <row r="236" spans="1:15" s="16" customFormat="1" ht="24.9" hidden="1" customHeight="1">
      <c r="A236" s="196">
        <v>234</v>
      </c>
      <c r="B236" s="197" t="s">
        <v>616</v>
      </c>
      <c r="C236" s="196" t="s">
        <v>617</v>
      </c>
      <c r="D236" s="196"/>
      <c r="E236" s="255"/>
      <c r="F236" s="196">
        <v>2010</v>
      </c>
      <c r="G236" s="196" t="s">
        <v>209</v>
      </c>
      <c r="H236" s="255">
        <v>1</v>
      </c>
      <c r="I236" s="199"/>
      <c r="J236" s="198" t="s">
        <v>144</v>
      </c>
      <c r="K236" s="199">
        <v>45467.77</v>
      </c>
      <c r="L236" s="199">
        <f t="shared" si="3"/>
        <v>45467.77</v>
      </c>
      <c r="M236" s="198" t="s">
        <v>2907</v>
      </c>
      <c r="N236" s="452" t="s">
        <v>554</v>
      </c>
      <c r="O236" s="210"/>
    </row>
    <row r="237" spans="1:15" s="16" customFormat="1" ht="24.9" hidden="1" customHeight="1">
      <c r="A237" s="196">
        <v>235</v>
      </c>
      <c r="B237" s="197" t="s">
        <v>618</v>
      </c>
      <c r="C237" s="196" t="s">
        <v>592</v>
      </c>
      <c r="D237" s="196" t="s">
        <v>593</v>
      </c>
      <c r="E237" s="255"/>
      <c r="F237" s="196">
        <v>2015</v>
      </c>
      <c r="G237" s="196" t="s">
        <v>209</v>
      </c>
      <c r="H237" s="255">
        <v>1</v>
      </c>
      <c r="I237" s="199"/>
      <c r="J237" s="198" t="s">
        <v>144</v>
      </c>
      <c r="K237" s="199">
        <v>3321</v>
      </c>
      <c r="L237" s="199">
        <f t="shared" si="3"/>
        <v>3321</v>
      </c>
      <c r="M237" s="198" t="s">
        <v>2907</v>
      </c>
      <c r="N237" s="452" t="s">
        <v>554</v>
      </c>
      <c r="O237" s="210"/>
    </row>
    <row r="238" spans="1:15" s="16" customFormat="1" ht="24.9" hidden="1" customHeight="1">
      <c r="A238" s="196">
        <v>236</v>
      </c>
      <c r="B238" s="197" t="s">
        <v>619</v>
      </c>
      <c r="C238" s="196" t="s">
        <v>620</v>
      </c>
      <c r="D238" s="196" t="s">
        <v>621</v>
      </c>
      <c r="E238" s="255"/>
      <c r="F238" s="196">
        <v>2015</v>
      </c>
      <c r="G238" s="196" t="s">
        <v>209</v>
      </c>
      <c r="H238" s="255">
        <v>1</v>
      </c>
      <c r="I238" s="199"/>
      <c r="J238" s="198" t="s">
        <v>144</v>
      </c>
      <c r="K238" s="199">
        <v>3499</v>
      </c>
      <c r="L238" s="199">
        <f t="shared" si="3"/>
        <v>3499</v>
      </c>
      <c r="M238" s="198" t="s">
        <v>2907</v>
      </c>
      <c r="N238" s="452" t="s">
        <v>554</v>
      </c>
      <c r="O238" s="210"/>
    </row>
    <row r="239" spans="1:15" s="16" customFormat="1" ht="24.9" hidden="1" customHeight="1">
      <c r="A239" s="196">
        <v>237</v>
      </c>
      <c r="B239" s="197" t="s">
        <v>622</v>
      </c>
      <c r="C239" s="196" t="s">
        <v>623</v>
      </c>
      <c r="D239" s="196" t="s">
        <v>624</v>
      </c>
      <c r="E239" s="255"/>
      <c r="F239" s="196">
        <v>2015</v>
      </c>
      <c r="G239" s="196" t="s">
        <v>625</v>
      </c>
      <c r="H239" s="255">
        <v>1</v>
      </c>
      <c r="I239" s="199"/>
      <c r="J239" s="198" t="s">
        <v>144</v>
      </c>
      <c r="K239" s="199">
        <v>1399</v>
      </c>
      <c r="L239" s="199">
        <f t="shared" si="3"/>
        <v>1399</v>
      </c>
      <c r="M239" s="198" t="s">
        <v>2907</v>
      </c>
      <c r="N239" s="452" t="s">
        <v>554</v>
      </c>
      <c r="O239" s="210"/>
    </row>
    <row r="240" spans="1:15" s="16" customFormat="1" ht="24.9" hidden="1" customHeight="1">
      <c r="A240" s="196">
        <v>238</v>
      </c>
      <c r="B240" s="197" t="s">
        <v>626</v>
      </c>
      <c r="C240" s="196" t="s">
        <v>567</v>
      </c>
      <c r="D240" s="196" t="s">
        <v>627</v>
      </c>
      <c r="E240" s="255"/>
      <c r="F240" s="196">
        <v>2015</v>
      </c>
      <c r="G240" s="196" t="s">
        <v>625</v>
      </c>
      <c r="H240" s="255">
        <v>1</v>
      </c>
      <c r="I240" s="199"/>
      <c r="J240" s="198" t="s">
        <v>144</v>
      </c>
      <c r="K240" s="199">
        <v>3209</v>
      </c>
      <c r="L240" s="199">
        <f t="shared" si="3"/>
        <v>3209</v>
      </c>
      <c r="M240" s="198" t="s">
        <v>2907</v>
      </c>
      <c r="N240" s="452" t="s">
        <v>554</v>
      </c>
      <c r="O240" s="210"/>
    </row>
    <row r="241" spans="1:15" s="16" customFormat="1" ht="24.9" hidden="1" customHeight="1">
      <c r="A241" s="196">
        <v>239</v>
      </c>
      <c r="B241" s="197" t="s">
        <v>628</v>
      </c>
      <c r="C241" s="196" t="s">
        <v>299</v>
      </c>
      <c r="D241" s="196" t="s">
        <v>629</v>
      </c>
      <c r="E241" s="255"/>
      <c r="F241" s="196">
        <v>2015</v>
      </c>
      <c r="G241" s="196" t="s">
        <v>203</v>
      </c>
      <c r="H241" s="255">
        <v>1</v>
      </c>
      <c r="I241" s="199"/>
      <c r="J241" s="198" t="s">
        <v>144</v>
      </c>
      <c r="K241" s="199">
        <v>1399</v>
      </c>
      <c r="L241" s="199">
        <f t="shared" si="3"/>
        <v>1399</v>
      </c>
      <c r="M241" s="198" t="s">
        <v>2907</v>
      </c>
      <c r="N241" s="452" t="s">
        <v>554</v>
      </c>
      <c r="O241" s="210"/>
    </row>
    <row r="242" spans="1:15" s="16" customFormat="1" ht="24.9" hidden="1" customHeight="1">
      <c r="A242" s="196">
        <v>240</v>
      </c>
      <c r="B242" s="197" t="s">
        <v>630</v>
      </c>
      <c r="C242" s="196" t="s">
        <v>623</v>
      </c>
      <c r="D242" s="196" t="s">
        <v>631</v>
      </c>
      <c r="E242" s="255"/>
      <c r="F242" s="196">
        <v>2016</v>
      </c>
      <c r="G242" s="196" t="s">
        <v>209</v>
      </c>
      <c r="H242" s="255">
        <v>2</v>
      </c>
      <c r="I242" s="199"/>
      <c r="J242" s="198" t="s">
        <v>144</v>
      </c>
      <c r="K242" s="199">
        <v>2628</v>
      </c>
      <c r="L242" s="199">
        <f t="shared" si="3"/>
        <v>2628</v>
      </c>
      <c r="M242" s="198" t="s">
        <v>2907</v>
      </c>
      <c r="N242" s="452" t="s">
        <v>554</v>
      </c>
      <c r="O242" s="210"/>
    </row>
    <row r="243" spans="1:15" s="16" customFormat="1" ht="24.9" hidden="1" customHeight="1">
      <c r="A243" s="196">
        <v>241</v>
      </c>
      <c r="B243" s="197" t="s">
        <v>632</v>
      </c>
      <c r="C243" s="196" t="s">
        <v>596</v>
      </c>
      <c r="D243" s="196" t="s">
        <v>633</v>
      </c>
      <c r="E243" s="255"/>
      <c r="F243" s="196">
        <v>2016</v>
      </c>
      <c r="G243" s="196" t="s">
        <v>203</v>
      </c>
      <c r="H243" s="255">
        <v>1</v>
      </c>
      <c r="I243" s="199"/>
      <c r="J243" s="198" t="s">
        <v>144</v>
      </c>
      <c r="K243" s="199">
        <v>1799</v>
      </c>
      <c r="L243" s="199">
        <f t="shared" si="3"/>
        <v>1799</v>
      </c>
      <c r="M243" s="198" t="s">
        <v>2907</v>
      </c>
      <c r="N243" s="452" t="s">
        <v>554</v>
      </c>
      <c r="O243" s="210"/>
    </row>
    <row r="244" spans="1:15" s="16" customFormat="1" ht="24.9" hidden="1" customHeight="1">
      <c r="A244" s="196">
        <v>242</v>
      </c>
      <c r="B244" s="197" t="s">
        <v>634</v>
      </c>
      <c r="C244" s="196" t="s">
        <v>623</v>
      </c>
      <c r="D244" s="196" t="s">
        <v>631</v>
      </c>
      <c r="E244" s="255"/>
      <c r="F244" s="196">
        <v>2016</v>
      </c>
      <c r="G244" s="196" t="s">
        <v>209</v>
      </c>
      <c r="H244" s="255">
        <v>1</v>
      </c>
      <c r="I244" s="199"/>
      <c r="J244" s="198" t="s">
        <v>144</v>
      </c>
      <c r="K244" s="199">
        <v>1328.99</v>
      </c>
      <c r="L244" s="199">
        <f t="shared" si="3"/>
        <v>1328.99</v>
      </c>
      <c r="M244" s="198" t="s">
        <v>2907</v>
      </c>
      <c r="N244" s="452" t="s">
        <v>554</v>
      </c>
      <c r="O244" s="210"/>
    </row>
    <row r="245" spans="1:15" s="16" customFormat="1" ht="24.9" hidden="1" customHeight="1">
      <c r="A245" s="196">
        <v>243</v>
      </c>
      <c r="B245" s="197" t="s">
        <v>635</v>
      </c>
      <c r="C245" s="196" t="s">
        <v>206</v>
      </c>
      <c r="D245" s="196" t="s">
        <v>636</v>
      </c>
      <c r="E245" s="196"/>
      <c r="F245" s="196">
        <v>2017</v>
      </c>
      <c r="G245" s="196" t="s">
        <v>209</v>
      </c>
      <c r="H245" s="255">
        <v>1</v>
      </c>
      <c r="I245" s="199"/>
      <c r="J245" s="198" t="s">
        <v>144</v>
      </c>
      <c r="K245" s="199">
        <v>1522.74</v>
      </c>
      <c r="L245" s="199">
        <f t="shared" si="3"/>
        <v>1522.74</v>
      </c>
      <c r="M245" s="198" t="s">
        <v>2907</v>
      </c>
      <c r="N245" s="452" t="s">
        <v>554</v>
      </c>
      <c r="O245" s="210"/>
    </row>
    <row r="246" spans="1:15" s="16" customFormat="1" ht="24.9" hidden="1" customHeight="1">
      <c r="A246" s="196">
        <v>244</v>
      </c>
      <c r="B246" s="197" t="s">
        <v>637</v>
      </c>
      <c r="C246" s="196" t="s">
        <v>638</v>
      </c>
      <c r="D246" s="196" t="s">
        <v>639</v>
      </c>
      <c r="E246" s="196"/>
      <c r="F246" s="196">
        <v>2017</v>
      </c>
      <c r="G246" s="196" t="s">
        <v>209</v>
      </c>
      <c r="H246" s="255">
        <v>1</v>
      </c>
      <c r="I246" s="199"/>
      <c r="J246" s="198" t="s">
        <v>144</v>
      </c>
      <c r="K246" s="199">
        <v>389.91</v>
      </c>
      <c r="L246" s="199">
        <f t="shared" si="3"/>
        <v>389.91</v>
      </c>
      <c r="M246" s="198" t="s">
        <v>2907</v>
      </c>
      <c r="N246" s="452" t="s">
        <v>554</v>
      </c>
      <c r="O246" s="210"/>
    </row>
    <row r="247" spans="1:15" s="16" customFormat="1" ht="24.9" hidden="1" customHeight="1">
      <c r="A247" s="196">
        <v>245</v>
      </c>
      <c r="B247" s="197" t="s">
        <v>640</v>
      </c>
      <c r="C247" s="196" t="s">
        <v>641</v>
      </c>
      <c r="D247" s="196" t="s">
        <v>642</v>
      </c>
      <c r="E247" s="196"/>
      <c r="F247" s="196">
        <v>2017</v>
      </c>
      <c r="G247" s="196" t="s">
        <v>209</v>
      </c>
      <c r="H247" s="255">
        <v>1</v>
      </c>
      <c r="I247" s="199"/>
      <c r="J247" s="198" t="s">
        <v>144</v>
      </c>
      <c r="K247" s="199">
        <v>1500</v>
      </c>
      <c r="L247" s="199">
        <f t="shared" si="3"/>
        <v>1500</v>
      </c>
      <c r="M247" s="198" t="s">
        <v>2907</v>
      </c>
      <c r="N247" s="452" t="s">
        <v>554</v>
      </c>
      <c r="O247" s="210"/>
    </row>
    <row r="248" spans="1:15" s="16" customFormat="1" ht="24.9" hidden="1" customHeight="1">
      <c r="A248" s="196">
        <v>246</v>
      </c>
      <c r="B248" s="197" t="s">
        <v>643</v>
      </c>
      <c r="C248" s="196" t="s">
        <v>644</v>
      </c>
      <c r="D248" s="196" t="s">
        <v>645</v>
      </c>
      <c r="E248" s="196"/>
      <c r="F248" s="196">
        <v>2017</v>
      </c>
      <c r="G248" s="196" t="s">
        <v>203</v>
      </c>
      <c r="H248" s="255">
        <v>1</v>
      </c>
      <c r="I248" s="199"/>
      <c r="J248" s="198" t="s">
        <v>144</v>
      </c>
      <c r="K248" s="199">
        <v>2000</v>
      </c>
      <c r="L248" s="199">
        <f t="shared" si="3"/>
        <v>2000</v>
      </c>
      <c r="M248" s="198" t="s">
        <v>2907</v>
      </c>
      <c r="N248" s="452" t="s">
        <v>554</v>
      </c>
      <c r="O248" s="210"/>
    </row>
    <row r="249" spans="1:15" s="16" customFormat="1" ht="24.9" hidden="1" customHeight="1">
      <c r="A249" s="196">
        <v>247</v>
      </c>
      <c r="B249" s="197" t="s">
        <v>646</v>
      </c>
      <c r="C249" s="196" t="s">
        <v>644</v>
      </c>
      <c r="D249" s="196" t="s">
        <v>647</v>
      </c>
      <c r="E249" s="196"/>
      <c r="F249" s="196">
        <v>2017</v>
      </c>
      <c r="G249" s="196" t="s">
        <v>203</v>
      </c>
      <c r="H249" s="255">
        <v>1</v>
      </c>
      <c r="I249" s="199"/>
      <c r="J249" s="198" t="s">
        <v>144</v>
      </c>
      <c r="K249" s="199">
        <v>2150</v>
      </c>
      <c r="L249" s="199">
        <f t="shared" si="3"/>
        <v>2150</v>
      </c>
      <c r="M249" s="198" t="s">
        <v>2907</v>
      </c>
      <c r="N249" s="452" t="s">
        <v>554</v>
      </c>
      <c r="O249" s="210"/>
    </row>
    <row r="250" spans="1:15" s="16" customFormat="1" ht="24.9" hidden="1" customHeight="1">
      <c r="A250" s="196">
        <v>248</v>
      </c>
      <c r="B250" s="197" t="s">
        <v>648</v>
      </c>
      <c r="C250" s="196" t="s">
        <v>649</v>
      </c>
      <c r="D250" s="196" t="s">
        <v>650</v>
      </c>
      <c r="E250" s="196"/>
      <c r="F250" s="196">
        <v>2017</v>
      </c>
      <c r="G250" s="196" t="s">
        <v>625</v>
      </c>
      <c r="H250" s="255">
        <v>1</v>
      </c>
      <c r="I250" s="199"/>
      <c r="J250" s="198" t="s">
        <v>144</v>
      </c>
      <c r="K250" s="199">
        <v>1450</v>
      </c>
      <c r="L250" s="199">
        <f t="shared" si="3"/>
        <v>1450</v>
      </c>
      <c r="M250" s="198" t="s">
        <v>2907</v>
      </c>
      <c r="N250" s="452" t="s">
        <v>554</v>
      </c>
      <c r="O250" s="210"/>
    </row>
    <row r="251" spans="1:15" s="16" customFormat="1" ht="24.9" hidden="1" customHeight="1">
      <c r="A251" s="196">
        <v>249</v>
      </c>
      <c r="B251" s="197" t="s">
        <v>651</v>
      </c>
      <c r="C251" s="196" t="s">
        <v>652</v>
      </c>
      <c r="D251" s="196" t="s">
        <v>653</v>
      </c>
      <c r="E251" s="196"/>
      <c r="F251" s="196">
        <v>2017</v>
      </c>
      <c r="G251" s="196" t="s">
        <v>625</v>
      </c>
      <c r="H251" s="255">
        <v>1</v>
      </c>
      <c r="I251" s="199"/>
      <c r="J251" s="198" t="s">
        <v>144</v>
      </c>
      <c r="K251" s="199">
        <v>1189.99</v>
      </c>
      <c r="L251" s="199">
        <f t="shared" si="3"/>
        <v>1189.99</v>
      </c>
      <c r="M251" s="198" t="s">
        <v>2907</v>
      </c>
      <c r="N251" s="452" t="s">
        <v>554</v>
      </c>
      <c r="O251" s="210"/>
    </row>
    <row r="252" spans="1:15" s="16" customFormat="1" ht="24.9" hidden="1" customHeight="1">
      <c r="A252" s="196">
        <v>250</v>
      </c>
      <c r="B252" s="197" t="s">
        <v>654</v>
      </c>
      <c r="C252" s="196" t="s">
        <v>655</v>
      </c>
      <c r="D252" s="196" t="s">
        <v>656</v>
      </c>
      <c r="E252" s="196"/>
      <c r="F252" s="196">
        <v>2017</v>
      </c>
      <c r="G252" s="196" t="s">
        <v>625</v>
      </c>
      <c r="H252" s="255">
        <v>1</v>
      </c>
      <c r="I252" s="199"/>
      <c r="J252" s="198" t="s">
        <v>144</v>
      </c>
      <c r="K252" s="199">
        <v>624.42999999999995</v>
      </c>
      <c r="L252" s="199">
        <f t="shared" si="3"/>
        <v>624.42999999999995</v>
      </c>
      <c r="M252" s="198" t="s">
        <v>2907</v>
      </c>
      <c r="N252" s="452" t="s">
        <v>554</v>
      </c>
      <c r="O252" s="210"/>
    </row>
    <row r="253" spans="1:15" s="16" customFormat="1" ht="24.9" hidden="1" customHeight="1">
      <c r="A253" s="196">
        <v>251</v>
      </c>
      <c r="B253" s="197" t="s">
        <v>657</v>
      </c>
      <c r="C253" s="196" t="s">
        <v>658</v>
      </c>
      <c r="D253" s="196" t="s">
        <v>659</v>
      </c>
      <c r="E253" s="196"/>
      <c r="F253" s="196">
        <v>2017</v>
      </c>
      <c r="G253" s="196" t="s">
        <v>625</v>
      </c>
      <c r="H253" s="255">
        <v>2</v>
      </c>
      <c r="I253" s="199"/>
      <c r="J253" s="198" t="s">
        <v>144</v>
      </c>
      <c r="K253" s="199">
        <v>3444.98</v>
      </c>
      <c r="L253" s="199">
        <f t="shared" si="3"/>
        <v>3444.98</v>
      </c>
      <c r="M253" s="198" t="s">
        <v>2907</v>
      </c>
      <c r="N253" s="452" t="s">
        <v>554</v>
      </c>
      <c r="O253" s="210"/>
    </row>
    <row r="254" spans="1:15" s="16" customFormat="1" ht="24.9" hidden="1" customHeight="1">
      <c r="A254" s="196">
        <v>252</v>
      </c>
      <c r="B254" s="197" t="s">
        <v>660</v>
      </c>
      <c r="C254" s="196" t="s">
        <v>661</v>
      </c>
      <c r="D254" s="196" t="s">
        <v>662</v>
      </c>
      <c r="E254" s="196"/>
      <c r="F254" s="196">
        <v>2017</v>
      </c>
      <c r="G254" s="196" t="s">
        <v>625</v>
      </c>
      <c r="H254" s="255">
        <v>2</v>
      </c>
      <c r="I254" s="199"/>
      <c r="J254" s="198" t="s">
        <v>144</v>
      </c>
      <c r="K254" s="199">
        <v>9840</v>
      </c>
      <c r="L254" s="199">
        <f t="shared" si="3"/>
        <v>9840</v>
      </c>
      <c r="M254" s="198" t="s">
        <v>2907</v>
      </c>
      <c r="N254" s="452" t="s">
        <v>554</v>
      </c>
      <c r="O254" s="210"/>
    </row>
    <row r="255" spans="1:15" s="16" customFormat="1" ht="24.9" hidden="1" customHeight="1">
      <c r="A255" s="196">
        <v>253</v>
      </c>
      <c r="B255" s="197" t="s">
        <v>663</v>
      </c>
      <c r="C255" s="196" t="s">
        <v>644</v>
      </c>
      <c r="D255" s="196" t="s">
        <v>664</v>
      </c>
      <c r="E255" s="196"/>
      <c r="F255" s="196">
        <v>2017</v>
      </c>
      <c r="G255" s="196" t="s">
        <v>203</v>
      </c>
      <c r="H255" s="255">
        <v>1</v>
      </c>
      <c r="I255" s="199"/>
      <c r="J255" s="198" t="s">
        <v>144</v>
      </c>
      <c r="K255" s="199">
        <v>1679.9</v>
      </c>
      <c r="L255" s="199">
        <f t="shared" si="3"/>
        <v>1679.9</v>
      </c>
      <c r="M255" s="198" t="s">
        <v>2907</v>
      </c>
      <c r="N255" s="452" t="s">
        <v>554</v>
      </c>
      <c r="O255" s="210"/>
    </row>
    <row r="256" spans="1:15" s="16" customFormat="1" ht="24.9" hidden="1" customHeight="1">
      <c r="A256" s="196">
        <v>254</v>
      </c>
      <c r="B256" s="197" t="s">
        <v>665</v>
      </c>
      <c r="C256" s="196" t="s">
        <v>206</v>
      </c>
      <c r="D256" s="196" t="s">
        <v>666</v>
      </c>
      <c r="E256" s="196"/>
      <c r="F256" s="196">
        <v>2017</v>
      </c>
      <c r="G256" s="196" t="s">
        <v>203</v>
      </c>
      <c r="H256" s="255">
        <v>1</v>
      </c>
      <c r="I256" s="199"/>
      <c r="J256" s="198" t="s">
        <v>144</v>
      </c>
      <c r="K256" s="199">
        <v>1588.9</v>
      </c>
      <c r="L256" s="199">
        <f t="shared" si="3"/>
        <v>1588.9</v>
      </c>
      <c r="M256" s="198" t="s">
        <v>2907</v>
      </c>
      <c r="N256" s="452" t="s">
        <v>554</v>
      </c>
      <c r="O256" s="210"/>
    </row>
    <row r="257" spans="1:15" s="16" customFormat="1" ht="24.9" hidden="1" customHeight="1">
      <c r="A257" s="196">
        <v>255</v>
      </c>
      <c r="B257" s="197" t="s">
        <v>1095</v>
      </c>
      <c r="C257" s="196" t="s">
        <v>262</v>
      </c>
      <c r="D257" s="196" t="s">
        <v>1098</v>
      </c>
      <c r="E257" s="196"/>
      <c r="F257" s="196">
        <v>2018</v>
      </c>
      <c r="G257" s="196" t="s">
        <v>209</v>
      </c>
      <c r="H257" s="255">
        <v>3</v>
      </c>
      <c r="I257" s="199">
        <v>390</v>
      </c>
      <c r="J257" s="198" t="s">
        <v>144</v>
      </c>
      <c r="K257" s="199">
        <v>1170</v>
      </c>
      <c r="L257" s="199">
        <f t="shared" si="3"/>
        <v>1170</v>
      </c>
      <c r="M257" s="198" t="s">
        <v>2907</v>
      </c>
      <c r="N257" s="452" t="s">
        <v>554</v>
      </c>
      <c r="O257" s="210"/>
    </row>
    <row r="258" spans="1:15" s="16" customFormat="1" ht="24.9" hidden="1" customHeight="1">
      <c r="A258" s="196">
        <v>256</v>
      </c>
      <c r="B258" s="197" t="s">
        <v>1096</v>
      </c>
      <c r="C258" s="196" t="s">
        <v>262</v>
      </c>
      <c r="D258" s="196" t="s">
        <v>1099</v>
      </c>
      <c r="E258" s="196"/>
      <c r="F258" s="196">
        <v>2019</v>
      </c>
      <c r="G258" s="196" t="s">
        <v>209</v>
      </c>
      <c r="H258" s="255">
        <v>1</v>
      </c>
      <c r="I258" s="199"/>
      <c r="J258" s="198" t="s">
        <v>144</v>
      </c>
      <c r="K258" s="199">
        <v>2521.5</v>
      </c>
      <c r="L258" s="199">
        <f t="shared" si="3"/>
        <v>2521.5</v>
      </c>
      <c r="M258" s="198" t="s">
        <v>2907</v>
      </c>
      <c r="N258" s="452" t="s">
        <v>554</v>
      </c>
      <c r="O258" s="210"/>
    </row>
    <row r="259" spans="1:15" s="16" customFormat="1" ht="24.9" hidden="1" customHeight="1">
      <c r="A259" s="196">
        <v>257</v>
      </c>
      <c r="B259" s="197" t="s">
        <v>1097</v>
      </c>
      <c r="C259" s="196" t="s">
        <v>206</v>
      </c>
      <c r="D259" s="196" t="s">
        <v>1100</v>
      </c>
      <c r="E259" s="196"/>
      <c r="F259" s="196">
        <v>2019</v>
      </c>
      <c r="G259" s="196" t="s">
        <v>209</v>
      </c>
      <c r="H259" s="255">
        <v>10</v>
      </c>
      <c r="I259" s="199">
        <v>520</v>
      </c>
      <c r="J259" s="198" t="s">
        <v>144</v>
      </c>
      <c r="K259" s="199">
        <v>5200</v>
      </c>
      <c r="L259" s="199">
        <f t="shared" si="3"/>
        <v>5200</v>
      </c>
      <c r="M259" s="198" t="s">
        <v>2907</v>
      </c>
      <c r="N259" s="452" t="s">
        <v>554</v>
      </c>
      <c r="O259" s="210"/>
    </row>
    <row r="260" spans="1:15" s="16" customFormat="1" ht="24.9" hidden="1" customHeight="1">
      <c r="A260" s="196">
        <v>258</v>
      </c>
      <c r="B260" s="197" t="s">
        <v>671</v>
      </c>
      <c r="C260" s="196"/>
      <c r="D260" s="196" t="s">
        <v>672</v>
      </c>
      <c r="E260" s="196" t="s">
        <v>673</v>
      </c>
      <c r="F260" s="196">
        <v>2010</v>
      </c>
      <c r="G260" s="196" t="s">
        <v>209</v>
      </c>
      <c r="H260" s="196">
        <v>1</v>
      </c>
      <c r="I260" s="199">
        <v>17599.95</v>
      </c>
      <c r="J260" s="198" t="s">
        <v>144</v>
      </c>
      <c r="K260" s="199">
        <v>17599.95</v>
      </c>
      <c r="L260" s="199">
        <f t="shared" ref="L260:L305" si="4">K260</f>
        <v>17599.95</v>
      </c>
      <c r="M260" s="198" t="s">
        <v>2907</v>
      </c>
      <c r="N260" s="452" t="s">
        <v>674</v>
      </c>
      <c r="O260" s="210"/>
    </row>
    <row r="261" spans="1:15" s="16" customFormat="1" ht="24.9" hidden="1" customHeight="1">
      <c r="A261" s="196">
        <v>259</v>
      </c>
      <c r="B261" s="197" t="s">
        <v>676</v>
      </c>
      <c r="C261" s="196" t="s">
        <v>677</v>
      </c>
      <c r="D261" s="196"/>
      <c r="E261" s="196">
        <v>15</v>
      </c>
      <c r="F261" s="196">
        <v>2012</v>
      </c>
      <c r="G261" s="196" t="s">
        <v>209</v>
      </c>
      <c r="H261" s="196">
        <v>19</v>
      </c>
      <c r="I261" s="199">
        <v>598.30999999999995</v>
      </c>
      <c r="J261" s="198" t="s">
        <v>144</v>
      </c>
      <c r="K261" s="199">
        <v>11367.92</v>
      </c>
      <c r="L261" s="199">
        <f t="shared" si="4"/>
        <v>11367.92</v>
      </c>
      <c r="M261" s="198" t="s">
        <v>2907</v>
      </c>
      <c r="N261" s="452" t="s">
        <v>674</v>
      </c>
      <c r="O261" s="210"/>
    </row>
    <row r="262" spans="1:15" s="16" customFormat="1" ht="24.9" hidden="1" customHeight="1">
      <c r="A262" s="196">
        <v>260</v>
      </c>
      <c r="B262" s="197" t="s">
        <v>678</v>
      </c>
      <c r="C262" s="196" t="s">
        <v>679</v>
      </c>
      <c r="D262" s="196" t="s">
        <v>680</v>
      </c>
      <c r="E262" s="196"/>
      <c r="F262" s="196">
        <v>2010</v>
      </c>
      <c r="G262" s="196" t="s">
        <v>209</v>
      </c>
      <c r="H262" s="196">
        <v>1</v>
      </c>
      <c r="I262" s="199">
        <v>2745.06</v>
      </c>
      <c r="J262" s="198" t="s">
        <v>144</v>
      </c>
      <c r="K262" s="199">
        <v>2745.06</v>
      </c>
      <c r="L262" s="199">
        <f t="shared" si="4"/>
        <v>2745.06</v>
      </c>
      <c r="M262" s="198" t="s">
        <v>2907</v>
      </c>
      <c r="N262" s="452" t="s">
        <v>681</v>
      </c>
      <c r="O262" s="210"/>
    </row>
    <row r="263" spans="1:15" s="16" customFormat="1" ht="24.9" hidden="1" customHeight="1">
      <c r="A263" s="196">
        <v>261</v>
      </c>
      <c r="B263" s="197" t="s">
        <v>678</v>
      </c>
      <c r="C263" s="196" t="s">
        <v>682</v>
      </c>
      <c r="D263" s="196" t="s">
        <v>683</v>
      </c>
      <c r="E263" s="196" t="s">
        <v>684</v>
      </c>
      <c r="F263" s="196">
        <v>2011</v>
      </c>
      <c r="G263" s="196" t="s">
        <v>209</v>
      </c>
      <c r="H263" s="196">
        <v>1</v>
      </c>
      <c r="I263" s="199">
        <v>1650</v>
      </c>
      <c r="J263" s="198" t="s">
        <v>144</v>
      </c>
      <c r="K263" s="199">
        <v>1650</v>
      </c>
      <c r="L263" s="199">
        <f t="shared" si="4"/>
        <v>1650</v>
      </c>
      <c r="M263" s="198" t="s">
        <v>2907</v>
      </c>
      <c r="N263" s="452" t="s">
        <v>685</v>
      </c>
      <c r="O263" s="210"/>
    </row>
    <row r="264" spans="1:15" s="16" customFormat="1" ht="24.9" hidden="1" customHeight="1">
      <c r="A264" s="196">
        <v>262</v>
      </c>
      <c r="B264" s="197" t="s">
        <v>678</v>
      </c>
      <c r="C264" s="196" t="s">
        <v>682</v>
      </c>
      <c r="D264" s="196" t="s">
        <v>686</v>
      </c>
      <c r="E264" s="196"/>
      <c r="F264" s="196">
        <v>2011</v>
      </c>
      <c r="G264" s="196" t="s">
        <v>209</v>
      </c>
      <c r="H264" s="196">
        <v>1</v>
      </c>
      <c r="I264" s="199">
        <v>1350</v>
      </c>
      <c r="J264" s="198" t="s">
        <v>687</v>
      </c>
      <c r="K264" s="199">
        <v>1350</v>
      </c>
      <c r="L264" s="199">
        <f t="shared" si="4"/>
        <v>1350</v>
      </c>
      <c r="M264" s="198" t="s">
        <v>2907</v>
      </c>
      <c r="N264" s="452" t="s">
        <v>685</v>
      </c>
      <c r="O264" s="210"/>
    </row>
    <row r="265" spans="1:15" s="16" customFormat="1" ht="24.9" hidden="1" customHeight="1">
      <c r="A265" s="196">
        <v>263</v>
      </c>
      <c r="B265" s="197" t="s">
        <v>688</v>
      </c>
      <c r="C265" s="196" t="s">
        <v>689</v>
      </c>
      <c r="D265" s="196"/>
      <c r="E265" s="196"/>
      <c r="F265" s="196">
        <v>2011</v>
      </c>
      <c r="G265" s="196" t="s">
        <v>209</v>
      </c>
      <c r="H265" s="196">
        <v>1</v>
      </c>
      <c r="I265" s="199">
        <v>519.05999999999995</v>
      </c>
      <c r="J265" s="198" t="s">
        <v>144</v>
      </c>
      <c r="K265" s="199">
        <v>519.05999999999995</v>
      </c>
      <c r="L265" s="199">
        <f t="shared" si="4"/>
        <v>519.05999999999995</v>
      </c>
      <c r="M265" s="198" t="s">
        <v>2907</v>
      </c>
      <c r="N265" s="452" t="s">
        <v>685</v>
      </c>
      <c r="O265" s="210"/>
    </row>
    <row r="266" spans="1:15" s="16" customFormat="1" ht="24.9" hidden="1" customHeight="1">
      <c r="A266" s="196">
        <v>264</v>
      </c>
      <c r="B266" s="197" t="s">
        <v>678</v>
      </c>
      <c r="C266" s="196" t="s">
        <v>690</v>
      </c>
      <c r="D266" s="196" t="s">
        <v>691</v>
      </c>
      <c r="E266" s="196" t="s">
        <v>692</v>
      </c>
      <c r="F266" s="196">
        <v>2015</v>
      </c>
      <c r="G266" s="196" t="s">
        <v>209</v>
      </c>
      <c r="H266" s="196">
        <v>1</v>
      </c>
      <c r="I266" s="199">
        <v>2475.6999999999998</v>
      </c>
      <c r="J266" s="198" t="s">
        <v>144</v>
      </c>
      <c r="K266" s="199">
        <v>2475.6999999999998</v>
      </c>
      <c r="L266" s="199">
        <f t="shared" si="4"/>
        <v>2475.6999999999998</v>
      </c>
      <c r="M266" s="198" t="s">
        <v>2907</v>
      </c>
      <c r="N266" s="452" t="s">
        <v>681</v>
      </c>
      <c r="O266" s="210"/>
    </row>
    <row r="267" spans="1:15" s="16" customFormat="1" ht="24.9" hidden="1" customHeight="1">
      <c r="A267" s="196">
        <v>265</v>
      </c>
      <c r="B267" s="197" t="s">
        <v>688</v>
      </c>
      <c r="C267" s="196" t="s">
        <v>693</v>
      </c>
      <c r="D267" s="196" t="s">
        <v>694</v>
      </c>
      <c r="E267" s="196"/>
      <c r="F267" s="196">
        <v>2013</v>
      </c>
      <c r="G267" s="196" t="s">
        <v>209</v>
      </c>
      <c r="H267" s="196">
        <v>10</v>
      </c>
      <c r="I267" s="199">
        <v>300</v>
      </c>
      <c r="J267" s="198" t="s">
        <v>144</v>
      </c>
      <c r="K267" s="199">
        <v>3000</v>
      </c>
      <c r="L267" s="199">
        <f t="shared" si="4"/>
        <v>3000</v>
      </c>
      <c r="M267" s="198" t="s">
        <v>2907</v>
      </c>
      <c r="N267" s="452" t="s">
        <v>685</v>
      </c>
      <c r="O267" s="210"/>
    </row>
    <row r="268" spans="1:15" s="16" customFormat="1" ht="24.9" hidden="1" customHeight="1">
      <c r="A268" s="196">
        <v>266</v>
      </c>
      <c r="B268" s="197" t="s">
        <v>287</v>
      </c>
      <c r="C268" s="196" t="s">
        <v>604</v>
      </c>
      <c r="D268" s="196" t="s">
        <v>695</v>
      </c>
      <c r="E268" s="196" t="s">
        <v>696</v>
      </c>
      <c r="F268" s="196">
        <v>2010</v>
      </c>
      <c r="G268" s="196" t="s">
        <v>240</v>
      </c>
      <c r="H268" s="196">
        <v>1</v>
      </c>
      <c r="I268" s="199">
        <v>2395</v>
      </c>
      <c r="J268" s="198" t="s">
        <v>144</v>
      </c>
      <c r="K268" s="199">
        <v>2395</v>
      </c>
      <c r="L268" s="199">
        <f t="shared" si="4"/>
        <v>2395</v>
      </c>
      <c r="M268" s="198" t="s">
        <v>2907</v>
      </c>
      <c r="N268" s="452" t="s">
        <v>685</v>
      </c>
      <c r="O268" s="210"/>
    </row>
    <row r="269" spans="1:15" s="16" customFormat="1" ht="24.9" hidden="1" customHeight="1">
      <c r="A269" s="196">
        <v>267</v>
      </c>
      <c r="B269" s="197" t="s">
        <v>287</v>
      </c>
      <c r="C269" s="196" t="s">
        <v>697</v>
      </c>
      <c r="D269" s="196" t="s">
        <v>698</v>
      </c>
      <c r="E269" s="196"/>
      <c r="F269" s="196">
        <v>2012</v>
      </c>
      <c r="G269" s="196" t="s">
        <v>240</v>
      </c>
      <c r="H269" s="196">
        <v>22</v>
      </c>
      <c r="I269" s="199">
        <v>2690.27</v>
      </c>
      <c r="J269" s="198" t="s">
        <v>144</v>
      </c>
      <c r="K269" s="199">
        <v>59186.02</v>
      </c>
      <c r="L269" s="199">
        <f t="shared" si="4"/>
        <v>59186.02</v>
      </c>
      <c r="M269" s="198" t="s">
        <v>2907</v>
      </c>
      <c r="N269" s="452" t="s">
        <v>685</v>
      </c>
      <c r="O269" s="210"/>
    </row>
    <row r="270" spans="1:15" s="16" customFormat="1" ht="24.9" hidden="1" customHeight="1">
      <c r="A270" s="196">
        <v>268</v>
      </c>
      <c r="B270" s="197" t="s">
        <v>287</v>
      </c>
      <c r="C270" s="196" t="s">
        <v>699</v>
      </c>
      <c r="D270" s="196" t="s">
        <v>698</v>
      </c>
      <c r="E270" s="196"/>
      <c r="F270" s="196">
        <v>2012</v>
      </c>
      <c r="G270" s="196" t="s">
        <v>240</v>
      </c>
      <c r="H270" s="196">
        <v>6</v>
      </c>
      <c r="I270" s="199">
        <v>2820.94</v>
      </c>
      <c r="J270" s="198" t="s">
        <v>144</v>
      </c>
      <c r="K270" s="199">
        <v>16925.64</v>
      </c>
      <c r="L270" s="199">
        <f t="shared" si="4"/>
        <v>16925.64</v>
      </c>
      <c r="M270" s="198" t="s">
        <v>2907</v>
      </c>
      <c r="N270" s="452" t="s">
        <v>668</v>
      </c>
      <c r="O270" s="210"/>
    </row>
    <row r="271" spans="1:15" s="16" customFormat="1" ht="24.9" hidden="1" customHeight="1">
      <c r="A271" s="196">
        <v>269</v>
      </c>
      <c r="B271" s="197" t="s">
        <v>287</v>
      </c>
      <c r="C271" s="196" t="s">
        <v>700</v>
      </c>
      <c r="D271" s="196">
        <v>650</v>
      </c>
      <c r="E271" s="196"/>
      <c r="F271" s="196">
        <v>2013</v>
      </c>
      <c r="G271" s="196" t="s">
        <v>240</v>
      </c>
      <c r="H271" s="196">
        <v>1</v>
      </c>
      <c r="I271" s="199">
        <v>1968</v>
      </c>
      <c r="J271" s="198" t="s">
        <v>144</v>
      </c>
      <c r="K271" s="199">
        <v>1968</v>
      </c>
      <c r="L271" s="199">
        <f t="shared" si="4"/>
        <v>1968</v>
      </c>
      <c r="M271" s="198" t="s">
        <v>2907</v>
      </c>
      <c r="N271" s="452" t="s">
        <v>685</v>
      </c>
      <c r="O271" s="210"/>
    </row>
    <row r="272" spans="1:15" s="16" customFormat="1" ht="24.9" hidden="1" customHeight="1">
      <c r="A272" s="196">
        <v>270</v>
      </c>
      <c r="B272" s="197" t="s">
        <v>287</v>
      </c>
      <c r="C272" s="196" t="s">
        <v>701</v>
      </c>
      <c r="D272" s="196" t="s">
        <v>702</v>
      </c>
      <c r="E272" s="196"/>
      <c r="F272" s="196">
        <v>2014</v>
      </c>
      <c r="G272" s="196" t="s">
        <v>240</v>
      </c>
      <c r="H272" s="196">
        <v>1</v>
      </c>
      <c r="I272" s="199">
        <v>1297.3499999999999</v>
      </c>
      <c r="J272" s="198" t="s">
        <v>144</v>
      </c>
      <c r="K272" s="199">
        <v>1297.3499999999999</v>
      </c>
      <c r="L272" s="199">
        <f t="shared" si="4"/>
        <v>1297.3499999999999</v>
      </c>
      <c r="M272" s="198" t="s">
        <v>2907</v>
      </c>
      <c r="N272" s="452" t="s">
        <v>685</v>
      </c>
      <c r="O272" s="210"/>
    </row>
    <row r="273" spans="1:15" s="16" customFormat="1" ht="24.9" hidden="1" customHeight="1">
      <c r="A273" s="196">
        <v>271</v>
      </c>
      <c r="B273" s="197" t="s">
        <v>287</v>
      </c>
      <c r="C273" s="196" t="s">
        <v>701</v>
      </c>
      <c r="D273" s="196" t="s">
        <v>703</v>
      </c>
      <c r="E273" s="196">
        <v>8015</v>
      </c>
      <c r="F273" s="196">
        <v>2015</v>
      </c>
      <c r="G273" s="196" t="s">
        <v>240</v>
      </c>
      <c r="H273" s="196">
        <v>1</v>
      </c>
      <c r="I273" s="199">
        <v>1721.39</v>
      </c>
      <c r="J273" s="198" t="s">
        <v>144</v>
      </c>
      <c r="K273" s="199">
        <v>1721.39</v>
      </c>
      <c r="L273" s="199">
        <f t="shared" si="4"/>
        <v>1721.39</v>
      </c>
      <c r="M273" s="198" t="s">
        <v>2907</v>
      </c>
      <c r="N273" s="452" t="s">
        <v>681</v>
      </c>
      <c r="O273" s="210"/>
    </row>
    <row r="274" spans="1:15" s="16" customFormat="1" ht="24.9" hidden="1" customHeight="1">
      <c r="A274" s="196">
        <v>272</v>
      </c>
      <c r="B274" s="197" t="s">
        <v>704</v>
      </c>
      <c r="C274" s="196" t="s">
        <v>705</v>
      </c>
      <c r="D274" s="196" t="s">
        <v>706</v>
      </c>
      <c r="E274" s="196"/>
      <c r="F274" s="196">
        <v>2011</v>
      </c>
      <c r="G274" s="196" t="s">
        <v>209</v>
      </c>
      <c r="H274" s="196">
        <v>3</v>
      </c>
      <c r="I274" s="199">
        <v>139</v>
      </c>
      <c r="J274" s="198" t="s">
        <v>144</v>
      </c>
      <c r="K274" s="199">
        <v>417</v>
      </c>
      <c r="L274" s="199">
        <f t="shared" si="4"/>
        <v>417</v>
      </c>
      <c r="M274" s="198" t="s">
        <v>2907</v>
      </c>
      <c r="N274" s="452" t="s">
        <v>668</v>
      </c>
      <c r="O274" s="210"/>
    </row>
    <row r="275" spans="1:15" s="16" customFormat="1" ht="24.9" hidden="1" customHeight="1">
      <c r="A275" s="196">
        <v>273</v>
      </c>
      <c r="B275" s="197" t="s">
        <v>707</v>
      </c>
      <c r="C275" s="196" t="s">
        <v>708</v>
      </c>
      <c r="D275" s="196" t="s">
        <v>709</v>
      </c>
      <c r="E275" s="196"/>
      <c r="F275" s="196">
        <v>2010</v>
      </c>
      <c r="G275" s="196" t="s">
        <v>209</v>
      </c>
      <c r="H275" s="196">
        <v>1</v>
      </c>
      <c r="I275" s="199">
        <v>1599</v>
      </c>
      <c r="J275" s="198" t="s">
        <v>144</v>
      </c>
      <c r="K275" s="199">
        <v>1599</v>
      </c>
      <c r="L275" s="199">
        <f t="shared" si="4"/>
        <v>1599</v>
      </c>
      <c r="M275" s="198" t="s">
        <v>2907</v>
      </c>
      <c r="N275" s="452" t="s">
        <v>685</v>
      </c>
      <c r="O275" s="210"/>
    </row>
    <row r="276" spans="1:15" s="16" customFormat="1" ht="24.9" hidden="1" customHeight="1">
      <c r="A276" s="196">
        <v>274</v>
      </c>
      <c r="B276" s="197" t="s">
        <v>707</v>
      </c>
      <c r="C276" s="196" t="s">
        <v>710</v>
      </c>
      <c r="D276" s="196" t="s">
        <v>711</v>
      </c>
      <c r="E276" s="196"/>
      <c r="F276" s="196">
        <v>2010</v>
      </c>
      <c r="G276" s="196" t="s">
        <v>209</v>
      </c>
      <c r="H276" s="196">
        <v>1</v>
      </c>
      <c r="I276" s="199">
        <v>3865.35</v>
      </c>
      <c r="J276" s="198" t="s">
        <v>144</v>
      </c>
      <c r="K276" s="199">
        <v>3865.35</v>
      </c>
      <c r="L276" s="199">
        <f t="shared" si="4"/>
        <v>3865.35</v>
      </c>
      <c r="M276" s="198" t="s">
        <v>2907</v>
      </c>
      <c r="N276" s="452" t="s">
        <v>685</v>
      </c>
      <c r="O276" s="210"/>
    </row>
    <row r="277" spans="1:15" s="16" customFormat="1" ht="24.9" hidden="1" customHeight="1">
      <c r="A277" s="196">
        <v>275</v>
      </c>
      <c r="B277" s="197" t="s">
        <v>707</v>
      </c>
      <c r="C277" s="196" t="s">
        <v>599</v>
      </c>
      <c r="D277" s="196" t="s">
        <v>609</v>
      </c>
      <c r="E277" s="196"/>
      <c r="F277" s="196">
        <v>2015</v>
      </c>
      <c r="G277" s="196" t="s">
        <v>209</v>
      </c>
      <c r="H277" s="196">
        <v>1</v>
      </c>
      <c r="I277" s="199">
        <v>1418</v>
      </c>
      <c r="J277" s="198" t="s">
        <v>144</v>
      </c>
      <c r="K277" s="199">
        <v>1418</v>
      </c>
      <c r="L277" s="199">
        <f t="shared" si="4"/>
        <v>1418</v>
      </c>
      <c r="M277" s="198" t="s">
        <v>2907</v>
      </c>
      <c r="N277" s="452" t="s">
        <v>685</v>
      </c>
      <c r="O277" s="210"/>
    </row>
    <row r="278" spans="1:15" s="16" customFormat="1" ht="24.9" hidden="1" customHeight="1">
      <c r="A278" s="196">
        <v>276</v>
      </c>
      <c r="B278" s="197" t="s">
        <v>707</v>
      </c>
      <c r="C278" s="196" t="s">
        <v>708</v>
      </c>
      <c r="D278" s="196" t="s">
        <v>712</v>
      </c>
      <c r="E278" s="196"/>
      <c r="F278" s="196">
        <v>2013</v>
      </c>
      <c r="G278" s="196" t="s">
        <v>209</v>
      </c>
      <c r="H278" s="196">
        <v>1</v>
      </c>
      <c r="I278" s="199">
        <v>1299</v>
      </c>
      <c r="J278" s="198" t="s">
        <v>144</v>
      </c>
      <c r="K278" s="199">
        <v>1299</v>
      </c>
      <c r="L278" s="199">
        <f t="shared" si="4"/>
        <v>1299</v>
      </c>
      <c r="M278" s="198" t="s">
        <v>2907</v>
      </c>
      <c r="N278" s="452" t="s">
        <v>674</v>
      </c>
      <c r="O278" s="210"/>
    </row>
    <row r="279" spans="1:15" s="16" customFormat="1" ht="24.9" hidden="1" customHeight="1">
      <c r="A279" s="196">
        <v>277</v>
      </c>
      <c r="B279" s="197" t="s">
        <v>707</v>
      </c>
      <c r="C279" s="196" t="s">
        <v>599</v>
      </c>
      <c r="D279" s="196" t="s">
        <v>609</v>
      </c>
      <c r="E279" s="196">
        <v>1150832</v>
      </c>
      <c r="F279" s="196">
        <v>2015</v>
      </c>
      <c r="G279" s="196" t="s">
        <v>209</v>
      </c>
      <c r="H279" s="196">
        <v>1</v>
      </c>
      <c r="I279" s="199">
        <v>1500</v>
      </c>
      <c r="J279" s="198" t="s">
        <v>144</v>
      </c>
      <c r="K279" s="199">
        <v>1500</v>
      </c>
      <c r="L279" s="199">
        <f t="shared" si="4"/>
        <v>1500</v>
      </c>
      <c r="M279" s="198" t="s">
        <v>2907</v>
      </c>
      <c r="N279" s="452" t="s">
        <v>685</v>
      </c>
      <c r="O279" s="210"/>
    </row>
    <row r="280" spans="1:15" s="16" customFormat="1" ht="24.9" hidden="1" customHeight="1">
      <c r="A280" s="196">
        <v>278</v>
      </c>
      <c r="B280" s="197" t="s">
        <v>205</v>
      </c>
      <c r="C280" s="196" t="s">
        <v>713</v>
      </c>
      <c r="D280" s="196" t="s">
        <v>714</v>
      </c>
      <c r="E280" s="467">
        <v>884962455265</v>
      </c>
      <c r="F280" s="196">
        <v>2011</v>
      </c>
      <c r="G280" s="196" t="s">
        <v>209</v>
      </c>
      <c r="H280" s="196">
        <v>1</v>
      </c>
      <c r="I280" s="199">
        <v>564</v>
      </c>
      <c r="J280" s="198" t="s">
        <v>144</v>
      </c>
      <c r="K280" s="199">
        <v>564</v>
      </c>
      <c r="L280" s="199">
        <f t="shared" si="4"/>
        <v>564</v>
      </c>
      <c r="M280" s="198" t="s">
        <v>2907</v>
      </c>
      <c r="N280" s="452" t="s">
        <v>685</v>
      </c>
      <c r="O280" s="210"/>
    </row>
    <row r="281" spans="1:15" s="16" customFormat="1" ht="24.9" hidden="1" customHeight="1">
      <c r="A281" s="196">
        <v>279</v>
      </c>
      <c r="B281" s="197" t="s">
        <v>205</v>
      </c>
      <c r="C281" s="196" t="s">
        <v>715</v>
      </c>
      <c r="D281" s="196" t="s">
        <v>716</v>
      </c>
      <c r="E281" s="196"/>
      <c r="F281" s="196">
        <v>2013</v>
      </c>
      <c r="G281" s="196" t="s">
        <v>209</v>
      </c>
      <c r="H281" s="196">
        <v>1</v>
      </c>
      <c r="I281" s="199">
        <v>462</v>
      </c>
      <c r="J281" s="198" t="s">
        <v>144</v>
      </c>
      <c r="K281" s="199">
        <v>462</v>
      </c>
      <c r="L281" s="199">
        <f t="shared" si="4"/>
        <v>462</v>
      </c>
      <c r="M281" s="198" t="s">
        <v>2907</v>
      </c>
      <c r="N281" s="452" t="s">
        <v>668</v>
      </c>
      <c r="O281" s="210"/>
    </row>
    <row r="282" spans="1:15" s="16" customFormat="1" ht="24.9" hidden="1" customHeight="1">
      <c r="A282" s="196">
        <v>280</v>
      </c>
      <c r="B282" s="197" t="s">
        <v>205</v>
      </c>
      <c r="C282" s="196" t="s">
        <v>218</v>
      </c>
      <c r="D282" s="196" t="s">
        <v>717</v>
      </c>
      <c r="E282" s="196"/>
      <c r="F282" s="196">
        <v>2014</v>
      </c>
      <c r="G282" s="196" t="s">
        <v>209</v>
      </c>
      <c r="H282" s="196">
        <v>1</v>
      </c>
      <c r="I282" s="199">
        <v>269</v>
      </c>
      <c r="J282" s="198" t="s">
        <v>144</v>
      </c>
      <c r="K282" s="199">
        <v>269</v>
      </c>
      <c r="L282" s="199">
        <f t="shared" si="4"/>
        <v>269</v>
      </c>
      <c r="M282" s="198" t="s">
        <v>2907</v>
      </c>
      <c r="N282" s="452" t="s">
        <v>685</v>
      </c>
      <c r="O282" s="210"/>
    </row>
    <row r="283" spans="1:15" s="16" customFormat="1" ht="24.9" hidden="1" customHeight="1">
      <c r="A283" s="196">
        <v>281</v>
      </c>
      <c r="B283" s="197" t="s">
        <v>718</v>
      </c>
      <c r="C283" s="196" t="s">
        <v>719</v>
      </c>
      <c r="D283" s="196" t="s">
        <v>720</v>
      </c>
      <c r="E283" s="196"/>
      <c r="F283" s="196">
        <v>2011</v>
      </c>
      <c r="G283" s="196" t="s">
        <v>209</v>
      </c>
      <c r="H283" s="196">
        <v>1</v>
      </c>
      <c r="I283" s="199">
        <v>2616.1999999999998</v>
      </c>
      <c r="J283" s="198" t="s">
        <v>144</v>
      </c>
      <c r="K283" s="199">
        <v>2616.1999999999998</v>
      </c>
      <c r="L283" s="199">
        <f t="shared" si="4"/>
        <v>2616.1999999999998</v>
      </c>
      <c r="M283" s="198" t="s">
        <v>2907</v>
      </c>
      <c r="N283" s="452" t="s">
        <v>668</v>
      </c>
      <c r="O283" s="210"/>
    </row>
    <row r="284" spans="1:15" s="16" customFormat="1" ht="24.9" hidden="1" customHeight="1">
      <c r="A284" s="196">
        <v>282</v>
      </c>
      <c r="B284" s="197" t="s">
        <v>459</v>
      </c>
      <c r="C284" s="196" t="s">
        <v>721</v>
      </c>
      <c r="D284" s="196" t="s">
        <v>722</v>
      </c>
      <c r="E284" s="196"/>
      <c r="F284" s="196">
        <v>2014</v>
      </c>
      <c r="G284" s="196" t="s">
        <v>209</v>
      </c>
      <c r="H284" s="196">
        <v>1</v>
      </c>
      <c r="I284" s="199">
        <v>159</v>
      </c>
      <c r="J284" s="198" t="s">
        <v>144</v>
      </c>
      <c r="K284" s="199">
        <v>159</v>
      </c>
      <c r="L284" s="199">
        <f t="shared" si="4"/>
        <v>159</v>
      </c>
      <c r="M284" s="198" t="s">
        <v>2907</v>
      </c>
      <c r="N284" s="452" t="s">
        <v>668</v>
      </c>
      <c r="O284" s="210"/>
    </row>
    <row r="285" spans="1:15" s="16" customFormat="1" ht="24.9" hidden="1" customHeight="1">
      <c r="A285" s="196">
        <v>283</v>
      </c>
      <c r="B285" s="197" t="s">
        <v>723</v>
      </c>
      <c r="C285" s="196" t="s">
        <v>724</v>
      </c>
      <c r="D285" s="196"/>
      <c r="E285" s="196"/>
      <c r="F285" s="196">
        <v>2012</v>
      </c>
      <c r="G285" s="196" t="s">
        <v>209</v>
      </c>
      <c r="H285" s="196">
        <v>2</v>
      </c>
      <c r="I285" s="199">
        <v>1199</v>
      </c>
      <c r="J285" s="198" t="s">
        <v>144</v>
      </c>
      <c r="K285" s="199">
        <v>2398</v>
      </c>
      <c r="L285" s="199">
        <f t="shared" si="4"/>
        <v>2398</v>
      </c>
      <c r="M285" s="198" t="s">
        <v>2907</v>
      </c>
      <c r="N285" s="452" t="s">
        <v>725</v>
      </c>
      <c r="O285" s="210"/>
    </row>
    <row r="286" spans="1:15" s="16" customFormat="1" ht="24.9" hidden="1" customHeight="1">
      <c r="A286" s="196">
        <v>284</v>
      </c>
      <c r="B286" s="197" t="s">
        <v>726</v>
      </c>
      <c r="C286" s="196" t="s">
        <v>727</v>
      </c>
      <c r="D286" s="196" t="s">
        <v>728</v>
      </c>
      <c r="E286" s="196"/>
      <c r="F286" s="196">
        <v>2012</v>
      </c>
      <c r="G286" s="196" t="s">
        <v>209</v>
      </c>
      <c r="H286" s="196">
        <v>1</v>
      </c>
      <c r="I286" s="199">
        <v>4999</v>
      </c>
      <c r="J286" s="198" t="s">
        <v>144</v>
      </c>
      <c r="K286" s="199">
        <v>4999</v>
      </c>
      <c r="L286" s="199">
        <f t="shared" si="4"/>
        <v>4999</v>
      </c>
      <c r="M286" s="198" t="s">
        <v>2907</v>
      </c>
      <c r="N286" s="452" t="s">
        <v>685</v>
      </c>
      <c r="O286" s="210"/>
    </row>
    <row r="287" spans="1:15" s="16" customFormat="1" ht="24.9" hidden="1" customHeight="1">
      <c r="A287" s="196">
        <v>285</v>
      </c>
      <c r="B287" s="197" t="s">
        <v>726</v>
      </c>
      <c r="C287" s="196" t="s">
        <v>729</v>
      </c>
      <c r="D287" s="196" t="s">
        <v>730</v>
      </c>
      <c r="E287" s="196"/>
      <c r="F287" s="196">
        <v>2014</v>
      </c>
      <c r="G287" s="196" t="s">
        <v>209</v>
      </c>
      <c r="H287" s="196">
        <v>2</v>
      </c>
      <c r="I287" s="199">
        <v>3160</v>
      </c>
      <c r="J287" s="198" t="s">
        <v>144</v>
      </c>
      <c r="K287" s="199">
        <v>6320</v>
      </c>
      <c r="L287" s="199">
        <f t="shared" si="4"/>
        <v>6320</v>
      </c>
      <c r="M287" s="198" t="s">
        <v>2907</v>
      </c>
      <c r="N287" s="452" t="s">
        <v>685</v>
      </c>
      <c r="O287" s="210"/>
    </row>
    <row r="288" spans="1:15" s="16" customFormat="1" ht="24.9" hidden="1" customHeight="1">
      <c r="A288" s="196">
        <v>286</v>
      </c>
      <c r="B288" s="197" t="s">
        <v>731</v>
      </c>
      <c r="C288" s="196" t="s">
        <v>705</v>
      </c>
      <c r="D288" s="196"/>
      <c r="E288" s="196"/>
      <c r="F288" s="196">
        <v>2012</v>
      </c>
      <c r="G288" s="196" t="s">
        <v>209</v>
      </c>
      <c r="H288" s="196">
        <v>1</v>
      </c>
      <c r="I288" s="199">
        <v>937.94</v>
      </c>
      <c r="J288" s="198" t="s">
        <v>144</v>
      </c>
      <c r="K288" s="199">
        <v>937.94</v>
      </c>
      <c r="L288" s="199">
        <f t="shared" si="4"/>
        <v>937.94</v>
      </c>
      <c r="M288" s="198" t="s">
        <v>2907</v>
      </c>
      <c r="N288" s="452" t="s">
        <v>668</v>
      </c>
      <c r="O288" s="210"/>
    </row>
    <row r="289" spans="1:15" s="16" customFormat="1" ht="24.9" hidden="1" customHeight="1">
      <c r="A289" s="196">
        <v>287</v>
      </c>
      <c r="B289" s="197" t="s">
        <v>707</v>
      </c>
      <c r="C289" s="196" t="s">
        <v>708</v>
      </c>
      <c r="D289" s="196" t="s">
        <v>732</v>
      </c>
      <c r="E289" s="196" t="s">
        <v>733</v>
      </c>
      <c r="F289" s="196">
        <v>2016</v>
      </c>
      <c r="G289" s="196" t="s">
        <v>240</v>
      </c>
      <c r="H289" s="196">
        <v>1</v>
      </c>
      <c r="I289" s="199">
        <v>1390</v>
      </c>
      <c r="J289" s="198" t="s">
        <v>144</v>
      </c>
      <c r="K289" s="199">
        <v>1390</v>
      </c>
      <c r="L289" s="199">
        <f t="shared" si="4"/>
        <v>1390</v>
      </c>
      <c r="M289" s="198" t="s">
        <v>2907</v>
      </c>
      <c r="N289" s="452" t="s">
        <v>734</v>
      </c>
      <c r="O289" s="210"/>
    </row>
    <row r="290" spans="1:15" s="16" customFormat="1" ht="24.9" hidden="1" customHeight="1">
      <c r="A290" s="196">
        <v>288</v>
      </c>
      <c r="B290" s="197" t="s">
        <v>707</v>
      </c>
      <c r="C290" s="196" t="s">
        <v>623</v>
      </c>
      <c r="D290" s="196" t="s">
        <v>735</v>
      </c>
      <c r="E290" s="196" t="s">
        <v>736</v>
      </c>
      <c r="F290" s="196">
        <v>2017</v>
      </c>
      <c r="G290" s="196" t="s">
        <v>209</v>
      </c>
      <c r="H290" s="196">
        <v>2</v>
      </c>
      <c r="I290" s="199">
        <v>2657.98</v>
      </c>
      <c r="J290" s="198" t="s">
        <v>144</v>
      </c>
      <c r="K290" s="199">
        <v>2657.98</v>
      </c>
      <c r="L290" s="199">
        <f t="shared" si="4"/>
        <v>2657.98</v>
      </c>
      <c r="M290" s="198" t="s">
        <v>2907</v>
      </c>
      <c r="N290" s="452" t="s">
        <v>681</v>
      </c>
      <c r="O290" s="210"/>
    </row>
    <row r="291" spans="1:15" s="16" customFormat="1" ht="24.9" hidden="1" customHeight="1">
      <c r="A291" s="196">
        <v>289</v>
      </c>
      <c r="B291" s="197" t="s">
        <v>737</v>
      </c>
      <c r="C291" s="196" t="s">
        <v>738</v>
      </c>
      <c r="D291" s="196" t="s">
        <v>739</v>
      </c>
      <c r="E291" s="196"/>
      <c r="F291" s="196">
        <v>2017</v>
      </c>
      <c r="G291" s="196" t="s">
        <v>209</v>
      </c>
      <c r="H291" s="196">
        <v>1</v>
      </c>
      <c r="I291" s="199">
        <v>1555.95</v>
      </c>
      <c r="J291" s="198" t="s">
        <v>144</v>
      </c>
      <c r="K291" s="199">
        <v>1555.95</v>
      </c>
      <c r="L291" s="199">
        <f t="shared" si="4"/>
        <v>1555.95</v>
      </c>
      <c r="M291" s="198" t="s">
        <v>2907</v>
      </c>
      <c r="N291" s="452" t="s">
        <v>681</v>
      </c>
      <c r="O291" s="210"/>
    </row>
    <row r="292" spans="1:15" s="16" customFormat="1" ht="24.9" hidden="1" customHeight="1">
      <c r="A292" s="196">
        <v>290</v>
      </c>
      <c r="B292" s="197" t="s">
        <v>740</v>
      </c>
      <c r="C292" s="196" t="s">
        <v>741</v>
      </c>
      <c r="D292" s="196" t="s">
        <v>742</v>
      </c>
      <c r="E292" s="196" t="s">
        <v>743</v>
      </c>
      <c r="F292" s="196">
        <v>2016</v>
      </c>
      <c r="G292" s="196" t="s">
        <v>240</v>
      </c>
      <c r="H292" s="196">
        <v>1</v>
      </c>
      <c r="I292" s="199">
        <v>860</v>
      </c>
      <c r="J292" s="198" t="s">
        <v>144</v>
      </c>
      <c r="K292" s="199">
        <v>860</v>
      </c>
      <c r="L292" s="199">
        <f t="shared" si="4"/>
        <v>860</v>
      </c>
      <c r="M292" s="198" t="s">
        <v>2907</v>
      </c>
      <c r="N292" s="452" t="s">
        <v>681</v>
      </c>
      <c r="O292" s="210"/>
    </row>
    <row r="293" spans="1:15" s="16" customFormat="1" ht="24.9" hidden="1" customHeight="1">
      <c r="A293" s="196">
        <v>291</v>
      </c>
      <c r="B293" s="197" t="s">
        <v>744</v>
      </c>
      <c r="C293" s="196" t="s">
        <v>705</v>
      </c>
      <c r="D293" s="196" t="s">
        <v>745</v>
      </c>
      <c r="E293" s="196"/>
      <c r="F293" s="196">
        <v>2017</v>
      </c>
      <c r="G293" s="196" t="s">
        <v>240</v>
      </c>
      <c r="H293" s="196">
        <v>1</v>
      </c>
      <c r="I293" s="199">
        <v>449</v>
      </c>
      <c r="J293" s="198" t="s">
        <v>746</v>
      </c>
      <c r="K293" s="199">
        <v>449</v>
      </c>
      <c r="L293" s="199">
        <f t="shared" si="4"/>
        <v>449</v>
      </c>
      <c r="M293" s="198" t="s">
        <v>2907</v>
      </c>
      <c r="N293" s="452" t="s">
        <v>681</v>
      </c>
      <c r="O293" s="210"/>
    </row>
    <row r="294" spans="1:15" s="16" customFormat="1" ht="24.9" hidden="1" customHeight="1">
      <c r="A294" s="196">
        <v>292</v>
      </c>
      <c r="B294" s="197" t="s">
        <v>704</v>
      </c>
      <c r="C294" s="196" t="s">
        <v>705</v>
      </c>
      <c r="D294" s="196"/>
      <c r="E294" s="196"/>
      <c r="F294" s="196">
        <v>2018</v>
      </c>
      <c r="G294" s="196" t="s">
        <v>240</v>
      </c>
      <c r="H294" s="196">
        <v>1</v>
      </c>
      <c r="I294" s="199">
        <v>429</v>
      </c>
      <c r="J294" s="198" t="s">
        <v>144</v>
      </c>
      <c r="K294" s="199">
        <v>429</v>
      </c>
      <c r="L294" s="199">
        <f t="shared" si="4"/>
        <v>429</v>
      </c>
      <c r="M294" s="198" t="s">
        <v>2907</v>
      </c>
      <c r="N294" s="452" t="s">
        <v>681</v>
      </c>
      <c r="O294" s="210"/>
    </row>
    <row r="295" spans="1:15" s="16" customFormat="1" ht="24.9" hidden="1" customHeight="1">
      <c r="A295" s="196">
        <v>293</v>
      </c>
      <c r="B295" s="197" t="s">
        <v>707</v>
      </c>
      <c r="C295" s="196" t="s">
        <v>649</v>
      </c>
      <c r="D295" s="196" t="s">
        <v>1090</v>
      </c>
      <c r="E295" s="196"/>
      <c r="F295" s="196">
        <v>2018</v>
      </c>
      <c r="G295" s="196" t="s">
        <v>209</v>
      </c>
      <c r="H295" s="196">
        <v>1</v>
      </c>
      <c r="I295" s="199">
        <v>1</v>
      </c>
      <c r="J295" s="198" t="s">
        <v>144</v>
      </c>
      <c r="K295" s="199">
        <v>1</v>
      </c>
      <c r="L295" s="199">
        <f t="shared" si="4"/>
        <v>1</v>
      </c>
      <c r="M295" s="198" t="s">
        <v>2907</v>
      </c>
      <c r="N295" s="452" t="s">
        <v>681</v>
      </c>
      <c r="O295" s="210"/>
    </row>
    <row r="296" spans="1:15" s="16" customFormat="1" ht="24.9" hidden="1" customHeight="1">
      <c r="A296" s="196">
        <v>294</v>
      </c>
      <c r="B296" s="197" t="s">
        <v>1084</v>
      </c>
      <c r="C296" s="196"/>
      <c r="D296" s="196"/>
      <c r="E296" s="196"/>
      <c r="F296" s="196">
        <v>2018</v>
      </c>
      <c r="G296" s="196" t="s">
        <v>209</v>
      </c>
      <c r="H296" s="196">
        <v>2</v>
      </c>
      <c r="I296" s="199">
        <v>17700</v>
      </c>
      <c r="J296" s="198" t="s">
        <v>746</v>
      </c>
      <c r="K296" s="199">
        <v>17700</v>
      </c>
      <c r="L296" s="199">
        <f t="shared" si="4"/>
        <v>17700</v>
      </c>
      <c r="M296" s="198" t="s">
        <v>2907</v>
      </c>
      <c r="N296" s="452" t="s">
        <v>681</v>
      </c>
      <c r="O296" s="210"/>
    </row>
    <row r="297" spans="1:15" s="16" customFormat="1" ht="24.9" hidden="1" customHeight="1">
      <c r="A297" s="196">
        <v>295</v>
      </c>
      <c r="B297" s="197" t="s">
        <v>707</v>
      </c>
      <c r="C297" s="196" t="s">
        <v>559</v>
      </c>
      <c r="D297" s="196" t="s">
        <v>747</v>
      </c>
      <c r="E297" s="196"/>
      <c r="F297" s="196">
        <v>2017</v>
      </c>
      <c r="G297" s="196" t="s">
        <v>209</v>
      </c>
      <c r="H297" s="196">
        <v>1</v>
      </c>
      <c r="I297" s="199">
        <v>2370.98</v>
      </c>
      <c r="J297" s="198" t="s">
        <v>144</v>
      </c>
      <c r="K297" s="199">
        <v>2370.98</v>
      </c>
      <c r="L297" s="199">
        <f t="shared" si="4"/>
        <v>2370.98</v>
      </c>
      <c r="M297" s="198" t="s">
        <v>2907</v>
      </c>
      <c r="N297" s="452" t="s">
        <v>681</v>
      </c>
      <c r="O297" s="210"/>
    </row>
    <row r="298" spans="1:15" s="16" customFormat="1" ht="24.9" hidden="1" customHeight="1">
      <c r="A298" s="196">
        <v>296</v>
      </c>
      <c r="B298" s="197" t="s">
        <v>1085</v>
      </c>
      <c r="C298" s="196" t="s">
        <v>1087</v>
      </c>
      <c r="D298" s="196"/>
      <c r="E298" s="196"/>
      <c r="F298" s="196">
        <v>2018</v>
      </c>
      <c r="G298" s="196" t="s">
        <v>240</v>
      </c>
      <c r="H298" s="196">
        <v>1</v>
      </c>
      <c r="I298" s="199">
        <v>431</v>
      </c>
      <c r="J298" s="198" t="s">
        <v>144</v>
      </c>
      <c r="K298" s="199">
        <v>431</v>
      </c>
      <c r="L298" s="199">
        <f t="shared" si="4"/>
        <v>431</v>
      </c>
      <c r="M298" s="198" t="s">
        <v>2907</v>
      </c>
      <c r="N298" s="452" t="s">
        <v>681</v>
      </c>
      <c r="O298" s="210"/>
    </row>
    <row r="299" spans="1:15" s="16" customFormat="1" ht="24.9" hidden="1" customHeight="1">
      <c r="A299" s="196">
        <v>297</v>
      </c>
      <c r="B299" s="197" t="s">
        <v>1086</v>
      </c>
      <c r="C299" s="196" t="s">
        <v>1088</v>
      </c>
      <c r="D299" s="196" t="s">
        <v>1091</v>
      </c>
      <c r="E299" s="196"/>
      <c r="F299" s="196">
        <v>2018</v>
      </c>
      <c r="G299" s="196" t="s">
        <v>209</v>
      </c>
      <c r="H299" s="196">
        <v>1</v>
      </c>
      <c r="I299" s="199">
        <v>799</v>
      </c>
      <c r="J299" s="198" t="s">
        <v>746</v>
      </c>
      <c r="K299" s="199">
        <v>799</v>
      </c>
      <c r="L299" s="199">
        <f t="shared" si="4"/>
        <v>799</v>
      </c>
      <c r="M299" s="198" t="s">
        <v>2907</v>
      </c>
      <c r="N299" s="452" t="s">
        <v>681</v>
      </c>
      <c r="O299" s="210"/>
    </row>
    <row r="300" spans="1:15" s="16" customFormat="1" ht="24.9" hidden="1" customHeight="1">
      <c r="A300" s="196">
        <v>298</v>
      </c>
      <c r="B300" s="197" t="s">
        <v>678</v>
      </c>
      <c r="C300" s="196" t="s">
        <v>206</v>
      </c>
      <c r="D300" s="196" t="s">
        <v>1092</v>
      </c>
      <c r="E300" s="196"/>
      <c r="F300" s="196">
        <v>2018</v>
      </c>
      <c r="G300" s="196" t="s">
        <v>209</v>
      </c>
      <c r="H300" s="196">
        <v>2</v>
      </c>
      <c r="I300" s="199">
        <v>959.99</v>
      </c>
      <c r="J300" s="198" t="s">
        <v>746</v>
      </c>
      <c r="K300" s="199">
        <v>959.99</v>
      </c>
      <c r="L300" s="199">
        <f t="shared" si="4"/>
        <v>959.99</v>
      </c>
      <c r="M300" s="198" t="s">
        <v>2907</v>
      </c>
      <c r="N300" s="452" t="s">
        <v>681</v>
      </c>
      <c r="O300" s="210"/>
    </row>
    <row r="301" spans="1:15" s="16" customFormat="1" ht="24.9" hidden="1" customHeight="1">
      <c r="A301" s="196">
        <v>299</v>
      </c>
      <c r="B301" s="197" t="s">
        <v>688</v>
      </c>
      <c r="C301" s="196" t="s">
        <v>644</v>
      </c>
      <c r="D301" s="196" t="s">
        <v>1093</v>
      </c>
      <c r="E301" s="196"/>
      <c r="F301" s="196">
        <v>2018</v>
      </c>
      <c r="G301" s="196" t="s">
        <v>209</v>
      </c>
      <c r="H301" s="196">
        <v>2</v>
      </c>
      <c r="I301" s="199">
        <v>440</v>
      </c>
      <c r="J301" s="198" t="s">
        <v>746</v>
      </c>
      <c r="K301" s="199">
        <v>440</v>
      </c>
      <c r="L301" s="199">
        <f t="shared" si="4"/>
        <v>440</v>
      </c>
      <c r="M301" s="198" t="s">
        <v>2907</v>
      </c>
      <c r="N301" s="452" t="s">
        <v>681</v>
      </c>
      <c r="O301" s="210"/>
    </row>
    <row r="302" spans="1:15" s="16" customFormat="1" ht="24.9" hidden="1" customHeight="1">
      <c r="A302" s="196">
        <v>300</v>
      </c>
      <c r="B302" s="197" t="s">
        <v>678</v>
      </c>
      <c r="C302" s="196" t="s">
        <v>206</v>
      </c>
      <c r="D302" s="196" t="s">
        <v>1094</v>
      </c>
      <c r="E302" s="196"/>
      <c r="F302" s="196">
        <v>2018</v>
      </c>
      <c r="G302" s="196" t="s">
        <v>209</v>
      </c>
      <c r="H302" s="196">
        <v>2</v>
      </c>
      <c r="I302" s="199">
        <v>1120</v>
      </c>
      <c r="J302" s="198" t="s">
        <v>746</v>
      </c>
      <c r="K302" s="199">
        <v>1120</v>
      </c>
      <c r="L302" s="199">
        <f t="shared" si="4"/>
        <v>1120</v>
      </c>
      <c r="M302" s="198" t="s">
        <v>2907</v>
      </c>
      <c r="N302" s="452" t="s">
        <v>681</v>
      </c>
      <c r="O302" s="210"/>
    </row>
    <row r="303" spans="1:15" s="16" customFormat="1" ht="24.9" hidden="1" customHeight="1">
      <c r="A303" s="196">
        <v>301</v>
      </c>
      <c r="B303" s="197" t="s">
        <v>688</v>
      </c>
      <c r="C303" s="196" t="s">
        <v>1089</v>
      </c>
      <c r="D303" s="196"/>
      <c r="E303" s="196"/>
      <c r="F303" s="196">
        <v>2018</v>
      </c>
      <c r="G303" s="196" t="s">
        <v>209</v>
      </c>
      <c r="H303" s="196">
        <v>2</v>
      </c>
      <c r="I303" s="199">
        <v>300</v>
      </c>
      <c r="J303" s="198" t="s">
        <v>746</v>
      </c>
      <c r="K303" s="199">
        <v>300</v>
      </c>
      <c r="L303" s="199">
        <f t="shared" si="4"/>
        <v>300</v>
      </c>
      <c r="M303" s="198" t="s">
        <v>2907</v>
      </c>
      <c r="N303" s="452" t="s">
        <v>681</v>
      </c>
      <c r="O303" s="210"/>
    </row>
    <row r="304" spans="1:15" s="16" customFormat="1" ht="24.9" hidden="1" customHeight="1">
      <c r="A304" s="196">
        <v>302</v>
      </c>
      <c r="B304" s="197" t="s">
        <v>392</v>
      </c>
      <c r="C304" s="196" t="s">
        <v>585</v>
      </c>
      <c r="D304" s="196"/>
      <c r="E304" s="196"/>
      <c r="F304" s="196">
        <v>18</v>
      </c>
      <c r="G304" s="196" t="s">
        <v>240</v>
      </c>
      <c r="H304" s="196">
        <v>3</v>
      </c>
      <c r="I304" s="199">
        <v>7000.98</v>
      </c>
      <c r="J304" s="198" t="s">
        <v>746</v>
      </c>
      <c r="K304" s="199">
        <v>7000.98</v>
      </c>
      <c r="L304" s="199">
        <f t="shared" si="4"/>
        <v>7000.98</v>
      </c>
      <c r="M304" s="198" t="s">
        <v>2907</v>
      </c>
      <c r="N304" s="452" t="s">
        <v>681</v>
      </c>
      <c r="O304" s="210"/>
    </row>
    <row r="305" spans="1:15" s="16" customFormat="1" ht="24.9" hidden="1" customHeight="1">
      <c r="A305" s="196">
        <v>303</v>
      </c>
      <c r="B305" s="197" t="s">
        <v>718</v>
      </c>
      <c r="C305" s="196"/>
      <c r="D305" s="196"/>
      <c r="E305" s="196"/>
      <c r="F305" s="196">
        <v>2010</v>
      </c>
      <c r="G305" s="196" t="s">
        <v>209</v>
      </c>
      <c r="H305" s="196">
        <v>1</v>
      </c>
      <c r="I305" s="199">
        <v>10000</v>
      </c>
      <c r="J305" s="198" t="s">
        <v>144</v>
      </c>
      <c r="K305" s="199">
        <f t="shared" ref="K305" si="5">I305*H305</f>
        <v>10000</v>
      </c>
      <c r="L305" s="199">
        <f t="shared" si="4"/>
        <v>10000</v>
      </c>
      <c r="M305" s="198" t="s">
        <v>2911</v>
      </c>
      <c r="N305" s="452" t="s">
        <v>758</v>
      </c>
      <c r="O305" s="210"/>
    </row>
    <row r="306" spans="1:15" s="16" customFormat="1" ht="24.9" hidden="1" customHeight="1">
      <c r="A306" s="196">
        <v>304</v>
      </c>
      <c r="B306" s="197" t="s">
        <v>759</v>
      </c>
      <c r="C306" s="196" t="s">
        <v>760</v>
      </c>
      <c r="D306" s="196" t="s">
        <v>761</v>
      </c>
      <c r="E306" s="196" t="s">
        <v>762</v>
      </c>
      <c r="F306" s="196">
        <v>2010</v>
      </c>
      <c r="G306" s="196" t="s">
        <v>209</v>
      </c>
      <c r="H306" s="196">
        <v>1</v>
      </c>
      <c r="I306" s="199">
        <v>112724</v>
      </c>
      <c r="J306" s="198" t="s">
        <v>144</v>
      </c>
      <c r="K306" s="199">
        <f t="shared" ref="K306:K346" si="6">I306*H306</f>
        <v>112724</v>
      </c>
      <c r="L306" s="199">
        <f t="shared" ref="L306:L346" si="7">K306</f>
        <v>112724</v>
      </c>
      <c r="M306" s="198" t="s">
        <v>2911</v>
      </c>
      <c r="N306" s="452" t="s">
        <v>758</v>
      </c>
      <c r="O306" s="210"/>
    </row>
    <row r="307" spans="1:15" s="16" customFormat="1" ht="24.9" hidden="1" customHeight="1">
      <c r="A307" s="196">
        <v>305</v>
      </c>
      <c r="B307" s="468" t="s">
        <v>763</v>
      </c>
      <c r="C307" s="469" t="s">
        <v>764</v>
      </c>
      <c r="D307" s="469"/>
      <c r="E307" s="469"/>
      <c r="F307" s="469" t="s">
        <v>3344</v>
      </c>
      <c r="G307" s="469" t="s">
        <v>209</v>
      </c>
      <c r="H307" s="469">
        <v>1</v>
      </c>
      <c r="I307" s="470">
        <v>17369</v>
      </c>
      <c r="J307" s="471" t="s">
        <v>144</v>
      </c>
      <c r="K307" s="470">
        <v>17369</v>
      </c>
      <c r="L307" s="470">
        <f t="shared" si="7"/>
        <v>17369</v>
      </c>
      <c r="M307" s="471" t="s">
        <v>2911</v>
      </c>
      <c r="N307" s="472" t="s">
        <v>758</v>
      </c>
      <c r="O307" s="210"/>
    </row>
    <row r="308" spans="1:15" s="16" customFormat="1" ht="24.9" hidden="1" customHeight="1">
      <c r="A308" s="196">
        <v>306</v>
      </c>
      <c r="B308" s="197" t="s">
        <v>678</v>
      </c>
      <c r="C308" s="196" t="s">
        <v>765</v>
      </c>
      <c r="D308" s="196" t="s">
        <v>766</v>
      </c>
      <c r="E308" s="196">
        <v>26371286839</v>
      </c>
      <c r="F308" s="196">
        <v>2012</v>
      </c>
      <c r="G308" s="196" t="s">
        <v>209</v>
      </c>
      <c r="H308" s="196">
        <v>1</v>
      </c>
      <c r="I308" s="199">
        <v>1942.47</v>
      </c>
      <c r="J308" s="198" t="s">
        <v>144</v>
      </c>
      <c r="K308" s="199">
        <f t="shared" si="6"/>
        <v>1942.47</v>
      </c>
      <c r="L308" s="199">
        <f t="shared" si="7"/>
        <v>1942.47</v>
      </c>
      <c r="M308" s="198" t="s">
        <v>2911</v>
      </c>
      <c r="N308" s="452" t="s">
        <v>767</v>
      </c>
      <c r="O308" s="210"/>
    </row>
    <row r="309" spans="1:15" s="16" customFormat="1" ht="24.9" hidden="1" customHeight="1">
      <c r="A309" s="196">
        <v>307</v>
      </c>
      <c r="B309" s="197" t="s">
        <v>688</v>
      </c>
      <c r="C309" s="196" t="s">
        <v>768</v>
      </c>
      <c r="D309" s="196" t="s">
        <v>218</v>
      </c>
      <c r="E309" s="196" t="s">
        <v>769</v>
      </c>
      <c r="F309" s="196">
        <v>2012</v>
      </c>
      <c r="G309" s="196" t="s">
        <v>209</v>
      </c>
      <c r="H309" s="196">
        <v>1</v>
      </c>
      <c r="I309" s="199">
        <v>441.2</v>
      </c>
      <c r="J309" s="198" t="s">
        <v>144</v>
      </c>
      <c r="K309" s="199">
        <f t="shared" si="6"/>
        <v>441.2</v>
      </c>
      <c r="L309" s="199">
        <f t="shared" si="7"/>
        <v>441.2</v>
      </c>
      <c r="M309" s="198" t="s">
        <v>2911</v>
      </c>
      <c r="N309" s="452" t="s">
        <v>767</v>
      </c>
      <c r="O309" s="210"/>
    </row>
    <row r="310" spans="1:15" s="16" customFormat="1" ht="24.9" hidden="1" customHeight="1">
      <c r="A310" s="196">
        <v>308</v>
      </c>
      <c r="B310" s="197" t="s">
        <v>678</v>
      </c>
      <c r="C310" s="196" t="s">
        <v>765</v>
      </c>
      <c r="D310" s="196" t="s">
        <v>770</v>
      </c>
      <c r="E310" s="196">
        <v>4603463479</v>
      </c>
      <c r="F310" s="196">
        <v>2012</v>
      </c>
      <c r="G310" s="196" t="s">
        <v>209</v>
      </c>
      <c r="H310" s="196">
        <v>1</v>
      </c>
      <c r="I310" s="199">
        <v>1942.46</v>
      </c>
      <c r="J310" s="198" t="s">
        <v>144</v>
      </c>
      <c r="K310" s="199">
        <f t="shared" si="6"/>
        <v>1942.46</v>
      </c>
      <c r="L310" s="199">
        <f t="shared" si="7"/>
        <v>1942.46</v>
      </c>
      <c r="M310" s="198" t="s">
        <v>2911</v>
      </c>
      <c r="N310" s="452" t="s">
        <v>767</v>
      </c>
      <c r="O310" s="210"/>
    </row>
    <row r="311" spans="1:15" s="16" customFormat="1" ht="24.9" hidden="1" customHeight="1">
      <c r="A311" s="196">
        <v>309</v>
      </c>
      <c r="B311" s="197" t="s">
        <v>688</v>
      </c>
      <c r="C311" s="196" t="s">
        <v>768</v>
      </c>
      <c r="D311" s="196" t="s">
        <v>218</v>
      </c>
      <c r="E311" s="196" t="s">
        <v>771</v>
      </c>
      <c r="F311" s="196">
        <v>2012</v>
      </c>
      <c r="G311" s="196" t="s">
        <v>209</v>
      </c>
      <c r="H311" s="196">
        <v>1</v>
      </c>
      <c r="I311" s="199">
        <v>441.2</v>
      </c>
      <c r="J311" s="198" t="s">
        <v>144</v>
      </c>
      <c r="K311" s="199">
        <f t="shared" si="6"/>
        <v>441.2</v>
      </c>
      <c r="L311" s="199">
        <f t="shared" si="7"/>
        <v>441.2</v>
      </c>
      <c r="M311" s="198" t="s">
        <v>2911</v>
      </c>
      <c r="N311" s="452" t="s">
        <v>767</v>
      </c>
      <c r="O311" s="210"/>
    </row>
    <row r="312" spans="1:15" s="16" customFormat="1" ht="24.9" hidden="1" customHeight="1">
      <c r="A312" s="196">
        <v>310</v>
      </c>
      <c r="B312" s="197" t="s">
        <v>678</v>
      </c>
      <c r="C312" s="196" t="s">
        <v>765</v>
      </c>
      <c r="D312" s="196" t="s">
        <v>772</v>
      </c>
      <c r="E312" s="196">
        <v>10124687863</v>
      </c>
      <c r="F312" s="196">
        <v>2012</v>
      </c>
      <c r="G312" s="196" t="s">
        <v>209</v>
      </c>
      <c r="H312" s="196">
        <v>1</v>
      </c>
      <c r="I312" s="199">
        <v>2323.33</v>
      </c>
      <c r="J312" s="198" t="s">
        <v>144</v>
      </c>
      <c r="K312" s="199">
        <f t="shared" si="6"/>
        <v>2323.33</v>
      </c>
      <c r="L312" s="199">
        <f t="shared" si="7"/>
        <v>2323.33</v>
      </c>
      <c r="M312" s="198" t="s">
        <v>2911</v>
      </c>
      <c r="N312" s="452" t="s">
        <v>767</v>
      </c>
      <c r="O312" s="210"/>
    </row>
    <row r="313" spans="1:15" s="16" customFormat="1" ht="24.9" hidden="1" customHeight="1">
      <c r="A313" s="196">
        <v>311</v>
      </c>
      <c r="B313" s="197" t="s">
        <v>688</v>
      </c>
      <c r="C313" s="196" t="s">
        <v>768</v>
      </c>
      <c r="D313" s="196" t="s">
        <v>218</v>
      </c>
      <c r="E313" s="196" t="s">
        <v>773</v>
      </c>
      <c r="F313" s="196">
        <v>2012</v>
      </c>
      <c r="G313" s="196" t="s">
        <v>209</v>
      </c>
      <c r="H313" s="196">
        <v>1</v>
      </c>
      <c r="I313" s="199">
        <v>386.38</v>
      </c>
      <c r="J313" s="198" t="s">
        <v>144</v>
      </c>
      <c r="K313" s="199">
        <f t="shared" si="6"/>
        <v>386.38</v>
      </c>
      <c r="L313" s="199">
        <f t="shared" si="7"/>
        <v>386.38</v>
      </c>
      <c r="M313" s="198" t="s">
        <v>2911</v>
      </c>
      <c r="N313" s="452" t="s">
        <v>767</v>
      </c>
      <c r="O313" s="210"/>
    </row>
    <row r="314" spans="1:15" s="16" customFormat="1" ht="24.9" hidden="1" customHeight="1">
      <c r="A314" s="196">
        <v>312</v>
      </c>
      <c r="B314" s="197" t="s">
        <v>678</v>
      </c>
      <c r="C314" s="196" t="s">
        <v>765</v>
      </c>
      <c r="D314" s="196" t="s">
        <v>262</v>
      </c>
      <c r="E314" s="196">
        <v>7503185719</v>
      </c>
      <c r="F314" s="196">
        <v>2012</v>
      </c>
      <c r="G314" s="196" t="s">
        <v>209</v>
      </c>
      <c r="H314" s="196">
        <v>1</v>
      </c>
      <c r="I314" s="199">
        <v>2091</v>
      </c>
      <c r="J314" s="198" t="s">
        <v>144</v>
      </c>
      <c r="K314" s="199">
        <f t="shared" si="6"/>
        <v>2091</v>
      </c>
      <c r="L314" s="199">
        <f t="shared" si="7"/>
        <v>2091</v>
      </c>
      <c r="M314" s="198" t="s">
        <v>2911</v>
      </c>
      <c r="N314" s="452" t="s">
        <v>767</v>
      </c>
      <c r="O314" s="210"/>
    </row>
    <row r="315" spans="1:15" s="16" customFormat="1" ht="24.9" hidden="1" customHeight="1">
      <c r="A315" s="196">
        <v>313</v>
      </c>
      <c r="B315" s="197" t="s">
        <v>322</v>
      </c>
      <c r="C315" s="196" t="s">
        <v>262</v>
      </c>
      <c r="D315" s="196" t="s">
        <v>774</v>
      </c>
      <c r="E315" s="196">
        <v>4524753241</v>
      </c>
      <c r="F315" s="196">
        <v>2013</v>
      </c>
      <c r="G315" s="196" t="s">
        <v>209</v>
      </c>
      <c r="H315" s="196">
        <v>1</v>
      </c>
      <c r="I315" s="199">
        <v>4972.8900000000003</v>
      </c>
      <c r="J315" s="198" t="s">
        <v>144</v>
      </c>
      <c r="K315" s="199">
        <f t="shared" si="6"/>
        <v>4972.8900000000003</v>
      </c>
      <c r="L315" s="199">
        <f t="shared" si="7"/>
        <v>4972.8900000000003</v>
      </c>
      <c r="M315" s="198" t="s">
        <v>2911</v>
      </c>
      <c r="N315" s="452" t="s">
        <v>758</v>
      </c>
      <c r="O315" s="210"/>
    </row>
    <row r="316" spans="1:15" s="16" customFormat="1" ht="24.9" hidden="1" customHeight="1">
      <c r="A316" s="196">
        <v>314</v>
      </c>
      <c r="B316" s="197" t="s">
        <v>678</v>
      </c>
      <c r="C316" s="196" t="s">
        <v>765</v>
      </c>
      <c r="D316" s="196" t="s">
        <v>772</v>
      </c>
      <c r="E316" s="196">
        <v>10762672375</v>
      </c>
      <c r="F316" s="196">
        <v>2012</v>
      </c>
      <c r="G316" s="196" t="s">
        <v>209</v>
      </c>
      <c r="H316" s="196">
        <v>1</v>
      </c>
      <c r="I316" s="199">
        <v>2081.16</v>
      </c>
      <c r="J316" s="198" t="s">
        <v>144</v>
      </c>
      <c r="K316" s="199">
        <f t="shared" si="6"/>
        <v>2081.16</v>
      </c>
      <c r="L316" s="199">
        <f t="shared" si="7"/>
        <v>2081.16</v>
      </c>
      <c r="M316" s="198" t="s">
        <v>2911</v>
      </c>
      <c r="N316" s="452" t="s">
        <v>767</v>
      </c>
      <c r="O316" s="210"/>
    </row>
    <row r="317" spans="1:15" s="16" customFormat="1" ht="24.9" hidden="1" customHeight="1">
      <c r="A317" s="196">
        <v>315</v>
      </c>
      <c r="B317" s="197" t="s">
        <v>688</v>
      </c>
      <c r="C317" s="196" t="s">
        <v>775</v>
      </c>
      <c r="D317" s="196" t="s">
        <v>724</v>
      </c>
      <c r="E317" s="196" t="s">
        <v>776</v>
      </c>
      <c r="F317" s="196">
        <v>2012</v>
      </c>
      <c r="G317" s="196" t="s">
        <v>209</v>
      </c>
      <c r="H317" s="196">
        <v>1</v>
      </c>
      <c r="I317" s="199">
        <v>357.93</v>
      </c>
      <c r="J317" s="198" t="s">
        <v>144</v>
      </c>
      <c r="K317" s="199">
        <f t="shared" si="6"/>
        <v>357.93</v>
      </c>
      <c r="L317" s="199">
        <f t="shared" si="7"/>
        <v>357.93</v>
      </c>
      <c r="M317" s="198" t="s">
        <v>2911</v>
      </c>
      <c r="N317" s="452" t="s">
        <v>767</v>
      </c>
      <c r="O317" s="210"/>
    </row>
    <row r="318" spans="1:15" s="16" customFormat="1" ht="24.9" hidden="1" customHeight="1">
      <c r="A318" s="196">
        <v>316</v>
      </c>
      <c r="B318" s="197" t="s">
        <v>678</v>
      </c>
      <c r="C318" s="196" t="s">
        <v>765</v>
      </c>
      <c r="D318" s="196" t="s">
        <v>772</v>
      </c>
      <c r="E318" s="196">
        <v>39000376567</v>
      </c>
      <c r="F318" s="196">
        <v>2012</v>
      </c>
      <c r="G318" s="196" t="s">
        <v>209</v>
      </c>
      <c r="H318" s="196">
        <v>1</v>
      </c>
      <c r="I318" s="199">
        <v>2081.16</v>
      </c>
      <c r="J318" s="198" t="s">
        <v>144</v>
      </c>
      <c r="K318" s="199">
        <f t="shared" si="6"/>
        <v>2081.16</v>
      </c>
      <c r="L318" s="199">
        <f t="shared" si="7"/>
        <v>2081.16</v>
      </c>
      <c r="M318" s="198" t="s">
        <v>2911</v>
      </c>
      <c r="N318" s="452" t="s">
        <v>767</v>
      </c>
      <c r="O318" s="210"/>
    </row>
    <row r="319" spans="1:15" s="16" customFormat="1" ht="24.9" hidden="1" customHeight="1">
      <c r="A319" s="196">
        <v>317</v>
      </c>
      <c r="B319" s="197" t="s">
        <v>688</v>
      </c>
      <c r="C319" s="196" t="s">
        <v>775</v>
      </c>
      <c r="D319" s="196" t="s">
        <v>777</v>
      </c>
      <c r="E319" s="196" t="s">
        <v>778</v>
      </c>
      <c r="F319" s="196">
        <v>2012</v>
      </c>
      <c r="G319" s="196" t="s">
        <v>209</v>
      </c>
      <c r="H319" s="196">
        <v>1</v>
      </c>
      <c r="I319" s="199">
        <v>357.93</v>
      </c>
      <c r="J319" s="198" t="s">
        <v>144</v>
      </c>
      <c r="K319" s="199">
        <f t="shared" si="6"/>
        <v>357.93</v>
      </c>
      <c r="L319" s="199">
        <f t="shared" si="7"/>
        <v>357.93</v>
      </c>
      <c r="M319" s="198" t="s">
        <v>2911</v>
      </c>
      <c r="N319" s="452" t="s">
        <v>767</v>
      </c>
      <c r="O319" s="210"/>
    </row>
    <row r="320" spans="1:15" s="16" customFormat="1" ht="24.9" hidden="1" customHeight="1">
      <c r="A320" s="196">
        <v>318</v>
      </c>
      <c r="B320" s="197" t="s">
        <v>678</v>
      </c>
      <c r="C320" s="196" t="s">
        <v>765</v>
      </c>
      <c r="D320" s="196" t="s">
        <v>772</v>
      </c>
      <c r="E320" s="196">
        <v>17293019383</v>
      </c>
      <c r="F320" s="196">
        <v>2012</v>
      </c>
      <c r="G320" s="196" t="s">
        <v>209</v>
      </c>
      <c r="H320" s="196">
        <v>1</v>
      </c>
      <c r="I320" s="199">
        <v>2081.16</v>
      </c>
      <c r="J320" s="198" t="s">
        <v>144</v>
      </c>
      <c r="K320" s="199">
        <f t="shared" si="6"/>
        <v>2081.16</v>
      </c>
      <c r="L320" s="199">
        <f t="shared" si="7"/>
        <v>2081.16</v>
      </c>
      <c r="M320" s="198" t="s">
        <v>2911</v>
      </c>
      <c r="N320" s="452" t="s">
        <v>767</v>
      </c>
      <c r="O320" s="210"/>
    </row>
    <row r="321" spans="1:15" s="16" customFormat="1" ht="24.9" hidden="1" customHeight="1">
      <c r="A321" s="196">
        <v>319</v>
      </c>
      <c r="B321" s="197" t="s">
        <v>688</v>
      </c>
      <c r="C321" s="196" t="s">
        <v>779</v>
      </c>
      <c r="D321" s="196" t="s">
        <v>724</v>
      </c>
      <c r="E321" s="196" t="s">
        <v>780</v>
      </c>
      <c r="F321" s="196">
        <v>2012</v>
      </c>
      <c r="G321" s="196" t="s">
        <v>209</v>
      </c>
      <c r="H321" s="196">
        <v>1</v>
      </c>
      <c r="I321" s="199">
        <v>357.93</v>
      </c>
      <c r="J321" s="198" t="s">
        <v>144</v>
      </c>
      <c r="K321" s="199">
        <f t="shared" si="6"/>
        <v>357.93</v>
      </c>
      <c r="L321" s="199">
        <f t="shared" si="7"/>
        <v>357.93</v>
      </c>
      <c r="M321" s="198" t="s">
        <v>2911</v>
      </c>
      <c r="N321" s="452" t="s">
        <v>767</v>
      </c>
      <c r="O321" s="210"/>
    </row>
    <row r="322" spans="1:15" s="16" customFormat="1" ht="24.9" hidden="1" customHeight="1">
      <c r="A322" s="196">
        <v>320</v>
      </c>
      <c r="B322" s="197" t="s">
        <v>678</v>
      </c>
      <c r="C322" s="196" t="s">
        <v>765</v>
      </c>
      <c r="D322" s="196" t="s">
        <v>772</v>
      </c>
      <c r="E322" s="196">
        <v>6409107703</v>
      </c>
      <c r="F322" s="196">
        <v>2012</v>
      </c>
      <c r="G322" s="196" t="s">
        <v>209</v>
      </c>
      <c r="H322" s="196">
        <v>1</v>
      </c>
      <c r="I322" s="199">
        <v>2081.16</v>
      </c>
      <c r="J322" s="198" t="s">
        <v>144</v>
      </c>
      <c r="K322" s="199">
        <f t="shared" si="6"/>
        <v>2081.16</v>
      </c>
      <c r="L322" s="199">
        <f t="shared" si="7"/>
        <v>2081.16</v>
      </c>
      <c r="M322" s="198" t="s">
        <v>2911</v>
      </c>
      <c r="N322" s="452" t="s">
        <v>767</v>
      </c>
      <c r="O322" s="210"/>
    </row>
    <row r="323" spans="1:15" s="16" customFormat="1" ht="24.9" hidden="1" customHeight="1">
      <c r="A323" s="196">
        <v>321</v>
      </c>
      <c r="B323" s="197" t="s">
        <v>688</v>
      </c>
      <c r="C323" s="196" t="s">
        <v>775</v>
      </c>
      <c r="D323" s="196" t="s">
        <v>724</v>
      </c>
      <c r="E323" s="196" t="s">
        <v>781</v>
      </c>
      <c r="F323" s="196">
        <v>2012</v>
      </c>
      <c r="G323" s="196" t="s">
        <v>209</v>
      </c>
      <c r="H323" s="196">
        <v>1</v>
      </c>
      <c r="I323" s="199">
        <v>357.93</v>
      </c>
      <c r="J323" s="198" t="s">
        <v>144</v>
      </c>
      <c r="K323" s="199">
        <f t="shared" si="6"/>
        <v>357.93</v>
      </c>
      <c r="L323" s="199">
        <f t="shared" si="7"/>
        <v>357.93</v>
      </c>
      <c r="M323" s="198" t="s">
        <v>2911</v>
      </c>
      <c r="N323" s="452" t="s">
        <v>767</v>
      </c>
      <c r="O323" s="210"/>
    </row>
    <row r="324" spans="1:15" s="16" customFormat="1" ht="24.9" hidden="1" customHeight="1">
      <c r="A324" s="196">
        <v>322</v>
      </c>
      <c r="B324" s="197" t="s">
        <v>678</v>
      </c>
      <c r="C324" s="196" t="s">
        <v>765</v>
      </c>
      <c r="D324" s="196" t="s">
        <v>772</v>
      </c>
      <c r="E324" s="196">
        <v>12939454711</v>
      </c>
      <c r="F324" s="196">
        <v>2012</v>
      </c>
      <c r="G324" s="196" t="s">
        <v>209</v>
      </c>
      <c r="H324" s="196">
        <v>1</v>
      </c>
      <c r="I324" s="199">
        <v>2081.16</v>
      </c>
      <c r="J324" s="198" t="s">
        <v>144</v>
      </c>
      <c r="K324" s="199">
        <f t="shared" si="6"/>
        <v>2081.16</v>
      </c>
      <c r="L324" s="199">
        <f t="shared" si="7"/>
        <v>2081.16</v>
      </c>
      <c r="M324" s="198" t="s">
        <v>2911</v>
      </c>
      <c r="N324" s="452" t="s">
        <v>767</v>
      </c>
      <c r="O324" s="210"/>
    </row>
    <row r="325" spans="1:15" s="16" customFormat="1" ht="24.9" hidden="1" customHeight="1">
      <c r="A325" s="196">
        <v>323</v>
      </c>
      <c r="B325" s="197" t="s">
        <v>688</v>
      </c>
      <c r="C325" s="196" t="s">
        <v>775</v>
      </c>
      <c r="D325" s="196" t="s">
        <v>724</v>
      </c>
      <c r="E325" s="196" t="s">
        <v>782</v>
      </c>
      <c r="F325" s="196">
        <v>2012</v>
      </c>
      <c r="G325" s="196" t="s">
        <v>209</v>
      </c>
      <c r="H325" s="196">
        <v>1</v>
      </c>
      <c r="I325" s="199">
        <v>357.93</v>
      </c>
      <c r="J325" s="198" t="s">
        <v>144</v>
      </c>
      <c r="K325" s="199">
        <f t="shared" si="6"/>
        <v>357.93</v>
      </c>
      <c r="L325" s="199">
        <f t="shared" si="7"/>
        <v>357.93</v>
      </c>
      <c r="M325" s="198" t="s">
        <v>2911</v>
      </c>
      <c r="N325" s="452" t="s">
        <v>758</v>
      </c>
      <c r="O325" s="210"/>
    </row>
    <row r="326" spans="1:15" s="16" customFormat="1" ht="24.9" hidden="1" customHeight="1">
      <c r="A326" s="196">
        <v>324</v>
      </c>
      <c r="B326" s="197" t="s">
        <v>783</v>
      </c>
      <c r="C326" s="196" t="s">
        <v>784</v>
      </c>
      <c r="D326" s="196" t="s">
        <v>785</v>
      </c>
      <c r="E326" s="196" t="s">
        <v>786</v>
      </c>
      <c r="F326" s="196">
        <v>2014</v>
      </c>
      <c r="G326" s="196" t="s">
        <v>209</v>
      </c>
      <c r="H326" s="196">
        <v>1</v>
      </c>
      <c r="I326" s="199">
        <v>13199.2</v>
      </c>
      <c r="J326" s="198" t="s">
        <v>144</v>
      </c>
      <c r="K326" s="199">
        <f t="shared" si="6"/>
        <v>13199.2</v>
      </c>
      <c r="L326" s="199">
        <f t="shared" si="7"/>
        <v>13199.2</v>
      </c>
      <c r="M326" s="198" t="s">
        <v>2911</v>
      </c>
      <c r="N326" s="452" t="s">
        <v>758</v>
      </c>
      <c r="O326" s="210"/>
    </row>
    <row r="327" spans="1:15" s="16" customFormat="1" ht="24.9" hidden="1" customHeight="1">
      <c r="A327" s="196">
        <v>325</v>
      </c>
      <c r="B327" s="197" t="s">
        <v>787</v>
      </c>
      <c r="C327" s="196" t="s">
        <v>788</v>
      </c>
      <c r="D327" s="196" t="s">
        <v>789</v>
      </c>
      <c r="E327" s="196" t="s">
        <v>790</v>
      </c>
      <c r="F327" s="196">
        <v>2014</v>
      </c>
      <c r="G327" s="196" t="s">
        <v>209</v>
      </c>
      <c r="H327" s="196">
        <v>1</v>
      </c>
      <c r="I327" s="199">
        <v>4755</v>
      </c>
      <c r="J327" s="198" t="s">
        <v>144</v>
      </c>
      <c r="K327" s="199">
        <f t="shared" si="6"/>
        <v>4755</v>
      </c>
      <c r="L327" s="199">
        <f t="shared" si="7"/>
        <v>4755</v>
      </c>
      <c r="M327" s="198" t="s">
        <v>2911</v>
      </c>
      <c r="N327" s="452" t="s">
        <v>758</v>
      </c>
      <c r="O327" s="210"/>
    </row>
    <row r="328" spans="1:15" s="16" customFormat="1" ht="24.9" hidden="1" customHeight="1">
      <c r="A328" s="196">
        <v>326</v>
      </c>
      <c r="B328" s="197" t="s">
        <v>791</v>
      </c>
      <c r="C328" s="196" t="s">
        <v>788</v>
      </c>
      <c r="D328" s="196" t="s">
        <v>792</v>
      </c>
      <c r="E328" s="196" t="s">
        <v>793</v>
      </c>
      <c r="F328" s="196">
        <v>2013</v>
      </c>
      <c r="G328" s="196" t="s">
        <v>209</v>
      </c>
      <c r="H328" s="196">
        <v>1</v>
      </c>
      <c r="I328" s="199">
        <v>30000</v>
      </c>
      <c r="J328" s="198" t="s">
        <v>144</v>
      </c>
      <c r="K328" s="199">
        <f t="shared" si="6"/>
        <v>30000</v>
      </c>
      <c r="L328" s="199">
        <f t="shared" si="7"/>
        <v>30000</v>
      </c>
      <c r="M328" s="198" t="s">
        <v>2911</v>
      </c>
      <c r="N328" s="452" t="s">
        <v>758</v>
      </c>
      <c r="O328" s="210"/>
    </row>
    <row r="329" spans="1:15" s="16" customFormat="1" ht="24.9" hidden="1" customHeight="1">
      <c r="A329" s="196">
        <v>327</v>
      </c>
      <c r="B329" s="197" t="s">
        <v>794</v>
      </c>
      <c r="C329" s="196" t="s">
        <v>784</v>
      </c>
      <c r="D329" s="196" t="s">
        <v>795</v>
      </c>
      <c r="E329" s="196" t="s">
        <v>796</v>
      </c>
      <c r="F329" s="196">
        <v>2014</v>
      </c>
      <c r="G329" s="196" t="s">
        <v>209</v>
      </c>
      <c r="H329" s="196">
        <v>1</v>
      </c>
      <c r="I329" s="199">
        <v>3600</v>
      </c>
      <c r="J329" s="198" t="s">
        <v>144</v>
      </c>
      <c r="K329" s="199">
        <f t="shared" si="6"/>
        <v>3600</v>
      </c>
      <c r="L329" s="199">
        <f t="shared" si="7"/>
        <v>3600</v>
      </c>
      <c r="M329" s="198" t="s">
        <v>2911</v>
      </c>
      <c r="N329" s="452" t="s">
        <v>758</v>
      </c>
      <c r="O329" s="210"/>
    </row>
    <row r="330" spans="1:15" s="16" customFormat="1" ht="24.9" hidden="1" customHeight="1">
      <c r="A330" s="196">
        <v>328</v>
      </c>
      <c r="B330" s="197" t="s">
        <v>797</v>
      </c>
      <c r="C330" s="196" t="s">
        <v>798</v>
      </c>
      <c r="D330" s="196" t="s">
        <v>799</v>
      </c>
      <c r="E330" s="196" t="s">
        <v>800</v>
      </c>
      <c r="F330" s="196">
        <v>2014</v>
      </c>
      <c r="G330" s="196" t="s">
        <v>209</v>
      </c>
      <c r="H330" s="196">
        <v>1</v>
      </c>
      <c r="I330" s="199">
        <v>9800</v>
      </c>
      <c r="J330" s="198" t="s">
        <v>144</v>
      </c>
      <c r="K330" s="199">
        <f t="shared" si="6"/>
        <v>9800</v>
      </c>
      <c r="L330" s="199">
        <f t="shared" si="7"/>
        <v>9800</v>
      </c>
      <c r="M330" s="198" t="s">
        <v>2911</v>
      </c>
      <c r="N330" s="452" t="s">
        <v>758</v>
      </c>
      <c r="O330" s="210"/>
    </row>
    <row r="331" spans="1:15" s="16" customFormat="1" ht="24.9" hidden="1" customHeight="1">
      <c r="A331" s="196">
        <v>329</v>
      </c>
      <c r="B331" s="197" t="s">
        <v>801</v>
      </c>
      <c r="C331" s="196"/>
      <c r="D331" s="196" t="s">
        <v>802</v>
      </c>
      <c r="E331" s="196"/>
      <c r="F331" s="196">
        <v>2015</v>
      </c>
      <c r="G331" s="196" t="s">
        <v>209</v>
      </c>
      <c r="H331" s="196">
        <v>1</v>
      </c>
      <c r="I331" s="199">
        <v>22630</v>
      </c>
      <c r="J331" s="196" t="s">
        <v>144</v>
      </c>
      <c r="K331" s="199">
        <f t="shared" si="6"/>
        <v>22630</v>
      </c>
      <c r="L331" s="199">
        <f t="shared" si="7"/>
        <v>22630</v>
      </c>
      <c r="M331" s="198" t="s">
        <v>2911</v>
      </c>
      <c r="N331" s="197" t="s">
        <v>758</v>
      </c>
      <c r="O331" s="210"/>
    </row>
    <row r="332" spans="1:15" s="16" customFormat="1" ht="24.9" hidden="1" customHeight="1">
      <c r="A332" s="196">
        <v>330</v>
      </c>
      <c r="B332" s="197" t="s">
        <v>759</v>
      </c>
      <c r="C332" s="196" t="s">
        <v>218</v>
      </c>
      <c r="D332" s="196" t="s">
        <v>803</v>
      </c>
      <c r="E332" s="196"/>
      <c r="F332" s="196">
        <v>2015</v>
      </c>
      <c r="G332" s="196" t="s">
        <v>209</v>
      </c>
      <c r="H332" s="196">
        <v>1</v>
      </c>
      <c r="I332" s="199">
        <v>117980</v>
      </c>
      <c r="J332" s="196" t="s">
        <v>144</v>
      </c>
      <c r="K332" s="199">
        <f t="shared" si="6"/>
        <v>117980</v>
      </c>
      <c r="L332" s="199">
        <f t="shared" si="7"/>
        <v>117980</v>
      </c>
      <c r="M332" s="198" t="s">
        <v>2911</v>
      </c>
      <c r="N332" s="197" t="s">
        <v>758</v>
      </c>
      <c r="O332" s="210"/>
    </row>
    <row r="333" spans="1:15" s="16" customFormat="1" ht="24.9" hidden="1" customHeight="1">
      <c r="A333" s="196">
        <v>331</v>
      </c>
      <c r="B333" s="197" t="s">
        <v>804</v>
      </c>
      <c r="C333" s="196" t="s">
        <v>805</v>
      </c>
      <c r="D333" s="196" t="s">
        <v>806</v>
      </c>
      <c r="E333" s="196"/>
      <c r="F333" s="196">
        <v>2015</v>
      </c>
      <c r="G333" s="196" t="s">
        <v>209</v>
      </c>
      <c r="H333" s="196">
        <v>1</v>
      </c>
      <c r="I333" s="199">
        <v>7700</v>
      </c>
      <c r="J333" s="196" t="s">
        <v>144</v>
      </c>
      <c r="K333" s="199">
        <f t="shared" si="6"/>
        <v>7700</v>
      </c>
      <c r="L333" s="199">
        <f t="shared" si="7"/>
        <v>7700</v>
      </c>
      <c r="M333" s="198" t="s">
        <v>2911</v>
      </c>
      <c r="N333" s="197" t="s">
        <v>758</v>
      </c>
      <c r="O333" s="210"/>
    </row>
    <row r="334" spans="1:15" s="16" customFormat="1" ht="24.9" hidden="1" customHeight="1">
      <c r="A334" s="196">
        <v>332</v>
      </c>
      <c r="B334" s="197" t="s">
        <v>807</v>
      </c>
      <c r="C334" s="196" t="s">
        <v>808</v>
      </c>
      <c r="D334" s="196" t="s">
        <v>809</v>
      </c>
      <c r="E334" s="196"/>
      <c r="F334" s="196">
        <v>2015</v>
      </c>
      <c r="G334" s="196" t="s">
        <v>209</v>
      </c>
      <c r="H334" s="196">
        <v>1</v>
      </c>
      <c r="I334" s="199">
        <v>15900</v>
      </c>
      <c r="J334" s="196" t="s">
        <v>144</v>
      </c>
      <c r="K334" s="199">
        <f t="shared" si="6"/>
        <v>15900</v>
      </c>
      <c r="L334" s="199">
        <f t="shared" si="7"/>
        <v>15900</v>
      </c>
      <c r="M334" s="198" t="s">
        <v>2911</v>
      </c>
      <c r="N334" s="197" t="s">
        <v>758</v>
      </c>
      <c r="O334" s="210"/>
    </row>
    <row r="335" spans="1:15" s="16" customFormat="1" ht="24.9" hidden="1" customHeight="1">
      <c r="A335" s="196">
        <v>333</v>
      </c>
      <c r="B335" s="197" t="s">
        <v>810</v>
      </c>
      <c r="C335" s="196" t="s">
        <v>811</v>
      </c>
      <c r="D335" s="196" t="s">
        <v>812</v>
      </c>
      <c r="E335" s="196"/>
      <c r="F335" s="196">
        <v>2015</v>
      </c>
      <c r="G335" s="196" t="s">
        <v>209</v>
      </c>
      <c r="H335" s="196">
        <v>1</v>
      </c>
      <c r="I335" s="199">
        <v>8500</v>
      </c>
      <c r="J335" s="196" t="s">
        <v>144</v>
      </c>
      <c r="K335" s="199">
        <f t="shared" si="6"/>
        <v>8500</v>
      </c>
      <c r="L335" s="199">
        <f t="shared" si="7"/>
        <v>8500</v>
      </c>
      <c r="M335" s="198" t="s">
        <v>2911</v>
      </c>
      <c r="N335" s="197" t="s">
        <v>758</v>
      </c>
      <c r="O335" s="210"/>
    </row>
    <row r="336" spans="1:15" s="16" customFormat="1" ht="24.9" hidden="1" customHeight="1">
      <c r="A336" s="196">
        <v>334</v>
      </c>
      <c r="B336" s="197" t="s">
        <v>813</v>
      </c>
      <c r="C336" s="196" t="s">
        <v>814</v>
      </c>
      <c r="D336" s="196" t="s">
        <v>815</v>
      </c>
      <c r="E336" s="196"/>
      <c r="F336" s="196">
        <v>2015</v>
      </c>
      <c r="G336" s="196" t="s">
        <v>209</v>
      </c>
      <c r="H336" s="196">
        <v>1</v>
      </c>
      <c r="I336" s="199">
        <v>69970.5</v>
      </c>
      <c r="J336" s="196" t="s">
        <v>144</v>
      </c>
      <c r="K336" s="199">
        <f t="shared" si="6"/>
        <v>69970.5</v>
      </c>
      <c r="L336" s="199">
        <f t="shared" si="7"/>
        <v>69970.5</v>
      </c>
      <c r="M336" s="198" t="s">
        <v>2911</v>
      </c>
      <c r="N336" s="197" t="s">
        <v>758</v>
      </c>
      <c r="O336" s="210"/>
    </row>
    <row r="337" spans="1:15" s="16" customFormat="1" ht="24.9" hidden="1" customHeight="1">
      <c r="A337" s="196">
        <v>335</v>
      </c>
      <c r="B337" s="468" t="s">
        <v>816</v>
      </c>
      <c r="C337" s="469" t="s">
        <v>817</v>
      </c>
      <c r="D337" s="469"/>
      <c r="E337" s="469"/>
      <c r="F337" s="469">
        <v>2016</v>
      </c>
      <c r="G337" s="469" t="s">
        <v>209</v>
      </c>
      <c r="H337" s="469">
        <v>1</v>
      </c>
      <c r="I337" s="470">
        <v>21641.85</v>
      </c>
      <c r="J337" s="469" t="s">
        <v>144</v>
      </c>
      <c r="K337" s="470">
        <f t="shared" si="6"/>
        <v>21641.85</v>
      </c>
      <c r="L337" s="470">
        <f t="shared" si="7"/>
        <v>21641.85</v>
      </c>
      <c r="M337" s="471" t="s">
        <v>2911</v>
      </c>
      <c r="N337" s="468" t="s">
        <v>758</v>
      </c>
      <c r="O337" s="210"/>
    </row>
    <row r="338" spans="1:15" s="16" customFormat="1" ht="24.9" hidden="1" customHeight="1">
      <c r="A338" s="196">
        <v>336</v>
      </c>
      <c r="B338" s="197" t="s">
        <v>818</v>
      </c>
      <c r="C338" s="196" t="s">
        <v>788</v>
      </c>
      <c r="D338" s="196" t="s">
        <v>819</v>
      </c>
      <c r="E338" s="196">
        <v>1597</v>
      </c>
      <c r="F338" s="196">
        <v>2016</v>
      </c>
      <c r="G338" s="255" t="s">
        <v>240</v>
      </c>
      <c r="H338" s="196">
        <v>1</v>
      </c>
      <c r="I338" s="199">
        <v>4104</v>
      </c>
      <c r="J338" s="196" t="s">
        <v>144</v>
      </c>
      <c r="K338" s="199">
        <f t="shared" si="6"/>
        <v>4104</v>
      </c>
      <c r="L338" s="199">
        <f t="shared" si="7"/>
        <v>4104</v>
      </c>
      <c r="M338" s="198" t="s">
        <v>2911</v>
      </c>
      <c r="N338" s="197"/>
      <c r="O338" s="210"/>
    </row>
    <row r="339" spans="1:15" s="16" customFormat="1" ht="24.9" hidden="1" customHeight="1">
      <c r="A339" s="196">
        <v>337</v>
      </c>
      <c r="B339" s="197" t="s">
        <v>820</v>
      </c>
      <c r="C339" s="196" t="s">
        <v>821</v>
      </c>
      <c r="D339" s="196" t="s">
        <v>822</v>
      </c>
      <c r="E339" s="196"/>
      <c r="F339" s="196">
        <v>2016</v>
      </c>
      <c r="G339" s="196" t="s">
        <v>209</v>
      </c>
      <c r="H339" s="196">
        <v>1</v>
      </c>
      <c r="I339" s="199">
        <v>14557.32</v>
      </c>
      <c r="J339" s="196" t="s">
        <v>144</v>
      </c>
      <c r="K339" s="199">
        <f t="shared" si="6"/>
        <v>14557.32</v>
      </c>
      <c r="L339" s="199">
        <f t="shared" si="7"/>
        <v>14557.32</v>
      </c>
      <c r="M339" s="198" t="s">
        <v>2911</v>
      </c>
      <c r="N339" s="197" t="s">
        <v>758</v>
      </c>
      <c r="O339" s="210"/>
    </row>
    <row r="340" spans="1:15" s="16" customFormat="1" ht="24.9" hidden="1" customHeight="1">
      <c r="A340" s="196">
        <v>338</v>
      </c>
      <c r="B340" s="197" t="s">
        <v>823</v>
      </c>
      <c r="C340" s="196" t="s">
        <v>821</v>
      </c>
      <c r="D340" s="196" t="s">
        <v>824</v>
      </c>
      <c r="E340" s="196"/>
      <c r="F340" s="196">
        <v>2016</v>
      </c>
      <c r="G340" s="196" t="s">
        <v>209</v>
      </c>
      <c r="H340" s="196">
        <v>1</v>
      </c>
      <c r="I340" s="199">
        <v>5446</v>
      </c>
      <c r="J340" s="196" t="s">
        <v>144</v>
      </c>
      <c r="K340" s="199">
        <f t="shared" si="6"/>
        <v>5446</v>
      </c>
      <c r="L340" s="199">
        <f t="shared" si="7"/>
        <v>5446</v>
      </c>
      <c r="M340" s="198" t="s">
        <v>2911</v>
      </c>
      <c r="N340" s="197" t="s">
        <v>758</v>
      </c>
      <c r="O340" s="210"/>
    </row>
    <row r="341" spans="1:15" s="16" customFormat="1" ht="24.9" hidden="1" customHeight="1">
      <c r="A341" s="196">
        <v>339</v>
      </c>
      <c r="B341" s="197" t="s">
        <v>825</v>
      </c>
      <c r="C341" s="196" t="s">
        <v>826</v>
      </c>
      <c r="D341" s="196" t="s">
        <v>827</v>
      </c>
      <c r="E341" s="196"/>
      <c r="F341" s="196">
        <v>2016</v>
      </c>
      <c r="G341" s="196" t="s">
        <v>209</v>
      </c>
      <c r="H341" s="196">
        <v>2</v>
      </c>
      <c r="I341" s="199">
        <v>5199.9799999999996</v>
      </c>
      <c r="J341" s="196" t="s">
        <v>144</v>
      </c>
      <c r="K341" s="199">
        <f t="shared" si="6"/>
        <v>10399.959999999999</v>
      </c>
      <c r="L341" s="199">
        <f t="shared" si="7"/>
        <v>10399.959999999999</v>
      </c>
      <c r="M341" s="198" t="s">
        <v>2911</v>
      </c>
      <c r="N341" s="197" t="s">
        <v>758</v>
      </c>
      <c r="O341" s="210"/>
    </row>
    <row r="342" spans="1:15" s="16" customFormat="1" ht="24.9" hidden="1" customHeight="1">
      <c r="A342" s="196">
        <v>340</v>
      </c>
      <c r="B342" s="197" t="s">
        <v>828</v>
      </c>
      <c r="C342" s="196" t="s">
        <v>829</v>
      </c>
      <c r="D342" s="196" t="s">
        <v>830</v>
      </c>
      <c r="E342" s="196"/>
      <c r="F342" s="196">
        <v>2000</v>
      </c>
      <c r="G342" s="196" t="s">
        <v>209</v>
      </c>
      <c r="H342" s="196">
        <v>1</v>
      </c>
      <c r="I342" s="199">
        <v>32865</v>
      </c>
      <c r="J342" s="196" t="s">
        <v>144</v>
      </c>
      <c r="K342" s="199">
        <f t="shared" si="6"/>
        <v>32865</v>
      </c>
      <c r="L342" s="199">
        <f t="shared" si="7"/>
        <v>32865</v>
      </c>
      <c r="M342" s="198" t="s">
        <v>2911</v>
      </c>
      <c r="N342" s="197" t="s">
        <v>767</v>
      </c>
      <c r="O342" s="210"/>
    </row>
    <row r="343" spans="1:15" s="16" customFormat="1" ht="24.9" hidden="1" customHeight="1">
      <c r="A343" s="196">
        <v>341</v>
      </c>
      <c r="B343" s="197" t="s">
        <v>261</v>
      </c>
      <c r="C343" s="196" t="s">
        <v>644</v>
      </c>
      <c r="D343" s="196" t="s">
        <v>831</v>
      </c>
      <c r="E343" s="196"/>
      <c r="F343" s="196">
        <v>2017</v>
      </c>
      <c r="G343" s="196" t="s">
        <v>209</v>
      </c>
      <c r="H343" s="196">
        <v>1</v>
      </c>
      <c r="I343" s="199">
        <v>1178</v>
      </c>
      <c r="J343" s="196" t="s">
        <v>144</v>
      </c>
      <c r="K343" s="199">
        <f t="shared" si="6"/>
        <v>1178</v>
      </c>
      <c r="L343" s="199">
        <f t="shared" si="7"/>
        <v>1178</v>
      </c>
      <c r="M343" s="198" t="s">
        <v>2911</v>
      </c>
      <c r="N343" s="197" t="s">
        <v>758</v>
      </c>
      <c r="O343" s="210"/>
    </row>
    <row r="344" spans="1:15" s="16" customFormat="1" ht="24.9" hidden="1" customHeight="1">
      <c r="A344" s="196">
        <v>342</v>
      </c>
      <c r="B344" s="197" t="s">
        <v>832</v>
      </c>
      <c r="C344" s="196" t="s">
        <v>833</v>
      </c>
      <c r="D344" s="196" t="s">
        <v>834</v>
      </c>
      <c r="E344" s="196"/>
      <c r="F344" s="196">
        <v>2017</v>
      </c>
      <c r="G344" s="196" t="s">
        <v>209</v>
      </c>
      <c r="H344" s="196">
        <v>1</v>
      </c>
      <c r="I344" s="199">
        <v>15098.4</v>
      </c>
      <c r="J344" s="196" t="s">
        <v>144</v>
      </c>
      <c r="K344" s="199">
        <f t="shared" si="6"/>
        <v>15098.4</v>
      </c>
      <c r="L344" s="199">
        <f t="shared" si="7"/>
        <v>15098.4</v>
      </c>
      <c r="M344" s="198" t="s">
        <v>2911</v>
      </c>
      <c r="N344" s="197" t="s">
        <v>758</v>
      </c>
      <c r="O344" s="210"/>
    </row>
    <row r="345" spans="1:15" s="16" customFormat="1" ht="24.9" hidden="1" customHeight="1">
      <c r="A345" s="196">
        <v>343</v>
      </c>
      <c r="B345" s="197" t="s">
        <v>825</v>
      </c>
      <c r="C345" s="196" t="s">
        <v>835</v>
      </c>
      <c r="D345" s="196" t="s">
        <v>836</v>
      </c>
      <c r="E345" s="196"/>
      <c r="F345" s="196">
        <v>2017</v>
      </c>
      <c r="G345" s="196" t="s">
        <v>625</v>
      </c>
      <c r="H345" s="196">
        <v>1</v>
      </c>
      <c r="I345" s="199">
        <v>3505.5</v>
      </c>
      <c r="J345" s="196" t="s">
        <v>144</v>
      </c>
      <c r="K345" s="199">
        <f t="shared" si="6"/>
        <v>3505.5</v>
      </c>
      <c r="L345" s="199">
        <f t="shared" si="7"/>
        <v>3505.5</v>
      </c>
      <c r="M345" s="198" t="s">
        <v>2911</v>
      </c>
      <c r="N345" s="197" t="s">
        <v>758</v>
      </c>
      <c r="O345" s="210"/>
    </row>
    <row r="346" spans="1:15" s="16" customFormat="1" ht="24.9" hidden="1" customHeight="1">
      <c r="A346" s="196">
        <v>344</v>
      </c>
      <c r="B346" s="197" t="s">
        <v>825</v>
      </c>
      <c r="C346" s="196" t="s">
        <v>1054</v>
      </c>
      <c r="D346" s="196">
        <v>0</v>
      </c>
      <c r="E346" s="196"/>
      <c r="F346" s="196">
        <v>2018</v>
      </c>
      <c r="G346" s="196" t="s">
        <v>209</v>
      </c>
      <c r="H346" s="196">
        <v>2</v>
      </c>
      <c r="I346" s="199">
        <v>3505.5</v>
      </c>
      <c r="J346" s="196" t="s">
        <v>144</v>
      </c>
      <c r="K346" s="199">
        <f t="shared" si="6"/>
        <v>7011</v>
      </c>
      <c r="L346" s="199">
        <f t="shared" si="7"/>
        <v>7011</v>
      </c>
      <c r="M346" s="198" t="s">
        <v>2911</v>
      </c>
      <c r="N346" s="197" t="s">
        <v>758</v>
      </c>
      <c r="O346" s="210"/>
    </row>
    <row r="347" spans="1:15" s="16" customFormat="1" ht="24.9" hidden="1" customHeight="1">
      <c r="A347" s="196">
        <v>345</v>
      </c>
      <c r="B347" s="197" t="s">
        <v>1053</v>
      </c>
      <c r="C347" s="196" t="s">
        <v>1055</v>
      </c>
      <c r="D347" s="196" t="s">
        <v>1056</v>
      </c>
      <c r="E347" s="196"/>
      <c r="F347" s="196">
        <v>2018</v>
      </c>
      <c r="G347" s="196" t="s">
        <v>625</v>
      </c>
      <c r="H347" s="196">
        <v>1</v>
      </c>
      <c r="I347" s="199">
        <v>11000</v>
      </c>
      <c r="J347" s="196" t="s">
        <v>144</v>
      </c>
      <c r="K347" s="199">
        <f>I347*H347</f>
        <v>11000</v>
      </c>
      <c r="L347" s="199">
        <f>K347</f>
        <v>11000</v>
      </c>
      <c r="M347" s="198" t="s">
        <v>2911</v>
      </c>
      <c r="N347" s="197" t="s">
        <v>758</v>
      </c>
      <c r="O347" s="210"/>
    </row>
    <row r="348" spans="1:15" s="16" customFormat="1" ht="24.9" hidden="1" customHeight="1">
      <c r="A348" s="196">
        <v>346</v>
      </c>
      <c r="B348" s="197" t="s">
        <v>3144</v>
      </c>
      <c r="C348" s="196" t="s">
        <v>206</v>
      </c>
      <c r="D348" s="196" t="s">
        <v>3142</v>
      </c>
      <c r="E348" s="196"/>
      <c r="F348" s="196">
        <v>2020</v>
      </c>
      <c r="G348" s="196" t="s">
        <v>625</v>
      </c>
      <c r="H348" s="196">
        <v>10</v>
      </c>
      <c r="I348" s="199">
        <v>3490</v>
      </c>
      <c r="J348" s="196"/>
      <c r="K348" s="199">
        <f>I348*H348</f>
        <v>34900</v>
      </c>
      <c r="L348" s="199">
        <f>K348</f>
        <v>34900</v>
      </c>
      <c r="M348" s="198" t="s">
        <v>2915</v>
      </c>
      <c r="N348" s="197" t="s">
        <v>3143</v>
      </c>
      <c r="O348" s="210"/>
    </row>
    <row r="349" spans="1:15" s="16" customFormat="1" ht="24.9" hidden="1" customHeight="1">
      <c r="A349" s="196">
        <v>347</v>
      </c>
      <c r="B349" s="197" t="s">
        <v>3149</v>
      </c>
      <c r="C349" s="196" t="s">
        <v>3145</v>
      </c>
      <c r="D349" s="196" t="s">
        <v>3146</v>
      </c>
      <c r="E349" s="196"/>
      <c r="F349" s="196">
        <v>2020</v>
      </c>
      <c r="G349" s="196" t="s">
        <v>203</v>
      </c>
      <c r="H349" s="196">
        <v>25</v>
      </c>
      <c r="I349" s="199">
        <f>K349/H349</f>
        <v>970.47</v>
      </c>
      <c r="J349" s="196" t="s">
        <v>144</v>
      </c>
      <c r="K349" s="199">
        <v>24261.75</v>
      </c>
      <c r="L349" s="199">
        <v>24261.75</v>
      </c>
      <c r="M349" s="198" t="s">
        <v>2915</v>
      </c>
      <c r="N349" s="197" t="s">
        <v>3143</v>
      </c>
      <c r="O349" s="210"/>
    </row>
    <row r="350" spans="1:15" s="16" customFormat="1" ht="24.9" hidden="1" customHeight="1">
      <c r="A350" s="196">
        <v>348</v>
      </c>
      <c r="B350" s="197" t="s">
        <v>3147</v>
      </c>
      <c r="C350" s="196" t="s">
        <v>644</v>
      </c>
      <c r="D350" s="196" t="s">
        <v>3148</v>
      </c>
      <c r="E350" s="196"/>
      <c r="F350" s="196">
        <v>2020</v>
      </c>
      <c r="G350" s="196" t="s">
        <v>203</v>
      </c>
      <c r="H350" s="196">
        <v>3</v>
      </c>
      <c r="I350" s="199">
        <v>3350</v>
      </c>
      <c r="J350" s="196" t="s">
        <v>144</v>
      </c>
      <c r="K350" s="199">
        <f>I350*H350</f>
        <v>10050</v>
      </c>
      <c r="L350" s="199">
        <v>10050</v>
      </c>
      <c r="M350" s="198" t="s">
        <v>2915</v>
      </c>
      <c r="N350" s="197" t="s">
        <v>3143</v>
      </c>
      <c r="O350" s="210"/>
    </row>
    <row r="351" spans="1:15" s="16" customFormat="1" ht="24.9" hidden="1" customHeight="1">
      <c r="A351" s="196">
        <v>349</v>
      </c>
      <c r="B351" s="197" t="s">
        <v>925</v>
      </c>
      <c r="C351" s="196"/>
      <c r="D351" s="259"/>
      <c r="E351" s="196"/>
      <c r="F351" s="473">
        <v>40333</v>
      </c>
      <c r="G351" s="196" t="s">
        <v>240</v>
      </c>
      <c r="H351" s="196"/>
      <c r="I351" s="199"/>
      <c r="J351" s="196" t="s">
        <v>144</v>
      </c>
      <c r="K351" s="199">
        <v>1161.44</v>
      </c>
      <c r="L351" s="199">
        <f t="shared" ref="L351:L389" si="8">K351</f>
        <v>1161.44</v>
      </c>
      <c r="M351" s="664" t="s">
        <v>4068</v>
      </c>
      <c r="N351" s="197" t="s">
        <v>902</v>
      </c>
      <c r="O351" s="210"/>
    </row>
    <row r="352" spans="1:15" s="16" customFormat="1" ht="24.9" hidden="1" customHeight="1">
      <c r="A352" s="196">
        <v>350</v>
      </c>
      <c r="B352" s="197" t="s">
        <v>926</v>
      </c>
      <c r="C352" s="196"/>
      <c r="D352" s="259"/>
      <c r="E352" s="196"/>
      <c r="F352" s="473">
        <v>40340</v>
      </c>
      <c r="G352" s="196" t="s">
        <v>240</v>
      </c>
      <c r="H352" s="196"/>
      <c r="I352" s="199"/>
      <c r="J352" s="196" t="s">
        <v>144</v>
      </c>
      <c r="K352" s="199">
        <v>10836.56</v>
      </c>
      <c r="L352" s="199">
        <f t="shared" si="8"/>
        <v>10836.56</v>
      </c>
      <c r="M352" s="664" t="s">
        <v>4068</v>
      </c>
      <c r="N352" s="197" t="s">
        <v>902</v>
      </c>
      <c r="O352" s="210"/>
    </row>
    <row r="353" spans="1:15" s="16" customFormat="1" ht="24.9" hidden="1" customHeight="1">
      <c r="A353" s="196">
        <v>351</v>
      </c>
      <c r="B353" s="197" t="s">
        <v>927</v>
      </c>
      <c r="C353" s="196"/>
      <c r="D353" s="259"/>
      <c r="E353" s="196"/>
      <c r="F353" s="473">
        <v>40371</v>
      </c>
      <c r="G353" s="196" t="s">
        <v>240</v>
      </c>
      <c r="H353" s="196"/>
      <c r="I353" s="199"/>
      <c r="J353" s="196" t="s">
        <v>144</v>
      </c>
      <c r="K353" s="199">
        <v>419</v>
      </c>
      <c r="L353" s="199">
        <f t="shared" si="8"/>
        <v>419</v>
      </c>
      <c r="M353" s="664" t="s">
        <v>4068</v>
      </c>
      <c r="N353" s="197" t="s">
        <v>902</v>
      </c>
      <c r="O353" s="210"/>
    </row>
    <row r="354" spans="1:15" s="16" customFormat="1" ht="24.9" hidden="1" customHeight="1">
      <c r="A354" s="196">
        <v>352</v>
      </c>
      <c r="B354" s="197" t="s">
        <v>928</v>
      </c>
      <c r="C354" s="196"/>
      <c r="D354" s="259"/>
      <c r="E354" s="196"/>
      <c r="F354" s="473">
        <v>40620</v>
      </c>
      <c r="G354" s="196" t="s">
        <v>240</v>
      </c>
      <c r="H354" s="196"/>
      <c r="I354" s="199"/>
      <c r="J354" s="196" t="s">
        <v>144</v>
      </c>
      <c r="K354" s="199">
        <v>2462.77</v>
      </c>
      <c r="L354" s="199">
        <f t="shared" si="8"/>
        <v>2462.77</v>
      </c>
      <c r="M354" s="664" t="s">
        <v>4068</v>
      </c>
      <c r="N354" s="197" t="s">
        <v>902</v>
      </c>
      <c r="O354" s="210"/>
    </row>
    <row r="355" spans="1:15" s="16" customFormat="1" ht="24.9" hidden="1" customHeight="1">
      <c r="A355" s="196">
        <v>353</v>
      </c>
      <c r="B355" s="197" t="s">
        <v>929</v>
      </c>
      <c r="C355" s="196"/>
      <c r="D355" s="259"/>
      <c r="E355" s="196"/>
      <c r="F355" s="473">
        <v>40897</v>
      </c>
      <c r="G355" s="196" t="s">
        <v>240</v>
      </c>
      <c r="H355" s="196"/>
      <c r="I355" s="199"/>
      <c r="J355" s="196" t="s">
        <v>144</v>
      </c>
      <c r="K355" s="199">
        <v>2599</v>
      </c>
      <c r="L355" s="199">
        <f t="shared" si="8"/>
        <v>2599</v>
      </c>
      <c r="M355" s="664" t="s">
        <v>4068</v>
      </c>
      <c r="N355" s="197" t="s">
        <v>902</v>
      </c>
      <c r="O355" s="210"/>
    </row>
    <row r="356" spans="1:15" s="16" customFormat="1" ht="24.9" hidden="1" customHeight="1">
      <c r="A356" s="196">
        <v>354</v>
      </c>
      <c r="B356" s="197" t="s">
        <v>930</v>
      </c>
      <c r="C356" s="196"/>
      <c r="D356" s="259"/>
      <c r="E356" s="196"/>
      <c r="F356" s="473">
        <v>41253</v>
      </c>
      <c r="G356" s="196" t="s">
        <v>240</v>
      </c>
      <c r="H356" s="196"/>
      <c r="I356" s="199"/>
      <c r="J356" s="196" t="s">
        <v>144</v>
      </c>
      <c r="K356" s="199">
        <v>1298.78</v>
      </c>
      <c r="L356" s="199">
        <f t="shared" si="8"/>
        <v>1298.78</v>
      </c>
      <c r="M356" s="664" t="s">
        <v>4068</v>
      </c>
      <c r="N356" s="197" t="s">
        <v>902</v>
      </c>
      <c r="O356" s="210"/>
    </row>
    <row r="357" spans="1:15" s="16" customFormat="1" ht="24.9" hidden="1" customHeight="1">
      <c r="A357" s="196">
        <v>355</v>
      </c>
      <c r="B357" s="197" t="s">
        <v>931</v>
      </c>
      <c r="C357" s="196"/>
      <c r="D357" s="259"/>
      <c r="E357" s="196"/>
      <c r="F357" s="473">
        <v>41557</v>
      </c>
      <c r="G357" s="196" t="s">
        <v>240</v>
      </c>
      <c r="H357" s="196"/>
      <c r="I357" s="199"/>
      <c r="J357" s="196" t="s">
        <v>144</v>
      </c>
      <c r="K357" s="199">
        <v>352</v>
      </c>
      <c r="L357" s="199">
        <f t="shared" si="8"/>
        <v>352</v>
      </c>
      <c r="M357" s="664" t="s">
        <v>4068</v>
      </c>
      <c r="N357" s="197" t="s">
        <v>902</v>
      </c>
      <c r="O357" s="210"/>
    </row>
    <row r="358" spans="1:15" s="16" customFormat="1" ht="24.9" hidden="1" customHeight="1">
      <c r="A358" s="196">
        <v>356</v>
      </c>
      <c r="B358" s="197" t="s">
        <v>932</v>
      </c>
      <c r="C358" s="196"/>
      <c r="D358" s="259"/>
      <c r="E358" s="196"/>
      <c r="F358" s="473">
        <v>41675</v>
      </c>
      <c r="G358" s="196" t="s">
        <v>240</v>
      </c>
      <c r="H358" s="196"/>
      <c r="I358" s="199"/>
      <c r="J358" s="196" t="s">
        <v>144</v>
      </c>
      <c r="K358" s="199">
        <v>656</v>
      </c>
      <c r="L358" s="199">
        <f t="shared" si="8"/>
        <v>656</v>
      </c>
      <c r="M358" s="664" t="s">
        <v>4068</v>
      </c>
      <c r="N358" s="197" t="s">
        <v>902</v>
      </c>
      <c r="O358" s="210"/>
    </row>
    <row r="359" spans="1:15" s="16" customFormat="1" ht="24.9" hidden="1" customHeight="1">
      <c r="A359" s="196">
        <v>357</v>
      </c>
      <c r="B359" s="197" t="s">
        <v>933</v>
      </c>
      <c r="C359" s="196"/>
      <c r="D359" s="259"/>
      <c r="E359" s="196"/>
      <c r="F359" s="473">
        <v>41673</v>
      </c>
      <c r="G359" s="196" t="s">
        <v>240</v>
      </c>
      <c r="H359" s="196"/>
      <c r="I359" s="199"/>
      <c r="J359" s="196" t="s">
        <v>144</v>
      </c>
      <c r="K359" s="199">
        <v>440</v>
      </c>
      <c r="L359" s="199">
        <f t="shared" si="8"/>
        <v>440</v>
      </c>
      <c r="M359" s="664" t="s">
        <v>4068</v>
      </c>
      <c r="N359" s="197" t="s">
        <v>902</v>
      </c>
      <c r="O359" s="210"/>
    </row>
    <row r="360" spans="1:15" s="16" customFormat="1" ht="24.9" hidden="1" customHeight="1">
      <c r="A360" s="196">
        <v>358</v>
      </c>
      <c r="B360" s="197" t="s">
        <v>934</v>
      </c>
      <c r="C360" s="196"/>
      <c r="D360" s="259"/>
      <c r="E360" s="196"/>
      <c r="F360" s="473">
        <v>41673</v>
      </c>
      <c r="G360" s="196" t="s">
        <v>240</v>
      </c>
      <c r="H360" s="196"/>
      <c r="I360" s="199"/>
      <c r="J360" s="196" t="s">
        <v>144</v>
      </c>
      <c r="K360" s="199">
        <v>379</v>
      </c>
      <c r="L360" s="199">
        <f t="shared" si="8"/>
        <v>379</v>
      </c>
      <c r="M360" s="664" t="s">
        <v>4068</v>
      </c>
      <c r="N360" s="197" t="s">
        <v>902</v>
      </c>
      <c r="O360" s="210"/>
    </row>
    <row r="361" spans="1:15" s="16" customFormat="1" ht="24.9" hidden="1" customHeight="1">
      <c r="A361" s="196">
        <v>359</v>
      </c>
      <c r="B361" s="197" t="s">
        <v>935</v>
      </c>
      <c r="C361" s="196"/>
      <c r="D361" s="259"/>
      <c r="E361" s="196"/>
      <c r="F361" s="473">
        <v>41675</v>
      </c>
      <c r="G361" s="196" t="s">
        <v>240</v>
      </c>
      <c r="H361" s="196"/>
      <c r="I361" s="199"/>
      <c r="J361" s="196" t="s">
        <v>144</v>
      </c>
      <c r="K361" s="199">
        <v>599</v>
      </c>
      <c r="L361" s="199">
        <f t="shared" si="8"/>
        <v>599</v>
      </c>
      <c r="M361" s="664" t="s">
        <v>4068</v>
      </c>
      <c r="N361" s="197" t="s">
        <v>902</v>
      </c>
      <c r="O361" s="210"/>
    </row>
    <row r="362" spans="1:15" s="16" customFormat="1" ht="24.9" hidden="1" customHeight="1">
      <c r="A362" s="196">
        <v>360</v>
      </c>
      <c r="B362" s="197" t="s">
        <v>936</v>
      </c>
      <c r="C362" s="196"/>
      <c r="D362" s="259"/>
      <c r="E362" s="196"/>
      <c r="F362" s="473">
        <v>41697</v>
      </c>
      <c r="G362" s="196" t="s">
        <v>240</v>
      </c>
      <c r="H362" s="196"/>
      <c r="I362" s="199"/>
      <c r="J362" s="196" t="s">
        <v>144</v>
      </c>
      <c r="K362" s="199">
        <v>549</v>
      </c>
      <c r="L362" s="199">
        <f t="shared" si="8"/>
        <v>549</v>
      </c>
      <c r="M362" s="664" t="s">
        <v>4068</v>
      </c>
      <c r="N362" s="197" t="s">
        <v>902</v>
      </c>
      <c r="O362" s="210"/>
    </row>
    <row r="363" spans="1:15" s="16" customFormat="1" ht="24.9" hidden="1" customHeight="1">
      <c r="A363" s="196">
        <v>361</v>
      </c>
      <c r="B363" s="197" t="s">
        <v>937</v>
      </c>
      <c r="C363" s="196"/>
      <c r="D363" s="259"/>
      <c r="E363" s="196"/>
      <c r="F363" s="473">
        <v>41757</v>
      </c>
      <c r="G363" s="196" t="s">
        <v>240</v>
      </c>
      <c r="H363" s="196"/>
      <c r="I363" s="199"/>
      <c r="J363" s="196" t="s">
        <v>144</v>
      </c>
      <c r="K363" s="199">
        <v>4399</v>
      </c>
      <c r="L363" s="199">
        <f t="shared" si="8"/>
        <v>4399</v>
      </c>
      <c r="M363" s="664" t="s">
        <v>4068</v>
      </c>
      <c r="N363" s="197" t="s">
        <v>902</v>
      </c>
      <c r="O363" s="210"/>
    </row>
    <row r="364" spans="1:15" s="16" customFormat="1" ht="24.9" hidden="1" customHeight="1">
      <c r="A364" s="196">
        <v>362</v>
      </c>
      <c r="B364" s="197" t="s">
        <v>938</v>
      </c>
      <c r="C364" s="196"/>
      <c r="D364" s="259"/>
      <c r="E364" s="196"/>
      <c r="F364" s="473">
        <v>41807</v>
      </c>
      <c r="G364" s="196" t="s">
        <v>240</v>
      </c>
      <c r="H364" s="196"/>
      <c r="I364" s="199"/>
      <c r="J364" s="196" t="s">
        <v>144</v>
      </c>
      <c r="K364" s="199">
        <v>369</v>
      </c>
      <c r="L364" s="199">
        <f t="shared" si="8"/>
        <v>369</v>
      </c>
      <c r="M364" s="664" t="s">
        <v>4068</v>
      </c>
      <c r="N364" s="197" t="s">
        <v>902</v>
      </c>
      <c r="O364" s="210"/>
    </row>
    <row r="365" spans="1:15" s="16" customFormat="1" ht="24.9" customHeight="1">
      <c r="A365" s="196">
        <v>363</v>
      </c>
      <c r="B365" s="197" t="s">
        <v>939</v>
      </c>
      <c r="C365" s="196"/>
      <c r="D365" s="259"/>
      <c r="E365" s="196"/>
      <c r="F365" s="473">
        <v>40816</v>
      </c>
      <c r="G365" s="196" t="s">
        <v>209</v>
      </c>
      <c r="H365" s="196"/>
      <c r="I365" s="199"/>
      <c r="J365" s="196" t="s">
        <v>144</v>
      </c>
      <c r="K365" s="199">
        <v>6900</v>
      </c>
      <c r="L365" s="199">
        <f t="shared" si="8"/>
        <v>6900</v>
      </c>
      <c r="M365" s="664" t="s">
        <v>4068</v>
      </c>
      <c r="N365" s="197" t="s">
        <v>1113</v>
      </c>
      <c r="O365" s="210"/>
    </row>
    <row r="366" spans="1:15" s="16" customFormat="1" ht="24.9" customHeight="1">
      <c r="A366" s="196">
        <v>364</v>
      </c>
      <c r="B366" s="197" t="s">
        <v>940</v>
      </c>
      <c r="C366" s="196"/>
      <c r="D366" s="259"/>
      <c r="E366" s="196"/>
      <c r="F366" s="473">
        <v>40816</v>
      </c>
      <c r="G366" s="196" t="s">
        <v>209</v>
      </c>
      <c r="H366" s="196"/>
      <c r="I366" s="199"/>
      <c r="J366" s="196" t="s">
        <v>144</v>
      </c>
      <c r="K366" s="199">
        <v>5535</v>
      </c>
      <c r="L366" s="199">
        <f t="shared" si="8"/>
        <v>5535</v>
      </c>
      <c r="M366" s="664" t="s">
        <v>4068</v>
      </c>
      <c r="N366" s="197" t="s">
        <v>902</v>
      </c>
      <c r="O366" s="210"/>
    </row>
    <row r="367" spans="1:15" s="16" customFormat="1" ht="24.9" customHeight="1">
      <c r="A367" s="196">
        <v>365</v>
      </c>
      <c r="B367" s="197" t="s">
        <v>941</v>
      </c>
      <c r="C367" s="196"/>
      <c r="D367" s="259"/>
      <c r="E367" s="196"/>
      <c r="F367" s="473">
        <v>40816</v>
      </c>
      <c r="G367" s="196" t="s">
        <v>209</v>
      </c>
      <c r="H367" s="196"/>
      <c r="I367" s="199"/>
      <c r="J367" s="196" t="s">
        <v>144</v>
      </c>
      <c r="K367" s="199">
        <v>66000</v>
      </c>
      <c r="L367" s="199">
        <f t="shared" si="8"/>
        <v>66000</v>
      </c>
      <c r="M367" s="664" t="s">
        <v>4068</v>
      </c>
      <c r="N367" s="197" t="s">
        <v>902</v>
      </c>
      <c r="O367" s="210"/>
    </row>
    <row r="368" spans="1:15" s="16" customFormat="1" ht="24.9" customHeight="1">
      <c r="A368" s="196">
        <v>366</v>
      </c>
      <c r="B368" s="197" t="s">
        <v>942</v>
      </c>
      <c r="C368" s="196"/>
      <c r="D368" s="259"/>
      <c r="E368" s="196"/>
      <c r="F368" s="473">
        <v>41211</v>
      </c>
      <c r="G368" s="196" t="s">
        <v>209</v>
      </c>
      <c r="H368" s="196"/>
      <c r="I368" s="199"/>
      <c r="J368" s="196" t="s">
        <v>144</v>
      </c>
      <c r="K368" s="199">
        <v>9609.99</v>
      </c>
      <c r="L368" s="199">
        <f t="shared" si="8"/>
        <v>9609.99</v>
      </c>
      <c r="M368" s="664" t="s">
        <v>4068</v>
      </c>
      <c r="N368" s="197" t="s">
        <v>902</v>
      </c>
      <c r="O368" s="210"/>
    </row>
    <row r="369" spans="1:15" s="16" customFormat="1" ht="24.9" customHeight="1">
      <c r="A369" s="196">
        <v>367</v>
      </c>
      <c r="B369" s="197" t="s">
        <v>943</v>
      </c>
      <c r="C369" s="196"/>
      <c r="D369" s="259"/>
      <c r="E369" s="196"/>
      <c r="F369" s="473">
        <v>41417</v>
      </c>
      <c r="G369" s="196" t="s">
        <v>209</v>
      </c>
      <c r="H369" s="196"/>
      <c r="I369" s="199"/>
      <c r="J369" s="196" t="s">
        <v>144</v>
      </c>
      <c r="K369" s="199">
        <v>6365.25</v>
      </c>
      <c r="L369" s="199">
        <f t="shared" si="8"/>
        <v>6365.25</v>
      </c>
      <c r="M369" s="664" t="s">
        <v>4068</v>
      </c>
      <c r="N369" s="197" t="s">
        <v>1114</v>
      </c>
      <c r="O369" s="210"/>
    </row>
    <row r="370" spans="1:15" s="16" customFormat="1" ht="24.9" customHeight="1">
      <c r="A370" s="196">
        <v>368</v>
      </c>
      <c r="B370" s="197" t="s">
        <v>944</v>
      </c>
      <c r="C370" s="196"/>
      <c r="D370" s="259"/>
      <c r="E370" s="196"/>
      <c r="F370" s="473">
        <v>41417</v>
      </c>
      <c r="G370" s="196" t="s">
        <v>209</v>
      </c>
      <c r="H370" s="196"/>
      <c r="I370" s="199"/>
      <c r="J370" s="196" t="s">
        <v>144</v>
      </c>
      <c r="K370" s="199">
        <v>9624.75</v>
      </c>
      <c r="L370" s="199">
        <f t="shared" si="8"/>
        <v>9624.75</v>
      </c>
      <c r="M370" s="664" t="s">
        <v>4068</v>
      </c>
      <c r="N370" s="197" t="s">
        <v>945</v>
      </c>
      <c r="O370" s="210"/>
    </row>
    <row r="371" spans="1:15" s="16" customFormat="1" ht="24.9" customHeight="1">
      <c r="A371" s="196">
        <v>369</v>
      </c>
      <c r="B371" s="197" t="s">
        <v>946</v>
      </c>
      <c r="C371" s="196"/>
      <c r="D371" s="259"/>
      <c r="E371" s="196"/>
      <c r="F371" s="473">
        <v>41417</v>
      </c>
      <c r="G371" s="196" t="s">
        <v>209</v>
      </c>
      <c r="H371" s="196"/>
      <c r="I371" s="199"/>
      <c r="J371" s="196" t="s">
        <v>144</v>
      </c>
      <c r="K371" s="199">
        <v>7798.2</v>
      </c>
      <c r="L371" s="199">
        <f t="shared" si="8"/>
        <v>7798.2</v>
      </c>
      <c r="M371" s="664" t="s">
        <v>4068</v>
      </c>
      <c r="N371" s="197" t="s">
        <v>947</v>
      </c>
      <c r="O371" s="210"/>
    </row>
    <row r="372" spans="1:15" s="16" customFormat="1" ht="24.9" customHeight="1">
      <c r="A372" s="196">
        <v>370</v>
      </c>
      <c r="B372" s="197" t="s">
        <v>948</v>
      </c>
      <c r="C372" s="196"/>
      <c r="D372" s="259"/>
      <c r="E372" s="196"/>
      <c r="F372" s="473">
        <v>41417</v>
      </c>
      <c r="G372" s="196" t="s">
        <v>209</v>
      </c>
      <c r="H372" s="196"/>
      <c r="I372" s="199"/>
      <c r="J372" s="196" t="s">
        <v>144</v>
      </c>
      <c r="K372" s="199">
        <v>7798.2</v>
      </c>
      <c r="L372" s="199">
        <f t="shared" si="8"/>
        <v>7798.2</v>
      </c>
      <c r="M372" s="664" t="s">
        <v>4068</v>
      </c>
      <c r="N372" s="197" t="s">
        <v>923</v>
      </c>
      <c r="O372" s="210"/>
    </row>
    <row r="373" spans="1:15" s="16" customFormat="1" ht="24.9" customHeight="1">
      <c r="A373" s="196">
        <v>371</v>
      </c>
      <c r="B373" s="197" t="s">
        <v>949</v>
      </c>
      <c r="C373" s="196"/>
      <c r="D373" s="259"/>
      <c r="E373" s="196"/>
      <c r="F373" s="473">
        <v>41553</v>
      </c>
      <c r="G373" s="196" t="s">
        <v>209</v>
      </c>
      <c r="H373" s="196"/>
      <c r="I373" s="199"/>
      <c r="J373" s="196" t="s">
        <v>144</v>
      </c>
      <c r="K373" s="199">
        <v>8208.5300000000007</v>
      </c>
      <c r="L373" s="199">
        <f t="shared" si="8"/>
        <v>8208.5300000000007</v>
      </c>
      <c r="M373" s="664" t="s">
        <v>4068</v>
      </c>
      <c r="N373" s="197" t="s">
        <v>950</v>
      </c>
      <c r="O373" s="210"/>
    </row>
    <row r="374" spans="1:15" s="16" customFormat="1" ht="24.9" customHeight="1">
      <c r="A374" s="196">
        <v>372</v>
      </c>
      <c r="B374" s="197" t="s">
        <v>951</v>
      </c>
      <c r="C374" s="196"/>
      <c r="D374" s="259"/>
      <c r="E374" s="196"/>
      <c r="F374" s="473">
        <v>41605</v>
      </c>
      <c r="G374" s="196" t="s">
        <v>209</v>
      </c>
      <c r="H374" s="196"/>
      <c r="I374" s="199"/>
      <c r="J374" s="196" t="s">
        <v>144</v>
      </c>
      <c r="K374" s="199">
        <v>4392</v>
      </c>
      <c r="L374" s="199">
        <f t="shared" si="8"/>
        <v>4392</v>
      </c>
      <c r="M374" s="664" t="s">
        <v>4068</v>
      </c>
      <c r="N374" s="197" t="s">
        <v>902</v>
      </c>
      <c r="O374" s="210"/>
    </row>
    <row r="375" spans="1:15" s="16" customFormat="1" ht="24.9" hidden="1" customHeight="1">
      <c r="A375" s="196">
        <v>373</v>
      </c>
      <c r="B375" s="197" t="s">
        <v>952</v>
      </c>
      <c r="C375" s="196"/>
      <c r="D375" s="259"/>
      <c r="E375" s="196"/>
      <c r="F375" s="473">
        <v>41639</v>
      </c>
      <c r="G375" s="196" t="s">
        <v>240</v>
      </c>
      <c r="H375" s="196"/>
      <c r="I375" s="199"/>
      <c r="J375" s="196" t="s">
        <v>144</v>
      </c>
      <c r="K375" s="199">
        <v>11951.48</v>
      </c>
      <c r="L375" s="199">
        <f t="shared" si="8"/>
        <v>11951.48</v>
      </c>
      <c r="M375" s="664" t="s">
        <v>4068</v>
      </c>
      <c r="N375" s="197" t="s">
        <v>902</v>
      </c>
      <c r="O375" s="210"/>
    </row>
    <row r="376" spans="1:15" s="16" customFormat="1" ht="24.9" customHeight="1">
      <c r="A376" s="196">
        <v>374</v>
      </c>
      <c r="B376" s="197" t="s">
        <v>953</v>
      </c>
      <c r="C376" s="196"/>
      <c r="D376" s="259"/>
      <c r="E376" s="196"/>
      <c r="F376" s="473">
        <v>41639</v>
      </c>
      <c r="G376" s="196" t="s">
        <v>209</v>
      </c>
      <c r="H376" s="196"/>
      <c r="I376" s="199"/>
      <c r="J376" s="196" t="s">
        <v>144</v>
      </c>
      <c r="K376" s="199">
        <v>3543.51</v>
      </c>
      <c r="L376" s="199">
        <f t="shared" si="8"/>
        <v>3543.51</v>
      </c>
      <c r="M376" s="664" t="s">
        <v>4068</v>
      </c>
      <c r="N376" s="197" t="s">
        <v>902</v>
      </c>
      <c r="O376" s="210"/>
    </row>
    <row r="377" spans="1:15" s="16" customFormat="1" ht="24.9" customHeight="1">
      <c r="A377" s="196">
        <v>375</v>
      </c>
      <c r="B377" s="197" t="s">
        <v>954</v>
      </c>
      <c r="C377" s="196"/>
      <c r="D377" s="259"/>
      <c r="E377" s="196"/>
      <c r="F377" s="473">
        <v>41816</v>
      </c>
      <c r="G377" s="196" t="s">
        <v>209</v>
      </c>
      <c r="H377" s="196"/>
      <c r="I377" s="199"/>
      <c r="J377" s="196" t="s">
        <v>144</v>
      </c>
      <c r="K377" s="199">
        <v>3859.68</v>
      </c>
      <c r="L377" s="199">
        <f t="shared" si="8"/>
        <v>3859.68</v>
      </c>
      <c r="M377" s="664" t="s">
        <v>4068</v>
      </c>
      <c r="N377" s="197" t="s">
        <v>955</v>
      </c>
      <c r="O377" s="210"/>
    </row>
    <row r="378" spans="1:15" s="16" customFormat="1" ht="24.9" customHeight="1">
      <c r="A378" s="196">
        <v>376</v>
      </c>
      <c r="B378" s="197" t="s">
        <v>956</v>
      </c>
      <c r="C378" s="196"/>
      <c r="D378" s="259"/>
      <c r="E378" s="196"/>
      <c r="F378" s="473">
        <v>41816</v>
      </c>
      <c r="G378" s="196" t="s">
        <v>209</v>
      </c>
      <c r="H378" s="196"/>
      <c r="I378" s="199"/>
      <c r="J378" s="196" t="s">
        <v>144</v>
      </c>
      <c r="K378" s="199">
        <v>3859.68</v>
      </c>
      <c r="L378" s="199">
        <f t="shared" si="8"/>
        <v>3859.68</v>
      </c>
      <c r="M378" s="664" t="s">
        <v>4068</v>
      </c>
      <c r="N378" s="197" t="s">
        <v>955</v>
      </c>
      <c r="O378" s="210"/>
    </row>
    <row r="379" spans="1:15" s="16" customFormat="1" ht="24.9" hidden="1" customHeight="1">
      <c r="A379" s="196">
        <v>377</v>
      </c>
      <c r="B379" s="197" t="s">
        <v>957</v>
      </c>
      <c r="C379" s="196"/>
      <c r="D379" s="259"/>
      <c r="E379" s="196"/>
      <c r="F379" s="473">
        <v>42067</v>
      </c>
      <c r="G379" s="196" t="s">
        <v>240</v>
      </c>
      <c r="H379" s="196"/>
      <c r="I379" s="199"/>
      <c r="J379" s="196" t="s">
        <v>144</v>
      </c>
      <c r="K379" s="199">
        <v>373</v>
      </c>
      <c r="L379" s="199">
        <f t="shared" si="8"/>
        <v>373</v>
      </c>
      <c r="M379" s="664" t="s">
        <v>4068</v>
      </c>
      <c r="N379" s="197" t="s">
        <v>902</v>
      </c>
      <c r="O379" s="210"/>
    </row>
    <row r="380" spans="1:15" s="16" customFormat="1" ht="24.9" hidden="1" customHeight="1">
      <c r="A380" s="196">
        <v>378</v>
      </c>
      <c r="B380" s="197" t="s">
        <v>958</v>
      </c>
      <c r="C380" s="196"/>
      <c r="D380" s="259"/>
      <c r="E380" s="196"/>
      <c r="F380" s="473">
        <v>42069</v>
      </c>
      <c r="G380" s="196" t="s">
        <v>240</v>
      </c>
      <c r="H380" s="196"/>
      <c r="I380" s="199"/>
      <c r="J380" s="196" t="s">
        <v>144</v>
      </c>
      <c r="K380" s="199">
        <v>118.98</v>
      </c>
      <c r="L380" s="199">
        <f t="shared" si="8"/>
        <v>118.98</v>
      </c>
      <c r="M380" s="664" t="s">
        <v>4068</v>
      </c>
      <c r="N380" s="197" t="s">
        <v>902</v>
      </c>
      <c r="O380" s="210"/>
    </row>
    <row r="381" spans="1:15" s="16" customFormat="1" ht="24.9" customHeight="1">
      <c r="A381" s="196">
        <v>379</v>
      </c>
      <c r="B381" s="197" t="s">
        <v>959</v>
      </c>
      <c r="C381" s="196"/>
      <c r="D381" s="259"/>
      <c r="E381" s="196"/>
      <c r="F381" s="473">
        <v>42083</v>
      </c>
      <c r="G381" s="196" t="s">
        <v>209</v>
      </c>
      <c r="H381" s="196"/>
      <c r="I381" s="199"/>
      <c r="J381" s="196" t="s">
        <v>144</v>
      </c>
      <c r="K381" s="199">
        <v>5000.01</v>
      </c>
      <c r="L381" s="199">
        <f t="shared" si="8"/>
        <v>5000.01</v>
      </c>
      <c r="M381" s="664" t="s">
        <v>4068</v>
      </c>
      <c r="N381" s="197" t="s">
        <v>902</v>
      </c>
      <c r="O381" s="210"/>
    </row>
    <row r="382" spans="1:15" s="16" customFormat="1" ht="24.9" customHeight="1">
      <c r="A382" s="196">
        <v>380</v>
      </c>
      <c r="B382" s="197" t="s">
        <v>960</v>
      </c>
      <c r="C382" s="196"/>
      <c r="D382" s="259"/>
      <c r="E382" s="196"/>
      <c r="F382" s="473" t="s">
        <v>961</v>
      </c>
      <c r="G382" s="196" t="s">
        <v>209</v>
      </c>
      <c r="H382" s="196"/>
      <c r="I382" s="199"/>
      <c r="J382" s="196" t="s">
        <v>144</v>
      </c>
      <c r="K382" s="199">
        <v>1449</v>
      </c>
      <c r="L382" s="199">
        <f t="shared" si="8"/>
        <v>1449</v>
      </c>
      <c r="M382" s="664" t="s">
        <v>4068</v>
      </c>
      <c r="N382" s="197" t="s">
        <v>1117</v>
      </c>
      <c r="O382" s="210"/>
    </row>
    <row r="383" spans="1:15" s="16" customFormat="1" ht="24.9" customHeight="1">
      <c r="A383" s="196">
        <v>381</v>
      </c>
      <c r="B383" s="197" t="s">
        <v>1049</v>
      </c>
      <c r="C383" s="196"/>
      <c r="D383" s="259"/>
      <c r="E383" s="196"/>
      <c r="F383" s="473">
        <v>43342</v>
      </c>
      <c r="G383" s="196" t="s">
        <v>209</v>
      </c>
      <c r="H383" s="196"/>
      <c r="I383" s="199"/>
      <c r="J383" s="196" t="s">
        <v>144</v>
      </c>
      <c r="K383" s="199">
        <v>999</v>
      </c>
      <c r="L383" s="199">
        <f t="shared" si="8"/>
        <v>999</v>
      </c>
      <c r="M383" s="664" t="s">
        <v>4068</v>
      </c>
      <c r="N383" s="197" t="s">
        <v>1116</v>
      </c>
      <c r="O383" s="210"/>
    </row>
    <row r="384" spans="1:15" s="16" customFormat="1" ht="24.9" customHeight="1">
      <c r="A384" s="196">
        <v>382</v>
      </c>
      <c r="B384" s="197" t="s">
        <v>1050</v>
      </c>
      <c r="C384" s="196"/>
      <c r="D384" s="259"/>
      <c r="E384" s="196"/>
      <c r="F384" s="473">
        <v>43424</v>
      </c>
      <c r="G384" s="196" t="s">
        <v>209</v>
      </c>
      <c r="H384" s="196"/>
      <c r="I384" s="199"/>
      <c r="J384" s="196" t="s">
        <v>144</v>
      </c>
      <c r="K384" s="199">
        <v>1300</v>
      </c>
      <c r="L384" s="199">
        <f t="shared" si="8"/>
        <v>1300</v>
      </c>
      <c r="M384" s="664" t="s">
        <v>4068</v>
      </c>
      <c r="N384" s="197" t="s">
        <v>149</v>
      </c>
      <c r="O384" s="210"/>
    </row>
    <row r="385" spans="1:15" s="16" customFormat="1" ht="24.9" customHeight="1">
      <c r="A385" s="196">
        <v>383</v>
      </c>
      <c r="B385" s="197" t="s">
        <v>962</v>
      </c>
      <c r="C385" s="196"/>
      <c r="D385" s="259"/>
      <c r="E385" s="196"/>
      <c r="F385" s="473" t="s">
        <v>963</v>
      </c>
      <c r="G385" s="196" t="s">
        <v>209</v>
      </c>
      <c r="H385" s="196"/>
      <c r="I385" s="199"/>
      <c r="J385" s="196" t="s">
        <v>144</v>
      </c>
      <c r="K385" s="199">
        <v>2448</v>
      </c>
      <c r="L385" s="199">
        <f t="shared" si="8"/>
        <v>2448</v>
      </c>
      <c r="M385" s="664" t="s">
        <v>4068</v>
      </c>
      <c r="N385" s="197" t="s">
        <v>1115</v>
      </c>
      <c r="O385" s="210"/>
    </row>
    <row r="386" spans="1:15" s="16" customFormat="1" ht="24.9" hidden="1" customHeight="1">
      <c r="A386" s="196">
        <v>384</v>
      </c>
      <c r="B386" s="197" t="s">
        <v>979</v>
      </c>
      <c r="C386" s="196"/>
      <c r="D386" s="259"/>
      <c r="E386" s="196"/>
      <c r="F386" s="196">
        <v>2013</v>
      </c>
      <c r="G386" s="196" t="s">
        <v>209</v>
      </c>
      <c r="H386" s="196">
        <v>6</v>
      </c>
      <c r="I386" s="199">
        <v>140960.97</v>
      </c>
      <c r="J386" s="196" t="s">
        <v>144</v>
      </c>
      <c r="K386" s="199">
        <v>140960.97</v>
      </c>
      <c r="L386" s="199">
        <f t="shared" si="8"/>
        <v>140960.97</v>
      </c>
      <c r="M386" s="198" t="s">
        <v>2916</v>
      </c>
      <c r="N386" s="452" t="s">
        <v>980</v>
      </c>
      <c r="O386" s="210"/>
    </row>
    <row r="387" spans="1:15" s="16" customFormat="1" ht="24.9" hidden="1" customHeight="1">
      <c r="A387" s="196">
        <v>385</v>
      </c>
      <c r="B387" s="197" t="s">
        <v>1075</v>
      </c>
      <c r="C387" s="196"/>
      <c r="D387" s="259"/>
      <c r="E387" s="196"/>
      <c r="F387" s="474">
        <v>43041</v>
      </c>
      <c r="G387" s="196" t="s">
        <v>209</v>
      </c>
      <c r="H387" s="196"/>
      <c r="I387" s="199">
        <v>2198.9899999999998</v>
      </c>
      <c r="J387" s="196" t="s">
        <v>144</v>
      </c>
      <c r="K387" s="199">
        <v>2198.9899999999998</v>
      </c>
      <c r="L387" s="199">
        <f t="shared" si="8"/>
        <v>2198.9899999999998</v>
      </c>
      <c r="M387" s="198" t="s">
        <v>2916</v>
      </c>
      <c r="N387" s="658" t="s">
        <v>4063</v>
      </c>
      <c r="O387" s="210"/>
    </row>
    <row r="388" spans="1:15" s="16" customFormat="1" ht="24.9" hidden="1" customHeight="1">
      <c r="A388" s="196">
        <v>386</v>
      </c>
      <c r="B388" s="197" t="s">
        <v>1076</v>
      </c>
      <c r="C388" s="196"/>
      <c r="D388" s="259"/>
      <c r="E388" s="196"/>
      <c r="F388" s="474">
        <v>43090</v>
      </c>
      <c r="G388" s="196" t="s">
        <v>209</v>
      </c>
      <c r="H388" s="196"/>
      <c r="I388" s="199">
        <v>4305</v>
      </c>
      <c r="J388" s="196" t="s">
        <v>144</v>
      </c>
      <c r="K388" s="199">
        <v>4305</v>
      </c>
      <c r="L388" s="199">
        <f t="shared" si="8"/>
        <v>4305</v>
      </c>
      <c r="M388" s="198" t="s">
        <v>2916</v>
      </c>
      <c r="N388" s="658" t="s">
        <v>4063</v>
      </c>
      <c r="O388" s="210"/>
    </row>
    <row r="389" spans="1:15" s="16" customFormat="1" ht="24.9" hidden="1" customHeight="1">
      <c r="A389" s="196">
        <v>387</v>
      </c>
      <c r="B389" s="197" t="s">
        <v>1077</v>
      </c>
      <c r="C389" s="196"/>
      <c r="D389" s="259"/>
      <c r="E389" s="196"/>
      <c r="F389" s="474">
        <v>43139</v>
      </c>
      <c r="G389" s="196" t="s">
        <v>209</v>
      </c>
      <c r="H389" s="196"/>
      <c r="I389" s="199">
        <v>2621.13</v>
      </c>
      <c r="J389" s="196" t="s">
        <v>144</v>
      </c>
      <c r="K389" s="199">
        <v>2621.13</v>
      </c>
      <c r="L389" s="199">
        <f t="shared" si="8"/>
        <v>2621.13</v>
      </c>
      <c r="M389" s="198" t="s">
        <v>2916</v>
      </c>
      <c r="N389" s="658" t="s">
        <v>4063</v>
      </c>
      <c r="O389" s="210"/>
    </row>
    <row r="390" spans="1:15" s="16" customFormat="1" ht="24.9" hidden="1" customHeight="1">
      <c r="A390" s="196">
        <v>388</v>
      </c>
      <c r="B390" s="197" t="s">
        <v>1078</v>
      </c>
      <c r="C390" s="196"/>
      <c r="D390" s="259"/>
      <c r="E390" s="196"/>
      <c r="F390" s="474">
        <v>43182</v>
      </c>
      <c r="G390" s="196" t="s">
        <v>209</v>
      </c>
      <c r="H390" s="196"/>
      <c r="I390" s="199">
        <v>2496.9</v>
      </c>
      <c r="J390" s="196" t="s">
        <v>144</v>
      </c>
      <c r="K390" s="199">
        <v>2496.9</v>
      </c>
      <c r="L390" s="199">
        <f t="shared" ref="L390:L436" si="9">K390</f>
        <v>2496.9</v>
      </c>
      <c r="M390" s="198" t="s">
        <v>2916</v>
      </c>
      <c r="N390" s="658" t="s">
        <v>4063</v>
      </c>
      <c r="O390" s="210"/>
    </row>
    <row r="391" spans="1:15" s="16" customFormat="1" ht="24.9" hidden="1" customHeight="1">
      <c r="A391" s="196">
        <v>389</v>
      </c>
      <c r="B391" s="197" t="s">
        <v>1079</v>
      </c>
      <c r="C391" s="196"/>
      <c r="D391" s="259"/>
      <c r="E391" s="196"/>
      <c r="F391" s="474">
        <v>43041</v>
      </c>
      <c r="G391" s="196" t="s">
        <v>240</v>
      </c>
      <c r="H391" s="196"/>
      <c r="I391" s="199">
        <v>4061.46</v>
      </c>
      <c r="J391" s="196" t="s">
        <v>144</v>
      </c>
      <c r="K391" s="199">
        <v>4061.46</v>
      </c>
      <c r="L391" s="199">
        <f t="shared" si="9"/>
        <v>4061.46</v>
      </c>
      <c r="M391" s="198" t="s">
        <v>2916</v>
      </c>
      <c r="N391" s="658" t="s">
        <v>4063</v>
      </c>
      <c r="O391" s="210"/>
    </row>
    <row r="392" spans="1:15" s="16" customFormat="1" ht="24.9" hidden="1" customHeight="1">
      <c r="A392" s="196">
        <v>390</v>
      </c>
      <c r="B392" s="197" t="s">
        <v>1080</v>
      </c>
      <c r="C392" s="196"/>
      <c r="D392" s="259"/>
      <c r="E392" s="196"/>
      <c r="F392" s="474">
        <v>43182</v>
      </c>
      <c r="G392" s="196" t="s">
        <v>240</v>
      </c>
      <c r="H392" s="196"/>
      <c r="I392" s="199">
        <v>2576.85</v>
      </c>
      <c r="J392" s="196" t="s">
        <v>144</v>
      </c>
      <c r="K392" s="199">
        <v>2576.85</v>
      </c>
      <c r="L392" s="199">
        <f t="shared" si="9"/>
        <v>2576.85</v>
      </c>
      <c r="M392" s="198" t="s">
        <v>2916</v>
      </c>
      <c r="N392" s="658" t="s">
        <v>4063</v>
      </c>
      <c r="O392" s="210"/>
    </row>
    <row r="393" spans="1:15" s="16" customFormat="1" ht="24.9" hidden="1" customHeight="1">
      <c r="A393" s="196">
        <v>391</v>
      </c>
      <c r="B393" s="197" t="s">
        <v>1081</v>
      </c>
      <c r="C393" s="196"/>
      <c r="D393" s="259"/>
      <c r="E393" s="196"/>
      <c r="F393" s="474">
        <v>43174</v>
      </c>
      <c r="G393" s="196" t="s">
        <v>240</v>
      </c>
      <c r="H393" s="196"/>
      <c r="I393" s="199">
        <v>3425.55</v>
      </c>
      <c r="J393" s="196" t="s">
        <v>144</v>
      </c>
      <c r="K393" s="199">
        <v>3425.55</v>
      </c>
      <c r="L393" s="199">
        <f t="shared" si="9"/>
        <v>3425.55</v>
      </c>
      <c r="M393" s="198" t="s">
        <v>2916</v>
      </c>
      <c r="N393" s="658" t="s">
        <v>4063</v>
      </c>
      <c r="O393" s="210"/>
    </row>
    <row r="394" spans="1:15" s="16" customFormat="1" ht="24.9" hidden="1" customHeight="1">
      <c r="A394" s="196">
        <v>392</v>
      </c>
      <c r="B394" s="197" t="s">
        <v>1082</v>
      </c>
      <c r="C394" s="196"/>
      <c r="D394" s="259"/>
      <c r="E394" s="196"/>
      <c r="F394" s="474">
        <v>43174</v>
      </c>
      <c r="G394" s="196" t="s">
        <v>240</v>
      </c>
      <c r="H394" s="196"/>
      <c r="I394" s="199">
        <v>3480.9</v>
      </c>
      <c r="J394" s="196" t="s">
        <v>144</v>
      </c>
      <c r="K394" s="199">
        <v>3480.9</v>
      </c>
      <c r="L394" s="199">
        <f t="shared" si="9"/>
        <v>3480.9</v>
      </c>
      <c r="M394" s="198" t="s">
        <v>2916</v>
      </c>
      <c r="N394" s="658" t="s">
        <v>4063</v>
      </c>
      <c r="O394" s="210"/>
    </row>
    <row r="395" spans="1:15" s="16" customFormat="1" ht="24.9" hidden="1" customHeight="1">
      <c r="A395" s="196">
        <v>393</v>
      </c>
      <c r="B395" s="197" t="s">
        <v>1083</v>
      </c>
      <c r="C395" s="196"/>
      <c r="D395" s="259"/>
      <c r="E395" s="196"/>
      <c r="F395" s="474">
        <v>43370</v>
      </c>
      <c r="G395" s="196" t="s">
        <v>209</v>
      </c>
      <c r="H395" s="196"/>
      <c r="I395" s="199">
        <v>2652.4</v>
      </c>
      <c r="J395" s="196" t="s">
        <v>144</v>
      </c>
      <c r="K395" s="199">
        <v>2652.4</v>
      </c>
      <c r="L395" s="199">
        <f t="shared" si="9"/>
        <v>2652.4</v>
      </c>
      <c r="M395" s="198" t="s">
        <v>2916</v>
      </c>
      <c r="N395" s="658" t="s">
        <v>4063</v>
      </c>
      <c r="O395" s="210"/>
    </row>
    <row r="396" spans="1:15" s="16" customFormat="1" ht="24.9" hidden="1" customHeight="1">
      <c r="A396" s="196">
        <v>394</v>
      </c>
      <c r="B396" s="197" t="s">
        <v>979</v>
      </c>
      <c r="C396" s="196" t="s">
        <v>983</v>
      </c>
      <c r="D396" s="196" t="s">
        <v>984</v>
      </c>
      <c r="E396" s="196"/>
      <c r="F396" s="196">
        <v>2011</v>
      </c>
      <c r="G396" s="196" t="s">
        <v>209</v>
      </c>
      <c r="H396" s="196">
        <v>2</v>
      </c>
      <c r="I396" s="199">
        <v>9840</v>
      </c>
      <c r="J396" s="198" t="s">
        <v>144</v>
      </c>
      <c r="K396" s="475">
        <v>9840</v>
      </c>
      <c r="L396" s="199">
        <f t="shared" si="9"/>
        <v>9840</v>
      </c>
      <c r="M396" s="198" t="s">
        <v>2915</v>
      </c>
      <c r="N396" s="452" t="s">
        <v>985</v>
      </c>
      <c r="O396" s="210"/>
    </row>
    <row r="397" spans="1:15" s="16" customFormat="1" ht="24.9" hidden="1" customHeight="1">
      <c r="A397" s="196">
        <v>395</v>
      </c>
      <c r="B397" s="197" t="s">
        <v>979</v>
      </c>
      <c r="C397" s="196" t="s">
        <v>986</v>
      </c>
      <c r="D397" s="196" t="s">
        <v>987</v>
      </c>
      <c r="E397" s="196"/>
      <c r="F397" s="196">
        <v>2011</v>
      </c>
      <c r="G397" s="196" t="s">
        <v>209</v>
      </c>
      <c r="H397" s="196">
        <v>2</v>
      </c>
      <c r="I397" s="199">
        <v>9840</v>
      </c>
      <c r="J397" s="198" t="s">
        <v>144</v>
      </c>
      <c r="K397" s="475">
        <v>9840</v>
      </c>
      <c r="L397" s="199">
        <f t="shared" si="9"/>
        <v>9840</v>
      </c>
      <c r="M397" s="198" t="s">
        <v>2915</v>
      </c>
      <c r="N397" s="452" t="s">
        <v>985</v>
      </c>
      <c r="O397" s="210"/>
    </row>
    <row r="398" spans="1:15" s="16" customFormat="1" ht="24.9" hidden="1" customHeight="1">
      <c r="A398" s="196">
        <v>396</v>
      </c>
      <c r="B398" s="197" t="s">
        <v>753</v>
      </c>
      <c r="C398" s="196" t="s">
        <v>988</v>
      </c>
      <c r="D398" s="196" t="s">
        <v>989</v>
      </c>
      <c r="E398" s="196"/>
      <c r="F398" s="196">
        <v>2013</v>
      </c>
      <c r="G398" s="196" t="s">
        <v>209</v>
      </c>
      <c r="H398" s="196">
        <v>1</v>
      </c>
      <c r="I398" s="199">
        <v>1199</v>
      </c>
      <c r="J398" s="198" t="s">
        <v>144</v>
      </c>
      <c r="K398" s="199">
        <v>1199</v>
      </c>
      <c r="L398" s="199">
        <f t="shared" si="9"/>
        <v>1199</v>
      </c>
      <c r="M398" s="198" t="s">
        <v>2915</v>
      </c>
      <c r="N398" s="452" t="s">
        <v>985</v>
      </c>
      <c r="O398" s="210"/>
    </row>
    <row r="399" spans="1:15" s="16" customFormat="1" ht="24.9" hidden="1" customHeight="1">
      <c r="A399" s="196">
        <v>397</v>
      </c>
      <c r="B399" s="197" t="s">
        <v>990</v>
      </c>
      <c r="C399" s="196"/>
      <c r="D399" s="196"/>
      <c r="E399" s="196"/>
      <c r="F399" s="196">
        <v>2014</v>
      </c>
      <c r="G399" s="196" t="s">
        <v>240</v>
      </c>
      <c r="H399" s="196">
        <v>1</v>
      </c>
      <c r="I399" s="199">
        <v>299</v>
      </c>
      <c r="J399" s="198" t="s">
        <v>144</v>
      </c>
      <c r="K399" s="199">
        <v>299</v>
      </c>
      <c r="L399" s="199">
        <f t="shared" si="9"/>
        <v>299</v>
      </c>
      <c r="M399" s="198" t="s">
        <v>2915</v>
      </c>
      <c r="N399" s="452" t="s">
        <v>985</v>
      </c>
      <c r="O399" s="210"/>
    </row>
    <row r="400" spans="1:15" s="16" customFormat="1" ht="24.9" hidden="1" customHeight="1">
      <c r="A400" s="196">
        <v>398</v>
      </c>
      <c r="B400" s="197" t="s">
        <v>991</v>
      </c>
      <c r="C400" s="196"/>
      <c r="D400" s="196" t="s">
        <v>992</v>
      </c>
      <c r="E400" s="196"/>
      <c r="F400" s="196">
        <v>2014</v>
      </c>
      <c r="G400" s="196" t="s">
        <v>209</v>
      </c>
      <c r="H400" s="196">
        <v>1</v>
      </c>
      <c r="I400" s="199">
        <v>599.26</v>
      </c>
      <c r="J400" s="198" t="s">
        <v>144</v>
      </c>
      <c r="K400" s="199">
        <v>599.26</v>
      </c>
      <c r="L400" s="199">
        <f t="shared" si="9"/>
        <v>599.26</v>
      </c>
      <c r="M400" s="198" t="s">
        <v>2915</v>
      </c>
      <c r="N400" s="452" t="s">
        <v>985</v>
      </c>
      <c r="O400" s="210"/>
    </row>
    <row r="401" spans="1:15" s="16" customFormat="1" ht="24.9" hidden="1" customHeight="1">
      <c r="A401" s="196">
        <v>399</v>
      </c>
      <c r="B401" s="197" t="s">
        <v>993</v>
      </c>
      <c r="C401" s="196"/>
      <c r="D401" s="196" t="s">
        <v>994</v>
      </c>
      <c r="E401" s="196"/>
      <c r="F401" s="196">
        <v>2014</v>
      </c>
      <c r="G401" s="196" t="s">
        <v>209</v>
      </c>
      <c r="H401" s="196">
        <v>2</v>
      </c>
      <c r="I401" s="199">
        <v>974.65</v>
      </c>
      <c r="J401" s="198" t="s">
        <v>144</v>
      </c>
      <c r="K401" s="199">
        <v>974.65</v>
      </c>
      <c r="L401" s="199">
        <f t="shared" si="9"/>
        <v>974.65</v>
      </c>
      <c r="M401" s="198" t="s">
        <v>2915</v>
      </c>
      <c r="N401" s="452" t="s">
        <v>985</v>
      </c>
      <c r="O401" s="210"/>
    </row>
    <row r="402" spans="1:15" s="16" customFormat="1" ht="24.9" hidden="1" customHeight="1">
      <c r="A402" s="196">
        <v>400</v>
      </c>
      <c r="B402" s="197" t="s">
        <v>995</v>
      </c>
      <c r="C402" s="196" t="s">
        <v>741</v>
      </c>
      <c r="D402" s="196" t="s">
        <v>996</v>
      </c>
      <c r="E402" s="196"/>
      <c r="F402" s="196">
        <v>2014</v>
      </c>
      <c r="G402" s="196" t="s">
        <v>240</v>
      </c>
      <c r="H402" s="196">
        <v>1</v>
      </c>
      <c r="I402" s="199">
        <v>86.1</v>
      </c>
      <c r="J402" s="198" t="s">
        <v>144</v>
      </c>
      <c r="K402" s="199">
        <v>86.1</v>
      </c>
      <c r="L402" s="199">
        <f t="shared" si="9"/>
        <v>86.1</v>
      </c>
      <c r="M402" s="198" t="s">
        <v>2915</v>
      </c>
      <c r="N402" s="452" t="s">
        <v>985</v>
      </c>
      <c r="O402" s="210"/>
    </row>
    <row r="403" spans="1:15" s="16" customFormat="1" ht="24.9" hidden="1" customHeight="1">
      <c r="A403" s="196">
        <v>401</v>
      </c>
      <c r="B403" s="197" t="s">
        <v>997</v>
      </c>
      <c r="C403" s="196" t="s">
        <v>998</v>
      </c>
      <c r="D403" s="196"/>
      <c r="E403" s="196"/>
      <c r="F403" s="196">
        <v>2014</v>
      </c>
      <c r="G403" s="196" t="s">
        <v>209</v>
      </c>
      <c r="H403" s="196">
        <v>1</v>
      </c>
      <c r="I403" s="199">
        <v>199</v>
      </c>
      <c r="J403" s="198" t="s">
        <v>144</v>
      </c>
      <c r="K403" s="199">
        <v>199</v>
      </c>
      <c r="L403" s="199">
        <f t="shared" si="9"/>
        <v>199</v>
      </c>
      <c r="M403" s="198" t="s">
        <v>2915</v>
      </c>
      <c r="N403" s="452" t="s">
        <v>985</v>
      </c>
      <c r="O403" s="210"/>
    </row>
    <row r="404" spans="1:15" s="16" customFormat="1" ht="24.9" hidden="1" customHeight="1">
      <c r="A404" s="196">
        <v>402</v>
      </c>
      <c r="B404" s="197" t="s">
        <v>287</v>
      </c>
      <c r="C404" s="196" t="s">
        <v>644</v>
      </c>
      <c r="D404" s="196" t="s">
        <v>999</v>
      </c>
      <c r="E404" s="196"/>
      <c r="F404" s="196">
        <v>2014</v>
      </c>
      <c r="G404" s="196" t="s">
        <v>240</v>
      </c>
      <c r="H404" s="196">
        <v>1</v>
      </c>
      <c r="I404" s="199">
        <v>1350</v>
      </c>
      <c r="J404" s="198" t="s">
        <v>144</v>
      </c>
      <c r="K404" s="199">
        <v>1350</v>
      </c>
      <c r="L404" s="199">
        <f t="shared" si="9"/>
        <v>1350</v>
      </c>
      <c r="M404" s="198" t="s">
        <v>2915</v>
      </c>
      <c r="N404" s="452" t="s">
        <v>985</v>
      </c>
      <c r="O404" s="210"/>
    </row>
    <row r="405" spans="1:15" s="16" customFormat="1" ht="24.9" hidden="1" customHeight="1">
      <c r="A405" s="196">
        <v>403</v>
      </c>
      <c r="B405" s="197" t="s">
        <v>753</v>
      </c>
      <c r="C405" s="196" t="s">
        <v>234</v>
      </c>
      <c r="D405" s="196" t="s">
        <v>1000</v>
      </c>
      <c r="E405" s="196"/>
      <c r="F405" s="196">
        <v>2014</v>
      </c>
      <c r="G405" s="196" t="s">
        <v>209</v>
      </c>
      <c r="H405" s="196">
        <v>1</v>
      </c>
      <c r="I405" s="199">
        <v>3100</v>
      </c>
      <c r="J405" s="198" t="s">
        <v>144</v>
      </c>
      <c r="K405" s="199">
        <v>3100</v>
      </c>
      <c r="L405" s="199">
        <f t="shared" si="9"/>
        <v>3100</v>
      </c>
      <c r="M405" s="198" t="s">
        <v>2915</v>
      </c>
      <c r="N405" s="452" t="s">
        <v>985</v>
      </c>
      <c r="O405" s="210"/>
    </row>
    <row r="406" spans="1:15" s="16" customFormat="1" ht="24.9" hidden="1" customHeight="1">
      <c r="A406" s="196">
        <v>404</v>
      </c>
      <c r="B406" s="197" t="s">
        <v>1001</v>
      </c>
      <c r="C406" s="196" t="s">
        <v>1002</v>
      </c>
      <c r="D406" s="196"/>
      <c r="E406" s="196"/>
      <c r="F406" s="196">
        <v>2014</v>
      </c>
      <c r="G406" s="196" t="s">
        <v>209</v>
      </c>
      <c r="H406" s="196">
        <v>1</v>
      </c>
      <c r="I406" s="199">
        <v>3400</v>
      </c>
      <c r="J406" s="198" t="s">
        <v>144</v>
      </c>
      <c r="K406" s="199">
        <v>3400</v>
      </c>
      <c r="L406" s="199">
        <f t="shared" si="9"/>
        <v>3400</v>
      </c>
      <c r="M406" s="198" t="s">
        <v>2915</v>
      </c>
      <c r="N406" s="452" t="s">
        <v>985</v>
      </c>
      <c r="O406" s="210"/>
    </row>
    <row r="407" spans="1:15" s="16" customFormat="1" ht="24.9" hidden="1" customHeight="1">
      <c r="A407" s="196">
        <v>405</v>
      </c>
      <c r="B407" s="197" t="s">
        <v>1003</v>
      </c>
      <c r="C407" s="196" t="s">
        <v>644</v>
      </c>
      <c r="D407" s="196" t="s">
        <v>1004</v>
      </c>
      <c r="E407" s="196"/>
      <c r="F407" s="196">
        <v>2015</v>
      </c>
      <c r="G407" s="196" t="s">
        <v>240</v>
      </c>
      <c r="H407" s="196">
        <v>2</v>
      </c>
      <c r="I407" s="199">
        <v>1998</v>
      </c>
      <c r="J407" s="198" t="s">
        <v>144</v>
      </c>
      <c r="K407" s="199">
        <v>1998</v>
      </c>
      <c r="L407" s="199">
        <f t="shared" si="9"/>
        <v>1998</v>
      </c>
      <c r="M407" s="198" t="s">
        <v>2915</v>
      </c>
      <c r="N407" s="452" t="s">
        <v>985</v>
      </c>
      <c r="O407" s="210"/>
    </row>
    <row r="408" spans="1:15" s="16" customFormat="1" ht="24.9" hidden="1" customHeight="1">
      <c r="A408" s="196">
        <v>406</v>
      </c>
      <c r="B408" s="197" t="s">
        <v>1073</v>
      </c>
      <c r="C408" s="196"/>
      <c r="D408" s="196"/>
      <c r="E408" s="196"/>
      <c r="F408" s="196">
        <v>2019</v>
      </c>
      <c r="G408" s="196" t="s">
        <v>209</v>
      </c>
      <c r="H408" s="196">
        <v>4</v>
      </c>
      <c r="I408" s="199">
        <v>1702</v>
      </c>
      <c r="J408" s="198" t="s">
        <v>144</v>
      </c>
      <c r="K408" s="199">
        <v>1702</v>
      </c>
      <c r="L408" s="199">
        <f t="shared" si="9"/>
        <v>1702</v>
      </c>
      <c r="M408" s="198" t="s">
        <v>2915</v>
      </c>
      <c r="N408" s="452" t="s">
        <v>985</v>
      </c>
      <c r="O408" s="210"/>
    </row>
    <row r="409" spans="1:15" s="16" customFormat="1" ht="24.9" hidden="1" customHeight="1">
      <c r="A409" s="196">
        <v>407</v>
      </c>
      <c r="B409" s="197" t="s">
        <v>1074</v>
      </c>
      <c r="C409" s="196"/>
      <c r="D409" s="196"/>
      <c r="E409" s="196"/>
      <c r="F409" s="196">
        <v>2019</v>
      </c>
      <c r="G409" s="196" t="s">
        <v>240</v>
      </c>
      <c r="H409" s="196">
        <v>4</v>
      </c>
      <c r="I409" s="199">
        <v>828</v>
      </c>
      <c r="J409" s="198" t="s">
        <v>144</v>
      </c>
      <c r="K409" s="199">
        <v>828</v>
      </c>
      <c r="L409" s="199">
        <f t="shared" si="9"/>
        <v>828</v>
      </c>
      <c r="M409" s="198" t="s">
        <v>2915</v>
      </c>
      <c r="N409" s="452" t="s">
        <v>985</v>
      </c>
      <c r="O409" s="210"/>
    </row>
    <row r="410" spans="1:15" s="16" customFormat="1" ht="24.9" customHeight="1">
      <c r="A410" s="196">
        <v>408</v>
      </c>
      <c r="B410" s="197" t="s">
        <v>895</v>
      </c>
      <c r="C410" s="196"/>
      <c r="D410" s="259"/>
      <c r="E410" s="196" t="s">
        <v>896</v>
      </c>
      <c r="F410" s="196">
        <v>2015</v>
      </c>
      <c r="G410" s="196" t="s">
        <v>209</v>
      </c>
      <c r="H410" s="196">
        <v>1</v>
      </c>
      <c r="I410" s="199">
        <v>3259.5</v>
      </c>
      <c r="J410" s="198" t="s">
        <v>144</v>
      </c>
      <c r="K410" s="199">
        <v>3259.5</v>
      </c>
      <c r="L410" s="199">
        <f t="shared" si="9"/>
        <v>3259.5</v>
      </c>
      <c r="M410" s="664" t="s">
        <v>4068</v>
      </c>
      <c r="N410" s="197" t="s">
        <v>897</v>
      </c>
      <c r="O410" s="210"/>
    </row>
    <row r="411" spans="1:15" s="16" customFormat="1" ht="24.9" customHeight="1">
      <c r="A411" s="196">
        <v>409</v>
      </c>
      <c r="B411" s="197" t="s">
        <v>898</v>
      </c>
      <c r="C411" s="196"/>
      <c r="D411" s="259"/>
      <c r="E411" s="196" t="s">
        <v>899</v>
      </c>
      <c r="F411" s="196">
        <v>2010</v>
      </c>
      <c r="G411" s="196" t="s">
        <v>209</v>
      </c>
      <c r="H411" s="196">
        <v>1</v>
      </c>
      <c r="I411" s="199">
        <v>2000.8</v>
      </c>
      <c r="J411" s="198" t="s">
        <v>144</v>
      </c>
      <c r="K411" s="199">
        <v>2000.8</v>
      </c>
      <c r="L411" s="199">
        <f t="shared" si="9"/>
        <v>2000.8</v>
      </c>
      <c r="M411" s="664" t="s">
        <v>4068</v>
      </c>
      <c r="N411" s="197" t="s">
        <v>897</v>
      </c>
      <c r="O411" s="210"/>
    </row>
    <row r="412" spans="1:15" s="16" customFormat="1" ht="24.9" hidden="1" customHeight="1">
      <c r="A412" s="196">
        <v>410</v>
      </c>
      <c r="B412" s="197" t="s">
        <v>900</v>
      </c>
      <c r="C412" s="196"/>
      <c r="D412" s="259"/>
      <c r="E412" s="196"/>
      <c r="F412" s="196">
        <v>2013</v>
      </c>
      <c r="G412" s="196" t="s">
        <v>901</v>
      </c>
      <c r="H412" s="196">
        <v>1</v>
      </c>
      <c r="I412" s="199">
        <v>303.05</v>
      </c>
      <c r="J412" s="198" t="s">
        <v>144</v>
      </c>
      <c r="K412" s="199">
        <v>303.05</v>
      </c>
      <c r="L412" s="199">
        <f t="shared" si="9"/>
        <v>303.05</v>
      </c>
      <c r="M412" s="664" t="s">
        <v>4068</v>
      </c>
      <c r="N412" s="197" t="s">
        <v>902</v>
      </c>
      <c r="O412" s="210"/>
    </row>
    <row r="413" spans="1:15" s="16" customFormat="1" ht="24.9" customHeight="1">
      <c r="A413" s="196">
        <v>411</v>
      </c>
      <c r="B413" s="197" t="s">
        <v>903</v>
      </c>
      <c r="C413" s="196"/>
      <c r="D413" s="259"/>
      <c r="E413" s="196" t="s">
        <v>904</v>
      </c>
      <c r="F413" s="196">
        <v>2016</v>
      </c>
      <c r="G413" s="196" t="s">
        <v>209</v>
      </c>
      <c r="H413" s="196">
        <v>1</v>
      </c>
      <c r="I413" s="199">
        <v>579</v>
      </c>
      <c r="J413" s="198" t="s">
        <v>144</v>
      </c>
      <c r="K413" s="199">
        <v>579</v>
      </c>
      <c r="L413" s="199">
        <f t="shared" si="9"/>
        <v>579</v>
      </c>
      <c r="M413" s="664" t="s">
        <v>4068</v>
      </c>
      <c r="N413" s="197" t="s">
        <v>902</v>
      </c>
      <c r="O413" s="210"/>
    </row>
    <row r="414" spans="1:15" s="16" customFormat="1" ht="24.9" customHeight="1">
      <c r="A414" s="196">
        <v>412</v>
      </c>
      <c r="B414" s="197" t="s">
        <v>895</v>
      </c>
      <c r="C414" s="196"/>
      <c r="D414" s="259"/>
      <c r="E414" s="196" t="s">
        <v>905</v>
      </c>
      <c r="F414" s="196">
        <v>2016</v>
      </c>
      <c r="G414" s="196" t="s">
        <v>209</v>
      </c>
      <c r="H414" s="196">
        <v>1</v>
      </c>
      <c r="I414" s="199">
        <v>2690</v>
      </c>
      <c r="J414" s="198" t="s">
        <v>144</v>
      </c>
      <c r="K414" s="199">
        <v>2690</v>
      </c>
      <c r="L414" s="199">
        <f t="shared" si="9"/>
        <v>2690</v>
      </c>
      <c r="M414" s="664" t="s">
        <v>4068</v>
      </c>
      <c r="N414" s="197" t="s">
        <v>902</v>
      </c>
      <c r="O414" s="210"/>
    </row>
    <row r="415" spans="1:15" s="16" customFormat="1" ht="24.9" customHeight="1">
      <c r="A415" s="196">
        <v>413</v>
      </c>
      <c r="B415" s="197" t="s">
        <v>906</v>
      </c>
      <c r="C415" s="196"/>
      <c r="D415" s="259"/>
      <c r="E415" s="196" t="s">
        <v>907</v>
      </c>
      <c r="F415" s="196">
        <v>2017</v>
      </c>
      <c r="G415" s="196" t="s">
        <v>209</v>
      </c>
      <c r="H415" s="196">
        <v>1</v>
      </c>
      <c r="I415" s="199">
        <v>2479</v>
      </c>
      <c r="J415" s="198" t="s">
        <v>144</v>
      </c>
      <c r="K415" s="199">
        <v>2479</v>
      </c>
      <c r="L415" s="199">
        <f t="shared" si="9"/>
        <v>2479</v>
      </c>
      <c r="M415" s="664" t="s">
        <v>4068</v>
      </c>
      <c r="N415" s="197" t="s">
        <v>902</v>
      </c>
      <c r="O415" s="210"/>
    </row>
    <row r="416" spans="1:15" s="16" customFormat="1" ht="24.9" customHeight="1">
      <c r="A416" s="196">
        <v>414</v>
      </c>
      <c r="B416" s="197" t="s">
        <v>908</v>
      </c>
      <c r="C416" s="196"/>
      <c r="D416" s="259"/>
      <c r="E416" s="196" t="s">
        <v>909</v>
      </c>
      <c r="F416" s="196">
        <v>2017</v>
      </c>
      <c r="G416" s="196" t="s">
        <v>209</v>
      </c>
      <c r="H416" s="196">
        <v>1</v>
      </c>
      <c r="I416" s="199">
        <v>1954.99</v>
      </c>
      <c r="J416" s="198" t="s">
        <v>144</v>
      </c>
      <c r="K416" s="199">
        <v>1954.99</v>
      </c>
      <c r="L416" s="199">
        <f t="shared" si="9"/>
        <v>1954.99</v>
      </c>
      <c r="M416" s="664" t="s">
        <v>4068</v>
      </c>
      <c r="N416" s="197" t="s">
        <v>902</v>
      </c>
      <c r="O416" s="210"/>
    </row>
    <row r="417" spans="1:15" s="145" customFormat="1" ht="24.9" hidden="1" customHeight="1">
      <c r="A417" s="196">
        <v>415</v>
      </c>
      <c r="B417" s="340" t="s">
        <v>838</v>
      </c>
      <c r="C417" s="243" t="s">
        <v>839</v>
      </c>
      <c r="D417" s="243" t="s">
        <v>840</v>
      </c>
      <c r="E417" s="243" t="s">
        <v>841</v>
      </c>
      <c r="F417" s="243">
        <v>2014</v>
      </c>
      <c r="G417" s="243" t="s">
        <v>209</v>
      </c>
      <c r="H417" s="243">
        <v>1</v>
      </c>
      <c r="I417" s="476">
        <v>2135</v>
      </c>
      <c r="J417" s="477" t="s">
        <v>144</v>
      </c>
      <c r="K417" s="476">
        <v>2135</v>
      </c>
      <c r="L417" s="476">
        <v>2135</v>
      </c>
      <c r="M417" s="477" t="s">
        <v>2913</v>
      </c>
      <c r="N417" s="478" t="s">
        <v>837</v>
      </c>
      <c r="O417" s="243" t="s">
        <v>3720</v>
      </c>
    </row>
    <row r="418" spans="1:15" s="16" customFormat="1" ht="24.9" hidden="1" customHeight="1">
      <c r="A418" s="196">
        <v>416</v>
      </c>
      <c r="B418" s="197" t="s">
        <v>678</v>
      </c>
      <c r="C418" s="196" t="s">
        <v>839</v>
      </c>
      <c r="D418" s="196" t="s">
        <v>840</v>
      </c>
      <c r="E418" s="196" t="s">
        <v>842</v>
      </c>
      <c r="F418" s="196">
        <v>2014</v>
      </c>
      <c r="G418" s="196" t="s">
        <v>209</v>
      </c>
      <c r="H418" s="196">
        <v>1</v>
      </c>
      <c r="I418" s="199">
        <v>2349.3000000000002</v>
      </c>
      <c r="J418" s="198" t="s">
        <v>144</v>
      </c>
      <c r="K418" s="199">
        <v>2349.3000000000002</v>
      </c>
      <c r="L418" s="199">
        <f t="shared" si="9"/>
        <v>2349.3000000000002</v>
      </c>
      <c r="M418" s="198" t="s">
        <v>2913</v>
      </c>
      <c r="N418" s="452" t="s">
        <v>837</v>
      </c>
      <c r="O418" s="210"/>
    </row>
    <row r="419" spans="1:15" s="16" customFormat="1" ht="24.9" hidden="1" customHeight="1">
      <c r="A419" s="196">
        <v>417</v>
      </c>
      <c r="B419" s="197" t="s">
        <v>678</v>
      </c>
      <c r="C419" s="196" t="s">
        <v>839</v>
      </c>
      <c r="D419" s="196" t="s">
        <v>840</v>
      </c>
      <c r="E419" s="196" t="s">
        <v>843</v>
      </c>
      <c r="F419" s="196">
        <v>2014</v>
      </c>
      <c r="G419" s="196" t="s">
        <v>209</v>
      </c>
      <c r="H419" s="196">
        <v>1</v>
      </c>
      <c r="I419" s="199">
        <v>2349.3000000000002</v>
      </c>
      <c r="J419" s="198" t="s">
        <v>144</v>
      </c>
      <c r="K419" s="199">
        <v>2349.3000000000002</v>
      </c>
      <c r="L419" s="199">
        <f t="shared" si="9"/>
        <v>2349.3000000000002</v>
      </c>
      <c r="M419" s="198" t="s">
        <v>2913</v>
      </c>
      <c r="N419" s="452" t="s">
        <v>837</v>
      </c>
      <c r="O419" s="210"/>
    </row>
    <row r="420" spans="1:15" s="16" customFormat="1" ht="24.9" hidden="1" customHeight="1">
      <c r="A420" s="196">
        <v>418</v>
      </c>
      <c r="B420" s="340" t="s">
        <v>459</v>
      </c>
      <c r="C420" s="243"/>
      <c r="D420" s="243" t="s">
        <v>845</v>
      </c>
      <c r="E420" s="243" t="s">
        <v>846</v>
      </c>
      <c r="F420" s="243">
        <v>2014</v>
      </c>
      <c r="G420" s="243" t="s">
        <v>209</v>
      </c>
      <c r="H420" s="243">
        <v>1</v>
      </c>
      <c r="I420" s="476">
        <v>250.98</v>
      </c>
      <c r="J420" s="477" t="s">
        <v>144</v>
      </c>
      <c r="K420" s="476">
        <v>250.98</v>
      </c>
      <c r="L420" s="476">
        <f t="shared" ref="L420" si="10">K420</f>
        <v>250.98</v>
      </c>
      <c r="M420" s="477" t="s">
        <v>2913</v>
      </c>
      <c r="N420" s="478" t="s">
        <v>837</v>
      </c>
      <c r="O420" s="243"/>
    </row>
    <row r="421" spans="1:15" s="16" customFormat="1" ht="24.9" hidden="1" customHeight="1">
      <c r="A421" s="196">
        <v>419</v>
      </c>
      <c r="B421" s="197" t="s">
        <v>849</v>
      </c>
      <c r="C421" s="196"/>
      <c r="D421" s="196" t="s">
        <v>850</v>
      </c>
      <c r="E421" s="196"/>
      <c r="F421" s="196">
        <v>2014</v>
      </c>
      <c r="G421" s="196" t="s">
        <v>209</v>
      </c>
      <c r="H421" s="196">
        <v>1</v>
      </c>
      <c r="I421" s="199">
        <v>1469.28</v>
      </c>
      <c r="J421" s="198" t="s">
        <v>144</v>
      </c>
      <c r="K421" s="199">
        <v>1469.28</v>
      </c>
      <c r="L421" s="199">
        <f t="shared" si="9"/>
        <v>1469.28</v>
      </c>
      <c r="M421" s="198" t="s">
        <v>2913</v>
      </c>
      <c r="N421" s="452" t="s">
        <v>837</v>
      </c>
      <c r="O421" s="210"/>
    </row>
    <row r="422" spans="1:15" s="16" customFormat="1" ht="24.9" hidden="1" customHeight="1">
      <c r="A422" s="196">
        <v>420</v>
      </c>
      <c r="B422" s="197" t="s">
        <v>851</v>
      </c>
      <c r="C422" s="196" t="s">
        <v>852</v>
      </c>
      <c r="D422" s="196" t="s">
        <v>853</v>
      </c>
      <c r="E422" s="196" t="s">
        <v>854</v>
      </c>
      <c r="F422" s="196">
        <v>2015</v>
      </c>
      <c r="G422" s="196" t="s">
        <v>209</v>
      </c>
      <c r="H422" s="196">
        <v>1</v>
      </c>
      <c r="I422" s="199">
        <v>2988.9</v>
      </c>
      <c r="J422" s="198" t="s">
        <v>144</v>
      </c>
      <c r="K422" s="199">
        <v>2988.9</v>
      </c>
      <c r="L422" s="199">
        <f t="shared" si="9"/>
        <v>2988.9</v>
      </c>
      <c r="M422" s="198" t="s">
        <v>2913</v>
      </c>
      <c r="N422" s="452" t="s">
        <v>837</v>
      </c>
      <c r="O422" s="210"/>
    </row>
    <row r="423" spans="1:15" s="16" customFormat="1" ht="24.9" hidden="1" customHeight="1">
      <c r="A423" s="196">
        <v>421</v>
      </c>
      <c r="B423" s="197" t="s">
        <v>855</v>
      </c>
      <c r="C423" s="196" t="s">
        <v>218</v>
      </c>
      <c r="D423" s="196" t="s">
        <v>856</v>
      </c>
      <c r="E423" s="196" t="s">
        <v>857</v>
      </c>
      <c r="F423" s="196">
        <v>2015</v>
      </c>
      <c r="G423" s="196" t="s">
        <v>209</v>
      </c>
      <c r="H423" s="196">
        <v>1</v>
      </c>
      <c r="I423" s="199">
        <v>923.73</v>
      </c>
      <c r="J423" s="198" t="s">
        <v>144</v>
      </c>
      <c r="K423" s="199">
        <v>923.73</v>
      </c>
      <c r="L423" s="199">
        <f t="shared" si="9"/>
        <v>923.73</v>
      </c>
      <c r="M423" s="198" t="s">
        <v>2913</v>
      </c>
      <c r="N423" s="452" t="s">
        <v>837</v>
      </c>
      <c r="O423" s="210"/>
    </row>
    <row r="424" spans="1:15" s="16" customFormat="1" ht="24.9" hidden="1" customHeight="1">
      <c r="A424" s="196">
        <v>422</v>
      </c>
      <c r="B424" s="197" t="s">
        <v>858</v>
      </c>
      <c r="C424" s="196" t="s">
        <v>859</v>
      </c>
      <c r="D424" s="196" t="s">
        <v>860</v>
      </c>
      <c r="E424" s="196" t="s">
        <v>861</v>
      </c>
      <c r="F424" s="196">
        <v>2015</v>
      </c>
      <c r="G424" s="196" t="s">
        <v>209</v>
      </c>
      <c r="H424" s="196">
        <v>1</v>
      </c>
      <c r="I424" s="199">
        <v>322.26</v>
      </c>
      <c r="J424" s="198" t="s">
        <v>144</v>
      </c>
      <c r="K424" s="199">
        <v>322.26</v>
      </c>
      <c r="L424" s="199">
        <f t="shared" si="9"/>
        <v>322.26</v>
      </c>
      <c r="M424" s="198" t="s">
        <v>2913</v>
      </c>
      <c r="N424" s="452" t="s">
        <v>837</v>
      </c>
      <c r="O424" s="210"/>
    </row>
    <row r="425" spans="1:15" s="16" customFormat="1" ht="24.9" hidden="1" customHeight="1">
      <c r="A425" s="196">
        <v>423</v>
      </c>
      <c r="B425" s="197" t="s">
        <v>862</v>
      </c>
      <c r="C425" s="196" t="s">
        <v>863</v>
      </c>
      <c r="D425" s="196" t="s">
        <v>864</v>
      </c>
      <c r="E425" s="196" t="s">
        <v>1072</v>
      </c>
      <c r="F425" s="196">
        <v>2015</v>
      </c>
      <c r="G425" s="196" t="s">
        <v>209</v>
      </c>
      <c r="H425" s="196">
        <v>1</v>
      </c>
      <c r="I425" s="199">
        <v>3100</v>
      </c>
      <c r="J425" s="198" t="s">
        <v>144</v>
      </c>
      <c r="K425" s="199">
        <f t="shared" ref="K425:K440" si="11">I425*H425</f>
        <v>3100</v>
      </c>
      <c r="L425" s="199">
        <f t="shared" si="9"/>
        <v>3100</v>
      </c>
      <c r="M425" s="198" t="s">
        <v>2913</v>
      </c>
      <c r="N425" s="452" t="s">
        <v>837</v>
      </c>
      <c r="O425" s="210"/>
    </row>
    <row r="426" spans="1:15" s="16" customFormat="1" ht="24.9" hidden="1" customHeight="1">
      <c r="A426" s="196">
        <v>424</v>
      </c>
      <c r="B426" s="197" t="s">
        <v>865</v>
      </c>
      <c r="C426" s="196"/>
      <c r="D426" s="196" t="s">
        <v>866</v>
      </c>
      <c r="E426" s="196" t="s">
        <v>867</v>
      </c>
      <c r="F426" s="196">
        <v>2013</v>
      </c>
      <c r="G426" s="196" t="s">
        <v>240</v>
      </c>
      <c r="H426" s="196">
        <v>1</v>
      </c>
      <c r="I426" s="199">
        <v>420.12</v>
      </c>
      <c r="J426" s="198" t="s">
        <v>144</v>
      </c>
      <c r="K426" s="199">
        <f t="shared" si="11"/>
        <v>420.12</v>
      </c>
      <c r="L426" s="199">
        <f t="shared" si="9"/>
        <v>420.12</v>
      </c>
      <c r="M426" s="198" t="s">
        <v>2913</v>
      </c>
      <c r="N426" s="452" t="s">
        <v>837</v>
      </c>
      <c r="O426" s="210"/>
    </row>
    <row r="427" spans="1:15" s="16" customFormat="1" ht="24.9" hidden="1" customHeight="1">
      <c r="A427" s="196">
        <v>425</v>
      </c>
      <c r="B427" s="197" t="s">
        <v>865</v>
      </c>
      <c r="C427" s="196"/>
      <c r="D427" s="196" t="s">
        <v>866</v>
      </c>
      <c r="E427" s="196" t="s">
        <v>868</v>
      </c>
      <c r="F427" s="196">
        <v>2013</v>
      </c>
      <c r="G427" s="196" t="s">
        <v>240</v>
      </c>
      <c r="H427" s="196">
        <v>1</v>
      </c>
      <c r="I427" s="199">
        <v>420.12</v>
      </c>
      <c r="J427" s="198" t="s">
        <v>144</v>
      </c>
      <c r="K427" s="199">
        <f t="shared" si="11"/>
        <v>420.12</v>
      </c>
      <c r="L427" s="199">
        <f t="shared" si="9"/>
        <v>420.12</v>
      </c>
      <c r="M427" s="198" t="s">
        <v>2913</v>
      </c>
      <c r="N427" s="452" t="s">
        <v>837</v>
      </c>
      <c r="O427" s="210"/>
    </row>
    <row r="428" spans="1:15" s="16" customFormat="1" ht="24.9" hidden="1" customHeight="1">
      <c r="A428" s="196">
        <v>426</v>
      </c>
      <c r="B428" s="197" t="s">
        <v>865</v>
      </c>
      <c r="C428" s="196"/>
      <c r="D428" s="196" t="s">
        <v>866</v>
      </c>
      <c r="E428" s="196" t="s">
        <v>869</v>
      </c>
      <c r="F428" s="196">
        <v>2013</v>
      </c>
      <c r="G428" s="196" t="s">
        <v>240</v>
      </c>
      <c r="H428" s="196">
        <v>1</v>
      </c>
      <c r="I428" s="199">
        <v>420.12</v>
      </c>
      <c r="J428" s="198" t="s">
        <v>144</v>
      </c>
      <c r="K428" s="199">
        <f t="shared" si="11"/>
        <v>420.12</v>
      </c>
      <c r="L428" s="199">
        <f t="shared" si="9"/>
        <v>420.12</v>
      </c>
      <c r="M428" s="198" t="s">
        <v>2913</v>
      </c>
      <c r="N428" s="452" t="s">
        <v>837</v>
      </c>
      <c r="O428" s="210"/>
    </row>
    <row r="429" spans="1:15" s="16" customFormat="1" ht="24.9" hidden="1" customHeight="1">
      <c r="A429" s="196">
        <v>427</v>
      </c>
      <c r="B429" s="479" t="s">
        <v>862</v>
      </c>
      <c r="C429" s="480" t="s">
        <v>870</v>
      </c>
      <c r="D429" s="480" t="s">
        <v>871</v>
      </c>
      <c r="E429" s="480" t="s">
        <v>872</v>
      </c>
      <c r="F429" s="480">
        <v>2015</v>
      </c>
      <c r="G429" s="196" t="s">
        <v>209</v>
      </c>
      <c r="H429" s="196">
        <v>1</v>
      </c>
      <c r="I429" s="481">
        <v>3062.7</v>
      </c>
      <c r="J429" s="198" t="s">
        <v>144</v>
      </c>
      <c r="K429" s="199">
        <f t="shared" si="11"/>
        <v>3062.7</v>
      </c>
      <c r="L429" s="199">
        <f t="shared" si="9"/>
        <v>3062.7</v>
      </c>
      <c r="M429" s="198" t="s">
        <v>2913</v>
      </c>
      <c r="N429" s="452" t="s">
        <v>837</v>
      </c>
      <c r="O429" s="210"/>
    </row>
    <row r="430" spans="1:15" s="16" customFormat="1" ht="24.9" hidden="1" customHeight="1">
      <c r="A430" s="196">
        <v>428</v>
      </c>
      <c r="B430" s="479" t="s">
        <v>862</v>
      </c>
      <c r="C430" s="480" t="s">
        <v>870</v>
      </c>
      <c r="D430" s="480" t="s">
        <v>871</v>
      </c>
      <c r="E430" s="480" t="s">
        <v>873</v>
      </c>
      <c r="F430" s="480">
        <v>2015</v>
      </c>
      <c r="G430" s="196" t="s">
        <v>209</v>
      </c>
      <c r="H430" s="196">
        <v>1</v>
      </c>
      <c r="I430" s="481">
        <v>3062.7</v>
      </c>
      <c r="J430" s="198" t="s">
        <v>144</v>
      </c>
      <c r="K430" s="199">
        <f t="shared" si="11"/>
        <v>3062.7</v>
      </c>
      <c r="L430" s="199">
        <f t="shared" si="9"/>
        <v>3062.7</v>
      </c>
      <c r="M430" s="198" t="s">
        <v>2913</v>
      </c>
      <c r="N430" s="452" t="s">
        <v>837</v>
      </c>
      <c r="O430" s="210"/>
    </row>
    <row r="431" spans="1:15" s="16" customFormat="1" ht="24.9" hidden="1" customHeight="1">
      <c r="A431" s="196">
        <v>429</v>
      </c>
      <c r="B431" s="479" t="s">
        <v>862</v>
      </c>
      <c r="C431" s="480" t="s">
        <v>870</v>
      </c>
      <c r="D431" s="480" t="s">
        <v>871</v>
      </c>
      <c r="E431" s="480" t="s">
        <v>874</v>
      </c>
      <c r="F431" s="480">
        <v>2015</v>
      </c>
      <c r="G431" s="196" t="s">
        <v>209</v>
      </c>
      <c r="H431" s="196">
        <v>1</v>
      </c>
      <c r="I431" s="481">
        <v>3062.7</v>
      </c>
      <c r="J431" s="198" t="s">
        <v>144</v>
      </c>
      <c r="K431" s="199">
        <f t="shared" si="11"/>
        <v>3062.7</v>
      </c>
      <c r="L431" s="199">
        <f t="shared" si="9"/>
        <v>3062.7</v>
      </c>
      <c r="M431" s="198" t="s">
        <v>2913</v>
      </c>
      <c r="N431" s="452" t="s">
        <v>837</v>
      </c>
      <c r="O431" s="210"/>
    </row>
    <row r="432" spans="1:15" s="16" customFormat="1" ht="24.9" hidden="1" customHeight="1">
      <c r="A432" s="196">
        <v>430</v>
      </c>
      <c r="B432" s="479" t="s">
        <v>308</v>
      </c>
      <c r="C432" s="480" t="s">
        <v>724</v>
      </c>
      <c r="D432" s="480"/>
      <c r="E432" s="480" t="s">
        <v>876</v>
      </c>
      <c r="F432" s="480">
        <v>2015</v>
      </c>
      <c r="G432" s="196" t="s">
        <v>240</v>
      </c>
      <c r="H432" s="196">
        <v>1</v>
      </c>
      <c r="I432" s="481">
        <v>1107.04</v>
      </c>
      <c r="J432" s="198" t="s">
        <v>144</v>
      </c>
      <c r="K432" s="199">
        <f t="shared" si="11"/>
        <v>1107.04</v>
      </c>
      <c r="L432" s="199">
        <f t="shared" si="9"/>
        <v>1107.04</v>
      </c>
      <c r="M432" s="198" t="s">
        <v>2913</v>
      </c>
      <c r="N432" s="452" t="s">
        <v>837</v>
      </c>
      <c r="O432" s="210"/>
    </row>
    <row r="433" spans="1:15" s="16" customFormat="1" ht="24.9" hidden="1" customHeight="1">
      <c r="A433" s="196">
        <v>431</v>
      </c>
      <c r="B433" s="479" t="s">
        <v>862</v>
      </c>
      <c r="C433" s="480" t="s">
        <v>877</v>
      </c>
      <c r="D433" s="480" t="s">
        <v>878</v>
      </c>
      <c r="E433" s="480" t="s">
        <v>879</v>
      </c>
      <c r="F433" s="480">
        <v>2016</v>
      </c>
      <c r="G433" s="196" t="s">
        <v>209</v>
      </c>
      <c r="H433" s="196">
        <v>1</v>
      </c>
      <c r="I433" s="481">
        <v>3062.7</v>
      </c>
      <c r="J433" s="198" t="s">
        <v>144</v>
      </c>
      <c r="K433" s="199">
        <f t="shared" si="11"/>
        <v>3062.7</v>
      </c>
      <c r="L433" s="199">
        <f t="shared" si="9"/>
        <v>3062.7</v>
      </c>
      <c r="M433" s="198" t="s">
        <v>2913</v>
      </c>
      <c r="N433" s="452" t="s">
        <v>837</v>
      </c>
      <c r="O433" s="210"/>
    </row>
    <row r="434" spans="1:15" s="16" customFormat="1" ht="24.9" hidden="1" customHeight="1">
      <c r="A434" s="196">
        <v>432</v>
      </c>
      <c r="B434" s="479" t="s">
        <v>862</v>
      </c>
      <c r="C434" s="480"/>
      <c r="D434" s="480" t="s">
        <v>880</v>
      </c>
      <c r="E434" s="480" t="s">
        <v>881</v>
      </c>
      <c r="F434" s="480">
        <v>2016</v>
      </c>
      <c r="G434" s="196" t="s">
        <v>209</v>
      </c>
      <c r="H434" s="196">
        <v>1</v>
      </c>
      <c r="I434" s="481">
        <v>3136.5</v>
      </c>
      <c r="J434" s="198" t="s">
        <v>144</v>
      </c>
      <c r="K434" s="199">
        <f t="shared" si="11"/>
        <v>3136.5</v>
      </c>
      <c r="L434" s="199">
        <f t="shared" si="9"/>
        <v>3136.5</v>
      </c>
      <c r="M434" s="198" t="s">
        <v>2913</v>
      </c>
      <c r="N434" s="452" t="s">
        <v>837</v>
      </c>
      <c r="O434" s="210"/>
    </row>
    <row r="435" spans="1:15" s="16" customFormat="1" ht="24.9" hidden="1" customHeight="1">
      <c r="A435" s="196">
        <v>433</v>
      </c>
      <c r="B435" s="479" t="s">
        <v>862</v>
      </c>
      <c r="C435" s="480"/>
      <c r="D435" s="480" t="s">
        <v>880</v>
      </c>
      <c r="E435" s="480" t="s">
        <v>882</v>
      </c>
      <c r="F435" s="480">
        <v>2016</v>
      </c>
      <c r="G435" s="196" t="s">
        <v>209</v>
      </c>
      <c r="H435" s="196">
        <v>1</v>
      </c>
      <c r="I435" s="481">
        <v>3136.5</v>
      </c>
      <c r="J435" s="198" t="s">
        <v>144</v>
      </c>
      <c r="K435" s="199">
        <f t="shared" si="11"/>
        <v>3136.5</v>
      </c>
      <c r="L435" s="199">
        <f t="shared" si="9"/>
        <v>3136.5</v>
      </c>
      <c r="M435" s="198" t="s">
        <v>2913</v>
      </c>
      <c r="N435" s="452" t="s">
        <v>837</v>
      </c>
      <c r="O435" s="210"/>
    </row>
    <row r="436" spans="1:15" s="16" customFormat="1" ht="24.9" hidden="1" customHeight="1">
      <c r="A436" s="196">
        <v>434</v>
      </c>
      <c r="B436" s="479" t="s">
        <v>883</v>
      </c>
      <c r="C436" s="480"/>
      <c r="D436" s="480"/>
      <c r="E436" s="480" t="s">
        <v>884</v>
      </c>
      <c r="F436" s="480">
        <v>2016</v>
      </c>
      <c r="G436" s="196" t="s">
        <v>209</v>
      </c>
      <c r="H436" s="196">
        <v>1</v>
      </c>
      <c r="I436" s="481">
        <v>2284.11</v>
      </c>
      <c r="J436" s="198" t="s">
        <v>144</v>
      </c>
      <c r="K436" s="199">
        <f t="shared" si="11"/>
        <v>2284.11</v>
      </c>
      <c r="L436" s="199">
        <f t="shared" si="9"/>
        <v>2284.11</v>
      </c>
      <c r="M436" s="198" t="s">
        <v>2913</v>
      </c>
      <c r="N436" s="452" t="s">
        <v>837</v>
      </c>
      <c r="O436" s="210"/>
    </row>
    <row r="437" spans="1:15" s="16" customFormat="1" ht="24.9" hidden="1" customHeight="1">
      <c r="A437" s="196">
        <v>435</v>
      </c>
      <c r="B437" s="479" t="s">
        <v>205</v>
      </c>
      <c r="C437" s="480"/>
      <c r="D437" s="480" t="s">
        <v>886</v>
      </c>
      <c r="E437" s="480" t="s">
        <v>887</v>
      </c>
      <c r="F437" s="480">
        <v>2016</v>
      </c>
      <c r="G437" s="196" t="s">
        <v>209</v>
      </c>
      <c r="H437" s="196">
        <v>1</v>
      </c>
      <c r="I437" s="199">
        <v>1660.5</v>
      </c>
      <c r="J437" s="198" t="s">
        <v>144</v>
      </c>
      <c r="K437" s="199">
        <f t="shared" si="11"/>
        <v>1660.5</v>
      </c>
      <c r="L437" s="199">
        <f t="shared" ref="L437:L440" si="12">K437</f>
        <v>1660.5</v>
      </c>
      <c r="M437" s="198" t="s">
        <v>2913</v>
      </c>
      <c r="N437" s="452" t="s">
        <v>837</v>
      </c>
      <c r="O437" s="210"/>
    </row>
    <row r="438" spans="1:15" s="16" customFormat="1" ht="24.9" hidden="1" customHeight="1">
      <c r="A438" s="196">
        <v>436</v>
      </c>
      <c r="B438" s="479" t="s">
        <v>888</v>
      </c>
      <c r="C438" s="480"/>
      <c r="D438" s="480" t="s">
        <v>889</v>
      </c>
      <c r="E438" s="480" t="s">
        <v>890</v>
      </c>
      <c r="F438" s="480">
        <v>2017</v>
      </c>
      <c r="G438" s="196" t="s">
        <v>209</v>
      </c>
      <c r="H438" s="196">
        <v>1</v>
      </c>
      <c r="I438" s="199">
        <v>430.49</v>
      </c>
      <c r="J438" s="198" t="s">
        <v>144</v>
      </c>
      <c r="K438" s="199">
        <f t="shared" si="11"/>
        <v>430.49</v>
      </c>
      <c r="L438" s="199">
        <f t="shared" si="12"/>
        <v>430.49</v>
      </c>
      <c r="M438" s="198" t="s">
        <v>2913</v>
      </c>
      <c r="N438" s="452" t="s">
        <v>837</v>
      </c>
      <c r="O438" s="210"/>
    </row>
    <row r="439" spans="1:15" s="16" customFormat="1" ht="24.9" hidden="1" customHeight="1">
      <c r="A439" s="196">
        <v>437</v>
      </c>
      <c r="B439" s="479" t="s">
        <v>892</v>
      </c>
      <c r="C439" s="480"/>
      <c r="D439" s="480" t="s">
        <v>893</v>
      </c>
      <c r="E439" s="480" t="s">
        <v>894</v>
      </c>
      <c r="F439" s="480">
        <v>2017</v>
      </c>
      <c r="G439" s="196" t="s">
        <v>209</v>
      </c>
      <c r="H439" s="196">
        <v>1</v>
      </c>
      <c r="I439" s="199">
        <v>850</v>
      </c>
      <c r="J439" s="198" t="s">
        <v>144</v>
      </c>
      <c r="K439" s="199">
        <f t="shared" si="11"/>
        <v>850</v>
      </c>
      <c r="L439" s="199">
        <f t="shared" si="12"/>
        <v>850</v>
      </c>
      <c r="M439" s="198" t="s">
        <v>2913</v>
      </c>
      <c r="N439" s="452" t="s">
        <v>837</v>
      </c>
      <c r="O439" s="210"/>
    </row>
    <row r="440" spans="1:15" s="16" customFormat="1" ht="24.9" hidden="1" customHeight="1">
      <c r="A440" s="196">
        <v>438</v>
      </c>
      <c r="B440" s="479" t="s">
        <v>1057</v>
      </c>
      <c r="C440" s="480" t="s">
        <v>1062</v>
      </c>
      <c r="D440" s="480"/>
      <c r="E440" s="480" t="s">
        <v>1066</v>
      </c>
      <c r="F440" s="480">
        <v>2018</v>
      </c>
      <c r="G440" s="196" t="s">
        <v>240</v>
      </c>
      <c r="H440" s="196">
        <v>1</v>
      </c>
      <c r="I440" s="199">
        <v>1337.39</v>
      </c>
      <c r="J440" s="198" t="s">
        <v>144</v>
      </c>
      <c r="K440" s="199">
        <f t="shared" si="11"/>
        <v>1337.39</v>
      </c>
      <c r="L440" s="199">
        <f t="shared" si="12"/>
        <v>1337.39</v>
      </c>
      <c r="M440" s="198" t="s">
        <v>2913</v>
      </c>
      <c r="N440" s="452" t="s">
        <v>837</v>
      </c>
      <c r="O440" s="210"/>
    </row>
    <row r="441" spans="1:15" s="16" customFormat="1" ht="24.9" hidden="1" customHeight="1">
      <c r="A441" s="196">
        <v>439</v>
      </c>
      <c r="B441" s="479" t="s">
        <v>1058</v>
      </c>
      <c r="C441" s="480" t="s">
        <v>1063</v>
      </c>
      <c r="D441" s="480"/>
      <c r="E441" s="480" t="s">
        <v>1067</v>
      </c>
      <c r="F441" s="480">
        <v>2018</v>
      </c>
      <c r="G441" s="196" t="s">
        <v>209</v>
      </c>
      <c r="H441" s="196">
        <v>1</v>
      </c>
      <c r="I441" s="199">
        <v>11924.85</v>
      </c>
      <c r="J441" s="198" t="s">
        <v>144</v>
      </c>
      <c r="K441" s="199">
        <f t="shared" ref="K441:K450" si="13">I441*H441</f>
        <v>11924.85</v>
      </c>
      <c r="L441" s="199">
        <f t="shared" ref="L441:L463" si="14">K441</f>
        <v>11924.85</v>
      </c>
      <c r="M441" s="198" t="s">
        <v>2913</v>
      </c>
      <c r="N441" s="452" t="s">
        <v>837</v>
      </c>
      <c r="O441" s="210"/>
    </row>
    <row r="442" spans="1:15" s="16" customFormat="1" ht="24.9" hidden="1" customHeight="1">
      <c r="A442" s="196">
        <v>440</v>
      </c>
      <c r="B442" s="479" t="s">
        <v>1059</v>
      </c>
      <c r="C442" s="480"/>
      <c r="D442" s="482" t="s">
        <v>1064</v>
      </c>
      <c r="E442" s="482" t="s">
        <v>1068</v>
      </c>
      <c r="F442" s="482">
        <v>2017</v>
      </c>
      <c r="G442" s="278" t="s">
        <v>209</v>
      </c>
      <c r="H442" s="278">
        <v>1</v>
      </c>
      <c r="I442" s="388">
        <v>3800</v>
      </c>
      <c r="J442" s="280" t="s">
        <v>144</v>
      </c>
      <c r="K442" s="388">
        <f t="shared" si="13"/>
        <v>3800</v>
      </c>
      <c r="L442" s="388">
        <f t="shared" si="14"/>
        <v>3800</v>
      </c>
      <c r="M442" s="280" t="s">
        <v>2913</v>
      </c>
      <c r="N442" s="452" t="s">
        <v>837</v>
      </c>
      <c r="O442" s="210"/>
    </row>
    <row r="443" spans="1:15" s="16" customFormat="1" ht="24.9" hidden="1" customHeight="1">
      <c r="A443" s="196">
        <v>441</v>
      </c>
      <c r="B443" s="479" t="s">
        <v>1060</v>
      </c>
      <c r="C443" s="480"/>
      <c r="D443" s="482" t="s">
        <v>1064</v>
      </c>
      <c r="E443" s="482" t="s">
        <v>1069</v>
      </c>
      <c r="F443" s="482">
        <v>2017</v>
      </c>
      <c r="G443" s="278" t="s">
        <v>885</v>
      </c>
      <c r="H443" s="278">
        <v>1</v>
      </c>
      <c r="I443" s="388">
        <v>3800</v>
      </c>
      <c r="J443" s="280" t="s">
        <v>144</v>
      </c>
      <c r="K443" s="388">
        <f t="shared" si="13"/>
        <v>3800</v>
      </c>
      <c r="L443" s="388">
        <f t="shared" si="14"/>
        <v>3800</v>
      </c>
      <c r="M443" s="280" t="s">
        <v>2913</v>
      </c>
      <c r="N443" s="452" t="s">
        <v>837</v>
      </c>
      <c r="O443" s="210"/>
    </row>
    <row r="444" spans="1:15" s="16" customFormat="1" ht="24.9" hidden="1" customHeight="1">
      <c r="A444" s="196">
        <v>442</v>
      </c>
      <c r="B444" s="479" t="s">
        <v>1061</v>
      </c>
      <c r="C444" s="480"/>
      <c r="D444" s="480" t="s">
        <v>1065</v>
      </c>
      <c r="E444" s="480" t="s">
        <v>1070</v>
      </c>
      <c r="F444" s="480">
        <v>2019</v>
      </c>
      <c r="G444" s="196" t="s">
        <v>209</v>
      </c>
      <c r="H444" s="196">
        <v>1</v>
      </c>
      <c r="I444" s="199">
        <v>2550</v>
      </c>
      <c r="J444" s="198" t="s">
        <v>144</v>
      </c>
      <c r="K444" s="199">
        <f t="shared" si="13"/>
        <v>2550</v>
      </c>
      <c r="L444" s="199">
        <f t="shared" si="14"/>
        <v>2550</v>
      </c>
      <c r="M444" s="198" t="s">
        <v>2913</v>
      </c>
      <c r="N444" s="452" t="s">
        <v>837</v>
      </c>
      <c r="O444" s="210"/>
    </row>
    <row r="445" spans="1:15" s="16" customFormat="1" ht="24.9" hidden="1" customHeight="1">
      <c r="A445" s="196">
        <v>443</v>
      </c>
      <c r="B445" s="479" t="s">
        <v>1061</v>
      </c>
      <c r="C445" s="480"/>
      <c r="D445" s="480" t="s">
        <v>1065</v>
      </c>
      <c r="E445" s="480" t="s">
        <v>1071</v>
      </c>
      <c r="F445" s="480">
        <v>2019</v>
      </c>
      <c r="G445" s="196" t="s">
        <v>209</v>
      </c>
      <c r="H445" s="196">
        <v>1</v>
      </c>
      <c r="I445" s="199">
        <v>2550</v>
      </c>
      <c r="J445" s="198" t="s">
        <v>144</v>
      </c>
      <c r="K445" s="199">
        <f t="shared" si="13"/>
        <v>2550</v>
      </c>
      <c r="L445" s="199">
        <f t="shared" si="14"/>
        <v>2550</v>
      </c>
      <c r="M445" s="198" t="s">
        <v>2913</v>
      </c>
      <c r="N445" s="452" t="s">
        <v>837</v>
      </c>
      <c r="O445" s="210"/>
    </row>
    <row r="446" spans="1:15" s="16" customFormat="1" ht="24.9" hidden="1" customHeight="1">
      <c r="A446" s="196">
        <v>444</v>
      </c>
      <c r="B446" s="197" t="s">
        <v>678</v>
      </c>
      <c r="C446" s="196" t="s">
        <v>724</v>
      </c>
      <c r="D446" s="196"/>
      <c r="E446" s="196"/>
      <c r="F446" s="196">
        <v>2010</v>
      </c>
      <c r="G446" s="196" t="s">
        <v>209</v>
      </c>
      <c r="H446" s="196">
        <v>1</v>
      </c>
      <c r="I446" s="199">
        <v>2300</v>
      </c>
      <c r="J446" s="198" t="s">
        <v>748</v>
      </c>
      <c r="K446" s="199">
        <f t="shared" si="13"/>
        <v>2300</v>
      </c>
      <c r="L446" s="199">
        <f t="shared" si="14"/>
        <v>2300</v>
      </c>
      <c r="M446" s="198" t="s">
        <v>3727</v>
      </c>
      <c r="N446" s="475" t="s">
        <v>554</v>
      </c>
      <c r="O446" s="210"/>
    </row>
    <row r="447" spans="1:15" s="16" customFormat="1" ht="24.9" hidden="1" customHeight="1">
      <c r="A447" s="196">
        <v>445</v>
      </c>
      <c r="B447" s="197" t="s">
        <v>205</v>
      </c>
      <c r="C447" s="196" t="s">
        <v>206</v>
      </c>
      <c r="D447" s="196"/>
      <c r="E447" s="196"/>
      <c r="F447" s="196">
        <v>2010</v>
      </c>
      <c r="G447" s="196" t="s">
        <v>209</v>
      </c>
      <c r="H447" s="196">
        <v>1</v>
      </c>
      <c r="I447" s="199">
        <v>260</v>
      </c>
      <c r="J447" s="198" t="s">
        <v>748</v>
      </c>
      <c r="K447" s="199">
        <f t="shared" si="13"/>
        <v>260</v>
      </c>
      <c r="L447" s="199">
        <f t="shared" si="14"/>
        <v>260</v>
      </c>
      <c r="M447" s="198" t="s">
        <v>3727</v>
      </c>
      <c r="N447" s="475" t="s">
        <v>554</v>
      </c>
      <c r="O447" s="210"/>
    </row>
    <row r="448" spans="1:15" s="16" customFormat="1" ht="24.9" hidden="1" customHeight="1">
      <c r="A448" s="196">
        <v>446</v>
      </c>
      <c r="B448" s="197" t="s">
        <v>678</v>
      </c>
      <c r="C448" s="196" t="s">
        <v>749</v>
      </c>
      <c r="D448" s="196" t="s">
        <v>750</v>
      </c>
      <c r="E448" s="196"/>
      <c r="F448" s="196">
        <v>2015</v>
      </c>
      <c r="G448" s="196" t="s">
        <v>209</v>
      </c>
      <c r="H448" s="196">
        <v>1</v>
      </c>
      <c r="I448" s="199">
        <v>2379</v>
      </c>
      <c r="J448" s="198" t="s">
        <v>748</v>
      </c>
      <c r="K448" s="199">
        <f t="shared" si="13"/>
        <v>2379</v>
      </c>
      <c r="L448" s="199">
        <f t="shared" si="14"/>
        <v>2379</v>
      </c>
      <c r="M448" s="198" t="s">
        <v>3727</v>
      </c>
      <c r="N448" s="475" t="s">
        <v>554</v>
      </c>
      <c r="O448" s="210"/>
    </row>
    <row r="449" spans="1:15" s="16" customFormat="1" ht="24.9" hidden="1" customHeight="1">
      <c r="A449" s="196">
        <v>447</v>
      </c>
      <c r="B449" s="197" t="s">
        <v>205</v>
      </c>
      <c r="C449" s="196" t="s">
        <v>206</v>
      </c>
      <c r="D449" s="196">
        <v>1515</v>
      </c>
      <c r="E449" s="196"/>
      <c r="F449" s="196">
        <v>2015</v>
      </c>
      <c r="G449" s="196" t="s">
        <v>209</v>
      </c>
      <c r="H449" s="196">
        <v>1</v>
      </c>
      <c r="I449" s="199">
        <v>240</v>
      </c>
      <c r="J449" s="198" t="s">
        <v>748</v>
      </c>
      <c r="K449" s="199">
        <f t="shared" si="13"/>
        <v>240</v>
      </c>
      <c r="L449" s="199">
        <f t="shared" si="14"/>
        <v>240</v>
      </c>
      <c r="M449" s="198" t="s">
        <v>3727</v>
      </c>
      <c r="N449" s="475" t="s">
        <v>554</v>
      </c>
      <c r="O449" s="210"/>
    </row>
    <row r="450" spans="1:15" s="16" customFormat="1" ht="24.9" hidden="1" customHeight="1">
      <c r="A450" s="196">
        <v>448</v>
      </c>
      <c r="B450" s="197" t="s">
        <v>678</v>
      </c>
      <c r="C450" s="196" t="s">
        <v>751</v>
      </c>
      <c r="D450" s="196" t="s">
        <v>752</v>
      </c>
      <c r="E450" s="196"/>
      <c r="F450" s="196">
        <v>2017</v>
      </c>
      <c r="G450" s="196" t="s">
        <v>240</v>
      </c>
      <c r="H450" s="196">
        <v>1</v>
      </c>
      <c r="I450" s="199">
        <v>2000</v>
      </c>
      <c r="J450" s="198" t="s">
        <v>748</v>
      </c>
      <c r="K450" s="199">
        <f t="shared" si="13"/>
        <v>2000</v>
      </c>
      <c r="L450" s="199">
        <f t="shared" si="14"/>
        <v>2000</v>
      </c>
      <c r="M450" s="198" t="s">
        <v>3727</v>
      </c>
      <c r="N450" s="475" t="s">
        <v>554</v>
      </c>
      <c r="O450" s="210"/>
    </row>
    <row r="451" spans="1:15" s="16" customFormat="1" ht="27" hidden="1" customHeight="1">
      <c r="A451" s="196">
        <v>449</v>
      </c>
      <c r="B451" s="197" t="s">
        <v>753</v>
      </c>
      <c r="C451" s="196" t="s">
        <v>559</v>
      </c>
      <c r="D451" s="196" t="s">
        <v>754</v>
      </c>
      <c r="E451" s="196"/>
      <c r="F451" s="196">
        <v>2017</v>
      </c>
      <c r="G451" s="196" t="s">
        <v>209</v>
      </c>
      <c r="H451" s="196">
        <v>1</v>
      </c>
      <c r="I451" s="199">
        <v>2299.9899999999998</v>
      </c>
      <c r="J451" s="198" t="s">
        <v>748</v>
      </c>
      <c r="K451" s="199">
        <f>I451*H451</f>
        <v>2299.9899999999998</v>
      </c>
      <c r="L451" s="199">
        <f>K451</f>
        <v>2299.9899999999998</v>
      </c>
      <c r="M451" s="198" t="s">
        <v>3727</v>
      </c>
      <c r="N451" s="475" t="s">
        <v>554</v>
      </c>
      <c r="O451" s="210"/>
    </row>
    <row r="452" spans="1:15" ht="24" hidden="1" customHeight="1">
      <c r="A452" s="196">
        <v>450</v>
      </c>
      <c r="B452" s="197" t="s">
        <v>205</v>
      </c>
      <c r="C452" s="196" t="s">
        <v>206</v>
      </c>
      <c r="D452" s="196" t="s">
        <v>2937</v>
      </c>
      <c r="E452" s="196" t="s">
        <v>2938</v>
      </c>
      <c r="F452" s="196">
        <v>2019</v>
      </c>
      <c r="G452" s="196" t="s">
        <v>209</v>
      </c>
      <c r="H452" s="196">
        <v>1</v>
      </c>
      <c r="I452" s="199">
        <v>949.58</v>
      </c>
      <c r="J452" s="198" t="s">
        <v>748</v>
      </c>
      <c r="K452" s="199">
        <f t="shared" ref="K452:K463" si="15">I452*H452</f>
        <v>949.58</v>
      </c>
      <c r="L452" s="199">
        <f t="shared" si="14"/>
        <v>949.58</v>
      </c>
      <c r="M452" s="198" t="s">
        <v>2939</v>
      </c>
      <c r="N452" s="452" t="s">
        <v>2940</v>
      </c>
      <c r="O452" s="217"/>
    </row>
    <row r="453" spans="1:15" ht="24" hidden="1" customHeight="1">
      <c r="A453" s="196">
        <v>451</v>
      </c>
      <c r="B453" s="197" t="s">
        <v>386</v>
      </c>
      <c r="C453" s="196" t="s">
        <v>206</v>
      </c>
      <c r="D453" s="196" t="s">
        <v>2943</v>
      </c>
      <c r="E453" s="196" t="s">
        <v>2944</v>
      </c>
      <c r="F453" s="196">
        <v>2019</v>
      </c>
      <c r="G453" s="196" t="s">
        <v>240</v>
      </c>
      <c r="H453" s="196">
        <v>1</v>
      </c>
      <c r="I453" s="199">
        <v>3988.83</v>
      </c>
      <c r="J453" s="198" t="s">
        <v>748</v>
      </c>
      <c r="K453" s="199">
        <f t="shared" si="15"/>
        <v>3988.83</v>
      </c>
      <c r="L453" s="199">
        <f t="shared" si="14"/>
        <v>3988.83</v>
      </c>
      <c r="M453" s="198" t="s">
        <v>2939</v>
      </c>
      <c r="N453" s="452" t="s">
        <v>2940</v>
      </c>
      <c r="O453" s="217"/>
    </row>
    <row r="454" spans="1:15" ht="24" hidden="1" customHeight="1">
      <c r="A454" s="196">
        <v>452</v>
      </c>
      <c r="B454" s="197" t="s">
        <v>386</v>
      </c>
      <c r="C454" s="196" t="s">
        <v>206</v>
      </c>
      <c r="D454" s="196" t="s">
        <v>2945</v>
      </c>
      <c r="E454" s="196" t="s">
        <v>2946</v>
      </c>
      <c r="F454" s="196">
        <v>2019</v>
      </c>
      <c r="G454" s="196" t="s">
        <v>209</v>
      </c>
      <c r="H454" s="196">
        <v>1</v>
      </c>
      <c r="I454" s="199">
        <v>1555</v>
      </c>
      <c r="J454" s="198" t="s">
        <v>748</v>
      </c>
      <c r="K454" s="199">
        <f t="shared" si="15"/>
        <v>1555</v>
      </c>
      <c r="L454" s="199">
        <f t="shared" si="14"/>
        <v>1555</v>
      </c>
      <c r="M454" s="198" t="s">
        <v>2939</v>
      </c>
      <c r="N454" s="452" t="s">
        <v>2940</v>
      </c>
      <c r="O454" s="217"/>
    </row>
    <row r="455" spans="1:15" ht="24" hidden="1" customHeight="1">
      <c r="A455" s="196">
        <v>453</v>
      </c>
      <c r="B455" s="197" t="s">
        <v>386</v>
      </c>
      <c r="C455" s="196" t="s">
        <v>206</v>
      </c>
      <c r="D455" s="196" t="s">
        <v>2945</v>
      </c>
      <c r="E455" s="196" t="s">
        <v>2947</v>
      </c>
      <c r="F455" s="196">
        <v>2019</v>
      </c>
      <c r="G455" s="196" t="s">
        <v>209</v>
      </c>
      <c r="H455" s="196">
        <v>1</v>
      </c>
      <c r="I455" s="199">
        <v>1555</v>
      </c>
      <c r="J455" s="198" t="s">
        <v>748</v>
      </c>
      <c r="K455" s="199">
        <f t="shared" si="15"/>
        <v>1555</v>
      </c>
      <c r="L455" s="199">
        <f t="shared" si="14"/>
        <v>1555</v>
      </c>
      <c r="M455" s="198" t="s">
        <v>2939</v>
      </c>
      <c r="N455" s="452" t="s">
        <v>2940</v>
      </c>
      <c r="O455" s="217"/>
    </row>
    <row r="456" spans="1:15" ht="24" hidden="1" customHeight="1">
      <c r="A456" s="196">
        <v>454</v>
      </c>
      <c r="B456" s="197" t="s">
        <v>386</v>
      </c>
      <c r="C456" s="196" t="s">
        <v>206</v>
      </c>
      <c r="D456" s="196" t="s">
        <v>2948</v>
      </c>
      <c r="E456" s="196" t="s">
        <v>2949</v>
      </c>
      <c r="F456" s="196">
        <v>2019</v>
      </c>
      <c r="G456" s="196" t="s">
        <v>209</v>
      </c>
      <c r="H456" s="196">
        <v>1</v>
      </c>
      <c r="I456" s="199">
        <v>2499</v>
      </c>
      <c r="J456" s="198" t="s">
        <v>748</v>
      </c>
      <c r="K456" s="199">
        <f t="shared" si="15"/>
        <v>2499</v>
      </c>
      <c r="L456" s="199">
        <f t="shared" si="14"/>
        <v>2499</v>
      </c>
      <c r="M456" s="198" t="s">
        <v>2939</v>
      </c>
      <c r="N456" s="452" t="s">
        <v>2940</v>
      </c>
      <c r="O456" s="217"/>
    </row>
    <row r="457" spans="1:15" ht="24" hidden="1" customHeight="1">
      <c r="A457" s="196">
        <v>455</v>
      </c>
      <c r="B457" s="197" t="s">
        <v>2950</v>
      </c>
      <c r="C457" s="196" t="s">
        <v>2951</v>
      </c>
      <c r="D457" s="196" t="s">
        <v>2952</v>
      </c>
      <c r="E457" s="196" t="s">
        <v>2953</v>
      </c>
      <c r="F457" s="196">
        <v>2019</v>
      </c>
      <c r="G457" s="196" t="s">
        <v>240</v>
      </c>
      <c r="H457" s="196">
        <v>1</v>
      </c>
      <c r="I457" s="199">
        <v>1879.55</v>
      </c>
      <c r="J457" s="198" t="s">
        <v>748</v>
      </c>
      <c r="K457" s="199">
        <f t="shared" si="15"/>
        <v>1879.55</v>
      </c>
      <c r="L457" s="199">
        <f t="shared" si="14"/>
        <v>1879.55</v>
      </c>
      <c r="M457" s="198" t="s">
        <v>2939</v>
      </c>
      <c r="N457" s="452" t="s">
        <v>2940</v>
      </c>
      <c r="O457" s="217"/>
    </row>
    <row r="458" spans="1:15" ht="24" hidden="1" customHeight="1">
      <c r="A458" s="196">
        <v>456</v>
      </c>
      <c r="B458" s="197" t="s">
        <v>2954</v>
      </c>
      <c r="C458" s="196"/>
      <c r="D458" s="196"/>
      <c r="E458" s="196" t="s">
        <v>2955</v>
      </c>
      <c r="F458" s="196">
        <v>2019</v>
      </c>
      <c r="G458" s="196" t="s">
        <v>209</v>
      </c>
      <c r="H458" s="196">
        <v>1</v>
      </c>
      <c r="I458" s="199">
        <v>1045.5</v>
      </c>
      <c r="J458" s="198" t="s">
        <v>748</v>
      </c>
      <c r="K458" s="199">
        <f t="shared" si="15"/>
        <v>1045.5</v>
      </c>
      <c r="L458" s="199">
        <f t="shared" si="14"/>
        <v>1045.5</v>
      </c>
      <c r="M458" s="198" t="s">
        <v>2939</v>
      </c>
      <c r="N458" s="452" t="s">
        <v>2940</v>
      </c>
      <c r="O458" s="217"/>
    </row>
    <row r="459" spans="1:15" ht="24" hidden="1" customHeight="1">
      <c r="A459" s="196">
        <v>457</v>
      </c>
      <c r="B459" s="197" t="s">
        <v>205</v>
      </c>
      <c r="C459" s="196" t="s">
        <v>206</v>
      </c>
      <c r="D459" s="196" t="s">
        <v>2961</v>
      </c>
      <c r="E459" s="196" t="s">
        <v>2962</v>
      </c>
      <c r="F459" s="196">
        <v>2019</v>
      </c>
      <c r="G459" s="196" t="s">
        <v>209</v>
      </c>
      <c r="H459" s="196">
        <v>1</v>
      </c>
      <c r="I459" s="199">
        <v>928</v>
      </c>
      <c r="J459" s="198" t="s">
        <v>748</v>
      </c>
      <c r="K459" s="199">
        <f t="shared" si="15"/>
        <v>928</v>
      </c>
      <c r="L459" s="199">
        <f t="shared" si="14"/>
        <v>928</v>
      </c>
      <c r="M459" s="198" t="s">
        <v>2939</v>
      </c>
      <c r="N459" s="452" t="s">
        <v>2940</v>
      </c>
      <c r="O459" s="217"/>
    </row>
    <row r="460" spans="1:15" ht="24" hidden="1" customHeight="1">
      <c r="A460" s="196">
        <v>458</v>
      </c>
      <c r="B460" s="197" t="s">
        <v>2974</v>
      </c>
      <c r="C460" s="196"/>
      <c r="D460" s="196"/>
      <c r="E460" s="196" t="s">
        <v>2975</v>
      </c>
      <c r="F460" s="196">
        <v>2019</v>
      </c>
      <c r="G460" s="196" t="s">
        <v>209</v>
      </c>
      <c r="H460" s="196">
        <v>2</v>
      </c>
      <c r="I460" s="199">
        <v>1230</v>
      </c>
      <c r="J460" s="198" t="s">
        <v>748</v>
      </c>
      <c r="K460" s="199">
        <f t="shared" si="15"/>
        <v>2460</v>
      </c>
      <c r="L460" s="199">
        <f t="shared" si="14"/>
        <v>2460</v>
      </c>
      <c r="M460" s="198" t="s">
        <v>2939</v>
      </c>
      <c r="N460" s="452" t="s">
        <v>2940</v>
      </c>
      <c r="O460" s="217"/>
    </row>
    <row r="461" spans="1:15" ht="24" hidden="1" customHeight="1">
      <c r="A461" s="196">
        <v>459</v>
      </c>
      <c r="B461" s="197" t="s">
        <v>478</v>
      </c>
      <c r="C461" s="196" t="s">
        <v>218</v>
      </c>
      <c r="D461" s="196" t="s">
        <v>2976</v>
      </c>
      <c r="E461" s="196" t="s">
        <v>1463</v>
      </c>
      <c r="F461" s="196">
        <v>2019</v>
      </c>
      <c r="G461" s="196" t="s">
        <v>240</v>
      </c>
      <c r="H461" s="196">
        <v>1</v>
      </c>
      <c r="I461" s="199">
        <v>980.27</v>
      </c>
      <c r="J461" s="198" t="s">
        <v>748</v>
      </c>
      <c r="K461" s="199">
        <f t="shared" si="15"/>
        <v>980.27</v>
      </c>
      <c r="L461" s="199">
        <f t="shared" si="14"/>
        <v>980.27</v>
      </c>
      <c r="M461" s="198" t="s">
        <v>2939</v>
      </c>
      <c r="N461" s="452" t="s">
        <v>2940</v>
      </c>
      <c r="O461" s="217"/>
    </row>
    <row r="462" spans="1:15" ht="24" hidden="1" customHeight="1">
      <c r="A462" s="196">
        <v>460</v>
      </c>
      <c r="B462" s="197" t="s">
        <v>2977</v>
      </c>
      <c r="C462" s="196" t="s">
        <v>2978</v>
      </c>
      <c r="D462" s="196" t="s">
        <v>2979</v>
      </c>
      <c r="E462" s="196" t="s">
        <v>2980</v>
      </c>
      <c r="F462" s="196">
        <v>2019</v>
      </c>
      <c r="G462" s="196" t="s">
        <v>209</v>
      </c>
      <c r="H462" s="196">
        <v>1</v>
      </c>
      <c r="I462" s="199">
        <v>1445.32</v>
      </c>
      <c r="J462" s="198" t="s">
        <v>748</v>
      </c>
      <c r="K462" s="199">
        <f t="shared" si="15"/>
        <v>1445.32</v>
      </c>
      <c r="L462" s="199">
        <f t="shared" si="14"/>
        <v>1445.32</v>
      </c>
      <c r="M462" s="198" t="s">
        <v>2939</v>
      </c>
      <c r="N462" s="452" t="s">
        <v>2940</v>
      </c>
      <c r="O462" s="217"/>
    </row>
    <row r="463" spans="1:15" ht="24" hidden="1" customHeight="1">
      <c r="A463" s="196">
        <v>461</v>
      </c>
      <c r="B463" s="197" t="s">
        <v>3345</v>
      </c>
      <c r="C463" s="196"/>
      <c r="D463" s="196"/>
      <c r="E463" s="196" t="s">
        <v>2982</v>
      </c>
      <c r="F463" s="196">
        <v>2019</v>
      </c>
      <c r="G463" s="196" t="s">
        <v>209</v>
      </c>
      <c r="H463" s="196">
        <v>1</v>
      </c>
      <c r="I463" s="199">
        <v>2452.52</v>
      </c>
      <c r="J463" s="198" t="s">
        <v>748</v>
      </c>
      <c r="K463" s="199">
        <f t="shared" si="15"/>
        <v>2452.52</v>
      </c>
      <c r="L463" s="199">
        <f t="shared" si="14"/>
        <v>2452.52</v>
      </c>
      <c r="M463" s="198" t="s">
        <v>2939</v>
      </c>
      <c r="N463" s="452" t="s">
        <v>2940</v>
      </c>
      <c r="O463" s="217"/>
    </row>
    <row r="464" spans="1:15" s="19" customFormat="1" ht="26.4" hidden="1">
      <c r="A464" s="196">
        <v>462</v>
      </c>
      <c r="B464" s="203" t="s">
        <v>3013</v>
      </c>
      <c r="C464" s="196" t="s">
        <v>3011</v>
      </c>
      <c r="D464" s="259" t="s">
        <v>3012</v>
      </c>
      <c r="E464" s="255"/>
      <c r="F464" s="196">
        <v>2019</v>
      </c>
      <c r="G464" s="196" t="s">
        <v>209</v>
      </c>
      <c r="H464" s="196">
        <v>1</v>
      </c>
      <c r="I464" s="199">
        <v>5067.6000000000004</v>
      </c>
      <c r="J464" s="198" t="s">
        <v>144</v>
      </c>
      <c r="K464" s="199">
        <f t="shared" ref="K464:K466" si="16">I464*H464</f>
        <v>5067.6000000000004</v>
      </c>
      <c r="L464" s="199">
        <f>K464</f>
        <v>5067.6000000000004</v>
      </c>
      <c r="M464" s="198" t="s">
        <v>3727</v>
      </c>
      <c r="N464" s="475" t="s">
        <v>554</v>
      </c>
      <c r="O464" s="237"/>
    </row>
    <row r="465" spans="1:15" ht="26.4" hidden="1">
      <c r="A465" s="196">
        <v>463</v>
      </c>
      <c r="B465" s="197" t="s">
        <v>3018</v>
      </c>
      <c r="C465" s="196" t="s">
        <v>3018</v>
      </c>
      <c r="D465" s="204"/>
      <c r="E465" s="255"/>
      <c r="F465" s="196">
        <v>2019</v>
      </c>
      <c r="G465" s="196" t="s">
        <v>240</v>
      </c>
      <c r="H465" s="196">
        <v>1</v>
      </c>
      <c r="I465" s="199">
        <v>3390.99</v>
      </c>
      <c r="J465" s="198" t="s">
        <v>144</v>
      </c>
      <c r="K465" s="199">
        <f t="shared" si="16"/>
        <v>3390.99</v>
      </c>
      <c r="L465" s="199">
        <f>K465</f>
        <v>3390.99</v>
      </c>
      <c r="M465" s="664" t="s">
        <v>4068</v>
      </c>
      <c r="N465" s="452" t="s">
        <v>837</v>
      </c>
      <c r="O465" s="217"/>
    </row>
    <row r="466" spans="1:15" ht="26.4" hidden="1">
      <c r="A466" s="196">
        <v>464</v>
      </c>
      <c r="B466" s="197" t="s">
        <v>3019</v>
      </c>
      <c r="C466" s="196" t="s">
        <v>3019</v>
      </c>
      <c r="D466" s="204"/>
      <c r="E466" s="255"/>
      <c r="F466" s="196">
        <v>2019</v>
      </c>
      <c r="G466" s="196" t="s">
        <v>240</v>
      </c>
      <c r="H466" s="196">
        <v>1</v>
      </c>
      <c r="I466" s="199">
        <v>3499</v>
      </c>
      <c r="J466" s="198" t="s">
        <v>144</v>
      </c>
      <c r="K466" s="199">
        <f t="shared" si="16"/>
        <v>3499</v>
      </c>
      <c r="L466" s="199">
        <f>K466</f>
        <v>3499</v>
      </c>
      <c r="M466" s="664" t="s">
        <v>4068</v>
      </c>
      <c r="N466" s="452" t="s">
        <v>837</v>
      </c>
      <c r="O466" s="217"/>
    </row>
    <row r="467" spans="1:15" ht="26.4" hidden="1">
      <c r="A467" s="196">
        <v>465</v>
      </c>
      <c r="B467" s="197" t="s">
        <v>3020</v>
      </c>
      <c r="C467" s="196" t="s">
        <v>3020</v>
      </c>
      <c r="D467" s="204"/>
      <c r="E467" s="255"/>
      <c r="F467" s="196">
        <v>2019</v>
      </c>
      <c r="G467" s="196" t="s">
        <v>240</v>
      </c>
      <c r="H467" s="196">
        <v>1</v>
      </c>
      <c r="I467" s="199">
        <v>769.81</v>
      </c>
      <c r="J467" s="198" t="s">
        <v>144</v>
      </c>
      <c r="K467" s="199">
        <f t="shared" ref="K467" si="17">I467*H467</f>
        <v>769.81</v>
      </c>
      <c r="L467" s="199">
        <f t="shared" ref="L467" si="18">K467</f>
        <v>769.81</v>
      </c>
      <c r="M467" s="664" t="s">
        <v>4068</v>
      </c>
      <c r="N467" s="452" t="s">
        <v>837</v>
      </c>
      <c r="O467" s="217"/>
    </row>
    <row r="468" spans="1:15" ht="26.4">
      <c r="A468" s="196">
        <v>466</v>
      </c>
      <c r="B468" s="197" t="s">
        <v>3021</v>
      </c>
      <c r="C468" s="196" t="s">
        <v>3021</v>
      </c>
      <c r="D468" s="204"/>
      <c r="E468" s="255"/>
      <c r="F468" s="196">
        <v>2019</v>
      </c>
      <c r="G468" s="196" t="s">
        <v>209</v>
      </c>
      <c r="H468" s="196">
        <v>1</v>
      </c>
      <c r="I468" s="199">
        <v>578</v>
      </c>
      <c r="J468" s="198" t="s">
        <v>144</v>
      </c>
      <c r="K468" s="199">
        <f t="shared" ref="K468:K469" si="19">I468*H468</f>
        <v>578</v>
      </c>
      <c r="L468" s="199">
        <f t="shared" ref="L468:L469" si="20">K468</f>
        <v>578</v>
      </c>
      <c r="M468" s="664" t="s">
        <v>4068</v>
      </c>
      <c r="N468" s="452" t="s">
        <v>837</v>
      </c>
      <c r="O468" s="217"/>
    </row>
    <row r="469" spans="1:15" ht="26.4" hidden="1">
      <c r="A469" s="196">
        <v>467</v>
      </c>
      <c r="B469" s="197" t="s">
        <v>3028</v>
      </c>
      <c r="C469" s="485" t="s">
        <v>705</v>
      </c>
      <c r="D469" s="196"/>
      <c r="E469" s="196"/>
      <c r="F469" s="196">
        <v>2020</v>
      </c>
      <c r="G469" s="196" t="s">
        <v>240</v>
      </c>
      <c r="H469" s="196">
        <v>1</v>
      </c>
      <c r="I469" s="199">
        <v>5594.4</v>
      </c>
      <c r="J469" s="196" t="s">
        <v>144</v>
      </c>
      <c r="K469" s="199">
        <f t="shared" si="19"/>
        <v>5594.4</v>
      </c>
      <c r="L469" s="199">
        <f t="shared" si="20"/>
        <v>5594.4</v>
      </c>
      <c r="M469" s="198" t="s">
        <v>2911</v>
      </c>
      <c r="N469" s="197" t="s">
        <v>758</v>
      </c>
      <c r="O469" s="217"/>
    </row>
    <row r="470" spans="1:15" ht="26.4" hidden="1">
      <c r="A470" s="196">
        <v>468</v>
      </c>
      <c r="B470" s="486" t="s">
        <v>3076</v>
      </c>
      <c r="C470" s="485" t="s">
        <v>262</v>
      </c>
      <c r="D470" s="487" t="s">
        <v>3077</v>
      </c>
      <c r="E470" s="488"/>
      <c r="F470" s="489">
        <v>2019</v>
      </c>
      <c r="G470" s="196" t="s">
        <v>209</v>
      </c>
      <c r="H470" s="196">
        <v>1</v>
      </c>
      <c r="I470" s="199">
        <v>3083</v>
      </c>
      <c r="J470" s="196" t="s">
        <v>144</v>
      </c>
      <c r="K470" s="199">
        <f t="shared" ref="K470" si="21">I470*H470</f>
        <v>3083</v>
      </c>
      <c r="L470" s="199">
        <f t="shared" ref="L470" si="22">K470</f>
        <v>3083</v>
      </c>
      <c r="M470" s="196" t="s">
        <v>2916</v>
      </c>
      <c r="N470" s="612" t="s">
        <v>4063</v>
      </c>
      <c r="O470" s="217"/>
    </row>
    <row r="471" spans="1:15" ht="26.4" hidden="1">
      <c r="A471" s="196">
        <v>469</v>
      </c>
      <c r="B471" s="486" t="s">
        <v>3089</v>
      </c>
      <c r="C471" s="489" t="s">
        <v>206</v>
      </c>
      <c r="D471" s="490"/>
      <c r="E471" s="488"/>
      <c r="F471" s="489">
        <v>2018</v>
      </c>
      <c r="G471" s="489" t="s">
        <v>209</v>
      </c>
      <c r="H471" s="489">
        <v>1</v>
      </c>
      <c r="I471" s="199">
        <v>1264.99</v>
      </c>
      <c r="J471" s="491" t="s">
        <v>144</v>
      </c>
      <c r="K471" s="199">
        <v>1264.99</v>
      </c>
      <c r="L471" s="199">
        <v>1264.99</v>
      </c>
      <c r="M471" s="228" t="s">
        <v>3439</v>
      </c>
      <c r="N471" s="197" t="s">
        <v>1309</v>
      </c>
      <c r="O471" s="296" t="s">
        <v>3486</v>
      </c>
    </row>
    <row r="472" spans="1:15" ht="26.4" hidden="1">
      <c r="A472" s="196">
        <v>470</v>
      </c>
      <c r="B472" s="486" t="s">
        <v>3090</v>
      </c>
      <c r="C472" s="489" t="s">
        <v>262</v>
      </c>
      <c r="D472" s="490"/>
      <c r="E472" s="488"/>
      <c r="F472" s="489">
        <v>2018</v>
      </c>
      <c r="G472" s="489" t="s">
        <v>209</v>
      </c>
      <c r="H472" s="489">
        <v>1</v>
      </c>
      <c r="I472" s="199">
        <v>2718</v>
      </c>
      <c r="J472" s="491" t="s">
        <v>144</v>
      </c>
      <c r="K472" s="199">
        <v>2718</v>
      </c>
      <c r="L472" s="199">
        <v>2718</v>
      </c>
      <c r="M472" s="228" t="s">
        <v>3439</v>
      </c>
      <c r="N472" s="197" t="s">
        <v>1309</v>
      </c>
      <c r="O472" s="296" t="s">
        <v>3486</v>
      </c>
    </row>
    <row r="473" spans="1:15" ht="26.4" hidden="1">
      <c r="A473" s="196">
        <v>471</v>
      </c>
      <c r="B473" s="486" t="s">
        <v>3091</v>
      </c>
      <c r="C473" s="489" t="s">
        <v>299</v>
      </c>
      <c r="D473" s="490"/>
      <c r="E473" s="488"/>
      <c r="F473" s="489">
        <v>2018</v>
      </c>
      <c r="G473" s="489" t="s">
        <v>240</v>
      </c>
      <c r="H473" s="489">
        <v>1</v>
      </c>
      <c r="I473" s="199">
        <v>2999</v>
      </c>
      <c r="J473" s="491" t="s">
        <v>144</v>
      </c>
      <c r="K473" s="199">
        <v>2999</v>
      </c>
      <c r="L473" s="199">
        <v>2999</v>
      </c>
      <c r="M473" s="228" t="s">
        <v>3439</v>
      </c>
      <c r="N473" s="197" t="s">
        <v>1309</v>
      </c>
      <c r="O473" s="296" t="s">
        <v>3486</v>
      </c>
    </row>
    <row r="474" spans="1:15" ht="26.4" hidden="1">
      <c r="A474" s="196">
        <v>472</v>
      </c>
      <c r="B474" s="486" t="s">
        <v>3092</v>
      </c>
      <c r="C474" s="489" t="s">
        <v>3093</v>
      </c>
      <c r="D474" s="490"/>
      <c r="E474" s="488"/>
      <c r="F474" s="489">
        <v>2018</v>
      </c>
      <c r="G474" s="489" t="s">
        <v>209</v>
      </c>
      <c r="H474" s="489">
        <v>1</v>
      </c>
      <c r="I474" s="199">
        <v>1525.2</v>
      </c>
      <c r="J474" s="491" t="s">
        <v>144</v>
      </c>
      <c r="K474" s="199">
        <v>1525.2</v>
      </c>
      <c r="L474" s="199">
        <v>1525.2</v>
      </c>
      <c r="M474" s="228" t="s">
        <v>3439</v>
      </c>
      <c r="N474" s="197" t="s">
        <v>1309</v>
      </c>
      <c r="O474" s="296" t="s">
        <v>3486</v>
      </c>
    </row>
    <row r="475" spans="1:15" ht="26.4" hidden="1">
      <c r="A475" s="196">
        <v>473</v>
      </c>
      <c r="B475" s="486" t="s">
        <v>3094</v>
      </c>
      <c r="C475" s="489" t="s">
        <v>644</v>
      </c>
      <c r="D475" s="490"/>
      <c r="E475" s="488"/>
      <c r="F475" s="489">
        <v>2018</v>
      </c>
      <c r="G475" s="489" t="s">
        <v>240</v>
      </c>
      <c r="H475" s="489">
        <v>1</v>
      </c>
      <c r="I475" s="199">
        <v>2500</v>
      </c>
      <c r="J475" s="491" t="s">
        <v>144</v>
      </c>
      <c r="K475" s="199">
        <v>2500</v>
      </c>
      <c r="L475" s="199">
        <v>2500</v>
      </c>
      <c r="M475" s="228" t="s">
        <v>3439</v>
      </c>
      <c r="N475" s="197" t="s">
        <v>1309</v>
      </c>
      <c r="O475" s="296" t="s">
        <v>3486</v>
      </c>
    </row>
    <row r="476" spans="1:15" ht="26.4" hidden="1">
      <c r="A476" s="196">
        <v>474</v>
      </c>
      <c r="B476" s="486" t="s">
        <v>3095</v>
      </c>
      <c r="C476" s="489" t="s">
        <v>206</v>
      </c>
      <c r="D476" s="490"/>
      <c r="E476" s="488"/>
      <c r="F476" s="489">
        <v>2018</v>
      </c>
      <c r="G476" s="489" t="s">
        <v>240</v>
      </c>
      <c r="H476" s="489">
        <v>1</v>
      </c>
      <c r="I476" s="199">
        <v>2700</v>
      </c>
      <c r="J476" s="491" t="s">
        <v>144</v>
      </c>
      <c r="K476" s="199">
        <v>2700</v>
      </c>
      <c r="L476" s="199">
        <v>2700</v>
      </c>
      <c r="M476" s="228" t="s">
        <v>3046</v>
      </c>
      <c r="N476" s="197" t="s">
        <v>1309</v>
      </c>
      <c r="O476" s="296" t="s">
        <v>3486</v>
      </c>
    </row>
    <row r="477" spans="1:15" ht="26.4" hidden="1">
      <c r="A477" s="196">
        <v>475</v>
      </c>
      <c r="B477" s="486" t="s">
        <v>3096</v>
      </c>
      <c r="C477" s="489" t="s">
        <v>721</v>
      </c>
      <c r="D477" s="490"/>
      <c r="E477" s="488"/>
      <c r="F477" s="489">
        <v>2018</v>
      </c>
      <c r="G477" s="489" t="s">
        <v>209</v>
      </c>
      <c r="H477" s="489">
        <v>1</v>
      </c>
      <c r="I477" s="383">
        <v>519.99</v>
      </c>
      <c r="J477" s="491" t="s">
        <v>144</v>
      </c>
      <c r="K477" s="383">
        <v>519.99</v>
      </c>
      <c r="L477" s="383">
        <v>519.99</v>
      </c>
      <c r="M477" s="228" t="s">
        <v>3439</v>
      </c>
      <c r="N477" s="197" t="s">
        <v>1309</v>
      </c>
      <c r="O477" s="296" t="s">
        <v>3486</v>
      </c>
    </row>
    <row r="478" spans="1:15" ht="26.4" hidden="1">
      <c r="A478" s="196">
        <v>476</v>
      </c>
      <c r="B478" s="486" t="s">
        <v>3097</v>
      </c>
      <c r="C478" s="489" t="s">
        <v>988</v>
      </c>
      <c r="D478" s="490"/>
      <c r="E478" s="488"/>
      <c r="F478" s="489">
        <v>2018</v>
      </c>
      <c r="G478" s="489" t="s">
        <v>240</v>
      </c>
      <c r="H478" s="489">
        <v>2</v>
      </c>
      <c r="I478" s="199">
        <v>2367.75</v>
      </c>
      <c r="J478" s="491" t="s">
        <v>144</v>
      </c>
      <c r="K478" s="199">
        <v>4735.5</v>
      </c>
      <c r="L478" s="199">
        <v>4735.5</v>
      </c>
      <c r="M478" s="228" t="s">
        <v>3439</v>
      </c>
      <c r="N478" s="197" t="s">
        <v>1309</v>
      </c>
      <c r="O478" s="296" t="s">
        <v>3486</v>
      </c>
    </row>
    <row r="479" spans="1:15" ht="26.4" hidden="1">
      <c r="A479" s="196">
        <v>477</v>
      </c>
      <c r="B479" s="486" t="s">
        <v>3098</v>
      </c>
      <c r="C479" s="489" t="s">
        <v>623</v>
      </c>
      <c r="D479" s="490"/>
      <c r="E479" s="488"/>
      <c r="F479" s="489">
        <v>2018</v>
      </c>
      <c r="G479" s="489" t="s">
        <v>209</v>
      </c>
      <c r="H479" s="489">
        <v>1</v>
      </c>
      <c r="I479" s="199">
        <v>1387.65</v>
      </c>
      <c r="J479" s="491" t="s">
        <v>144</v>
      </c>
      <c r="K479" s="199">
        <v>1387.65</v>
      </c>
      <c r="L479" s="199">
        <v>1387.65</v>
      </c>
      <c r="M479" s="228" t="s">
        <v>3439</v>
      </c>
      <c r="N479" s="197" t="s">
        <v>1309</v>
      </c>
      <c r="O479" s="296" t="s">
        <v>3486</v>
      </c>
    </row>
    <row r="480" spans="1:15" ht="26.4" hidden="1">
      <c r="A480" s="196">
        <v>478</v>
      </c>
      <c r="B480" s="486" t="s">
        <v>3099</v>
      </c>
      <c r="C480" s="489" t="s">
        <v>3100</v>
      </c>
      <c r="D480" s="490"/>
      <c r="E480" s="488"/>
      <c r="F480" s="489">
        <v>2018</v>
      </c>
      <c r="G480" s="489" t="s">
        <v>209</v>
      </c>
      <c r="H480" s="489">
        <v>1</v>
      </c>
      <c r="I480" s="199">
        <v>1968.01</v>
      </c>
      <c r="J480" s="491" t="s">
        <v>144</v>
      </c>
      <c r="K480" s="199">
        <v>1968.01</v>
      </c>
      <c r="L480" s="199">
        <v>1968.01</v>
      </c>
      <c r="M480" s="228" t="s">
        <v>3439</v>
      </c>
      <c r="N480" s="197" t="s">
        <v>1309</v>
      </c>
      <c r="O480" s="296" t="s">
        <v>3486</v>
      </c>
    </row>
    <row r="481" spans="1:15" ht="26.4" hidden="1">
      <c r="A481" s="196">
        <v>479</v>
      </c>
      <c r="B481" s="486" t="s">
        <v>3101</v>
      </c>
      <c r="C481" s="489"/>
      <c r="D481" s="490"/>
      <c r="E481" s="488"/>
      <c r="F481" s="489">
        <v>2018</v>
      </c>
      <c r="G481" s="489" t="s">
        <v>209</v>
      </c>
      <c r="H481" s="489">
        <v>1</v>
      </c>
      <c r="I481" s="199">
        <v>5342.46</v>
      </c>
      <c r="J481" s="491" t="s">
        <v>144</v>
      </c>
      <c r="K481" s="199">
        <v>5342.46</v>
      </c>
      <c r="L481" s="199">
        <v>5342.46</v>
      </c>
      <c r="M481" s="228" t="s">
        <v>3439</v>
      </c>
      <c r="N481" s="197" t="s">
        <v>1309</v>
      </c>
      <c r="O481" s="296" t="s">
        <v>3486</v>
      </c>
    </row>
    <row r="482" spans="1:15" ht="26.4" hidden="1">
      <c r="A482" s="196">
        <v>480</v>
      </c>
      <c r="B482" s="486" t="s">
        <v>3102</v>
      </c>
      <c r="C482" s="489"/>
      <c r="D482" s="490"/>
      <c r="E482" s="488"/>
      <c r="F482" s="489">
        <v>2018</v>
      </c>
      <c r="G482" s="489" t="s">
        <v>209</v>
      </c>
      <c r="H482" s="489">
        <v>1</v>
      </c>
      <c r="I482" s="199">
        <v>649.98</v>
      </c>
      <c r="J482" s="491" t="s">
        <v>144</v>
      </c>
      <c r="K482" s="199">
        <v>649.98</v>
      </c>
      <c r="L482" s="199">
        <v>649.98</v>
      </c>
      <c r="M482" s="228" t="s">
        <v>3439</v>
      </c>
      <c r="N482" s="197" t="s">
        <v>1309</v>
      </c>
      <c r="O482" s="296" t="s">
        <v>3486</v>
      </c>
    </row>
    <row r="483" spans="1:15" ht="26.4" hidden="1">
      <c r="A483" s="196">
        <v>481</v>
      </c>
      <c r="B483" s="486" t="s">
        <v>3103</v>
      </c>
      <c r="C483" s="489"/>
      <c r="D483" s="490"/>
      <c r="E483" s="488"/>
      <c r="F483" s="489">
        <v>2018</v>
      </c>
      <c r="G483" s="489" t="s">
        <v>240</v>
      </c>
      <c r="H483" s="489">
        <v>1</v>
      </c>
      <c r="I483" s="199">
        <v>576.64</v>
      </c>
      <c r="J483" s="491" t="s">
        <v>144</v>
      </c>
      <c r="K483" s="199">
        <v>576.64</v>
      </c>
      <c r="L483" s="199">
        <v>576.64</v>
      </c>
      <c r="M483" s="228" t="s">
        <v>3439</v>
      </c>
      <c r="N483" s="197" t="s">
        <v>1309</v>
      </c>
      <c r="O483" s="296" t="s">
        <v>3486</v>
      </c>
    </row>
    <row r="484" spans="1:15" ht="26.4" hidden="1">
      <c r="A484" s="196">
        <v>482</v>
      </c>
      <c r="B484" s="486" t="s">
        <v>3104</v>
      </c>
      <c r="C484" s="489" t="s">
        <v>259</v>
      </c>
      <c r="D484" s="490"/>
      <c r="E484" s="488"/>
      <c r="F484" s="489">
        <v>2018</v>
      </c>
      <c r="G484" s="489" t="s">
        <v>209</v>
      </c>
      <c r="H484" s="489">
        <v>1</v>
      </c>
      <c r="I484" s="199">
        <v>602.76</v>
      </c>
      <c r="J484" s="491" t="s">
        <v>144</v>
      </c>
      <c r="K484" s="199">
        <v>602.76</v>
      </c>
      <c r="L484" s="199">
        <v>602.76</v>
      </c>
      <c r="M484" s="228" t="s">
        <v>3439</v>
      </c>
      <c r="N484" s="197" t="s">
        <v>1309</v>
      </c>
      <c r="O484" s="296" t="s">
        <v>3486</v>
      </c>
    </row>
    <row r="485" spans="1:15" ht="26.4" hidden="1">
      <c r="A485" s="196">
        <v>483</v>
      </c>
      <c r="B485" s="486" t="s">
        <v>3105</v>
      </c>
      <c r="C485" s="489" t="s">
        <v>3106</v>
      </c>
      <c r="D485" s="490"/>
      <c r="E485" s="492" t="s">
        <v>3136</v>
      </c>
      <c r="F485" s="489">
        <v>2018</v>
      </c>
      <c r="G485" s="489" t="s">
        <v>240</v>
      </c>
      <c r="H485" s="489">
        <v>1</v>
      </c>
      <c r="I485" s="199">
        <v>1094.01</v>
      </c>
      <c r="J485" s="491" t="s">
        <v>144</v>
      </c>
      <c r="K485" s="199">
        <v>1094.01</v>
      </c>
      <c r="L485" s="199">
        <v>1094.01</v>
      </c>
      <c r="M485" s="228" t="s">
        <v>3439</v>
      </c>
      <c r="N485" s="197" t="s">
        <v>1309</v>
      </c>
      <c r="O485" s="296" t="s">
        <v>3486</v>
      </c>
    </row>
    <row r="486" spans="1:15" ht="26.4" hidden="1">
      <c r="A486" s="196">
        <v>484</v>
      </c>
      <c r="B486" s="486" t="s">
        <v>3107</v>
      </c>
      <c r="C486" s="489" t="s">
        <v>3108</v>
      </c>
      <c r="D486" s="490"/>
      <c r="E486" s="488"/>
      <c r="F486" s="489">
        <v>2018</v>
      </c>
      <c r="G486" s="489" t="s">
        <v>240</v>
      </c>
      <c r="H486" s="489">
        <v>1</v>
      </c>
      <c r="I486" s="199">
        <v>491.25</v>
      </c>
      <c r="J486" s="491" t="s">
        <v>144</v>
      </c>
      <c r="K486" s="199">
        <v>491.25</v>
      </c>
      <c r="L486" s="199">
        <v>491.25</v>
      </c>
      <c r="M486" s="228" t="s">
        <v>3439</v>
      </c>
      <c r="N486" s="197" t="s">
        <v>1309</v>
      </c>
      <c r="O486" s="296" t="s">
        <v>3486</v>
      </c>
    </row>
    <row r="487" spans="1:15" ht="26.4" hidden="1">
      <c r="A487" s="196">
        <v>485</v>
      </c>
      <c r="B487" s="486" t="s">
        <v>3109</v>
      </c>
      <c r="C487" s="489" t="s">
        <v>705</v>
      </c>
      <c r="D487" s="490"/>
      <c r="E487" s="488"/>
      <c r="F487" s="489">
        <v>2019</v>
      </c>
      <c r="G487" s="489" t="s">
        <v>209</v>
      </c>
      <c r="H487" s="489">
        <v>1</v>
      </c>
      <c r="I487" s="199">
        <v>1197</v>
      </c>
      <c r="J487" s="491" t="s">
        <v>144</v>
      </c>
      <c r="K487" s="199">
        <v>1197</v>
      </c>
      <c r="L487" s="199">
        <v>1197</v>
      </c>
      <c r="M487" s="228" t="s">
        <v>3439</v>
      </c>
      <c r="N487" s="197" t="s">
        <v>1309</v>
      </c>
      <c r="O487" s="296" t="s">
        <v>3486</v>
      </c>
    </row>
    <row r="488" spans="1:15" ht="26.4" hidden="1">
      <c r="A488" s="196">
        <v>486</v>
      </c>
      <c r="B488" s="486" t="s">
        <v>3110</v>
      </c>
      <c r="C488" s="489" t="s">
        <v>299</v>
      </c>
      <c r="D488" s="490"/>
      <c r="E488" s="488"/>
      <c r="F488" s="489">
        <v>2019</v>
      </c>
      <c r="G488" s="489" t="s">
        <v>209</v>
      </c>
      <c r="H488" s="489">
        <v>1</v>
      </c>
      <c r="I488" s="199">
        <v>223.61</v>
      </c>
      <c r="J488" s="491" t="s">
        <v>144</v>
      </c>
      <c r="K488" s="199">
        <v>223.61</v>
      </c>
      <c r="L488" s="199">
        <v>223.61</v>
      </c>
      <c r="M488" s="228" t="s">
        <v>3439</v>
      </c>
      <c r="N488" s="197" t="s">
        <v>1309</v>
      </c>
      <c r="O488" s="296" t="s">
        <v>3486</v>
      </c>
    </row>
    <row r="489" spans="1:15" ht="26.4" hidden="1">
      <c r="A489" s="196">
        <v>487</v>
      </c>
      <c r="B489" s="486" t="s">
        <v>3111</v>
      </c>
      <c r="C489" s="489" t="s">
        <v>242</v>
      </c>
      <c r="D489" s="490"/>
      <c r="E489" s="488"/>
      <c r="F489" s="489">
        <v>2019</v>
      </c>
      <c r="G489" s="489" t="s">
        <v>240</v>
      </c>
      <c r="H489" s="489">
        <v>1</v>
      </c>
      <c r="I489" s="199">
        <v>276.75</v>
      </c>
      <c r="J489" s="491" t="s">
        <v>144</v>
      </c>
      <c r="K489" s="199">
        <v>276.75</v>
      </c>
      <c r="L489" s="199">
        <v>276.75</v>
      </c>
      <c r="M489" s="228" t="s">
        <v>3439</v>
      </c>
      <c r="N489" s="197" t="s">
        <v>1309</v>
      </c>
      <c r="O489" s="296" t="s">
        <v>3486</v>
      </c>
    </row>
    <row r="490" spans="1:15" ht="26.4" hidden="1">
      <c r="A490" s="196">
        <v>488</v>
      </c>
      <c r="B490" s="486" t="s">
        <v>3112</v>
      </c>
      <c r="C490" s="489" t="s">
        <v>3113</v>
      </c>
      <c r="D490" s="490"/>
      <c r="E490" s="488"/>
      <c r="F490" s="489">
        <v>2019</v>
      </c>
      <c r="G490" s="489" t="s">
        <v>209</v>
      </c>
      <c r="H490" s="489">
        <v>1</v>
      </c>
      <c r="I490" s="199">
        <v>279</v>
      </c>
      <c r="J490" s="491" t="s">
        <v>144</v>
      </c>
      <c r="K490" s="199">
        <v>279</v>
      </c>
      <c r="L490" s="199">
        <v>279</v>
      </c>
      <c r="M490" s="228" t="s">
        <v>3439</v>
      </c>
      <c r="N490" s="197" t="s">
        <v>1309</v>
      </c>
      <c r="O490" s="296" t="s">
        <v>3486</v>
      </c>
    </row>
    <row r="491" spans="1:15" ht="26.4" hidden="1">
      <c r="A491" s="196">
        <v>489</v>
      </c>
      <c r="B491" s="493" t="s">
        <v>3114</v>
      </c>
      <c r="C491" s="494" t="s">
        <v>3093</v>
      </c>
      <c r="D491" s="495"/>
      <c r="E491" s="496"/>
      <c r="F491" s="494">
        <v>2019</v>
      </c>
      <c r="G491" s="494" t="s">
        <v>209</v>
      </c>
      <c r="H491" s="494">
        <v>1</v>
      </c>
      <c r="I491" s="456">
        <v>1783.5</v>
      </c>
      <c r="J491" s="497" t="s">
        <v>144</v>
      </c>
      <c r="K491" s="456">
        <v>1783.5</v>
      </c>
      <c r="L491" s="456">
        <v>1783.5</v>
      </c>
      <c r="M491" s="498" t="s">
        <v>3439</v>
      </c>
      <c r="N491" s="454" t="s">
        <v>1309</v>
      </c>
      <c r="O491" s="296" t="s">
        <v>3486</v>
      </c>
    </row>
    <row r="492" spans="1:15" ht="26.4" hidden="1">
      <c r="A492" s="196">
        <v>490</v>
      </c>
      <c r="B492" s="784"/>
      <c r="C492" s="499"/>
      <c r="D492" s="500"/>
      <c r="E492" s="501"/>
      <c r="F492" s="499">
        <v>2022</v>
      </c>
      <c r="G492" s="499" t="s">
        <v>203</v>
      </c>
      <c r="H492" s="499">
        <v>1</v>
      </c>
      <c r="I492" s="502">
        <v>1880.67</v>
      </c>
      <c r="J492" s="503" t="s">
        <v>144</v>
      </c>
      <c r="K492" s="502">
        <v>1880.67</v>
      </c>
      <c r="L492" s="502">
        <v>1880.67</v>
      </c>
      <c r="M492" s="498" t="s">
        <v>3439</v>
      </c>
      <c r="N492" s="504" t="s">
        <v>1309</v>
      </c>
      <c r="O492" s="503"/>
    </row>
    <row r="493" spans="1:15" ht="26.4" hidden="1">
      <c r="A493" s="196">
        <v>491</v>
      </c>
      <c r="B493" s="784"/>
      <c r="C493" s="499"/>
      <c r="D493" s="500"/>
      <c r="E493" s="501"/>
      <c r="F493" s="499">
        <v>2022</v>
      </c>
      <c r="G493" s="499" t="s">
        <v>203</v>
      </c>
      <c r="H493" s="499">
        <v>1</v>
      </c>
      <c r="I493" s="502">
        <v>733.08</v>
      </c>
      <c r="J493" s="503" t="s">
        <v>144</v>
      </c>
      <c r="K493" s="502">
        <v>733.08</v>
      </c>
      <c r="L493" s="502">
        <v>733.08</v>
      </c>
      <c r="M493" s="498" t="s">
        <v>3439</v>
      </c>
      <c r="N493" s="504" t="s">
        <v>1309</v>
      </c>
      <c r="O493" s="503"/>
    </row>
    <row r="494" spans="1:15" ht="26.4" hidden="1">
      <c r="A494" s="196">
        <v>492</v>
      </c>
      <c r="B494" s="784"/>
      <c r="C494" s="499"/>
      <c r="D494" s="500"/>
      <c r="E494" s="501"/>
      <c r="F494" s="499">
        <v>2022</v>
      </c>
      <c r="G494" s="499" t="s">
        <v>203</v>
      </c>
      <c r="H494" s="499">
        <v>1</v>
      </c>
      <c r="I494" s="502">
        <v>1266.9000000000001</v>
      </c>
      <c r="J494" s="503" t="s">
        <v>144</v>
      </c>
      <c r="K494" s="502">
        <v>1266.9000000000001</v>
      </c>
      <c r="L494" s="502">
        <v>1266.9000000000001</v>
      </c>
      <c r="M494" s="498" t="s">
        <v>3439</v>
      </c>
      <c r="N494" s="504" t="s">
        <v>1309</v>
      </c>
      <c r="O494" s="503"/>
    </row>
    <row r="495" spans="1:15" ht="26.4" hidden="1">
      <c r="A495" s="196">
        <v>493</v>
      </c>
      <c r="B495" s="322" t="s">
        <v>3179</v>
      </c>
      <c r="C495" s="212"/>
      <c r="D495" s="213"/>
      <c r="E495" s="505"/>
      <c r="F495" s="506" t="s">
        <v>3180</v>
      </c>
      <c r="G495" s="212" t="s">
        <v>209</v>
      </c>
      <c r="H495" s="212"/>
      <c r="I495" s="459">
        <v>3083</v>
      </c>
      <c r="J495" s="210" t="s">
        <v>144</v>
      </c>
      <c r="K495" s="459">
        <v>3083</v>
      </c>
      <c r="L495" s="459">
        <f t="shared" ref="L495:L497" si="23">K495</f>
        <v>3083</v>
      </c>
      <c r="M495" s="460" t="s">
        <v>2916</v>
      </c>
      <c r="N495" s="658" t="s">
        <v>4063</v>
      </c>
      <c r="O495" s="217"/>
    </row>
    <row r="496" spans="1:15" ht="26.4" hidden="1">
      <c r="A496" s="196">
        <v>494</v>
      </c>
      <c r="B496" s="322" t="s">
        <v>3181</v>
      </c>
      <c r="C496" s="212"/>
      <c r="D496" s="213"/>
      <c r="E496" s="505"/>
      <c r="F496" s="506" t="s">
        <v>3182</v>
      </c>
      <c r="G496" s="212" t="s">
        <v>209</v>
      </c>
      <c r="H496" s="212"/>
      <c r="I496" s="459">
        <v>8548.5</v>
      </c>
      <c r="J496" s="210" t="s">
        <v>144</v>
      </c>
      <c r="K496" s="459">
        <v>8548.5</v>
      </c>
      <c r="L496" s="459">
        <f t="shared" si="23"/>
        <v>8548.5</v>
      </c>
      <c r="M496" s="460" t="s">
        <v>2916</v>
      </c>
      <c r="N496" s="658" t="s">
        <v>4063</v>
      </c>
      <c r="O496" s="217"/>
    </row>
    <row r="497" spans="1:15" ht="26.4" hidden="1">
      <c r="A497" s="196">
        <v>495</v>
      </c>
      <c r="B497" s="322" t="s">
        <v>3183</v>
      </c>
      <c r="C497" s="212"/>
      <c r="D497" s="213"/>
      <c r="E497" s="505"/>
      <c r="F497" s="506" t="s">
        <v>3184</v>
      </c>
      <c r="G497" s="212" t="s">
        <v>209</v>
      </c>
      <c r="H497" s="212"/>
      <c r="I497" s="459">
        <v>2926.5</v>
      </c>
      <c r="J497" s="210" t="s">
        <v>144</v>
      </c>
      <c r="K497" s="459">
        <v>2926.5</v>
      </c>
      <c r="L497" s="459">
        <f t="shared" si="23"/>
        <v>2926.5</v>
      </c>
      <c r="M497" s="460" t="s">
        <v>2916</v>
      </c>
      <c r="N497" s="658" t="s">
        <v>4063</v>
      </c>
      <c r="O497" s="217"/>
    </row>
    <row r="498" spans="1:15" ht="26.4" hidden="1">
      <c r="A498" s="196">
        <v>496</v>
      </c>
      <c r="B498" s="507" t="s">
        <v>3251</v>
      </c>
      <c r="C498" s="508" t="s">
        <v>3252</v>
      </c>
      <c r="D498" s="509"/>
      <c r="E498" s="510"/>
      <c r="F498" s="508">
        <v>2020</v>
      </c>
      <c r="G498" s="508" t="s">
        <v>209</v>
      </c>
      <c r="H498" s="508">
        <v>1</v>
      </c>
      <c r="I498" s="463">
        <v>19114.29</v>
      </c>
      <c r="J498" s="511" t="s">
        <v>748</v>
      </c>
      <c r="K498" s="463">
        <v>19114.29</v>
      </c>
      <c r="L498" s="463">
        <v>19114.29</v>
      </c>
      <c r="M498" s="247" t="s">
        <v>2911</v>
      </c>
      <c r="N498" s="461" t="s">
        <v>758</v>
      </c>
      <c r="O498" s="511"/>
    </row>
    <row r="499" spans="1:15" ht="26.4" hidden="1">
      <c r="A499" s="196">
        <v>497</v>
      </c>
      <c r="B499" s="512" t="s">
        <v>3253</v>
      </c>
      <c r="C499" s="513" t="s">
        <v>3254</v>
      </c>
      <c r="D499" s="514" t="s">
        <v>1328</v>
      </c>
      <c r="E499" s="515"/>
      <c r="F499" s="513">
        <v>2018</v>
      </c>
      <c r="G499" s="513" t="s">
        <v>209</v>
      </c>
      <c r="H499" s="513">
        <v>1</v>
      </c>
      <c r="I499" s="470">
        <v>1642.55</v>
      </c>
      <c r="J499" s="516" t="s">
        <v>144</v>
      </c>
      <c r="K499" s="470">
        <v>1642.55</v>
      </c>
      <c r="L499" s="470">
        <v>1642.55</v>
      </c>
      <c r="M499" s="469" t="s">
        <v>2911</v>
      </c>
      <c r="N499" s="468" t="s">
        <v>758</v>
      </c>
      <c r="O499" s="217"/>
    </row>
    <row r="500" spans="1:15" ht="26.4" hidden="1">
      <c r="A500" s="196">
        <v>498</v>
      </c>
      <c r="B500" s="512" t="s">
        <v>3253</v>
      </c>
      <c r="C500" s="513" t="s">
        <v>3254</v>
      </c>
      <c r="D500" s="514" t="s">
        <v>1328</v>
      </c>
      <c r="E500" s="515"/>
      <c r="F500" s="513">
        <v>2018</v>
      </c>
      <c r="G500" s="513" t="s">
        <v>209</v>
      </c>
      <c r="H500" s="513">
        <v>1</v>
      </c>
      <c r="I500" s="470">
        <v>1642.55</v>
      </c>
      <c r="J500" s="516" t="s">
        <v>144</v>
      </c>
      <c r="K500" s="470">
        <v>1642.55</v>
      </c>
      <c r="L500" s="470">
        <v>1642.55</v>
      </c>
      <c r="M500" s="469" t="s">
        <v>2911</v>
      </c>
      <c r="N500" s="468" t="s">
        <v>758</v>
      </c>
      <c r="O500" s="217"/>
    </row>
    <row r="501" spans="1:15" ht="26.4" hidden="1">
      <c r="A501" s="196">
        <v>499</v>
      </c>
      <c r="B501" s="512" t="s">
        <v>3255</v>
      </c>
      <c r="C501" s="513" t="s">
        <v>262</v>
      </c>
      <c r="D501" s="514" t="s">
        <v>1328</v>
      </c>
      <c r="E501" s="515"/>
      <c r="F501" s="513">
        <v>2018</v>
      </c>
      <c r="G501" s="513" t="s">
        <v>209</v>
      </c>
      <c r="H501" s="513">
        <v>1</v>
      </c>
      <c r="I501" s="470">
        <v>986.06</v>
      </c>
      <c r="J501" s="516" t="s">
        <v>144</v>
      </c>
      <c r="K501" s="470">
        <v>986.06</v>
      </c>
      <c r="L501" s="470">
        <v>986.06</v>
      </c>
      <c r="M501" s="469" t="s">
        <v>2911</v>
      </c>
      <c r="N501" s="468" t="s">
        <v>758</v>
      </c>
      <c r="O501" s="217"/>
    </row>
    <row r="502" spans="1:15" ht="26.4" hidden="1">
      <c r="A502" s="196">
        <v>500</v>
      </c>
      <c r="B502" s="512" t="s">
        <v>3256</v>
      </c>
      <c r="C502" s="513" t="s">
        <v>644</v>
      </c>
      <c r="D502" s="514" t="s">
        <v>1328</v>
      </c>
      <c r="E502" s="515"/>
      <c r="F502" s="513">
        <v>2018</v>
      </c>
      <c r="G502" s="513" t="s">
        <v>209</v>
      </c>
      <c r="H502" s="513">
        <v>2</v>
      </c>
      <c r="I502" s="470">
        <v>244.77</v>
      </c>
      <c r="J502" s="516" t="s">
        <v>144</v>
      </c>
      <c r="K502" s="470">
        <v>489.54</v>
      </c>
      <c r="L502" s="470">
        <v>489.54</v>
      </c>
      <c r="M502" s="469" t="s">
        <v>2911</v>
      </c>
      <c r="N502" s="468" t="s">
        <v>758</v>
      </c>
      <c r="O502" s="217"/>
    </row>
    <row r="503" spans="1:15" ht="26.4" hidden="1">
      <c r="A503" s="196">
        <v>501</v>
      </c>
      <c r="B503" s="512" t="s">
        <v>3257</v>
      </c>
      <c r="C503" s="513" t="s">
        <v>644</v>
      </c>
      <c r="D503" s="514" t="s">
        <v>1328</v>
      </c>
      <c r="E503" s="515"/>
      <c r="F503" s="513">
        <v>2018</v>
      </c>
      <c r="G503" s="513" t="s">
        <v>209</v>
      </c>
      <c r="H503" s="513">
        <v>7</v>
      </c>
      <c r="I503" s="470">
        <v>982.77</v>
      </c>
      <c r="J503" s="516" t="s">
        <v>144</v>
      </c>
      <c r="K503" s="470">
        <v>6879.39</v>
      </c>
      <c r="L503" s="470">
        <v>6879.39</v>
      </c>
      <c r="M503" s="469" t="s">
        <v>2911</v>
      </c>
      <c r="N503" s="468" t="s">
        <v>758</v>
      </c>
      <c r="O503" s="217"/>
    </row>
    <row r="504" spans="1:15" ht="26.4" hidden="1">
      <c r="A504" s="196">
        <v>502</v>
      </c>
      <c r="B504" s="512" t="s">
        <v>3258</v>
      </c>
      <c r="C504" s="513" t="s">
        <v>3259</v>
      </c>
      <c r="D504" s="514" t="s">
        <v>1328</v>
      </c>
      <c r="E504" s="515"/>
      <c r="F504" s="513">
        <v>2019</v>
      </c>
      <c r="G504" s="513" t="s">
        <v>209</v>
      </c>
      <c r="H504" s="513">
        <v>1</v>
      </c>
      <c r="I504" s="470">
        <v>2100</v>
      </c>
      <c r="J504" s="516" t="s">
        <v>144</v>
      </c>
      <c r="K504" s="470">
        <v>2100</v>
      </c>
      <c r="L504" s="470">
        <v>2100</v>
      </c>
      <c r="M504" s="469" t="s">
        <v>2911</v>
      </c>
      <c r="N504" s="468" t="s">
        <v>758</v>
      </c>
      <c r="O504" s="217"/>
    </row>
    <row r="505" spans="1:15" ht="26.4" hidden="1">
      <c r="A505" s="196">
        <v>503</v>
      </c>
      <c r="B505" s="512" t="s">
        <v>3260</v>
      </c>
      <c r="C505" s="513" t="s">
        <v>446</v>
      </c>
      <c r="D505" s="514" t="s">
        <v>1328</v>
      </c>
      <c r="E505" s="515"/>
      <c r="F505" s="513">
        <v>2019</v>
      </c>
      <c r="G505" s="513" t="s">
        <v>209</v>
      </c>
      <c r="H505" s="513">
        <v>5</v>
      </c>
      <c r="I505" s="470">
        <v>984</v>
      </c>
      <c r="J505" s="516" t="s">
        <v>144</v>
      </c>
      <c r="K505" s="470">
        <v>4920</v>
      </c>
      <c r="L505" s="470">
        <v>4920</v>
      </c>
      <c r="M505" s="469" t="s">
        <v>2911</v>
      </c>
      <c r="N505" s="468" t="s">
        <v>758</v>
      </c>
      <c r="O505" s="217"/>
    </row>
    <row r="506" spans="1:15" ht="26.4" hidden="1">
      <c r="A506" s="196">
        <v>504</v>
      </c>
      <c r="B506" s="512" t="s">
        <v>3261</v>
      </c>
      <c r="C506" s="513" t="s">
        <v>3262</v>
      </c>
      <c r="D506" s="514" t="s">
        <v>1328</v>
      </c>
      <c r="E506" s="515"/>
      <c r="F506" s="513">
        <v>2019</v>
      </c>
      <c r="G506" s="513" t="s">
        <v>209</v>
      </c>
      <c r="H506" s="513">
        <v>1</v>
      </c>
      <c r="I506" s="470">
        <v>519</v>
      </c>
      <c r="J506" s="516" t="s">
        <v>748</v>
      </c>
      <c r="K506" s="470">
        <v>519</v>
      </c>
      <c r="L506" s="470">
        <v>519</v>
      </c>
      <c r="M506" s="469" t="s">
        <v>2911</v>
      </c>
      <c r="N506" s="468" t="s">
        <v>758</v>
      </c>
      <c r="O506" s="217"/>
    </row>
    <row r="507" spans="1:15" ht="26.4" hidden="1">
      <c r="A507" s="196">
        <v>505</v>
      </c>
      <c r="B507" s="512" t="s">
        <v>3263</v>
      </c>
      <c r="C507" s="513" t="s">
        <v>262</v>
      </c>
      <c r="D507" s="514" t="s">
        <v>1328</v>
      </c>
      <c r="E507" s="515"/>
      <c r="F507" s="513">
        <v>2019</v>
      </c>
      <c r="G507" s="513" t="s">
        <v>209</v>
      </c>
      <c r="H507" s="513">
        <v>1</v>
      </c>
      <c r="I507" s="470">
        <v>1348</v>
      </c>
      <c r="J507" s="516" t="s">
        <v>144</v>
      </c>
      <c r="K507" s="470">
        <v>1348</v>
      </c>
      <c r="L507" s="470">
        <v>1348</v>
      </c>
      <c r="M507" s="469" t="s">
        <v>2911</v>
      </c>
      <c r="N507" s="468" t="s">
        <v>758</v>
      </c>
      <c r="O507" s="217"/>
    </row>
    <row r="508" spans="1:15" ht="26.4" hidden="1">
      <c r="A508" s="196">
        <v>506</v>
      </c>
      <c r="B508" s="512" t="s">
        <v>3264</v>
      </c>
      <c r="C508" s="513" t="s">
        <v>299</v>
      </c>
      <c r="D508" s="514" t="s">
        <v>1328</v>
      </c>
      <c r="E508" s="515"/>
      <c r="F508" s="513">
        <v>2020</v>
      </c>
      <c r="G508" s="513" t="s">
        <v>209</v>
      </c>
      <c r="H508" s="513">
        <v>2</v>
      </c>
      <c r="I508" s="470">
        <v>441</v>
      </c>
      <c r="J508" s="516" t="s">
        <v>748</v>
      </c>
      <c r="K508" s="470">
        <v>882</v>
      </c>
      <c r="L508" s="470">
        <v>882</v>
      </c>
      <c r="M508" s="469" t="s">
        <v>2911</v>
      </c>
      <c r="N508" s="468" t="s">
        <v>758</v>
      </c>
      <c r="O508" s="217"/>
    </row>
    <row r="509" spans="1:15" ht="26.4" hidden="1">
      <c r="A509" s="196">
        <v>507</v>
      </c>
      <c r="B509" s="512" t="s">
        <v>3265</v>
      </c>
      <c r="C509" s="513" t="s">
        <v>262</v>
      </c>
      <c r="D509" s="514" t="s">
        <v>1328</v>
      </c>
      <c r="E509" s="515"/>
      <c r="F509" s="513">
        <v>2020</v>
      </c>
      <c r="G509" s="513" t="s">
        <v>240</v>
      </c>
      <c r="H509" s="513">
        <v>1</v>
      </c>
      <c r="I509" s="470">
        <v>2529</v>
      </c>
      <c r="J509" s="516" t="s">
        <v>748</v>
      </c>
      <c r="K509" s="470">
        <v>2529</v>
      </c>
      <c r="L509" s="470">
        <v>2529</v>
      </c>
      <c r="M509" s="469" t="s">
        <v>2911</v>
      </c>
      <c r="N509" s="468" t="s">
        <v>758</v>
      </c>
      <c r="O509" s="217"/>
    </row>
    <row r="510" spans="1:15" ht="26.4" hidden="1">
      <c r="A510" s="196">
        <v>508</v>
      </c>
      <c r="B510" s="512" t="s">
        <v>3266</v>
      </c>
      <c r="C510" s="513" t="s">
        <v>3267</v>
      </c>
      <c r="D510" s="514"/>
      <c r="E510" s="515"/>
      <c r="F510" s="513">
        <v>2020</v>
      </c>
      <c r="G510" s="513" t="s">
        <v>209</v>
      </c>
      <c r="H510" s="513">
        <v>1</v>
      </c>
      <c r="I510" s="470">
        <v>3751.5</v>
      </c>
      <c r="J510" s="516" t="s">
        <v>748</v>
      </c>
      <c r="K510" s="470">
        <v>3751.5</v>
      </c>
      <c r="L510" s="470">
        <v>3751.5</v>
      </c>
      <c r="M510" s="469" t="s">
        <v>2911</v>
      </c>
      <c r="N510" s="468" t="s">
        <v>758</v>
      </c>
      <c r="O510" s="217"/>
    </row>
    <row r="511" spans="1:15" ht="26.4" hidden="1">
      <c r="A511" s="196">
        <v>509</v>
      </c>
      <c r="B511" s="512" t="s">
        <v>3268</v>
      </c>
      <c r="C511" s="513" t="s">
        <v>299</v>
      </c>
      <c r="D511" s="514" t="s">
        <v>1328</v>
      </c>
      <c r="E511" s="515"/>
      <c r="F511" s="513">
        <v>2020</v>
      </c>
      <c r="G511" s="513" t="s">
        <v>209</v>
      </c>
      <c r="H511" s="513">
        <v>1</v>
      </c>
      <c r="I511" s="470">
        <v>459</v>
      </c>
      <c r="J511" s="516" t="s">
        <v>144</v>
      </c>
      <c r="K511" s="470">
        <v>459</v>
      </c>
      <c r="L511" s="470">
        <v>459</v>
      </c>
      <c r="M511" s="469" t="s">
        <v>2911</v>
      </c>
      <c r="N511" s="468" t="s">
        <v>758</v>
      </c>
      <c r="O511" s="217"/>
    </row>
    <row r="512" spans="1:15" ht="26.4" hidden="1">
      <c r="A512" s="196">
        <v>510</v>
      </c>
      <c r="B512" s="512" t="s">
        <v>3269</v>
      </c>
      <c r="C512" s="513" t="s">
        <v>3267</v>
      </c>
      <c r="D512" s="514"/>
      <c r="E512" s="515"/>
      <c r="F512" s="513">
        <v>2020</v>
      </c>
      <c r="G512" s="513" t="s">
        <v>209</v>
      </c>
      <c r="H512" s="513">
        <v>1</v>
      </c>
      <c r="I512" s="470">
        <v>4489.5</v>
      </c>
      <c r="J512" s="516" t="s">
        <v>144</v>
      </c>
      <c r="K512" s="470">
        <v>4489.5</v>
      </c>
      <c r="L512" s="470">
        <v>4489.5</v>
      </c>
      <c r="M512" s="469" t="s">
        <v>2911</v>
      </c>
      <c r="N512" s="468" t="s">
        <v>758</v>
      </c>
      <c r="O512" s="217"/>
    </row>
    <row r="513" spans="1:15" ht="26.4" hidden="1">
      <c r="A513" s="196">
        <v>511</v>
      </c>
      <c r="B513" s="512" t="s">
        <v>3270</v>
      </c>
      <c r="C513" s="513" t="s">
        <v>262</v>
      </c>
      <c r="D513" s="514" t="s">
        <v>1328</v>
      </c>
      <c r="E513" s="515"/>
      <c r="F513" s="513">
        <v>2021</v>
      </c>
      <c r="G513" s="513" t="s">
        <v>209</v>
      </c>
      <c r="H513" s="513">
        <v>1</v>
      </c>
      <c r="I513" s="470">
        <v>2919.01</v>
      </c>
      <c r="J513" s="516" t="s">
        <v>144</v>
      </c>
      <c r="K513" s="470">
        <v>2919.01</v>
      </c>
      <c r="L513" s="470">
        <v>2919.01</v>
      </c>
      <c r="M513" s="469" t="s">
        <v>2911</v>
      </c>
      <c r="N513" s="468" t="s">
        <v>758</v>
      </c>
      <c r="O513" s="217"/>
    </row>
    <row r="514" spans="1:15" s="16" customFormat="1" ht="26.4" hidden="1">
      <c r="A514" s="196">
        <v>512</v>
      </c>
      <c r="B514" s="517" t="s">
        <v>3001</v>
      </c>
      <c r="C514" s="518"/>
      <c r="D514" s="518" t="s">
        <v>3002</v>
      </c>
      <c r="E514" s="518" t="s">
        <v>3003</v>
      </c>
      <c r="F514" s="518">
        <v>2019</v>
      </c>
      <c r="G514" s="518" t="s">
        <v>625</v>
      </c>
      <c r="H514" s="518">
        <v>1</v>
      </c>
      <c r="I514" s="519">
        <v>2865.9</v>
      </c>
      <c r="J514" s="520" t="s">
        <v>144</v>
      </c>
      <c r="K514" s="519">
        <f t="shared" ref="K514:K528" si="24">I514*H514</f>
        <v>2865.9</v>
      </c>
      <c r="L514" s="519">
        <f t="shared" ref="L514:L528" si="25">K514</f>
        <v>2865.9</v>
      </c>
      <c r="M514" s="520" t="s">
        <v>2913</v>
      </c>
      <c r="N514" s="521" t="s">
        <v>837</v>
      </c>
      <c r="O514" s="210"/>
    </row>
    <row r="515" spans="1:15" s="16" customFormat="1" ht="26.4" hidden="1">
      <c r="A515" s="196">
        <v>513</v>
      </c>
      <c r="B515" s="517" t="s">
        <v>459</v>
      </c>
      <c r="C515" s="518"/>
      <c r="D515" s="518" t="s">
        <v>3004</v>
      </c>
      <c r="E515" s="518" t="s">
        <v>3005</v>
      </c>
      <c r="F515" s="518">
        <v>2019</v>
      </c>
      <c r="G515" s="518" t="s">
        <v>209</v>
      </c>
      <c r="H515" s="518">
        <v>1</v>
      </c>
      <c r="I515" s="519">
        <v>550</v>
      </c>
      <c r="J515" s="520" t="s">
        <v>144</v>
      </c>
      <c r="K515" s="519">
        <f t="shared" si="24"/>
        <v>550</v>
      </c>
      <c r="L515" s="519">
        <f t="shared" si="25"/>
        <v>550</v>
      </c>
      <c r="M515" s="520" t="s">
        <v>2913</v>
      </c>
      <c r="N515" s="521" t="s">
        <v>837</v>
      </c>
      <c r="O515" s="210"/>
    </row>
    <row r="516" spans="1:15" s="16" customFormat="1" ht="26.4" hidden="1">
      <c r="A516" s="196">
        <v>514</v>
      </c>
      <c r="B516" s="517" t="s">
        <v>459</v>
      </c>
      <c r="C516" s="518"/>
      <c r="D516" s="518" t="s">
        <v>3004</v>
      </c>
      <c r="E516" s="518" t="s">
        <v>3006</v>
      </c>
      <c r="F516" s="518">
        <v>2019</v>
      </c>
      <c r="G516" s="518" t="s">
        <v>209</v>
      </c>
      <c r="H516" s="518">
        <v>1</v>
      </c>
      <c r="I516" s="519">
        <v>550</v>
      </c>
      <c r="J516" s="520" t="s">
        <v>144</v>
      </c>
      <c r="K516" s="519">
        <f t="shared" si="24"/>
        <v>550</v>
      </c>
      <c r="L516" s="519">
        <f t="shared" si="25"/>
        <v>550</v>
      </c>
      <c r="M516" s="520" t="s">
        <v>2913</v>
      </c>
      <c r="N516" s="521" t="s">
        <v>837</v>
      </c>
      <c r="O516" s="210"/>
    </row>
    <row r="517" spans="1:15" s="16" customFormat="1" ht="26.4" hidden="1">
      <c r="A517" s="196">
        <v>515</v>
      </c>
      <c r="B517" s="517" t="s">
        <v>3007</v>
      </c>
      <c r="C517" s="518"/>
      <c r="D517" s="518" t="s">
        <v>3280</v>
      </c>
      <c r="E517" s="518" t="s">
        <v>3008</v>
      </c>
      <c r="F517" s="518">
        <v>2019</v>
      </c>
      <c r="G517" s="518" t="s">
        <v>209</v>
      </c>
      <c r="H517" s="518">
        <v>1</v>
      </c>
      <c r="I517" s="519">
        <v>440.59</v>
      </c>
      <c r="J517" s="520" t="s">
        <v>144</v>
      </c>
      <c r="K517" s="519">
        <f t="shared" si="24"/>
        <v>440.59</v>
      </c>
      <c r="L517" s="519">
        <f t="shared" si="25"/>
        <v>440.59</v>
      </c>
      <c r="M517" s="520" t="s">
        <v>2913</v>
      </c>
      <c r="N517" s="521" t="s">
        <v>837</v>
      </c>
      <c r="O517" s="210"/>
    </row>
    <row r="518" spans="1:15" s="16" customFormat="1" ht="26.4" hidden="1">
      <c r="A518" s="196">
        <v>516</v>
      </c>
      <c r="B518" s="517" t="s">
        <v>925</v>
      </c>
      <c r="C518" s="518"/>
      <c r="D518" s="518" t="s">
        <v>3009</v>
      </c>
      <c r="E518" s="518" t="s">
        <v>3010</v>
      </c>
      <c r="F518" s="518">
        <v>2019</v>
      </c>
      <c r="G518" s="518" t="s">
        <v>625</v>
      </c>
      <c r="H518" s="518">
        <v>1</v>
      </c>
      <c r="I518" s="519">
        <v>750</v>
      </c>
      <c r="J518" s="520" t="s">
        <v>144</v>
      </c>
      <c r="K518" s="519">
        <f t="shared" si="24"/>
        <v>750</v>
      </c>
      <c r="L518" s="519">
        <f t="shared" si="25"/>
        <v>750</v>
      </c>
      <c r="M518" s="520" t="s">
        <v>2913</v>
      </c>
      <c r="N518" s="521" t="s">
        <v>837</v>
      </c>
      <c r="O518" s="210"/>
    </row>
    <row r="519" spans="1:15" s="16" customFormat="1" ht="26.4" hidden="1">
      <c r="A519" s="196">
        <v>517</v>
      </c>
      <c r="B519" s="517" t="s">
        <v>3281</v>
      </c>
      <c r="C519" s="518"/>
      <c r="D519" s="518"/>
      <c r="E519" s="518" t="s">
        <v>3282</v>
      </c>
      <c r="F519" s="518">
        <v>2020</v>
      </c>
      <c r="G519" s="518" t="s">
        <v>209</v>
      </c>
      <c r="H519" s="518">
        <v>1</v>
      </c>
      <c r="I519" s="519">
        <v>2500</v>
      </c>
      <c r="J519" s="520" t="s">
        <v>144</v>
      </c>
      <c r="K519" s="519">
        <f t="shared" si="24"/>
        <v>2500</v>
      </c>
      <c r="L519" s="519">
        <f t="shared" si="25"/>
        <v>2500</v>
      </c>
      <c r="M519" s="520" t="s">
        <v>2913</v>
      </c>
      <c r="N519" s="521" t="s">
        <v>837</v>
      </c>
      <c r="O519" s="210"/>
    </row>
    <row r="520" spans="1:15" s="16" customFormat="1" ht="26.4" hidden="1">
      <c r="A520" s="196">
        <v>518</v>
      </c>
      <c r="B520" s="517" t="s">
        <v>3283</v>
      </c>
      <c r="C520" s="518"/>
      <c r="D520" s="518" t="s">
        <v>3284</v>
      </c>
      <c r="E520" s="518" t="s">
        <v>3285</v>
      </c>
      <c r="F520" s="518">
        <v>2020</v>
      </c>
      <c r="G520" s="518" t="s">
        <v>209</v>
      </c>
      <c r="H520" s="518">
        <v>1</v>
      </c>
      <c r="I520" s="519">
        <v>996</v>
      </c>
      <c r="J520" s="520" t="s">
        <v>144</v>
      </c>
      <c r="K520" s="519">
        <f t="shared" si="24"/>
        <v>996</v>
      </c>
      <c r="L520" s="519">
        <f t="shared" si="25"/>
        <v>996</v>
      </c>
      <c r="M520" s="520" t="s">
        <v>2913</v>
      </c>
      <c r="N520" s="521" t="s">
        <v>837</v>
      </c>
      <c r="O520" s="210"/>
    </row>
    <row r="521" spans="1:15" s="16" customFormat="1" ht="26.4" hidden="1">
      <c r="A521" s="196">
        <v>519</v>
      </c>
      <c r="B521" s="517" t="s">
        <v>3283</v>
      </c>
      <c r="C521" s="518"/>
      <c r="D521" s="518" t="s">
        <v>3284</v>
      </c>
      <c r="E521" s="518" t="s">
        <v>3286</v>
      </c>
      <c r="F521" s="518">
        <v>2020</v>
      </c>
      <c r="G521" s="518" t="s">
        <v>209</v>
      </c>
      <c r="H521" s="518">
        <v>1</v>
      </c>
      <c r="I521" s="519">
        <v>996</v>
      </c>
      <c r="J521" s="520" t="s">
        <v>144</v>
      </c>
      <c r="K521" s="519">
        <f t="shared" si="24"/>
        <v>996</v>
      </c>
      <c r="L521" s="519">
        <f t="shared" si="25"/>
        <v>996</v>
      </c>
      <c r="M521" s="520" t="s">
        <v>2913</v>
      </c>
      <c r="N521" s="521" t="s">
        <v>837</v>
      </c>
      <c r="O521" s="210"/>
    </row>
    <row r="522" spans="1:15" s="16" customFormat="1" ht="26.4" hidden="1">
      <c r="A522" s="196">
        <v>520</v>
      </c>
      <c r="B522" s="517" t="s">
        <v>3007</v>
      </c>
      <c r="C522" s="518"/>
      <c r="D522" s="518" t="s">
        <v>3287</v>
      </c>
      <c r="E522" s="518" t="s">
        <v>3288</v>
      </c>
      <c r="F522" s="518">
        <v>2020</v>
      </c>
      <c r="G522" s="518" t="s">
        <v>625</v>
      </c>
      <c r="H522" s="518">
        <v>1</v>
      </c>
      <c r="I522" s="519">
        <v>495</v>
      </c>
      <c r="J522" s="520" t="s">
        <v>144</v>
      </c>
      <c r="K522" s="519">
        <f t="shared" si="24"/>
        <v>495</v>
      </c>
      <c r="L522" s="519">
        <f t="shared" si="25"/>
        <v>495</v>
      </c>
      <c r="M522" s="520" t="s">
        <v>2913</v>
      </c>
      <c r="N522" s="521" t="s">
        <v>837</v>
      </c>
      <c r="O522" s="210"/>
    </row>
    <row r="523" spans="1:15" s="16" customFormat="1" ht="26.4" hidden="1">
      <c r="A523" s="196">
        <v>521</v>
      </c>
      <c r="B523" s="517" t="s">
        <v>3007</v>
      </c>
      <c r="C523" s="518"/>
      <c r="D523" s="518" t="s">
        <v>3287</v>
      </c>
      <c r="E523" s="518" t="s">
        <v>3289</v>
      </c>
      <c r="F523" s="518">
        <v>2020</v>
      </c>
      <c r="G523" s="518" t="s">
        <v>625</v>
      </c>
      <c r="H523" s="518">
        <v>1</v>
      </c>
      <c r="I523" s="519">
        <v>495</v>
      </c>
      <c r="J523" s="520" t="s">
        <v>144</v>
      </c>
      <c r="K523" s="519">
        <f t="shared" si="24"/>
        <v>495</v>
      </c>
      <c r="L523" s="519">
        <f t="shared" si="25"/>
        <v>495</v>
      </c>
      <c r="M523" s="520" t="s">
        <v>2913</v>
      </c>
      <c r="N523" s="521" t="s">
        <v>837</v>
      </c>
      <c r="O523" s="210"/>
    </row>
    <row r="524" spans="1:15" s="16" customFormat="1" ht="26.4" hidden="1">
      <c r="A524" s="196">
        <v>522</v>
      </c>
      <c r="B524" s="517" t="s">
        <v>3290</v>
      </c>
      <c r="C524" s="518"/>
      <c r="D524" s="518" t="s">
        <v>3291</v>
      </c>
      <c r="E524" s="518" t="s">
        <v>3292</v>
      </c>
      <c r="F524" s="518">
        <v>2020</v>
      </c>
      <c r="G524" s="518" t="s">
        <v>209</v>
      </c>
      <c r="H524" s="518">
        <v>12</v>
      </c>
      <c r="I524" s="519">
        <v>140</v>
      </c>
      <c r="J524" s="520" t="s">
        <v>144</v>
      </c>
      <c r="K524" s="519">
        <f t="shared" si="24"/>
        <v>1680</v>
      </c>
      <c r="L524" s="519">
        <f t="shared" si="25"/>
        <v>1680</v>
      </c>
      <c r="M524" s="520" t="s">
        <v>2913</v>
      </c>
      <c r="N524" s="521" t="s">
        <v>837</v>
      </c>
      <c r="O524" s="210"/>
    </row>
    <row r="525" spans="1:15" s="16" customFormat="1" ht="26.4" hidden="1">
      <c r="A525" s="196">
        <v>523</v>
      </c>
      <c r="B525" s="517" t="s">
        <v>925</v>
      </c>
      <c r="C525" s="518"/>
      <c r="D525" s="518" t="s">
        <v>3293</v>
      </c>
      <c r="E525" s="518" t="s">
        <v>3294</v>
      </c>
      <c r="F525" s="518">
        <v>2020</v>
      </c>
      <c r="G525" s="518" t="s">
        <v>209</v>
      </c>
      <c r="H525" s="518">
        <v>1</v>
      </c>
      <c r="I525" s="519">
        <v>1020</v>
      </c>
      <c r="J525" s="520" t="s">
        <v>144</v>
      </c>
      <c r="K525" s="519">
        <f t="shared" si="24"/>
        <v>1020</v>
      </c>
      <c r="L525" s="519">
        <f t="shared" si="25"/>
        <v>1020</v>
      </c>
      <c r="M525" s="520" t="s">
        <v>2913</v>
      </c>
      <c r="N525" s="521" t="s">
        <v>837</v>
      </c>
      <c r="O525" s="210"/>
    </row>
    <row r="526" spans="1:15" s="16" customFormat="1" ht="26.4" hidden="1">
      <c r="A526" s="196">
        <v>524</v>
      </c>
      <c r="B526" s="522" t="s">
        <v>3295</v>
      </c>
      <c r="C526" s="523"/>
      <c r="D526" s="524" t="s">
        <v>3296</v>
      </c>
      <c r="E526" s="523" t="s">
        <v>3297</v>
      </c>
      <c r="F526" s="523">
        <v>2020</v>
      </c>
      <c r="G526" s="523" t="s">
        <v>209</v>
      </c>
      <c r="H526" s="523">
        <v>1</v>
      </c>
      <c r="I526" s="525">
        <v>2300</v>
      </c>
      <c r="J526" s="526" t="s">
        <v>144</v>
      </c>
      <c r="K526" s="525">
        <f t="shared" si="24"/>
        <v>2300</v>
      </c>
      <c r="L526" s="525">
        <f t="shared" si="25"/>
        <v>2300</v>
      </c>
      <c r="M526" s="526" t="s">
        <v>2913</v>
      </c>
      <c r="N526" s="527" t="s">
        <v>837</v>
      </c>
      <c r="O526" s="210"/>
    </row>
    <row r="527" spans="1:15" s="145" customFormat="1" ht="26.4" hidden="1">
      <c r="A527" s="196">
        <v>525</v>
      </c>
      <c r="B527" s="528" t="s">
        <v>3721</v>
      </c>
      <c r="C527" s="529"/>
      <c r="D527" s="530" t="s">
        <v>3722</v>
      </c>
      <c r="E527" s="529" t="s">
        <v>3723</v>
      </c>
      <c r="F527" s="529">
        <v>2022</v>
      </c>
      <c r="G527" s="529" t="s">
        <v>209</v>
      </c>
      <c r="H527" s="529">
        <v>1</v>
      </c>
      <c r="I527" s="531">
        <v>1499</v>
      </c>
      <c r="J527" s="532" t="s">
        <v>144</v>
      </c>
      <c r="K527" s="531">
        <f t="shared" si="24"/>
        <v>1499</v>
      </c>
      <c r="L527" s="531">
        <f t="shared" si="25"/>
        <v>1499</v>
      </c>
      <c r="M527" s="532" t="s">
        <v>2913</v>
      </c>
      <c r="N527" s="533" t="s">
        <v>837</v>
      </c>
      <c r="O527" s="278"/>
    </row>
    <row r="528" spans="1:15" s="145" customFormat="1" ht="26.4" hidden="1">
      <c r="A528" s="196">
        <v>526</v>
      </c>
      <c r="B528" s="528" t="s">
        <v>3721</v>
      </c>
      <c r="C528" s="529"/>
      <c r="D528" s="530" t="s">
        <v>3722</v>
      </c>
      <c r="E528" s="529" t="s">
        <v>3724</v>
      </c>
      <c r="F528" s="529">
        <v>2022</v>
      </c>
      <c r="G528" s="529" t="s">
        <v>209</v>
      </c>
      <c r="H528" s="529">
        <v>1</v>
      </c>
      <c r="I528" s="531">
        <v>1499</v>
      </c>
      <c r="J528" s="534" t="s">
        <v>144</v>
      </c>
      <c r="K528" s="531">
        <f t="shared" si="24"/>
        <v>1499</v>
      </c>
      <c r="L528" s="531">
        <f t="shared" si="25"/>
        <v>1499</v>
      </c>
      <c r="M528" s="534" t="s">
        <v>2913</v>
      </c>
      <c r="N528" s="535" t="s">
        <v>837</v>
      </c>
      <c r="O528" s="278"/>
    </row>
    <row r="529" spans="1:15" s="19" customFormat="1" ht="25.5" hidden="1" customHeight="1">
      <c r="A529" s="196">
        <v>527</v>
      </c>
      <c r="B529" s="287" t="s">
        <v>3308</v>
      </c>
      <c r="C529" s="284"/>
      <c r="D529" s="536" t="s">
        <v>3298</v>
      </c>
      <c r="E529" s="537" t="s">
        <v>3302</v>
      </c>
      <c r="F529" s="284">
        <v>2020</v>
      </c>
      <c r="G529" s="284" t="s">
        <v>203</v>
      </c>
      <c r="H529" s="284">
        <v>1</v>
      </c>
      <c r="I529" s="538">
        <v>1500</v>
      </c>
      <c r="J529" s="539" t="s">
        <v>144</v>
      </c>
      <c r="K529" s="538">
        <v>1500</v>
      </c>
      <c r="L529" s="538">
        <v>1500</v>
      </c>
      <c r="M529" s="284" t="s">
        <v>2919</v>
      </c>
      <c r="N529" s="540" t="s">
        <v>3307</v>
      </c>
      <c r="O529" s="237"/>
    </row>
    <row r="530" spans="1:15" s="19" customFormat="1" ht="25.5" hidden="1" customHeight="1">
      <c r="A530" s="196">
        <v>528</v>
      </c>
      <c r="B530" s="287" t="s">
        <v>3312</v>
      </c>
      <c r="C530" s="284"/>
      <c r="D530" s="536" t="s">
        <v>3299</v>
      </c>
      <c r="E530" s="537" t="s">
        <v>3303</v>
      </c>
      <c r="F530" s="284">
        <v>2020</v>
      </c>
      <c r="G530" s="284" t="s">
        <v>625</v>
      </c>
      <c r="H530" s="284">
        <v>1</v>
      </c>
      <c r="I530" s="538">
        <v>837.95</v>
      </c>
      <c r="J530" s="539" t="s">
        <v>144</v>
      </c>
      <c r="K530" s="538">
        <v>837.95</v>
      </c>
      <c r="L530" s="538">
        <v>837.95</v>
      </c>
      <c r="M530" s="284" t="s">
        <v>2919</v>
      </c>
      <c r="N530" s="540" t="s">
        <v>3307</v>
      </c>
      <c r="O530" s="237"/>
    </row>
    <row r="531" spans="1:15" s="19" customFormat="1" ht="25.5" hidden="1" customHeight="1">
      <c r="A531" s="196">
        <v>529</v>
      </c>
      <c r="B531" s="287" t="s">
        <v>3311</v>
      </c>
      <c r="C531" s="284"/>
      <c r="D531" s="536" t="s">
        <v>3299</v>
      </c>
      <c r="E531" s="537" t="s">
        <v>3304</v>
      </c>
      <c r="F531" s="284">
        <v>2020</v>
      </c>
      <c r="G531" s="284" t="s">
        <v>625</v>
      </c>
      <c r="H531" s="284">
        <v>1</v>
      </c>
      <c r="I531" s="538">
        <v>837.95</v>
      </c>
      <c r="J531" s="539" t="s">
        <v>144</v>
      </c>
      <c r="K531" s="538">
        <v>837.95</v>
      </c>
      <c r="L531" s="538">
        <v>837.95</v>
      </c>
      <c r="M531" s="284" t="s">
        <v>2919</v>
      </c>
      <c r="N531" s="540" t="s">
        <v>3307</v>
      </c>
      <c r="O531" s="237"/>
    </row>
    <row r="532" spans="1:15" s="19" customFormat="1" ht="25.5" hidden="1" customHeight="1">
      <c r="A532" s="196">
        <v>530</v>
      </c>
      <c r="B532" s="287" t="s">
        <v>3310</v>
      </c>
      <c r="C532" s="284"/>
      <c r="D532" s="536" t="s">
        <v>3300</v>
      </c>
      <c r="E532" s="537" t="s">
        <v>3305</v>
      </c>
      <c r="F532" s="284">
        <v>2020</v>
      </c>
      <c r="G532" s="284" t="s">
        <v>625</v>
      </c>
      <c r="H532" s="284">
        <v>1</v>
      </c>
      <c r="I532" s="538">
        <v>2000</v>
      </c>
      <c r="J532" s="539" t="s">
        <v>144</v>
      </c>
      <c r="K532" s="538">
        <v>2000</v>
      </c>
      <c r="L532" s="538">
        <v>2000</v>
      </c>
      <c r="M532" s="284" t="s">
        <v>2919</v>
      </c>
      <c r="N532" s="540" t="s">
        <v>3307</v>
      </c>
      <c r="O532" s="237"/>
    </row>
    <row r="533" spans="1:15" s="19" customFormat="1" ht="20.25" hidden="1" customHeight="1">
      <c r="A533" s="196">
        <v>531</v>
      </c>
      <c r="B533" s="287" t="s">
        <v>3309</v>
      </c>
      <c r="C533" s="284"/>
      <c r="D533" s="536" t="s">
        <v>3299</v>
      </c>
      <c r="E533" s="537" t="s">
        <v>3306</v>
      </c>
      <c r="F533" s="284">
        <v>2020</v>
      </c>
      <c r="G533" s="284" t="s">
        <v>625</v>
      </c>
      <c r="H533" s="284">
        <v>1</v>
      </c>
      <c r="I533" s="538">
        <v>835.94</v>
      </c>
      <c r="J533" s="539" t="s">
        <v>144</v>
      </c>
      <c r="K533" s="538">
        <v>835.94</v>
      </c>
      <c r="L533" s="538">
        <v>835.94</v>
      </c>
      <c r="M533" s="284" t="s">
        <v>2919</v>
      </c>
      <c r="N533" s="540" t="s">
        <v>3307</v>
      </c>
      <c r="O533" s="237"/>
    </row>
    <row r="534" spans="1:15" s="19" customFormat="1" ht="27.75" hidden="1" customHeight="1">
      <c r="A534" s="196">
        <v>532</v>
      </c>
      <c r="B534" s="541" t="s">
        <v>3327</v>
      </c>
      <c r="C534" s="542" t="s">
        <v>3328</v>
      </c>
      <c r="D534" s="543" t="s">
        <v>3329</v>
      </c>
      <c r="E534" s="544"/>
      <c r="F534" s="542">
        <v>2020</v>
      </c>
      <c r="G534" s="542" t="s">
        <v>625</v>
      </c>
      <c r="H534" s="542">
        <v>1</v>
      </c>
      <c r="I534" s="545">
        <v>1570.15</v>
      </c>
      <c r="J534" s="542" t="s">
        <v>144</v>
      </c>
      <c r="K534" s="545">
        <v>1570.15</v>
      </c>
      <c r="L534" s="545">
        <v>1570.15</v>
      </c>
      <c r="M534" s="542" t="s">
        <v>2915</v>
      </c>
      <c r="N534" s="541" t="s">
        <v>985</v>
      </c>
      <c r="O534" s="237"/>
    </row>
    <row r="535" spans="1:15" ht="27.75" customHeight="1">
      <c r="A535" s="196">
        <v>533</v>
      </c>
      <c r="B535" s="340" t="s">
        <v>3381</v>
      </c>
      <c r="C535" s="243"/>
      <c r="D535" s="339"/>
      <c r="E535" s="243"/>
      <c r="F535" s="546">
        <v>44244</v>
      </c>
      <c r="G535" s="243" t="s">
        <v>625</v>
      </c>
      <c r="H535" s="243">
        <v>1</v>
      </c>
      <c r="I535" s="476"/>
      <c r="J535" s="243" t="s">
        <v>144</v>
      </c>
      <c r="K535" s="476">
        <v>407.98</v>
      </c>
      <c r="L535" s="476">
        <v>407.98</v>
      </c>
      <c r="M535" s="664" t="s">
        <v>4068</v>
      </c>
      <c r="N535" s="340" t="s">
        <v>902</v>
      </c>
      <c r="O535" s="243"/>
    </row>
    <row r="536" spans="1:15" ht="22.5" hidden="1" customHeight="1">
      <c r="A536" s="196">
        <v>534</v>
      </c>
      <c r="B536" s="340" t="s">
        <v>3382</v>
      </c>
      <c r="C536" s="243"/>
      <c r="D536" s="339"/>
      <c r="E536" s="243"/>
      <c r="F536" s="546">
        <v>44217</v>
      </c>
      <c r="G536" s="243" t="s">
        <v>203</v>
      </c>
      <c r="H536" s="243">
        <v>1</v>
      </c>
      <c r="I536" s="476"/>
      <c r="J536" s="243" t="s">
        <v>144</v>
      </c>
      <c r="K536" s="476">
        <v>330</v>
      </c>
      <c r="L536" s="476">
        <v>330</v>
      </c>
      <c r="M536" s="664" t="s">
        <v>4068</v>
      </c>
      <c r="N536" s="340" t="s">
        <v>902</v>
      </c>
      <c r="O536" s="243"/>
    </row>
    <row r="537" spans="1:15" ht="22.5" hidden="1" customHeight="1">
      <c r="A537" s="196">
        <v>535</v>
      </c>
      <c r="B537" s="340" t="s">
        <v>3383</v>
      </c>
      <c r="C537" s="243"/>
      <c r="D537" s="339"/>
      <c r="E537" s="243"/>
      <c r="F537" s="546">
        <v>44504</v>
      </c>
      <c r="G537" s="243" t="s">
        <v>203</v>
      </c>
      <c r="H537" s="243">
        <v>1</v>
      </c>
      <c r="I537" s="476"/>
      <c r="J537" s="243" t="s">
        <v>144</v>
      </c>
      <c r="K537" s="476">
        <v>1219</v>
      </c>
      <c r="L537" s="476">
        <v>1219</v>
      </c>
      <c r="M537" s="664" t="s">
        <v>4068</v>
      </c>
      <c r="N537" s="340" t="s">
        <v>902</v>
      </c>
      <c r="O537" s="243"/>
    </row>
    <row r="538" spans="1:15" ht="22.5" hidden="1" customHeight="1">
      <c r="A538" s="196">
        <v>536</v>
      </c>
      <c r="B538" s="340" t="s">
        <v>3384</v>
      </c>
      <c r="C538" s="243"/>
      <c r="D538" s="339"/>
      <c r="E538" s="243"/>
      <c r="F538" s="546">
        <v>44524</v>
      </c>
      <c r="G538" s="243" t="s">
        <v>203</v>
      </c>
      <c r="H538" s="243">
        <v>1</v>
      </c>
      <c r="I538" s="476"/>
      <c r="J538" s="243" t="s">
        <v>144</v>
      </c>
      <c r="K538" s="476">
        <v>439</v>
      </c>
      <c r="L538" s="476">
        <v>439</v>
      </c>
      <c r="M538" s="664" t="s">
        <v>4068</v>
      </c>
      <c r="N538" s="340" t="s">
        <v>902</v>
      </c>
      <c r="O538" s="243"/>
    </row>
    <row r="539" spans="1:15" ht="22.5" customHeight="1">
      <c r="A539" s="196">
        <v>537</v>
      </c>
      <c r="B539" s="340" t="s">
        <v>3385</v>
      </c>
      <c r="C539" s="243"/>
      <c r="D539" s="339"/>
      <c r="E539" s="243"/>
      <c r="F539" s="546">
        <v>44530</v>
      </c>
      <c r="G539" s="243" t="s">
        <v>625</v>
      </c>
      <c r="H539" s="243">
        <v>1</v>
      </c>
      <c r="I539" s="476"/>
      <c r="J539" s="243" t="s">
        <v>144</v>
      </c>
      <c r="K539" s="476">
        <v>8232.66</v>
      </c>
      <c r="L539" s="476">
        <v>8232.66</v>
      </c>
      <c r="M539" s="664" t="s">
        <v>4068</v>
      </c>
      <c r="N539" s="340" t="s">
        <v>902</v>
      </c>
      <c r="O539" s="243"/>
    </row>
    <row r="540" spans="1:15" ht="22.5" hidden="1" customHeight="1">
      <c r="A540" s="196">
        <v>538</v>
      </c>
      <c r="B540" s="340" t="s">
        <v>3386</v>
      </c>
      <c r="C540" s="243"/>
      <c r="D540" s="339"/>
      <c r="E540" s="243"/>
      <c r="F540" s="546">
        <v>44245</v>
      </c>
      <c r="G540" s="243" t="s">
        <v>203</v>
      </c>
      <c r="H540" s="243">
        <v>1</v>
      </c>
      <c r="I540" s="476"/>
      <c r="J540" s="243" t="s">
        <v>144</v>
      </c>
      <c r="K540" s="476">
        <v>2399</v>
      </c>
      <c r="L540" s="476">
        <v>2399</v>
      </c>
      <c r="M540" s="664" t="s">
        <v>4068</v>
      </c>
      <c r="N540" s="340" t="s">
        <v>945</v>
      </c>
      <c r="O540" s="243"/>
    </row>
    <row r="541" spans="1:15" ht="22.5" hidden="1" customHeight="1">
      <c r="A541" s="196">
        <v>539</v>
      </c>
      <c r="B541" s="340" t="s">
        <v>3387</v>
      </c>
      <c r="C541" s="243"/>
      <c r="D541" s="339"/>
      <c r="E541" s="243"/>
      <c r="F541" s="546">
        <v>44449</v>
      </c>
      <c r="G541" s="243" t="s">
        <v>203</v>
      </c>
      <c r="H541" s="243">
        <v>1</v>
      </c>
      <c r="I541" s="476"/>
      <c r="J541" s="243" t="s">
        <v>144</v>
      </c>
      <c r="K541" s="476">
        <v>1600</v>
      </c>
      <c r="L541" s="476">
        <v>1600</v>
      </c>
      <c r="M541" s="664" t="s">
        <v>4068</v>
      </c>
      <c r="N541" s="340" t="s">
        <v>945</v>
      </c>
      <c r="O541" s="243"/>
    </row>
    <row r="542" spans="1:15" ht="22.5" customHeight="1">
      <c r="A542" s="196">
        <v>540</v>
      </c>
      <c r="B542" s="340" t="s">
        <v>3388</v>
      </c>
      <c r="C542" s="243"/>
      <c r="D542" s="339"/>
      <c r="E542" s="243"/>
      <c r="F542" s="546">
        <v>44582</v>
      </c>
      <c r="G542" s="243" t="s">
        <v>625</v>
      </c>
      <c r="H542" s="243">
        <v>1</v>
      </c>
      <c r="I542" s="476"/>
      <c r="J542" s="243" t="s">
        <v>144</v>
      </c>
      <c r="K542" s="476">
        <v>1383.99</v>
      </c>
      <c r="L542" s="476">
        <v>1383.99</v>
      </c>
      <c r="M542" s="664" t="s">
        <v>4068</v>
      </c>
      <c r="N542" s="340" t="s">
        <v>902</v>
      </c>
      <c r="O542" s="243"/>
    </row>
    <row r="543" spans="1:15" s="734" customFormat="1" ht="22.5" hidden="1" customHeight="1">
      <c r="A543" s="736">
        <v>541</v>
      </c>
      <c r="B543" s="851" t="s">
        <v>3709</v>
      </c>
      <c r="C543" s="754"/>
      <c r="D543" s="755"/>
      <c r="E543" s="754"/>
      <c r="F543" s="852">
        <v>44649</v>
      </c>
      <c r="G543" s="754"/>
      <c r="H543" s="754">
        <v>8</v>
      </c>
      <c r="I543" s="853">
        <v>405</v>
      </c>
      <c r="J543" s="754" t="s">
        <v>144</v>
      </c>
      <c r="K543" s="853">
        <v>3240</v>
      </c>
      <c r="L543" s="853">
        <v>3240</v>
      </c>
      <c r="M543" s="854" t="s">
        <v>4068</v>
      </c>
      <c r="N543" s="756" t="s">
        <v>902</v>
      </c>
      <c r="O543" s="754"/>
    </row>
    <row r="544" spans="1:15" ht="22.5" hidden="1" customHeight="1">
      <c r="A544" s="196">
        <v>542</v>
      </c>
      <c r="B544" s="783" t="s">
        <v>3710</v>
      </c>
      <c r="C544" s="278"/>
      <c r="D544" s="281"/>
      <c r="E544" s="278"/>
      <c r="F544" s="547">
        <v>44847</v>
      </c>
      <c r="G544" s="278" t="s">
        <v>203</v>
      </c>
      <c r="H544" s="278">
        <v>1</v>
      </c>
      <c r="I544" s="388">
        <v>789</v>
      </c>
      <c r="J544" s="278" t="s">
        <v>144</v>
      </c>
      <c r="K544" s="388">
        <v>789</v>
      </c>
      <c r="L544" s="388">
        <v>789</v>
      </c>
      <c r="M544" s="664" t="s">
        <v>4068</v>
      </c>
      <c r="N544" s="282" t="s">
        <v>902</v>
      </c>
      <c r="O544" s="278"/>
    </row>
    <row r="545" spans="1:15" ht="22.5" customHeight="1">
      <c r="A545" s="196">
        <v>543</v>
      </c>
      <c r="B545" s="783" t="s">
        <v>459</v>
      </c>
      <c r="C545" s="278"/>
      <c r="D545" s="281"/>
      <c r="E545" s="278"/>
      <c r="F545" s="547">
        <v>44853</v>
      </c>
      <c r="G545" s="278" t="s">
        <v>625</v>
      </c>
      <c r="H545" s="278">
        <v>1</v>
      </c>
      <c r="I545" s="388">
        <v>644</v>
      </c>
      <c r="J545" s="278" t="s">
        <v>144</v>
      </c>
      <c r="K545" s="388">
        <v>644</v>
      </c>
      <c r="L545" s="388">
        <v>644</v>
      </c>
      <c r="M545" s="664" t="s">
        <v>4068</v>
      </c>
      <c r="N545" s="282" t="s">
        <v>902</v>
      </c>
      <c r="O545" s="278"/>
    </row>
    <row r="546" spans="1:15" ht="22.5" customHeight="1">
      <c r="A546" s="196">
        <v>544</v>
      </c>
      <c r="B546" s="783" t="s">
        <v>3711</v>
      </c>
      <c r="C546" s="278"/>
      <c r="D546" s="281"/>
      <c r="E546" s="278"/>
      <c r="F546" s="547">
        <v>44860</v>
      </c>
      <c r="G546" s="278" t="s">
        <v>625</v>
      </c>
      <c r="H546" s="278">
        <v>1</v>
      </c>
      <c r="I546" s="388">
        <v>3999</v>
      </c>
      <c r="J546" s="278" t="s">
        <v>144</v>
      </c>
      <c r="K546" s="388">
        <v>3999</v>
      </c>
      <c r="L546" s="388">
        <v>3999</v>
      </c>
      <c r="M546" s="664" t="s">
        <v>4068</v>
      </c>
      <c r="N546" s="282" t="s">
        <v>902</v>
      </c>
      <c r="O546" s="278"/>
    </row>
    <row r="547" spans="1:15" ht="22.5" customHeight="1">
      <c r="A547" s="196">
        <v>545</v>
      </c>
      <c r="B547" s="783" t="s">
        <v>3712</v>
      </c>
      <c r="C547" s="278"/>
      <c r="D547" s="281"/>
      <c r="E547" s="278"/>
      <c r="F547" s="547">
        <v>44861</v>
      </c>
      <c r="G547" s="278" t="s">
        <v>625</v>
      </c>
      <c r="H547" s="278">
        <v>1</v>
      </c>
      <c r="I547" s="388">
        <v>932</v>
      </c>
      <c r="J547" s="278" t="s">
        <v>144</v>
      </c>
      <c r="K547" s="388">
        <v>932</v>
      </c>
      <c r="L547" s="388">
        <v>932</v>
      </c>
      <c r="M547" s="664" t="s">
        <v>4068</v>
      </c>
      <c r="N547" s="282" t="s">
        <v>902</v>
      </c>
      <c r="O547" s="278"/>
    </row>
    <row r="548" spans="1:15" ht="22.5" customHeight="1">
      <c r="A548" s="196">
        <v>546</v>
      </c>
      <c r="B548" s="783" t="s">
        <v>3713</v>
      </c>
      <c r="C548" s="278"/>
      <c r="D548" s="281"/>
      <c r="E548" s="278"/>
      <c r="F548" s="547">
        <v>44924</v>
      </c>
      <c r="G548" s="278" t="s">
        <v>625</v>
      </c>
      <c r="H548" s="278">
        <v>1</v>
      </c>
      <c r="I548" s="388">
        <v>1550</v>
      </c>
      <c r="J548" s="278" t="s">
        <v>144</v>
      </c>
      <c r="K548" s="388">
        <v>1550</v>
      </c>
      <c r="L548" s="388">
        <v>1550</v>
      </c>
      <c r="M548" s="664" t="s">
        <v>4068</v>
      </c>
      <c r="N548" s="282" t="s">
        <v>902</v>
      </c>
      <c r="O548" s="278"/>
    </row>
    <row r="549" spans="1:15" ht="22.5" hidden="1" customHeight="1">
      <c r="A549" s="196">
        <v>547</v>
      </c>
      <c r="B549" s="783" t="s">
        <v>3714</v>
      </c>
      <c r="C549" s="278"/>
      <c r="D549" s="281"/>
      <c r="E549" s="278"/>
      <c r="F549" s="547">
        <v>44859</v>
      </c>
      <c r="G549" s="278" t="s">
        <v>203</v>
      </c>
      <c r="H549" s="278">
        <v>1</v>
      </c>
      <c r="I549" s="388">
        <v>4999</v>
      </c>
      <c r="J549" s="278" t="s">
        <v>144</v>
      </c>
      <c r="K549" s="388">
        <v>4999</v>
      </c>
      <c r="L549" s="388">
        <v>4999</v>
      </c>
      <c r="M549" s="664" t="s">
        <v>4068</v>
      </c>
      <c r="N549" s="282" t="s">
        <v>902</v>
      </c>
      <c r="O549" s="278"/>
    </row>
    <row r="550" spans="1:15" ht="22.5" hidden="1" customHeight="1">
      <c r="A550" s="196">
        <v>548</v>
      </c>
      <c r="B550" s="783" t="s">
        <v>3715</v>
      </c>
      <c r="C550" s="278"/>
      <c r="D550" s="281"/>
      <c r="E550" s="278"/>
      <c r="F550" s="547">
        <v>44925</v>
      </c>
      <c r="G550" s="278" t="s">
        <v>203</v>
      </c>
      <c r="H550" s="278">
        <v>1</v>
      </c>
      <c r="I550" s="388">
        <v>1270</v>
      </c>
      <c r="J550" s="278" t="s">
        <v>144</v>
      </c>
      <c r="K550" s="388">
        <v>1270</v>
      </c>
      <c r="L550" s="388">
        <v>1270</v>
      </c>
      <c r="M550" s="664" t="s">
        <v>4068</v>
      </c>
      <c r="N550" s="282" t="s">
        <v>902</v>
      </c>
      <c r="O550" s="278"/>
    </row>
    <row r="551" spans="1:15" ht="22.5" customHeight="1">
      <c r="A551" s="196">
        <v>549</v>
      </c>
      <c r="B551" s="783" t="s">
        <v>3716</v>
      </c>
      <c r="C551" s="278"/>
      <c r="D551" s="281"/>
      <c r="E551" s="278"/>
      <c r="F551" s="547">
        <v>44726</v>
      </c>
      <c r="G551" s="278" t="s">
        <v>625</v>
      </c>
      <c r="H551" s="278">
        <v>1</v>
      </c>
      <c r="I551" s="388">
        <v>1079</v>
      </c>
      <c r="J551" s="278" t="s">
        <v>144</v>
      </c>
      <c r="K551" s="388">
        <v>1079</v>
      </c>
      <c r="L551" s="388">
        <v>1079</v>
      </c>
      <c r="M551" s="664" t="s">
        <v>4068</v>
      </c>
      <c r="N551" s="282" t="s">
        <v>921</v>
      </c>
      <c r="O551" s="278"/>
    </row>
    <row r="552" spans="1:15" ht="28.2" customHeight="1">
      <c r="A552" s="196">
        <v>550</v>
      </c>
      <c r="B552" s="783" t="s">
        <v>3261</v>
      </c>
      <c r="C552" s="278"/>
      <c r="D552" s="281"/>
      <c r="E552" s="278"/>
      <c r="F552" s="547">
        <v>44930</v>
      </c>
      <c r="G552" s="278" t="s">
        <v>625</v>
      </c>
      <c r="H552" s="278">
        <v>1</v>
      </c>
      <c r="I552" s="388">
        <v>1724</v>
      </c>
      <c r="J552" s="278" t="s">
        <v>144</v>
      </c>
      <c r="K552" s="388">
        <v>1724</v>
      </c>
      <c r="L552" s="388">
        <v>1724</v>
      </c>
      <c r="M552" s="664" t="s">
        <v>4068</v>
      </c>
      <c r="N552" s="282" t="s">
        <v>902</v>
      </c>
      <c r="O552" s="278"/>
    </row>
    <row r="553" spans="1:15" ht="22.95" customHeight="1">
      <c r="A553" s="196">
        <v>551</v>
      </c>
      <c r="B553" s="783" t="s">
        <v>3717</v>
      </c>
      <c r="C553" s="278"/>
      <c r="D553" s="281"/>
      <c r="E553" s="278"/>
      <c r="F553" s="547">
        <v>44942</v>
      </c>
      <c r="G553" s="278" t="s">
        <v>625</v>
      </c>
      <c r="H553" s="278">
        <v>1</v>
      </c>
      <c r="I553" s="388">
        <v>887.29</v>
      </c>
      <c r="J553" s="278" t="s">
        <v>144</v>
      </c>
      <c r="K553" s="388">
        <v>887.29</v>
      </c>
      <c r="L553" s="388">
        <v>887.29</v>
      </c>
      <c r="M553" s="664" t="s">
        <v>4068</v>
      </c>
      <c r="N553" s="282" t="s">
        <v>902</v>
      </c>
      <c r="O553" s="278"/>
    </row>
    <row r="554" spans="1:15" ht="26.4" hidden="1">
      <c r="A554" s="196">
        <v>552</v>
      </c>
      <c r="B554" s="548" t="s">
        <v>3398</v>
      </c>
      <c r="C554" s="484"/>
      <c r="D554" s="549" t="s">
        <v>3389</v>
      </c>
      <c r="E554" s="550"/>
      <c r="F554" s="484">
        <v>2021</v>
      </c>
      <c r="G554" s="484" t="s">
        <v>625</v>
      </c>
      <c r="H554" s="484">
        <v>1</v>
      </c>
      <c r="I554" s="476">
        <v>2150</v>
      </c>
      <c r="J554" s="483" t="s">
        <v>144</v>
      </c>
      <c r="K554" s="476">
        <v>2150</v>
      </c>
      <c r="L554" s="476">
        <v>2150</v>
      </c>
      <c r="M554" s="243" t="s">
        <v>2915</v>
      </c>
      <c r="N554" s="243" t="s">
        <v>985</v>
      </c>
      <c r="O554" s="483"/>
    </row>
    <row r="555" spans="1:15" ht="26.4" hidden="1">
      <c r="A555" s="196">
        <v>553</v>
      </c>
      <c r="B555" s="548" t="s">
        <v>3390</v>
      </c>
      <c r="C555" s="484" t="s">
        <v>644</v>
      </c>
      <c r="D555" s="548" t="s">
        <v>3390</v>
      </c>
      <c r="E555" s="550"/>
      <c r="F555" s="484">
        <v>2021</v>
      </c>
      <c r="G555" s="484" t="s">
        <v>203</v>
      </c>
      <c r="H555" s="484">
        <v>1</v>
      </c>
      <c r="I555" s="476">
        <v>3699.9</v>
      </c>
      <c r="J555" s="483" t="s">
        <v>144</v>
      </c>
      <c r="K555" s="476">
        <v>3699.9</v>
      </c>
      <c r="L555" s="476">
        <v>3699.9</v>
      </c>
      <c r="M555" s="243" t="s">
        <v>2915</v>
      </c>
      <c r="N555" s="243" t="s">
        <v>985</v>
      </c>
      <c r="O555" s="483"/>
    </row>
    <row r="556" spans="1:15" ht="26.4" hidden="1">
      <c r="A556" s="196">
        <v>554</v>
      </c>
      <c r="B556" s="548" t="s">
        <v>3399</v>
      </c>
      <c r="C556" s="484" t="s">
        <v>259</v>
      </c>
      <c r="D556" s="549" t="s">
        <v>3391</v>
      </c>
      <c r="E556" s="550"/>
      <c r="F556" s="484">
        <v>2021</v>
      </c>
      <c r="G556" s="484" t="s">
        <v>203</v>
      </c>
      <c r="H556" s="484">
        <v>1</v>
      </c>
      <c r="I556" s="476">
        <v>3499.9</v>
      </c>
      <c r="J556" s="483" t="s">
        <v>144</v>
      </c>
      <c r="K556" s="476">
        <v>3499.9</v>
      </c>
      <c r="L556" s="476">
        <v>3499.9</v>
      </c>
      <c r="M556" s="243" t="s">
        <v>2915</v>
      </c>
      <c r="N556" s="243" t="s">
        <v>985</v>
      </c>
      <c r="O556" s="483"/>
    </row>
    <row r="557" spans="1:15" ht="26.4" hidden="1">
      <c r="A557" s="196">
        <v>555</v>
      </c>
      <c r="B557" s="548" t="s">
        <v>3400</v>
      </c>
      <c r="C557" s="484" t="s">
        <v>3392</v>
      </c>
      <c r="D557" s="549" t="s">
        <v>3392</v>
      </c>
      <c r="E557" s="550"/>
      <c r="F557" s="484">
        <v>2021</v>
      </c>
      <c r="G557" s="484" t="s">
        <v>203</v>
      </c>
      <c r="H557" s="484">
        <v>1</v>
      </c>
      <c r="I557" s="476">
        <v>8800</v>
      </c>
      <c r="J557" s="483" t="s">
        <v>144</v>
      </c>
      <c r="K557" s="476">
        <v>8800</v>
      </c>
      <c r="L557" s="476">
        <v>8800</v>
      </c>
      <c r="M557" s="243" t="s">
        <v>2915</v>
      </c>
      <c r="N557" s="243" t="s">
        <v>985</v>
      </c>
      <c r="O557" s="483"/>
    </row>
    <row r="558" spans="1:15" ht="26.4" hidden="1">
      <c r="A558" s="196">
        <v>556</v>
      </c>
      <c r="B558" s="548" t="s">
        <v>3401</v>
      </c>
      <c r="C558" s="484" t="s">
        <v>3402</v>
      </c>
      <c r="D558" s="549" t="s">
        <v>3393</v>
      </c>
      <c r="E558" s="550"/>
      <c r="F558" s="484">
        <v>2021</v>
      </c>
      <c r="G558" s="484" t="s">
        <v>203</v>
      </c>
      <c r="H558" s="484">
        <v>1</v>
      </c>
      <c r="I558" s="476">
        <v>299.89999999999998</v>
      </c>
      <c r="J558" s="483" t="s">
        <v>144</v>
      </c>
      <c r="K558" s="476">
        <v>299.89999999999998</v>
      </c>
      <c r="L558" s="476">
        <v>299.89999999999998</v>
      </c>
      <c r="M558" s="243" t="s">
        <v>2915</v>
      </c>
      <c r="N558" s="243" t="s">
        <v>985</v>
      </c>
      <c r="O558" s="483"/>
    </row>
    <row r="559" spans="1:15" ht="26.4" hidden="1">
      <c r="A559" s="196">
        <v>557</v>
      </c>
      <c r="B559" s="548" t="s">
        <v>3403</v>
      </c>
      <c r="C559" s="484" t="s">
        <v>3404</v>
      </c>
      <c r="D559" s="549" t="s">
        <v>3394</v>
      </c>
      <c r="E559" s="550"/>
      <c r="F559" s="484">
        <v>2021</v>
      </c>
      <c r="G559" s="484" t="s">
        <v>203</v>
      </c>
      <c r="H559" s="484">
        <v>1</v>
      </c>
      <c r="I559" s="476">
        <v>229.9</v>
      </c>
      <c r="J559" s="483" t="s">
        <v>144</v>
      </c>
      <c r="K559" s="476">
        <v>229.9</v>
      </c>
      <c r="L559" s="476">
        <v>229.9</v>
      </c>
      <c r="M559" s="243" t="s">
        <v>2915</v>
      </c>
      <c r="N559" s="243" t="s">
        <v>985</v>
      </c>
      <c r="O559" s="483"/>
    </row>
    <row r="560" spans="1:15" ht="26.4" hidden="1">
      <c r="A560" s="196">
        <v>558</v>
      </c>
      <c r="B560" s="548" t="s">
        <v>3405</v>
      </c>
      <c r="C560" s="484" t="s">
        <v>3406</v>
      </c>
      <c r="D560" s="549" t="s">
        <v>3395</v>
      </c>
      <c r="E560" s="550"/>
      <c r="F560" s="484">
        <v>2021</v>
      </c>
      <c r="G560" s="484" t="s">
        <v>203</v>
      </c>
      <c r="H560" s="484">
        <v>1</v>
      </c>
      <c r="I560" s="476">
        <v>899.9</v>
      </c>
      <c r="J560" s="483" t="s">
        <v>144</v>
      </c>
      <c r="K560" s="476">
        <v>899.9</v>
      </c>
      <c r="L560" s="476">
        <v>899.9</v>
      </c>
      <c r="M560" s="243" t="s">
        <v>2915</v>
      </c>
      <c r="N560" s="243" t="s">
        <v>985</v>
      </c>
      <c r="O560" s="483"/>
    </row>
    <row r="561" spans="1:15" ht="26.4" hidden="1">
      <c r="A561" s="196">
        <v>559</v>
      </c>
      <c r="B561" s="548" t="s">
        <v>3407</v>
      </c>
      <c r="C561" s="484" t="s">
        <v>3408</v>
      </c>
      <c r="D561" s="549" t="s">
        <v>3396</v>
      </c>
      <c r="E561" s="550"/>
      <c r="F561" s="484">
        <v>2021</v>
      </c>
      <c r="G561" s="484" t="s">
        <v>203</v>
      </c>
      <c r="H561" s="484">
        <v>1</v>
      </c>
      <c r="I561" s="476">
        <v>269.89999999999998</v>
      </c>
      <c r="J561" s="483" t="s">
        <v>144</v>
      </c>
      <c r="K561" s="476">
        <v>269.89999999999998</v>
      </c>
      <c r="L561" s="476">
        <v>269.89999999999998</v>
      </c>
      <c r="M561" s="243" t="s">
        <v>2915</v>
      </c>
      <c r="N561" s="243" t="s">
        <v>985</v>
      </c>
      <c r="O561" s="483"/>
    </row>
    <row r="562" spans="1:15" ht="26.4" hidden="1">
      <c r="A562" s="196">
        <v>560</v>
      </c>
      <c r="B562" s="548" t="s">
        <v>3409</v>
      </c>
      <c r="C562" s="484" t="s">
        <v>3408</v>
      </c>
      <c r="D562" s="549" t="s">
        <v>3397</v>
      </c>
      <c r="E562" s="550"/>
      <c r="F562" s="484">
        <v>2021</v>
      </c>
      <c r="G562" s="484" t="s">
        <v>203</v>
      </c>
      <c r="H562" s="484">
        <v>1</v>
      </c>
      <c r="I562" s="476">
        <v>699.9</v>
      </c>
      <c r="J562" s="483" t="s">
        <v>144</v>
      </c>
      <c r="K562" s="476">
        <v>699.9</v>
      </c>
      <c r="L562" s="476">
        <v>699.9</v>
      </c>
      <c r="M562" s="243" t="s">
        <v>2915</v>
      </c>
      <c r="N562" s="243" t="s">
        <v>985</v>
      </c>
      <c r="O562" s="483"/>
    </row>
    <row r="563" spans="1:15" ht="26.4" hidden="1">
      <c r="A563" s="196">
        <v>561</v>
      </c>
      <c r="B563" s="548" t="s">
        <v>3410</v>
      </c>
      <c r="C563" s="484" t="s">
        <v>3411</v>
      </c>
      <c r="D563" s="619" t="s">
        <v>4050</v>
      </c>
      <c r="E563" s="550"/>
      <c r="F563" s="484">
        <v>2021</v>
      </c>
      <c r="G563" s="484" t="s">
        <v>203</v>
      </c>
      <c r="H563" s="484">
        <v>1</v>
      </c>
      <c r="I563" s="476">
        <v>179.9</v>
      </c>
      <c r="J563" s="483" t="s">
        <v>144</v>
      </c>
      <c r="K563" s="476">
        <v>179.9</v>
      </c>
      <c r="L563" s="476">
        <v>179.9</v>
      </c>
      <c r="M563" s="243" t="s">
        <v>2915</v>
      </c>
      <c r="N563" s="243" t="s">
        <v>985</v>
      </c>
      <c r="O563" s="483"/>
    </row>
    <row r="564" spans="1:15" s="656" customFormat="1" ht="26.4" hidden="1">
      <c r="A564" s="196">
        <v>562</v>
      </c>
      <c r="B564" s="785" t="s">
        <v>4051</v>
      </c>
      <c r="C564" s="618"/>
      <c r="D564" s="619" t="s">
        <v>4051</v>
      </c>
      <c r="E564" s="620"/>
      <c r="F564" s="618">
        <v>2023</v>
      </c>
      <c r="G564" s="618" t="s">
        <v>203</v>
      </c>
      <c r="H564" s="618">
        <v>2</v>
      </c>
      <c r="I564" s="621">
        <v>2720</v>
      </c>
      <c r="J564" s="622" t="s">
        <v>144</v>
      </c>
      <c r="K564" s="621">
        <v>5440</v>
      </c>
      <c r="L564" s="621">
        <v>5440</v>
      </c>
      <c r="M564" s="603" t="s">
        <v>2915</v>
      </c>
      <c r="N564" s="603" t="s">
        <v>985</v>
      </c>
      <c r="O564" s="622"/>
    </row>
    <row r="565" spans="1:15" ht="26.4" hidden="1">
      <c r="A565" s="196">
        <v>563</v>
      </c>
      <c r="B565" s="548" t="s">
        <v>3412</v>
      </c>
      <c r="C565" s="484"/>
      <c r="D565" s="619" t="s">
        <v>4052</v>
      </c>
      <c r="E565" s="550"/>
      <c r="F565" s="484">
        <v>2021</v>
      </c>
      <c r="G565" s="484" t="s">
        <v>203</v>
      </c>
      <c r="H565" s="484">
        <v>1</v>
      </c>
      <c r="I565" s="476">
        <v>399.9</v>
      </c>
      <c r="J565" s="483" t="s">
        <v>144</v>
      </c>
      <c r="K565" s="476">
        <v>399.9</v>
      </c>
      <c r="L565" s="476">
        <v>399.9</v>
      </c>
      <c r="M565" s="243" t="s">
        <v>2915</v>
      </c>
      <c r="N565" s="243" t="s">
        <v>985</v>
      </c>
      <c r="O565" s="483"/>
    </row>
    <row r="566" spans="1:15" s="656" customFormat="1" ht="26.4" hidden="1">
      <c r="A566" s="196">
        <v>564</v>
      </c>
      <c r="B566" s="785" t="s">
        <v>4053</v>
      </c>
      <c r="C566" s="618"/>
      <c r="D566" s="619" t="s">
        <v>4053</v>
      </c>
      <c r="E566" s="620"/>
      <c r="F566" s="618">
        <v>2023</v>
      </c>
      <c r="G566" s="618" t="s">
        <v>203</v>
      </c>
      <c r="H566" s="618">
        <v>1</v>
      </c>
      <c r="I566" s="621">
        <v>700</v>
      </c>
      <c r="J566" s="622" t="s">
        <v>3431</v>
      </c>
      <c r="K566" s="621">
        <v>700</v>
      </c>
      <c r="L566" s="621">
        <v>700</v>
      </c>
      <c r="M566" s="603" t="s">
        <v>2915</v>
      </c>
      <c r="N566" s="603" t="s">
        <v>985</v>
      </c>
      <c r="O566" s="622"/>
    </row>
    <row r="567" spans="1:15" ht="26.4" hidden="1">
      <c r="A567" s="196">
        <v>565</v>
      </c>
      <c r="B567" s="548" t="s">
        <v>3413</v>
      </c>
      <c r="C567" s="484" t="s">
        <v>3414</v>
      </c>
      <c r="D567" s="549" t="s">
        <v>3415</v>
      </c>
      <c r="E567" s="550"/>
      <c r="F567" s="484">
        <v>2020</v>
      </c>
      <c r="G567" s="484" t="s">
        <v>209</v>
      </c>
      <c r="H567" s="484">
        <v>2</v>
      </c>
      <c r="I567" s="476">
        <v>2057.5</v>
      </c>
      <c r="J567" s="483" t="s">
        <v>748</v>
      </c>
      <c r="K567" s="476">
        <v>4115</v>
      </c>
      <c r="L567" s="476">
        <v>4115</v>
      </c>
      <c r="M567" s="198" t="s">
        <v>3727</v>
      </c>
      <c r="N567" s="475" t="s">
        <v>554</v>
      </c>
      <c r="O567" s="483"/>
    </row>
    <row r="568" spans="1:15" ht="26.4" hidden="1">
      <c r="A568" s="196">
        <v>566</v>
      </c>
      <c r="B568" s="548" t="s">
        <v>3416</v>
      </c>
      <c r="C568" s="484" t="s">
        <v>3262</v>
      </c>
      <c r="D568" s="549" t="s">
        <v>3417</v>
      </c>
      <c r="E568" s="550"/>
      <c r="F568" s="484">
        <v>2020</v>
      </c>
      <c r="G568" s="484" t="s">
        <v>209</v>
      </c>
      <c r="H568" s="484">
        <v>2</v>
      </c>
      <c r="I568" s="476">
        <v>485</v>
      </c>
      <c r="J568" s="483" t="s">
        <v>144</v>
      </c>
      <c r="K568" s="476">
        <v>970</v>
      </c>
      <c r="L568" s="476">
        <v>970</v>
      </c>
      <c r="M568" s="198" t="s">
        <v>3727</v>
      </c>
      <c r="N568" s="475" t="s">
        <v>554</v>
      </c>
      <c r="O568" s="483"/>
    </row>
    <row r="569" spans="1:15" ht="19.95" hidden="1" customHeight="1">
      <c r="A569" s="196">
        <v>567</v>
      </c>
      <c r="B569" s="548" t="s">
        <v>211</v>
      </c>
      <c r="C569" s="484" t="s">
        <v>3328</v>
      </c>
      <c r="D569" s="549" t="s">
        <v>3418</v>
      </c>
      <c r="E569" s="550"/>
      <c r="F569" s="484">
        <v>2020</v>
      </c>
      <c r="G569" s="484" t="s">
        <v>625</v>
      </c>
      <c r="H569" s="484">
        <v>1</v>
      </c>
      <c r="I569" s="476">
        <v>685</v>
      </c>
      <c r="J569" s="483" t="s">
        <v>748</v>
      </c>
      <c r="K569" s="476">
        <v>685</v>
      </c>
      <c r="L569" s="476">
        <v>685</v>
      </c>
      <c r="M569" s="198" t="s">
        <v>3727</v>
      </c>
      <c r="N569" s="475" t="s">
        <v>554</v>
      </c>
      <c r="O569" s="483"/>
    </row>
    <row r="570" spans="1:15" ht="19.95" hidden="1" customHeight="1">
      <c r="A570" s="196">
        <v>568</v>
      </c>
      <c r="B570" s="548" t="s">
        <v>3419</v>
      </c>
      <c r="C570" s="484" t="s">
        <v>206</v>
      </c>
      <c r="D570" s="549" t="s">
        <v>3420</v>
      </c>
      <c r="E570" s="550"/>
      <c r="F570" s="484">
        <v>2020</v>
      </c>
      <c r="G570" s="484" t="s">
        <v>209</v>
      </c>
      <c r="H570" s="484">
        <v>25</v>
      </c>
      <c r="I570" s="476">
        <v>3690</v>
      </c>
      <c r="J570" s="483" t="s">
        <v>144</v>
      </c>
      <c r="K570" s="476">
        <v>92250</v>
      </c>
      <c r="L570" s="476">
        <v>92250</v>
      </c>
      <c r="M570" s="243" t="s">
        <v>3421</v>
      </c>
      <c r="N570" s="340" t="s">
        <v>554</v>
      </c>
      <c r="O570" s="483"/>
    </row>
    <row r="571" spans="1:15" ht="19.95" hidden="1" customHeight="1">
      <c r="A571" s="196">
        <v>569</v>
      </c>
      <c r="B571" s="548" t="s">
        <v>3422</v>
      </c>
      <c r="C571" s="484" t="s">
        <v>644</v>
      </c>
      <c r="D571" s="549" t="s">
        <v>3423</v>
      </c>
      <c r="E571" s="550"/>
      <c r="F571" s="484">
        <v>2020</v>
      </c>
      <c r="G571" s="484" t="s">
        <v>240</v>
      </c>
      <c r="H571" s="484">
        <v>4</v>
      </c>
      <c r="I571" s="476">
        <v>660</v>
      </c>
      <c r="J571" s="483" t="s">
        <v>748</v>
      </c>
      <c r="K571" s="476">
        <v>2640</v>
      </c>
      <c r="L571" s="476">
        <v>2640</v>
      </c>
      <c r="M571" s="243" t="s">
        <v>3421</v>
      </c>
      <c r="N571" s="340" t="s">
        <v>554</v>
      </c>
      <c r="O571" s="483"/>
    </row>
    <row r="572" spans="1:15" ht="19.95" hidden="1" customHeight="1">
      <c r="A572" s="196">
        <v>570</v>
      </c>
      <c r="B572" s="548" t="s">
        <v>3424</v>
      </c>
      <c r="C572" s="484" t="s">
        <v>644</v>
      </c>
      <c r="D572" s="549" t="s">
        <v>3425</v>
      </c>
      <c r="E572" s="550"/>
      <c r="F572" s="484">
        <v>2020</v>
      </c>
      <c r="G572" s="484" t="s">
        <v>240</v>
      </c>
      <c r="H572" s="484">
        <v>2</v>
      </c>
      <c r="I572" s="476">
        <v>3282.54</v>
      </c>
      <c r="J572" s="483" t="s">
        <v>144</v>
      </c>
      <c r="K572" s="476">
        <v>6565.08</v>
      </c>
      <c r="L572" s="476">
        <v>6565.08</v>
      </c>
      <c r="M572" s="243" t="s">
        <v>3421</v>
      </c>
      <c r="N572" s="340" t="s">
        <v>554</v>
      </c>
      <c r="O572" s="483"/>
    </row>
    <row r="573" spans="1:15" ht="19.95" hidden="1" customHeight="1">
      <c r="A573" s="196">
        <v>571</v>
      </c>
      <c r="B573" s="548" t="s">
        <v>3419</v>
      </c>
      <c r="C573" s="484" t="s">
        <v>206</v>
      </c>
      <c r="D573" s="549"/>
      <c r="E573" s="550"/>
      <c r="F573" s="484">
        <v>2021</v>
      </c>
      <c r="G573" s="484" t="s">
        <v>209</v>
      </c>
      <c r="H573" s="484">
        <v>2</v>
      </c>
      <c r="I573" s="476">
        <v>3940</v>
      </c>
      <c r="J573" s="483" t="s">
        <v>144</v>
      </c>
      <c r="K573" s="476">
        <v>7880</v>
      </c>
      <c r="L573" s="476">
        <v>7880</v>
      </c>
      <c r="M573" s="243" t="s">
        <v>3421</v>
      </c>
      <c r="N573" s="340" t="s">
        <v>554</v>
      </c>
      <c r="O573" s="483"/>
    </row>
    <row r="574" spans="1:15" ht="19.95" hidden="1" customHeight="1">
      <c r="A574" s="196">
        <v>572</v>
      </c>
      <c r="B574" s="548" t="s">
        <v>211</v>
      </c>
      <c r="C574" s="484" t="s">
        <v>3426</v>
      </c>
      <c r="D574" s="549" t="s">
        <v>3427</v>
      </c>
      <c r="E574" s="550"/>
      <c r="F574" s="484">
        <v>2021</v>
      </c>
      <c r="G574" s="484" t="s">
        <v>209</v>
      </c>
      <c r="H574" s="484">
        <v>1</v>
      </c>
      <c r="I574" s="476">
        <v>2199</v>
      </c>
      <c r="J574" s="483" t="s">
        <v>144</v>
      </c>
      <c r="K574" s="476">
        <v>2199</v>
      </c>
      <c r="L574" s="476">
        <v>2199</v>
      </c>
      <c r="M574" s="243" t="s">
        <v>3421</v>
      </c>
      <c r="N574" s="340" t="s">
        <v>3428</v>
      </c>
      <c r="O574" s="483"/>
    </row>
    <row r="575" spans="1:15" ht="19.95" customHeight="1">
      <c r="A575" s="196">
        <v>573</v>
      </c>
      <c r="B575" s="548" t="s">
        <v>3413</v>
      </c>
      <c r="C575" s="484" t="s">
        <v>638</v>
      </c>
      <c r="D575" s="549" t="s">
        <v>3430</v>
      </c>
      <c r="E575" s="550"/>
      <c r="F575" s="484">
        <v>2021</v>
      </c>
      <c r="G575" s="484" t="s">
        <v>625</v>
      </c>
      <c r="H575" s="484">
        <v>1</v>
      </c>
      <c r="I575" s="476">
        <v>1199</v>
      </c>
      <c r="J575" s="483" t="s">
        <v>3431</v>
      </c>
      <c r="K575" s="476">
        <v>1199</v>
      </c>
      <c r="L575" s="476">
        <v>1199</v>
      </c>
      <c r="M575" s="664" t="s">
        <v>4068</v>
      </c>
      <c r="N575" s="340" t="s">
        <v>3432</v>
      </c>
      <c r="O575" s="483"/>
    </row>
    <row r="576" spans="1:15" ht="19.95" customHeight="1">
      <c r="A576" s="196">
        <v>574</v>
      </c>
      <c r="B576" s="548" t="s">
        <v>3413</v>
      </c>
      <c r="C576" s="484" t="s">
        <v>655</v>
      </c>
      <c r="D576" s="549" t="s">
        <v>3433</v>
      </c>
      <c r="E576" s="550"/>
      <c r="F576" s="484">
        <v>2021</v>
      </c>
      <c r="G576" s="484" t="s">
        <v>625</v>
      </c>
      <c r="H576" s="484">
        <v>1</v>
      </c>
      <c r="I576" s="476">
        <v>979</v>
      </c>
      <c r="J576" s="483" t="s">
        <v>144</v>
      </c>
      <c r="K576" s="476">
        <v>979</v>
      </c>
      <c r="L576" s="476">
        <v>979</v>
      </c>
      <c r="M576" s="664" t="s">
        <v>4068</v>
      </c>
      <c r="N576" s="340" t="s">
        <v>3434</v>
      </c>
      <c r="O576" s="483"/>
    </row>
    <row r="577" spans="1:15" ht="19.95" customHeight="1">
      <c r="A577" s="196">
        <v>575</v>
      </c>
      <c r="B577" s="548" t="s">
        <v>925</v>
      </c>
      <c r="C577" s="484" t="s">
        <v>3328</v>
      </c>
      <c r="D577" s="549" t="s">
        <v>3435</v>
      </c>
      <c r="E577" s="550"/>
      <c r="F577" s="484">
        <v>2021</v>
      </c>
      <c r="G577" s="484" t="s">
        <v>625</v>
      </c>
      <c r="H577" s="484">
        <v>1</v>
      </c>
      <c r="I577" s="476">
        <v>1098.99</v>
      </c>
      <c r="J577" s="483" t="s">
        <v>144</v>
      </c>
      <c r="K577" s="476">
        <v>1098.99</v>
      </c>
      <c r="L577" s="476">
        <v>1098.99</v>
      </c>
      <c r="M577" s="664" t="s">
        <v>4068</v>
      </c>
      <c r="N577" s="340" t="s">
        <v>3434</v>
      </c>
      <c r="O577" s="483"/>
    </row>
    <row r="578" spans="1:15" ht="19.95" customHeight="1">
      <c r="A578" s="196">
        <v>576</v>
      </c>
      <c r="B578" s="548" t="s">
        <v>688</v>
      </c>
      <c r="C578" s="484" t="s">
        <v>749</v>
      </c>
      <c r="D578" s="549" t="s">
        <v>3436</v>
      </c>
      <c r="E578" s="550"/>
      <c r="F578" s="484">
        <v>2021</v>
      </c>
      <c r="G578" s="484" t="s">
        <v>625</v>
      </c>
      <c r="H578" s="484">
        <v>1</v>
      </c>
      <c r="I578" s="476">
        <v>929</v>
      </c>
      <c r="J578" s="483" t="s">
        <v>748</v>
      </c>
      <c r="K578" s="476">
        <v>929</v>
      </c>
      <c r="L578" s="476">
        <v>929</v>
      </c>
      <c r="M578" s="664" t="s">
        <v>4068</v>
      </c>
      <c r="N578" s="340" t="s">
        <v>3434</v>
      </c>
      <c r="O578" s="483"/>
    </row>
    <row r="579" spans="1:15" ht="19.95" hidden="1" customHeight="1">
      <c r="A579" s="196">
        <v>577</v>
      </c>
      <c r="B579" s="292" t="s">
        <v>678</v>
      </c>
      <c r="C579" s="293" t="s">
        <v>3487</v>
      </c>
      <c r="D579" s="551" t="s">
        <v>3488</v>
      </c>
      <c r="E579" s="294"/>
      <c r="F579" s="293" t="s">
        <v>3489</v>
      </c>
      <c r="G579" s="293" t="s">
        <v>209</v>
      </c>
      <c r="H579" s="293"/>
      <c r="I579" s="383">
        <v>1188</v>
      </c>
      <c r="J579" s="296" t="s">
        <v>144</v>
      </c>
      <c r="K579" s="383">
        <v>1188</v>
      </c>
      <c r="L579" s="383">
        <v>1188</v>
      </c>
      <c r="M579" s="228" t="s">
        <v>3490</v>
      </c>
      <c r="N579" s="612" t="s">
        <v>4063</v>
      </c>
      <c r="O579" s="483"/>
    </row>
    <row r="580" spans="1:15" ht="19.95" hidden="1" customHeight="1">
      <c r="A580" s="196">
        <v>578</v>
      </c>
      <c r="B580" s="292" t="s">
        <v>3494</v>
      </c>
      <c r="C580" s="293"/>
      <c r="D580" s="381"/>
      <c r="E580" s="294" t="s">
        <v>3495</v>
      </c>
      <c r="F580" s="293">
        <v>2021</v>
      </c>
      <c r="G580" s="293" t="s">
        <v>625</v>
      </c>
      <c r="H580" s="293">
        <v>1</v>
      </c>
      <c r="I580" s="383">
        <v>71957.990000000005</v>
      </c>
      <c r="J580" s="296"/>
      <c r="K580" s="383">
        <v>71957.990000000005</v>
      </c>
      <c r="L580" s="383">
        <v>71957.990000000005</v>
      </c>
      <c r="M580" s="228" t="s">
        <v>2919</v>
      </c>
      <c r="N580" s="295" t="s">
        <v>3643</v>
      </c>
      <c r="O580" s="483"/>
    </row>
    <row r="581" spans="1:15" ht="19.95" hidden="1" customHeight="1">
      <c r="A581" s="196">
        <v>579</v>
      </c>
      <c r="B581" s="292" t="s">
        <v>3496</v>
      </c>
      <c r="C581" s="293"/>
      <c r="D581" s="381"/>
      <c r="E581" s="294" t="s">
        <v>3497</v>
      </c>
      <c r="F581" s="293">
        <v>2021</v>
      </c>
      <c r="G581" s="293" t="s">
        <v>625</v>
      </c>
      <c r="H581" s="293">
        <v>1</v>
      </c>
      <c r="I581" s="383">
        <v>3599</v>
      </c>
      <c r="J581" s="296"/>
      <c r="K581" s="383">
        <v>3599</v>
      </c>
      <c r="L581" s="383">
        <v>3599</v>
      </c>
      <c r="M581" s="228" t="s">
        <v>2919</v>
      </c>
      <c r="N581" s="295" t="s">
        <v>3643</v>
      </c>
      <c r="O581" s="483"/>
    </row>
    <row r="582" spans="1:15" ht="19.95" hidden="1" customHeight="1">
      <c r="A582" s="196">
        <v>580</v>
      </c>
      <c r="B582" s="292" t="s">
        <v>3498</v>
      </c>
      <c r="C582" s="293"/>
      <c r="D582" s="381"/>
      <c r="E582" s="294" t="s">
        <v>3499</v>
      </c>
      <c r="F582" s="293">
        <v>2021</v>
      </c>
      <c r="G582" s="293" t="s">
        <v>625</v>
      </c>
      <c r="H582" s="293">
        <v>1</v>
      </c>
      <c r="I582" s="383">
        <v>1845</v>
      </c>
      <c r="J582" s="296"/>
      <c r="K582" s="383">
        <v>1845</v>
      </c>
      <c r="L582" s="383">
        <v>1845</v>
      </c>
      <c r="M582" s="228" t="s">
        <v>2919</v>
      </c>
      <c r="N582" s="295" t="s">
        <v>3643</v>
      </c>
      <c r="O582" s="296"/>
    </row>
    <row r="583" spans="1:15" ht="19.95" hidden="1" customHeight="1">
      <c r="A583" s="196">
        <v>581</v>
      </c>
      <c r="B583" s="292" t="s">
        <v>3498</v>
      </c>
      <c r="C583" s="293"/>
      <c r="D583" s="381"/>
      <c r="E583" s="294" t="s">
        <v>3500</v>
      </c>
      <c r="F583" s="293">
        <v>2021</v>
      </c>
      <c r="G583" s="293" t="s">
        <v>625</v>
      </c>
      <c r="H583" s="293">
        <v>1</v>
      </c>
      <c r="I583" s="383">
        <v>1845</v>
      </c>
      <c r="J583" s="296"/>
      <c r="K583" s="383">
        <v>1845</v>
      </c>
      <c r="L583" s="383">
        <v>1845</v>
      </c>
      <c r="M583" s="228" t="s">
        <v>2919</v>
      </c>
      <c r="N583" s="295" t="s">
        <v>3643</v>
      </c>
      <c r="O583" s="296"/>
    </row>
    <row r="584" spans="1:15" ht="19.95" hidden="1" customHeight="1">
      <c r="A584" s="196">
        <v>582</v>
      </c>
      <c r="B584" s="292" t="s">
        <v>3498</v>
      </c>
      <c r="C584" s="293"/>
      <c r="D584" s="381"/>
      <c r="E584" s="294" t="s">
        <v>3501</v>
      </c>
      <c r="F584" s="293">
        <v>2021</v>
      </c>
      <c r="G584" s="293" t="s">
        <v>625</v>
      </c>
      <c r="H584" s="293">
        <v>1</v>
      </c>
      <c r="I584" s="383">
        <v>1845</v>
      </c>
      <c r="J584" s="296"/>
      <c r="K584" s="383">
        <v>1845</v>
      </c>
      <c r="L584" s="383">
        <v>1845</v>
      </c>
      <c r="M584" s="228" t="s">
        <v>2919</v>
      </c>
      <c r="N584" s="295" t="s">
        <v>3643</v>
      </c>
      <c r="O584" s="296"/>
    </row>
    <row r="585" spans="1:15" ht="19.95" hidden="1" customHeight="1">
      <c r="A585" s="196">
        <v>583</v>
      </c>
      <c r="B585" s="292" t="s">
        <v>3505</v>
      </c>
      <c r="C585" s="293"/>
      <c r="D585" s="381"/>
      <c r="E585" s="294" t="s">
        <v>3506</v>
      </c>
      <c r="F585" s="293">
        <v>2021</v>
      </c>
      <c r="G585" s="293" t="s">
        <v>203</v>
      </c>
      <c r="H585" s="293">
        <v>1</v>
      </c>
      <c r="I585" s="383">
        <v>3567.01</v>
      </c>
      <c r="J585" s="296"/>
      <c r="K585" s="383">
        <v>3567.01</v>
      </c>
      <c r="L585" s="383">
        <v>3567.01</v>
      </c>
      <c r="M585" s="228" t="s">
        <v>2919</v>
      </c>
      <c r="N585" s="295" t="s">
        <v>3643</v>
      </c>
      <c r="O585" s="296"/>
    </row>
    <row r="586" spans="1:15" ht="19.95" hidden="1" customHeight="1">
      <c r="A586" s="196">
        <v>584</v>
      </c>
      <c r="B586" s="292" t="s">
        <v>3505</v>
      </c>
      <c r="C586" s="293"/>
      <c r="D586" s="381"/>
      <c r="E586" s="294" t="s">
        <v>3506</v>
      </c>
      <c r="F586" s="293">
        <v>2021</v>
      </c>
      <c r="G586" s="293" t="s">
        <v>203</v>
      </c>
      <c r="H586" s="293">
        <v>1</v>
      </c>
      <c r="I586" s="383">
        <v>2926.82</v>
      </c>
      <c r="J586" s="296"/>
      <c r="K586" s="383">
        <v>2926.82</v>
      </c>
      <c r="L586" s="383">
        <v>2926.82</v>
      </c>
      <c r="M586" s="228" t="s">
        <v>2919</v>
      </c>
      <c r="N586" s="295" t="s">
        <v>3643</v>
      </c>
      <c r="O586" s="296"/>
    </row>
    <row r="587" spans="1:15" ht="19.95" hidden="1" customHeight="1">
      <c r="A587" s="196">
        <v>585</v>
      </c>
      <c r="B587" s="292" t="s">
        <v>3520</v>
      </c>
      <c r="C587" s="293"/>
      <c r="D587" s="381"/>
      <c r="E587" s="294" t="s">
        <v>3521</v>
      </c>
      <c r="F587" s="293">
        <v>2021</v>
      </c>
      <c r="G587" s="293" t="s">
        <v>203</v>
      </c>
      <c r="H587" s="293">
        <v>1</v>
      </c>
      <c r="I587" s="383">
        <v>1049.19</v>
      </c>
      <c r="J587" s="296"/>
      <c r="K587" s="383">
        <v>1049.19</v>
      </c>
      <c r="L587" s="383">
        <v>1049.19</v>
      </c>
      <c r="M587" s="228" t="s">
        <v>2919</v>
      </c>
      <c r="N587" s="295" t="s">
        <v>1331</v>
      </c>
      <c r="O587" s="296"/>
    </row>
    <row r="588" spans="1:15" ht="19.95" hidden="1" customHeight="1">
      <c r="A588" s="196">
        <v>586</v>
      </c>
      <c r="B588" s="292" t="s">
        <v>3522</v>
      </c>
      <c r="C588" s="293"/>
      <c r="D588" s="381"/>
      <c r="E588" s="294" t="s">
        <v>3523</v>
      </c>
      <c r="F588" s="293">
        <v>2021</v>
      </c>
      <c r="G588" s="293" t="s">
        <v>203</v>
      </c>
      <c r="H588" s="293">
        <v>1</v>
      </c>
      <c r="I588" s="383">
        <v>3899</v>
      </c>
      <c r="J588" s="296"/>
      <c r="K588" s="383">
        <v>3899</v>
      </c>
      <c r="L588" s="383">
        <v>3899</v>
      </c>
      <c r="M588" s="228" t="s">
        <v>2919</v>
      </c>
      <c r="N588" s="295" t="s">
        <v>3643</v>
      </c>
      <c r="O588" s="296"/>
    </row>
    <row r="589" spans="1:15" ht="19.95" hidden="1" customHeight="1">
      <c r="A589" s="196">
        <v>587</v>
      </c>
      <c r="B589" s="292" t="s">
        <v>3524</v>
      </c>
      <c r="C589" s="293"/>
      <c r="D589" s="381"/>
      <c r="E589" s="294" t="s">
        <v>3525</v>
      </c>
      <c r="F589" s="293">
        <v>2021</v>
      </c>
      <c r="G589" s="293" t="s">
        <v>625</v>
      </c>
      <c r="H589" s="293">
        <v>1</v>
      </c>
      <c r="I589" s="383">
        <v>2116.2199999999998</v>
      </c>
      <c r="J589" s="296"/>
      <c r="K589" s="383">
        <v>2116.2199999999998</v>
      </c>
      <c r="L589" s="383">
        <v>2116.2199999999998</v>
      </c>
      <c r="M589" s="228" t="s">
        <v>2919</v>
      </c>
      <c r="N589" s="295" t="s">
        <v>3643</v>
      </c>
      <c r="O589" s="296"/>
    </row>
    <row r="590" spans="1:15" ht="19.95" hidden="1" customHeight="1">
      <c r="A590" s="196">
        <v>588</v>
      </c>
      <c r="B590" s="292" t="s">
        <v>3526</v>
      </c>
      <c r="C590" s="293"/>
      <c r="D590" s="381"/>
      <c r="E590" s="294" t="s">
        <v>3527</v>
      </c>
      <c r="F590" s="293">
        <v>2021</v>
      </c>
      <c r="G590" s="293" t="s">
        <v>203</v>
      </c>
      <c r="H590" s="293">
        <v>1</v>
      </c>
      <c r="I590" s="383">
        <v>199</v>
      </c>
      <c r="J590" s="296"/>
      <c r="K590" s="383">
        <v>199</v>
      </c>
      <c r="L590" s="383">
        <v>199</v>
      </c>
      <c r="M590" s="228" t="s">
        <v>2919</v>
      </c>
      <c r="N590" s="295" t="s">
        <v>3643</v>
      </c>
      <c r="O590" s="296"/>
    </row>
    <row r="591" spans="1:15" ht="19.95" hidden="1" customHeight="1">
      <c r="A591" s="196">
        <v>589</v>
      </c>
      <c r="B591" s="292" t="s">
        <v>3528</v>
      </c>
      <c r="C591" s="293"/>
      <c r="D591" s="381"/>
      <c r="E591" s="294" t="s">
        <v>3529</v>
      </c>
      <c r="F591" s="293">
        <v>2021</v>
      </c>
      <c r="G591" s="293" t="s">
        <v>203</v>
      </c>
      <c r="H591" s="293">
        <v>1</v>
      </c>
      <c r="I591" s="383">
        <v>900</v>
      </c>
      <c r="J591" s="296"/>
      <c r="K591" s="383">
        <v>900</v>
      </c>
      <c r="L591" s="383">
        <v>900</v>
      </c>
      <c r="M591" s="228" t="s">
        <v>2919</v>
      </c>
      <c r="N591" s="295" t="s">
        <v>3643</v>
      </c>
      <c r="O591" s="296"/>
    </row>
    <row r="592" spans="1:15" ht="19.95" hidden="1" customHeight="1">
      <c r="A592" s="196">
        <v>590</v>
      </c>
      <c r="B592" s="292" t="s">
        <v>3531</v>
      </c>
      <c r="C592" s="293"/>
      <c r="D592" s="381"/>
      <c r="E592" s="294" t="s">
        <v>3532</v>
      </c>
      <c r="F592" s="293">
        <v>2021</v>
      </c>
      <c r="G592" s="293" t="s">
        <v>203</v>
      </c>
      <c r="H592" s="293">
        <v>1</v>
      </c>
      <c r="I592" s="383">
        <v>96.28</v>
      </c>
      <c r="J592" s="296"/>
      <c r="K592" s="383">
        <v>96.28</v>
      </c>
      <c r="L592" s="383">
        <v>96.28</v>
      </c>
      <c r="M592" s="228" t="s">
        <v>2919</v>
      </c>
      <c r="N592" s="295" t="s">
        <v>3643</v>
      </c>
      <c r="O592" s="296"/>
    </row>
    <row r="593" spans="1:15" ht="19.95" hidden="1" customHeight="1">
      <c r="A593" s="196">
        <v>591</v>
      </c>
      <c r="B593" s="292" t="s">
        <v>3533</v>
      </c>
      <c r="C593" s="293"/>
      <c r="D593" s="381"/>
      <c r="E593" s="294" t="s">
        <v>3534</v>
      </c>
      <c r="F593" s="293">
        <v>2021</v>
      </c>
      <c r="G593" s="293" t="s">
        <v>203</v>
      </c>
      <c r="H593" s="293">
        <v>1</v>
      </c>
      <c r="I593" s="383">
        <v>364.4</v>
      </c>
      <c r="J593" s="296"/>
      <c r="K593" s="383">
        <v>364.4</v>
      </c>
      <c r="L593" s="383">
        <v>364.4</v>
      </c>
      <c r="M593" s="228" t="s">
        <v>2919</v>
      </c>
      <c r="N593" s="295" t="s">
        <v>3643</v>
      </c>
      <c r="O593" s="296"/>
    </row>
    <row r="594" spans="1:15" ht="19.95" hidden="1" customHeight="1">
      <c r="A594" s="196">
        <v>592</v>
      </c>
      <c r="B594" s="292" t="s">
        <v>3535</v>
      </c>
      <c r="C594" s="293"/>
      <c r="D594" s="381"/>
      <c r="E594" s="294" t="s">
        <v>3536</v>
      </c>
      <c r="F594" s="293">
        <v>2021</v>
      </c>
      <c r="G594" s="293" t="s">
        <v>625</v>
      </c>
      <c r="H594" s="293">
        <v>1</v>
      </c>
      <c r="I594" s="383">
        <v>6349.26</v>
      </c>
      <c r="J594" s="296"/>
      <c r="K594" s="383">
        <v>6349.26</v>
      </c>
      <c r="L594" s="383">
        <v>6349.26</v>
      </c>
      <c r="M594" s="228" t="s">
        <v>2919</v>
      </c>
      <c r="N594" s="295" t="s">
        <v>3643</v>
      </c>
      <c r="O594" s="296"/>
    </row>
    <row r="595" spans="1:15" ht="19.95" hidden="1" customHeight="1">
      <c r="A595" s="196">
        <v>593</v>
      </c>
      <c r="B595" s="292" t="s">
        <v>3496</v>
      </c>
      <c r="C595" s="293"/>
      <c r="D595" s="381"/>
      <c r="E595" s="294" t="s">
        <v>3537</v>
      </c>
      <c r="F595" s="293">
        <v>2021</v>
      </c>
      <c r="G595" s="293" t="s">
        <v>625</v>
      </c>
      <c r="H595" s="293">
        <v>1</v>
      </c>
      <c r="I595" s="383">
        <v>3897.87</v>
      </c>
      <c r="J595" s="296"/>
      <c r="K595" s="383">
        <v>3897.87</v>
      </c>
      <c r="L595" s="383">
        <v>3897.87</v>
      </c>
      <c r="M595" s="228" t="s">
        <v>2919</v>
      </c>
      <c r="N595" s="295" t="s">
        <v>3643</v>
      </c>
      <c r="O595" s="296"/>
    </row>
    <row r="596" spans="1:15" ht="19.95" hidden="1" customHeight="1">
      <c r="A596" s="196">
        <v>594</v>
      </c>
      <c r="B596" s="292" t="s">
        <v>3539</v>
      </c>
      <c r="C596" s="293"/>
      <c r="D596" s="381"/>
      <c r="E596" s="294" t="s">
        <v>3540</v>
      </c>
      <c r="F596" s="293">
        <v>2021</v>
      </c>
      <c r="G596" s="293" t="s">
        <v>625</v>
      </c>
      <c r="H596" s="293">
        <v>1</v>
      </c>
      <c r="I596" s="383">
        <v>1845</v>
      </c>
      <c r="J596" s="296"/>
      <c r="K596" s="383">
        <v>1845</v>
      </c>
      <c r="L596" s="383">
        <v>1845</v>
      </c>
      <c r="M596" s="228" t="s">
        <v>2919</v>
      </c>
      <c r="N596" s="295" t="s">
        <v>3643</v>
      </c>
      <c r="O596" s="296"/>
    </row>
    <row r="597" spans="1:15" ht="19.95" hidden="1" customHeight="1">
      <c r="A597" s="196">
        <v>595</v>
      </c>
      <c r="B597" s="292" t="s">
        <v>3539</v>
      </c>
      <c r="C597" s="293"/>
      <c r="D597" s="381"/>
      <c r="E597" s="294" t="s">
        <v>3541</v>
      </c>
      <c r="F597" s="293">
        <v>2021</v>
      </c>
      <c r="G597" s="293" t="s">
        <v>625</v>
      </c>
      <c r="H597" s="293">
        <v>1</v>
      </c>
      <c r="I597" s="383">
        <v>1845</v>
      </c>
      <c r="J597" s="296"/>
      <c r="K597" s="383">
        <v>1845</v>
      </c>
      <c r="L597" s="383">
        <v>1845</v>
      </c>
      <c r="M597" s="228" t="s">
        <v>2919</v>
      </c>
      <c r="N597" s="295" t="s">
        <v>3643</v>
      </c>
      <c r="O597" s="296"/>
    </row>
    <row r="598" spans="1:15" ht="19.95" hidden="1" customHeight="1">
      <c r="A598" s="196">
        <v>596</v>
      </c>
      <c r="B598" s="292" t="s">
        <v>459</v>
      </c>
      <c r="C598" s="293"/>
      <c r="D598" s="381"/>
      <c r="E598" s="294" t="s">
        <v>3542</v>
      </c>
      <c r="F598" s="293">
        <v>2021</v>
      </c>
      <c r="G598" s="293" t="s">
        <v>625</v>
      </c>
      <c r="H598" s="293">
        <v>1</v>
      </c>
      <c r="I598" s="383">
        <v>1366.36</v>
      </c>
      <c r="J598" s="296"/>
      <c r="K598" s="383">
        <v>1366.36</v>
      </c>
      <c r="L598" s="383">
        <v>1366.36</v>
      </c>
      <c r="M598" s="228" t="s">
        <v>2919</v>
      </c>
      <c r="N598" s="295" t="s">
        <v>3643</v>
      </c>
      <c r="O598" s="296"/>
    </row>
    <row r="599" spans="1:15" ht="19.95" hidden="1" customHeight="1">
      <c r="A599" s="196">
        <v>597</v>
      </c>
      <c r="B599" s="292" t="s">
        <v>3543</v>
      </c>
      <c r="C599" s="293"/>
      <c r="D599" s="381"/>
      <c r="E599" s="294" t="s">
        <v>3544</v>
      </c>
      <c r="F599" s="293">
        <v>2021</v>
      </c>
      <c r="G599" s="293" t="s">
        <v>625</v>
      </c>
      <c r="H599" s="293">
        <v>1</v>
      </c>
      <c r="I599" s="383">
        <v>2437.46</v>
      </c>
      <c r="J599" s="296"/>
      <c r="K599" s="383">
        <v>2437.46</v>
      </c>
      <c r="L599" s="383">
        <v>2437.46</v>
      </c>
      <c r="M599" s="228" t="s">
        <v>2919</v>
      </c>
      <c r="N599" s="295" t="s">
        <v>3643</v>
      </c>
      <c r="O599" s="296"/>
    </row>
    <row r="600" spans="1:15" ht="19.95" hidden="1" customHeight="1">
      <c r="A600" s="196">
        <v>598</v>
      </c>
      <c r="B600" s="292" t="s">
        <v>3545</v>
      </c>
      <c r="C600" s="293"/>
      <c r="D600" s="381"/>
      <c r="E600" s="294" t="s">
        <v>3546</v>
      </c>
      <c r="F600" s="293">
        <v>2021</v>
      </c>
      <c r="G600" s="293" t="s">
        <v>203</v>
      </c>
      <c r="H600" s="293">
        <v>1</v>
      </c>
      <c r="I600" s="383">
        <v>1549</v>
      </c>
      <c r="J600" s="296"/>
      <c r="K600" s="383">
        <v>1549</v>
      </c>
      <c r="L600" s="383">
        <v>1549</v>
      </c>
      <c r="M600" s="228" t="s">
        <v>2919</v>
      </c>
      <c r="N600" s="295" t="s">
        <v>3643</v>
      </c>
      <c r="O600" s="296"/>
    </row>
    <row r="601" spans="1:15" ht="19.95" hidden="1" customHeight="1">
      <c r="A601" s="196">
        <v>599</v>
      </c>
      <c r="B601" s="292" t="s">
        <v>3547</v>
      </c>
      <c r="C601" s="293"/>
      <c r="D601" s="381"/>
      <c r="E601" s="294" t="s">
        <v>3548</v>
      </c>
      <c r="F601" s="293">
        <v>2021</v>
      </c>
      <c r="G601" s="293" t="s">
        <v>203</v>
      </c>
      <c r="H601" s="293">
        <v>1</v>
      </c>
      <c r="I601" s="383">
        <v>2222.61</v>
      </c>
      <c r="J601" s="296"/>
      <c r="K601" s="383">
        <v>2222.61</v>
      </c>
      <c r="L601" s="383">
        <v>2222.61</v>
      </c>
      <c r="M601" s="228" t="s">
        <v>2919</v>
      </c>
      <c r="N601" s="295" t="s">
        <v>3549</v>
      </c>
      <c r="O601" s="296"/>
    </row>
    <row r="602" spans="1:15" ht="19.95" hidden="1" customHeight="1">
      <c r="A602" s="196">
        <v>600</v>
      </c>
      <c r="B602" s="292" t="s">
        <v>3550</v>
      </c>
      <c r="C602" s="293"/>
      <c r="D602" s="381"/>
      <c r="E602" s="294" t="s">
        <v>3551</v>
      </c>
      <c r="F602" s="293">
        <v>2021</v>
      </c>
      <c r="G602" s="293" t="s">
        <v>203</v>
      </c>
      <c r="H602" s="293">
        <v>1</v>
      </c>
      <c r="I602" s="383">
        <v>1777.35</v>
      </c>
      <c r="J602" s="296"/>
      <c r="K602" s="383">
        <v>1777.35</v>
      </c>
      <c r="L602" s="383">
        <v>1777.35</v>
      </c>
      <c r="M602" s="228" t="s">
        <v>2919</v>
      </c>
      <c r="N602" s="295" t="s">
        <v>3549</v>
      </c>
      <c r="O602" s="296"/>
    </row>
    <row r="603" spans="1:15" ht="31.95" hidden="1" customHeight="1">
      <c r="A603" s="196">
        <v>601</v>
      </c>
      <c r="B603" s="292" t="s">
        <v>3552</v>
      </c>
      <c r="C603" s="293"/>
      <c r="D603" s="381"/>
      <c r="E603" s="294" t="s">
        <v>3553</v>
      </c>
      <c r="F603" s="293">
        <v>2022</v>
      </c>
      <c r="G603" s="293" t="s">
        <v>203</v>
      </c>
      <c r="H603" s="293">
        <v>1</v>
      </c>
      <c r="I603" s="383">
        <v>2999</v>
      </c>
      <c r="J603" s="296"/>
      <c r="K603" s="383">
        <v>2999</v>
      </c>
      <c r="L603" s="383">
        <v>2999</v>
      </c>
      <c r="M603" s="228" t="s">
        <v>2919</v>
      </c>
      <c r="N603" s="295" t="s">
        <v>3643</v>
      </c>
      <c r="O603" s="296"/>
    </row>
    <row r="604" spans="1:15" ht="19.95" hidden="1" customHeight="1">
      <c r="A604" s="196">
        <v>602</v>
      </c>
      <c r="B604" s="292" t="s">
        <v>3554</v>
      </c>
      <c r="C604" s="293"/>
      <c r="D604" s="381"/>
      <c r="E604" s="294" t="s">
        <v>3555</v>
      </c>
      <c r="F604" s="293">
        <v>2022</v>
      </c>
      <c r="G604" s="293" t="s">
        <v>203</v>
      </c>
      <c r="H604" s="293">
        <v>1</v>
      </c>
      <c r="I604" s="383">
        <v>1954.47</v>
      </c>
      <c r="J604" s="296"/>
      <c r="K604" s="383">
        <v>1954.47</v>
      </c>
      <c r="L604" s="383">
        <v>1954.47</v>
      </c>
      <c r="M604" s="228" t="s">
        <v>2919</v>
      </c>
      <c r="N604" s="295" t="s">
        <v>3643</v>
      </c>
      <c r="O604" s="296"/>
    </row>
    <row r="605" spans="1:15" ht="19.95" hidden="1" customHeight="1">
      <c r="A605" s="196">
        <v>603</v>
      </c>
      <c r="B605" s="292" t="s">
        <v>3556</v>
      </c>
      <c r="C605" s="293"/>
      <c r="D605" s="381"/>
      <c r="E605" s="294" t="s">
        <v>3557</v>
      </c>
      <c r="F605" s="293">
        <v>2022</v>
      </c>
      <c r="G605" s="293" t="s">
        <v>203</v>
      </c>
      <c r="H605" s="293">
        <v>1</v>
      </c>
      <c r="I605" s="383">
        <v>1.23</v>
      </c>
      <c r="J605" s="296"/>
      <c r="K605" s="383">
        <v>1.23</v>
      </c>
      <c r="L605" s="383">
        <v>1.23</v>
      </c>
      <c r="M605" s="228" t="s">
        <v>2919</v>
      </c>
      <c r="N605" s="295" t="s">
        <v>3643</v>
      </c>
      <c r="O605" s="296"/>
    </row>
    <row r="606" spans="1:15" ht="19.95" hidden="1" customHeight="1">
      <c r="A606" s="196">
        <v>604</v>
      </c>
      <c r="B606" s="292" t="s">
        <v>3558</v>
      </c>
      <c r="C606" s="293"/>
      <c r="D606" s="381"/>
      <c r="E606" s="294" t="s">
        <v>3559</v>
      </c>
      <c r="F606" s="293">
        <v>2022</v>
      </c>
      <c r="G606" s="293" t="s">
        <v>203</v>
      </c>
      <c r="H606" s="293">
        <v>1</v>
      </c>
      <c r="I606" s="383">
        <v>243.54</v>
      </c>
      <c r="J606" s="296"/>
      <c r="K606" s="383">
        <v>243.54</v>
      </c>
      <c r="L606" s="383">
        <v>243.54</v>
      </c>
      <c r="M606" s="228" t="s">
        <v>2919</v>
      </c>
      <c r="N606" s="295" t="s">
        <v>3643</v>
      </c>
      <c r="O606" s="296"/>
    </row>
    <row r="607" spans="1:15" ht="19.95" hidden="1" customHeight="1">
      <c r="A607" s="196">
        <v>605</v>
      </c>
      <c r="B607" s="292" t="s">
        <v>3560</v>
      </c>
      <c r="C607" s="293"/>
      <c r="D607" s="381"/>
      <c r="E607" s="294" t="s">
        <v>3561</v>
      </c>
      <c r="F607" s="293">
        <v>2022</v>
      </c>
      <c r="G607" s="293" t="s">
        <v>203</v>
      </c>
      <c r="H607" s="293">
        <v>1</v>
      </c>
      <c r="I607" s="383">
        <v>1.23</v>
      </c>
      <c r="J607" s="296"/>
      <c r="K607" s="383">
        <v>1.23</v>
      </c>
      <c r="L607" s="383">
        <v>1.23</v>
      </c>
      <c r="M607" s="228" t="s">
        <v>2919</v>
      </c>
      <c r="N607" s="295" t="s">
        <v>3643</v>
      </c>
      <c r="O607" s="296"/>
    </row>
    <row r="608" spans="1:15" ht="19.95" hidden="1" customHeight="1">
      <c r="A608" s="196">
        <v>606</v>
      </c>
      <c r="B608" s="292" t="s">
        <v>3562</v>
      </c>
      <c r="C608" s="293"/>
      <c r="D608" s="381"/>
      <c r="E608" s="294" t="s">
        <v>3563</v>
      </c>
      <c r="F608" s="293">
        <v>2022</v>
      </c>
      <c r="G608" s="293" t="s">
        <v>625</v>
      </c>
      <c r="H608" s="293">
        <v>1</v>
      </c>
      <c r="I608" s="383">
        <v>1079</v>
      </c>
      <c r="J608" s="296"/>
      <c r="K608" s="383">
        <v>1079</v>
      </c>
      <c r="L608" s="383">
        <v>1079</v>
      </c>
      <c r="M608" s="228" t="s">
        <v>2919</v>
      </c>
      <c r="N608" s="295" t="s">
        <v>3564</v>
      </c>
      <c r="O608" s="296"/>
    </row>
    <row r="609" spans="1:15" ht="19.95" hidden="1" customHeight="1">
      <c r="A609" s="196">
        <v>607</v>
      </c>
      <c r="B609" s="292" t="s">
        <v>3565</v>
      </c>
      <c r="C609" s="293"/>
      <c r="D609" s="381"/>
      <c r="E609" s="294" t="s">
        <v>3566</v>
      </c>
      <c r="F609" s="293">
        <v>2022</v>
      </c>
      <c r="G609" s="293" t="s">
        <v>625</v>
      </c>
      <c r="H609" s="293">
        <v>1</v>
      </c>
      <c r="I609" s="383">
        <v>1291.5</v>
      </c>
      <c r="J609" s="296"/>
      <c r="K609" s="383">
        <v>1291.5</v>
      </c>
      <c r="L609" s="383">
        <v>1291.5</v>
      </c>
      <c r="M609" s="228" t="s">
        <v>2919</v>
      </c>
      <c r="N609" s="295" t="s">
        <v>3643</v>
      </c>
      <c r="O609" s="296"/>
    </row>
    <row r="610" spans="1:15" ht="19.95" hidden="1" customHeight="1">
      <c r="A610" s="196">
        <v>608</v>
      </c>
      <c r="B610" s="292" t="s">
        <v>3567</v>
      </c>
      <c r="C610" s="293"/>
      <c r="D610" s="381"/>
      <c r="E610" s="294" t="s">
        <v>3568</v>
      </c>
      <c r="F610" s="293">
        <v>2022</v>
      </c>
      <c r="G610" s="293" t="s">
        <v>203</v>
      </c>
      <c r="H610" s="293">
        <v>1</v>
      </c>
      <c r="I610" s="383">
        <v>3550</v>
      </c>
      <c r="J610" s="296"/>
      <c r="K610" s="383">
        <v>3550</v>
      </c>
      <c r="L610" s="383">
        <v>3550</v>
      </c>
      <c r="M610" s="228" t="s">
        <v>2919</v>
      </c>
      <c r="N610" s="295" t="s">
        <v>3569</v>
      </c>
      <c r="O610" s="296"/>
    </row>
    <row r="611" spans="1:15" ht="19.95" hidden="1" customHeight="1">
      <c r="A611" s="196">
        <v>609</v>
      </c>
      <c r="B611" s="292" t="s">
        <v>3570</v>
      </c>
      <c r="C611" s="293"/>
      <c r="D611" s="381"/>
      <c r="E611" s="294" t="s">
        <v>3571</v>
      </c>
      <c r="F611" s="293">
        <v>2022</v>
      </c>
      <c r="G611" s="293" t="s">
        <v>203</v>
      </c>
      <c r="H611" s="293">
        <v>1</v>
      </c>
      <c r="I611" s="383">
        <v>1500</v>
      </c>
      <c r="J611" s="296"/>
      <c r="K611" s="383">
        <v>1500</v>
      </c>
      <c r="L611" s="383">
        <v>1500</v>
      </c>
      <c r="M611" s="228" t="s">
        <v>2919</v>
      </c>
      <c r="N611" s="295" t="s">
        <v>3572</v>
      </c>
      <c r="O611" s="296"/>
    </row>
    <row r="612" spans="1:15" ht="19.95" hidden="1" customHeight="1">
      <c r="A612" s="196">
        <v>610</v>
      </c>
      <c r="B612" s="300" t="s">
        <v>3574</v>
      </c>
      <c r="C612" s="302"/>
      <c r="D612" s="386"/>
      <c r="E612" s="301"/>
      <c r="F612" s="302">
        <v>2021</v>
      </c>
      <c r="G612" s="302" t="s">
        <v>240</v>
      </c>
      <c r="H612" s="302">
        <v>1</v>
      </c>
      <c r="I612" s="388">
        <v>1298</v>
      </c>
      <c r="J612" s="552" t="s">
        <v>144</v>
      </c>
      <c r="K612" s="388">
        <v>1298</v>
      </c>
      <c r="L612" s="388">
        <v>1298</v>
      </c>
      <c r="M612" s="278" t="s">
        <v>2911</v>
      </c>
      <c r="N612" s="282" t="s">
        <v>758</v>
      </c>
      <c r="O612" s="483"/>
    </row>
    <row r="613" spans="1:15" ht="19.95" hidden="1" customHeight="1">
      <c r="A613" s="196">
        <v>611</v>
      </c>
      <c r="B613" s="300" t="s">
        <v>3575</v>
      </c>
      <c r="C613" s="302" t="s">
        <v>262</v>
      </c>
      <c r="D613" s="386" t="s">
        <v>3576</v>
      </c>
      <c r="E613" s="301"/>
      <c r="F613" s="302">
        <v>2021</v>
      </c>
      <c r="G613" s="302" t="s">
        <v>209</v>
      </c>
      <c r="H613" s="302">
        <v>1</v>
      </c>
      <c r="I613" s="388">
        <v>2919.01</v>
      </c>
      <c r="J613" s="552" t="s">
        <v>144</v>
      </c>
      <c r="K613" s="388">
        <v>2919.01</v>
      </c>
      <c r="L613" s="388">
        <v>2919.01</v>
      </c>
      <c r="M613" s="278" t="s">
        <v>2911</v>
      </c>
      <c r="N613" s="282" t="s">
        <v>758</v>
      </c>
      <c r="O613" s="483"/>
    </row>
    <row r="614" spans="1:15" ht="19.95" hidden="1" customHeight="1">
      <c r="A614" s="196">
        <v>612</v>
      </c>
      <c r="B614" s="300" t="s">
        <v>3577</v>
      </c>
      <c r="C614" s="302" t="s">
        <v>206</v>
      </c>
      <c r="D614" s="386" t="s">
        <v>3578</v>
      </c>
      <c r="E614" s="301"/>
      <c r="F614" s="302">
        <v>2021</v>
      </c>
      <c r="G614" s="302" t="s">
        <v>209</v>
      </c>
      <c r="H614" s="302">
        <v>1</v>
      </c>
      <c r="I614" s="388">
        <v>633.45000000000005</v>
      </c>
      <c r="J614" s="552" t="s">
        <v>144</v>
      </c>
      <c r="K614" s="388">
        <v>633.45000000000005</v>
      </c>
      <c r="L614" s="388">
        <v>633.45000000000005</v>
      </c>
      <c r="M614" s="278" t="s">
        <v>2911</v>
      </c>
      <c r="N614" s="282" t="s">
        <v>758</v>
      </c>
      <c r="O614" s="483"/>
    </row>
    <row r="615" spans="1:15" ht="19.95" hidden="1" customHeight="1">
      <c r="A615" s="196">
        <v>613</v>
      </c>
      <c r="B615" s="300" t="s">
        <v>3579</v>
      </c>
      <c r="C615" s="302" t="s">
        <v>299</v>
      </c>
      <c r="D615" s="386" t="s">
        <v>3580</v>
      </c>
      <c r="E615" s="301"/>
      <c r="F615" s="302">
        <v>2021</v>
      </c>
      <c r="G615" s="302" t="s">
        <v>625</v>
      </c>
      <c r="H615" s="302">
        <v>3</v>
      </c>
      <c r="I615" s="388">
        <v>583</v>
      </c>
      <c r="J615" s="552" t="s">
        <v>748</v>
      </c>
      <c r="K615" s="388">
        <v>1749</v>
      </c>
      <c r="L615" s="388">
        <v>1749</v>
      </c>
      <c r="M615" s="278" t="s">
        <v>2911</v>
      </c>
      <c r="N615" s="282" t="s">
        <v>758</v>
      </c>
      <c r="O615" s="483"/>
    </row>
    <row r="616" spans="1:15" ht="26.4" hidden="1">
      <c r="A616" s="196">
        <v>614</v>
      </c>
      <c r="B616" s="300" t="s">
        <v>3581</v>
      </c>
      <c r="C616" s="302" t="s">
        <v>3582</v>
      </c>
      <c r="D616" s="386"/>
      <c r="E616" s="301"/>
      <c r="F616" s="302">
        <v>2021</v>
      </c>
      <c r="G616" s="302" t="s">
        <v>625</v>
      </c>
      <c r="H616" s="302">
        <v>1</v>
      </c>
      <c r="I616" s="388">
        <v>399.99</v>
      </c>
      <c r="J616" s="552" t="s">
        <v>144</v>
      </c>
      <c r="K616" s="388">
        <v>399.99</v>
      </c>
      <c r="L616" s="388">
        <v>399.99</v>
      </c>
      <c r="M616" s="278" t="s">
        <v>2911</v>
      </c>
      <c r="N616" s="282" t="s">
        <v>758</v>
      </c>
      <c r="O616" s="483"/>
    </row>
    <row r="617" spans="1:15" ht="26.4" hidden="1">
      <c r="A617" s="196">
        <v>615</v>
      </c>
      <c r="B617" s="300" t="s">
        <v>787</v>
      </c>
      <c r="C617" s="302" t="s">
        <v>3583</v>
      </c>
      <c r="D617" s="386" t="s">
        <v>3584</v>
      </c>
      <c r="E617" s="301"/>
      <c r="F617" s="302">
        <v>2021</v>
      </c>
      <c r="G617" s="302" t="s">
        <v>625</v>
      </c>
      <c r="H617" s="302">
        <v>1</v>
      </c>
      <c r="I617" s="388">
        <v>6361.2</v>
      </c>
      <c r="J617" s="552" t="s">
        <v>144</v>
      </c>
      <c r="K617" s="388">
        <v>6361.2</v>
      </c>
      <c r="L617" s="388">
        <v>6361.2</v>
      </c>
      <c r="M617" s="278" t="s">
        <v>2911</v>
      </c>
      <c r="N617" s="282" t="s">
        <v>758</v>
      </c>
      <c r="O617" s="483"/>
    </row>
    <row r="618" spans="1:15" ht="26.4" hidden="1">
      <c r="A618" s="196">
        <v>616</v>
      </c>
      <c r="B618" s="300" t="s">
        <v>3585</v>
      </c>
      <c r="C618" s="302"/>
      <c r="D618" s="386" t="s">
        <v>3586</v>
      </c>
      <c r="E618" s="301"/>
      <c r="F618" s="302">
        <v>2021</v>
      </c>
      <c r="G618" s="302" t="s">
        <v>240</v>
      </c>
      <c r="H618" s="302">
        <v>2</v>
      </c>
      <c r="I618" s="388">
        <v>1370</v>
      </c>
      <c r="J618" s="552" t="s">
        <v>748</v>
      </c>
      <c r="K618" s="388">
        <v>2740</v>
      </c>
      <c r="L618" s="388">
        <v>2740</v>
      </c>
      <c r="M618" s="278" t="s">
        <v>2911</v>
      </c>
      <c r="N618" s="282" t="s">
        <v>758</v>
      </c>
      <c r="O618" s="483"/>
    </row>
    <row r="619" spans="1:15" ht="26.4" hidden="1">
      <c r="A619" s="196">
        <v>617</v>
      </c>
      <c r="B619" s="300" t="s">
        <v>678</v>
      </c>
      <c r="C619" s="302" t="s">
        <v>262</v>
      </c>
      <c r="D619" s="386" t="s">
        <v>3587</v>
      </c>
      <c r="E619" s="301"/>
      <c r="F619" s="302">
        <v>2021</v>
      </c>
      <c r="G619" s="302" t="s">
        <v>209</v>
      </c>
      <c r="H619" s="302">
        <v>1</v>
      </c>
      <c r="I619" s="388">
        <v>2561</v>
      </c>
      <c r="J619" s="552" t="s">
        <v>144</v>
      </c>
      <c r="K619" s="388">
        <v>2561</v>
      </c>
      <c r="L619" s="388">
        <v>2561</v>
      </c>
      <c r="M619" s="278" t="s">
        <v>2911</v>
      </c>
      <c r="N619" s="282" t="s">
        <v>3588</v>
      </c>
      <c r="O619" s="483"/>
    </row>
    <row r="620" spans="1:15" ht="26.4" hidden="1">
      <c r="A620" s="196">
        <v>618</v>
      </c>
      <c r="B620" s="300" t="s">
        <v>3589</v>
      </c>
      <c r="C620" s="302" t="s">
        <v>3590</v>
      </c>
      <c r="D620" s="386" t="s">
        <v>3591</v>
      </c>
      <c r="E620" s="301"/>
      <c r="F620" s="302">
        <v>2021</v>
      </c>
      <c r="G620" s="302" t="s">
        <v>240</v>
      </c>
      <c r="H620" s="302">
        <v>1</v>
      </c>
      <c r="I620" s="388">
        <v>9134.32</v>
      </c>
      <c r="J620" s="552" t="s">
        <v>748</v>
      </c>
      <c r="K620" s="388">
        <v>9134.32</v>
      </c>
      <c r="L620" s="388">
        <v>9134.32</v>
      </c>
      <c r="M620" s="278" t="s">
        <v>2911</v>
      </c>
      <c r="N620" s="282" t="s">
        <v>758</v>
      </c>
      <c r="O620" s="483"/>
    </row>
    <row r="621" spans="1:15" ht="21" hidden="1" customHeight="1">
      <c r="A621" s="196">
        <v>619</v>
      </c>
      <c r="B621" s="300" t="s">
        <v>678</v>
      </c>
      <c r="C621" s="302" t="s">
        <v>262</v>
      </c>
      <c r="D621" s="386" t="s">
        <v>3592</v>
      </c>
      <c r="E621" s="301"/>
      <c r="F621" s="302">
        <v>2021</v>
      </c>
      <c r="G621" s="302" t="s">
        <v>209</v>
      </c>
      <c r="H621" s="302">
        <v>2</v>
      </c>
      <c r="I621" s="388">
        <v>1246.99</v>
      </c>
      <c r="J621" s="552" t="s">
        <v>144</v>
      </c>
      <c r="K621" s="388">
        <v>2493.98</v>
      </c>
      <c r="L621" s="388">
        <v>2493.98</v>
      </c>
      <c r="M621" s="278" t="s">
        <v>2911</v>
      </c>
      <c r="N621" s="282" t="s">
        <v>758</v>
      </c>
      <c r="O621" s="483"/>
    </row>
    <row r="622" spans="1:15" ht="20.25" hidden="1" customHeight="1">
      <c r="A622" s="196">
        <v>620</v>
      </c>
      <c r="B622" s="300" t="s">
        <v>688</v>
      </c>
      <c r="C622" s="302" t="s">
        <v>3593</v>
      </c>
      <c r="D622" s="386" t="s">
        <v>3594</v>
      </c>
      <c r="E622" s="301"/>
      <c r="F622" s="302">
        <v>2021</v>
      </c>
      <c r="G622" s="302" t="s">
        <v>209</v>
      </c>
      <c r="H622" s="302">
        <v>1</v>
      </c>
      <c r="I622" s="388">
        <v>676.5</v>
      </c>
      <c r="J622" s="552" t="s">
        <v>144</v>
      </c>
      <c r="K622" s="388">
        <v>676.5</v>
      </c>
      <c r="L622" s="388">
        <v>676.5</v>
      </c>
      <c r="M622" s="278" t="s">
        <v>2911</v>
      </c>
      <c r="N622" s="282" t="s">
        <v>758</v>
      </c>
      <c r="O622" s="483"/>
    </row>
    <row r="623" spans="1:15" ht="26.4" hidden="1">
      <c r="A623" s="196">
        <v>621</v>
      </c>
      <c r="B623" s="300" t="s">
        <v>688</v>
      </c>
      <c r="C623" s="302" t="s">
        <v>988</v>
      </c>
      <c r="D623" s="386" t="s">
        <v>3595</v>
      </c>
      <c r="E623" s="301"/>
      <c r="F623" s="302">
        <v>2021</v>
      </c>
      <c r="G623" s="302" t="s">
        <v>209</v>
      </c>
      <c r="H623" s="302">
        <v>1</v>
      </c>
      <c r="I623" s="388">
        <v>583</v>
      </c>
      <c r="J623" s="552" t="s">
        <v>144</v>
      </c>
      <c r="K623" s="388">
        <v>583</v>
      </c>
      <c r="L623" s="388">
        <v>583</v>
      </c>
      <c r="M623" s="278" t="s">
        <v>2911</v>
      </c>
      <c r="N623" s="282" t="s">
        <v>758</v>
      </c>
      <c r="O623" s="483"/>
    </row>
    <row r="624" spans="1:15" ht="26.4" hidden="1">
      <c r="A624" s="196">
        <v>622</v>
      </c>
      <c r="B624" s="300" t="s">
        <v>688</v>
      </c>
      <c r="C624" s="302" t="s">
        <v>988</v>
      </c>
      <c r="D624" s="386" t="s">
        <v>3596</v>
      </c>
      <c r="E624" s="301"/>
      <c r="F624" s="302">
        <v>2021</v>
      </c>
      <c r="G624" s="302" t="s">
        <v>209</v>
      </c>
      <c r="H624" s="302">
        <v>1</v>
      </c>
      <c r="I624" s="388">
        <v>702</v>
      </c>
      <c r="J624" s="552" t="s">
        <v>144</v>
      </c>
      <c r="K624" s="388">
        <v>702</v>
      </c>
      <c r="L624" s="388">
        <v>702</v>
      </c>
      <c r="M624" s="278" t="s">
        <v>2911</v>
      </c>
      <c r="N624" s="282" t="s">
        <v>758</v>
      </c>
      <c r="O624" s="483"/>
    </row>
    <row r="625" spans="1:15" ht="26.4" hidden="1">
      <c r="A625" s="196">
        <v>623</v>
      </c>
      <c r="B625" s="300" t="s">
        <v>678</v>
      </c>
      <c r="C625" s="302" t="s">
        <v>262</v>
      </c>
      <c r="D625" s="386" t="s">
        <v>3587</v>
      </c>
      <c r="E625" s="301"/>
      <c r="F625" s="302">
        <v>2021</v>
      </c>
      <c r="G625" s="302" t="s">
        <v>209</v>
      </c>
      <c r="H625" s="302">
        <v>1</v>
      </c>
      <c r="I625" s="388">
        <v>3001</v>
      </c>
      <c r="J625" s="552" t="s">
        <v>748</v>
      </c>
      <c r="K625" s="388">
        <v>3001</v>
      </c>
      <c r="L625" s="388">
        <v>3001</v>
      </c>
      <c r="M625" s="278" t="s">
        <v>2911</v>
      </c>
      <c r="N625" s="282" t="s">
        <v>758</v>
      </c>
      <c r="O625" s="483"/>
    </row>
    <row r="626" spans="1:15" ht="26.4" hidden="1">
      <c r="A626" s="196">
        <v>624</v>
      </c>
      <c r="B626" s="300" t="s">
        <v>678</v>
      </c>
      <c r="C626" s="302" t="s">
        <v>262</v>
      </c>
      <c r="D626" s="386" t="s">
        <v>387</v>
      </c>
      <c r="E626" s="301"/>
      <c r="F626" s="302">
        <v>2021</v>
      </c>
      <c r="G626" s="302" t="s">
        <v>209</v>
      </c>
      <c r="H626" s="302">
        <v>2</v>
      </c>
      <c r="I626" s="388">
        <v>1451.4</v>
      </c>
      <c r="J626" s="552" t="s">
        <v>144</v>
      </c>
      <c r="K626" s="388">
        <v>2902.8</v>
      </c>
      <c r="L626" s="388">
        <v>2902.8</v>
      </c>
      <c r="M626" s="278" t="s">
        <v>2911</v>
      </c>
      <c r="N626" s="282" t="s">
        <v>3588</v>
      </c>
      <c r="O626" s="483"/>
    </row>
    <row r="627" spans="1:15" ht="26.4" hidden="1">
      <c r="A627" s="196">
        <v>625</v>
      </c>
      <c r="B627" s="300" t="s">
        <v>688</v>
      </c>
      <c r="C627" s="302" t="s">
        <v>262</v>
      </c>
      <c r="D627" s="386" t="s">
        <v>3597</v>
      </c>
      <c r="E627" s="301"/>
      <c r="F627" s="302">
        <v>2021</v>
      </c>
      <c r="G627" s="302" t="s">
        <v>209</v>
      </c>
      <c r="H627" s="302">
        <v>1</v>
      </c>
      <c r="I627" s="388">
        <v>581</v>
      </c>
      <c r="J627" s="552" t="s">
        <v>144</v>
      </c>
      <c r="K627" s="388">
        <v>581</v>
      </c>
      <c r="L627" s="388">
        <v>581</v>
      </c>
      <c r="M627" s="278" t="s">
        <v>2911</v>
      </c>
      <c r="N627" s="282" t="s">
        <v>758</v>
      </c>
      <c r="O627" s="483"/>
    </row>
    <row r="628" spans="1:15" ht="26.4" hidden="1">
      <c r="A628" s="196">
        <v>626</v>
      </c>
      <c r="B628" s="300" t="s">
        <v>3413</v>
      </c>
      <c r="C628" s="302" t="s">
        <v>262</v>
      </c>
      <c r="D628" s="386" t="s">
        <v>3598</v>
      </c>
      <c r="E628" s="301"/>
      <c r="F628" s="302">
        <v>2022</v>
      </c>
      <c r="G628" s="302" t="s">
        <v>209</v>
      </c>
      <c r="H628" s="302">
        <v>2</v>
      </c>
      <c r="I628" s="388">
        <v>2716</v>
      </c>
      <c r="J628" s="552" t="s">
        <v>144</v>
      </c>
      <c r="K628" s="388">
        <v>5432</v>
      </c>
      <c r="L628" s="388">
        <v>5432</v>
      </c>
      <c r="M628" s="278" t="s">
        <v>2911</v>
      </c>
      <c r="N628" s="282" t="s">
        <v>758</v>
      </c>
      <c r="O628" s="483"/>
    </row>
    <row r="629" spans="1:15" ht="26.4" hidden="1">
      <c r="A629" s="196">
        <v>627</v>
      </c>
      <c r="B629" s="300" t="s">
        <v>3599</v>
      </c>
      <c r="C629" s="302" t="s">
        <v>3600</v>
      </c>
      <c r="D629" s="386" t="s">
        <v>3601</v>
      </c>
      <c r="E629" s="301"/>
      <c r="F629" s="302">
        <v>2022</v>
      </c>
      <c r="G629" s="302" t="s">
        <v>209</v>
      </c>
      <c r="H629" s="302">
        <v>1</v>
      </c>
      <c r="I629" s="388">
        <v>630.01</v>
      </c>
      <c r="J629" s="552" t="s">
        <v>144</v>
      </c>
      <c r="K629" s="388">
        <v>630.01</v>
      </c>
      <c r="L629" s="388">
        <v>630.01</v>
      </c>
      <c r="M629" s="278" t="s">
        <v>2911</v>
      </c>
      <c r="N629" s="282" t="s">
        <v>758</v>
      </c>
      <c r="O629" s="483"/>
    </row>
    <row r="630" spans="1:15" ht="26.4" hidden="1">
      <c r="A630" s="196">
        <v>628</v>
      </c>
      <c r="B630" s="300" t="s">
        <v>3602</v>
      </c>
      <c r="C630" s="302" t="s">
        <v>206</v>
      </c>
      <c r="D630" s="386" t="s">
        <v>3603</v>
      </c>
      <c r="E630" s="301"/>
      <c r="F630" s="302">
        <v>2022</v>
      </c>
      <c r="G630" s="302" t="s">
        <v>209</v>
      </c>
      <c r="H630" s="302">
        <v>1</v>
      </c>
      <c r="I630" s="388">
        <v>419.99</v>
      </c>
      <c r="J630" s="552" t="s">
        <v>144</v>
      </c>
      <c r="K630" s="388">
        <v>419.99</v>
      </c>
      <c r="L630" s="388">
        <v>419.99</v>
      </c>
      <c r="M630" s="278" t="s">
        <v>2911</v>
      </c>
      <c r="N630" s="282" t="s">
        <v>758</v>
      </c>
      <c r="O630" s="483"/>
    </row>
    <row r="631" spans="1:15" ht="26.4" hidden="1">
      <c r="A631" s="196">
        <v>629</v>
      </c>
      <c r="B631" s="300" t="s">
        <v>3604</v>
      </c>
      <c r="C631" s="302" t="s">
        <v>206</v>
      </c>
      <c r="D631" s="386" t="s">
        <v>3605</v>
      </c>
      <c r="E631" s="301"/>
      <c r="F631" s="302">
        <v>2022</v>
      </c>
      <c r="G631" s="302" t="s">
        <v>625</v>
      </c>
      <c r="H631" s="302">
        <v>2</v>
      </c>
      <c r="I631" s="388">
        <v>1107</v>
      </c>
      <c r="J631" s="552" t="s">
        <v>144</v>
      </c>
      <c r="K631" s="388">
        <v>2214</v>
      </c>
      <c r="L631" s="388">
        <v>2214</v>
      </c>
      <c r="M631" s="278" t="s">
        <v>2911</v>
      </c>
      <c r="N631" s="282" t="s">
        <v>758</v>
      </c>
      <c r="O631" s="483"/>
    </row>
    <row r="632" spans="1:15" ht="18.600000000000001" hidden="1" customHeight="1">
      <c r="A632" s="196">
        <v>630</v>
      </c>
      <c r="B632" s="300" t="s">
        <v>3649</v>
      </c>
      <c r="C632" s="302"/>
      <c r="D632" s="386"/>
      <c r="E632" s="301" t="s">
        <v>3651</v>
      </c>
      <c r="F632" s="302">
        <v>2022</v>
      </c>
      <c r="G632" s="302" t="s">
        <v>209</v>
      </c>
      <c r="H632" s="302">
        <v>1</v>
      </c>
      <c r="I632" s="388">
        <v>1290</v>
      </c>
      <c r="J632" s="552" t="s">
        <v>144</v>
      </c>
      <c r="K632" s="388">
        <v>1290</v>
      </c>
      <c r="L632" s="388">
        <v>1290</v>
      </c>
      <c r="M632" s="284" t="s">
        <v>2919</v>
      </c>
      <c r="N632" s="282" t="s">
        <v>3643</v>
      </c>
      <c r="O632" s="483"/>
    </row>
    <row r="633" spans="1:15" ht="22.95" hidden="1" customHeight="1">
      <c r="A633" s="196">
        <v>631</v>
      </c>
      <c r="B633" s="300" t="s">
        <v>3650</v>
      </c>
      <c r="C633" s="302"/>
      <c r="D633" s="386"/>
      <c r="E633" s="301" t="s">
        <v>3652</v>
      </c>
      <c r="F633" s="302">
        <v>2022</v>
      </c>
      <c r="G633" s="302" t="s">
        <v>209</v>
      </c>
      <c r="H633" s="302">
        <v>1</v>
      </c>
      <c r="I633" s="388">
        <v>2650</v>
      </c>
      <c r="J633" s="552" t="s">
        <v>144</v>
      </c>
      <c r="K633" s="388">
        <v>2650</v>
      </c>
      <c r="L633" s="388">
        <v>2650</v>
      </c>
      <c r="M633" s="284" t="s">
        <v>2919</v>
      </c>
      <c r="N633" s="282" t="s">
        <v>3643</v>
      </c>
      <c r="O633" s="483"/>
    </row>
    <row r="634" spans="1:15" s="146" customFormat="1" ht="21" hidden="1" customHeight="1">
      <c r="A634" s="196">
        <v>632</v>
      </c>
      <c r="B634" s="553" t="s">
        <v>3732</v>
      </c>
      <c r="C634" s="415" t="s">
        <v>206</v>
      </c>
      <c r="D634" s="554"/>
      <c r="E634" s="414"/>
      <c r="F634" s="415">
        <v>2023</v>
      </c>
      <c r="G634" s="415" t="s">
        <v>209</v>
      </c>
      <c r="H634" s="415">
        <v>1</v>
      </c>
      <c r="I634" s="555">
        <v>3956.5</v>
      </c>
      <c r="J634" s="556" t="s">
        <v>3733</v>
      </c>
      <c r="K634" s="555">
        <v>3956.5</v>
      </c>
      <c r="L634" s="555">
        <v>3956.5</v>
      </c>
      <c r="M634" s="198" t="s">
        <v>3727</v>
      </c>
      <c r="N634" s="475" t="s">
        <v>554</v>
      </c>
      <c r="O634" s="586"/>
    </row>
    <row r="635" spans="1:15" s="146" customFormat="1" ht="21" hidden="1" customHeight="1">
      <c r="A635" s="196">
        <v>633</v>
      </c>
      <c r="B635" s="553" t="s">
        <v>3734</v>
      </c>
      <c r="C635" s="415"/>
      <c r="D635" s="554" t="s">
        <v>3735</v>
      </c>
      <c r="E635" s="414"/>
      <c r="F635" s="415">
        <v>2023</v>
      </c>
      <c r="G635" s="415" t="s">
        <v>209</v>
      </c>
      <c r="H635" s="415">
        <v>1</v>
      </c>
      <c r="I635" s="555">
        <v>4182</v>
      </c>
      <c r="J635" s="556" t="s">
        <v>144</v>
      </c>
      <c r="K635" s="555">
        <v>4182</v>
      </c>
      <c r="L635" s="555">
        <v>4182</v>
      </c>
      <c r="M635" s="198" t="s">
        <v>3727</v>
      </c>
      <c r="N635" s="475" t="s">
        <v>554</v>
      </c>
      <c r="O635" s="586"/>
    </row>
    <row r="636" spans="1:15" s="146" customFormat="1" ht="21" hidden="1" customHeight="1">
      <c r="A636" s="196">
        <v>634</v>
      </c>
      <c r="B636" s="553" t="s">
        <v>3736</v>
      </c>
      <c r="C636" s="415"/>
      <c r="D636" s="554"/>
      <c r="E636" s="414"/>
      <c r="F636" s="415">
        <v>2022</v>
      </c>
      <c r="G636" s="415" t="s">
        <v>209</v>
      </c>
      <c r="H636" s="415">
        <v>1</v>
      </c>
      <c r="I636" s="555">
        <v>1275.51</v>
      </c>
      <c r="J636" s="556" t="s">
        <v>3737</v>
      </c>
      <c r="K636" s="555">
        <v>1275.51</v>
      </c>
      <c r="L636" s="555">
        <v>1275.51</v>
      </c>
      <c r="M636" s="198" t="s">
        <v>3727</v>
      </c>
      <c r="N636" s="475" t="s">
        <v>554</v>
      </c>
      <c r="O636" s="586"/>
    </row>
    <row r="637" spans="1:15" s="146" customFormat="1" ht="21" hidden="1" customHeight="1">
      <c r="A637" s="196">
        <v>635</v>
      </c>
      <c r="B637" s="553" t="s">
        <v>3738</v>
      </c>
      <c r="C637" s="415"/>
      <c r="D637" s="554"/>
      <c r="E637" s="414"/>
      <c r="F637" s="415">
        <v>2022</v>
      </c>
      <c r="G637" s="415" t="s">
        <v>240</v>
      </c>
      <c r="H637" s="415">
        <v>3</v>
      </c>
      <c r="I637" s="555">
        <v>4459</v>
      </c>
      <c r="J637" s="556" t="s">
        <v>144</v>
      </c>
      <c r="K637" s="555">
        <v>13377</v>
      </c>
      <c r="L637" s="555">
        <v>13377</v>
      </c>
      <c r="M637" s="198" t="s">
        <v>3727</v>
      </c>
      <c r="N637" s="475" t="s">
        <v>554</v>
      </c>
      <c r="O637" s="586"/>
    </row>
    <row r="638" spans="1:15" s="146" customFormat="1" ht="21" hidden="1" customHeight="1">
      <c r="A638" s="196">
        <v>636</v>
      </c>
      <c r="B638" s="553" t="s">
        <v>3739</v>
      </c>
      <c r="C638" s="415" t="s">
        <v>3740</v>
      </c>
      <c r="D638" s="554" t="s">
        <v>3741</v>
      </c>
      <c r="E638" s="414"/>
      <c r="F638" s="415">
        <v>2022</v>
      </c>
      <c r="G638" s="415" t="s">
        <v>240</v>
      </c>
      <c r="H638" s="415">
        <v>3</v>
      </c>
      <c r="I638" s="555">
        <v>3800</v>
      </c>
      <c r="J638" s="556" t="s">
        <v>144</v>
      </c>
      <c r="K638" s="555">
        <v>11400</v>
      </c>
      <c r="L638" s="555">
        <v>11400</v>
      </c>
      <c r="M638" s="198" t="s">
        <v>3727</v>
      </c>
      <c r="N638" s="475" t="s">
        <v>554</v>
      </c>
      <c r="O638" s="586"/>
    </row>
    <row r="639" spans="1:15" s="146" customFormat="1" ht="21" hidden="1" customHeight="1">
      <c r="A639" s="196">
        <v>637</v>
      </c>
      <c r="B639" s="553" t="s">
        <v>3742</v>
      </c>
      <c r="C639" s="415" t="s">
        <v>3743</v>
      </c>
      <c r="D639" s="554"/>
      <c r="E639" s="414"/>
      <c r="F639" s="415">
        <v>2022</v>
      </c>
      <c r="G639" s="415" t="s">
        <v>209</v>
      </c>
      <c r="H639" s="415">
        <v>3</v>
      </c>
      <c r="I639" s="555">
        <v>9990</v>
      </c>
      <c r="J639" s="556" t="s">
        <v>748</v>
      </c>
      <c r="K639" s="555">
        <v>29970</v>
      </c>
      <c r="L639" s="555">
        <v>29970</v>
      </c>
      <c r="M639" s="198" t="s">
        <v>3727</v>
      </c>
      <c r="N639" s="475" t="s">
        <v>554</v>
      </c>
      <c r="O639" s="586"/>
    </row>
    <row r="640" spans="1:15" s="146" customFormat="1" ht="21" hidden="1" customHeight="1">
      <c r="A640" s="196">
        <v>638</v>
      </c>
      <c r="B640" s="553" t="s">
        <v>3744</v>
      </c>
      <c r="C640" s="415" t="s">
        <v>3745</v>
      </c>
      <c r="D640" s="554" t="s">
        <v>3746</v>
      </c>
      <c r="E640" s="414"/>
      <c r="F640" s="415">
        <v>2022</v>
      </c>
      <c r="G640" s="415" t="s">
        <v>240</v>
      </c>
      <c r="H640" s="415">
        <v>6</v>
      </c>
      <c r="I640" s="555">
        <v>2767.5</v>
      </c>
      <c r="J640" s="556" t="s">
        <v>144</v>
      </c>
      <c r="K640" s="555">
        <v>16605</v>
      </c>
      <c r="L640" s="555">
        <v>16605</v>
      </c>
      <c r="M640" s="198" t="s">
        <v>3727</v>
      </c>
      <c r="N640" s="475" t="s">
        <v>554</v>
      </c>
      <c r="O640" s="586"/>
    </row>
    <row r="641" spans="1:15" s="146" customFormat="1" ht="21" hidden="1" customHeight="1">
      <c r="A641" s="196">
        <v>639</v>
      </c>
      <c r="B641" s="553" t="s">
        <v>3734</v>
      </c>
      <c r="C641" s="415"/>
      <c r="D641" s="554" t="s">
        <v>3747</v>
      </c>
      <c r="E641" s="414"/>
      <c r="F641" s="415">
        <v>2022</v>
      </c>
      <c r="G641" s="415" t="s">
        <v>209</v>
      </c>
      <c r="H641" s="415">
        <v>1</v>
      </c>
      <c r="I641" s="555">
        <v>3444</v>
      </c>
      <c r="J641" s="556" t="s">
        <v>144</v>
      </c>
      <c r="K641" s="555">
        <v>3444</v>
      </c>
      <c r="L641" s="555">
        <v>3444</v>
      </c>
      <c r="M641" s="198" t="s">
        <v>3727</v>
      </c>
      <c r="N641" s="475" t="s">
        <v>554</v>
      </c>
      <c r="O641" s="586"/>
    </row>
    <row r="642" spans="1:15" s="146" customFormat="1" ht="21" hidden="1" customHeight="1">
      <c r="A642" s="196">
        <v>640</v>
      </c>
      <c r="B642" s="553" t="s">
        <v>3748</v>
      </c>
      <c r="C642" s="415" t="s">
        <v>3749</v>
      </c>
      <c r="D642" s="554" t="s">
        <v>3750</v>
      </c>
      <c r="E642" s="414"/>
      <c r="F642" s="415">
        <v>2022</v>
      </c>
      <c r="G642" s="415" t="s">
        <v>209</v>
      </c>
      <c r="H642" s="415">
        <v>2</v>
      </c>
      <c r="I642" s="555">
        <v>7995</v>
      </c>
      <c r="J642" s="556" t="s">
        <v>144</v>
      </c>
      <c r="K642" s="555">
        <v>15990</v>
      </c>
      <c r="L642" s="555">
        <v>15990</v>
      </c>
      <c r="M642" s="198" t="s">
        <v>3727</v>
      </c>
      <c r="N642" s="475" t="s">
        <v>554</v>
      </c>
      <c r="O642" s="586"/>
    </row>
    <row r="643" spans="1:15" s="146" customFormat="1" ht="21" hidden="1" customHeight="1">
      <c r="A643" s="196">
        <v>641</v>
      </c>
      <c r="B643" s="553" t="s">
        <v>3744</v>
      </c>
      <c r="C643" s="415" t="s">
        <v>3751</v>
      </c>
      <c r="D643" s="554" t="s">
        <v>3746</v>
      </c>
      <c r="E643" s="414"/>
      <c r="F643" s="415">
        <v>2022</v>
      </c>
      <c r="G643" s="415" t="s">
        <v>240</v>
      </c>
      <c r="H643" s="415">
        <v>4</v>
      </c>
      <c r="I643" s="555">
        <v>2755</v>
      </c>
      <c r="J643" s="556" t="s">
        <v>144</v>
      </c>
      <c r="K643" s="555">
        <v>11020</v>
      </c>
      <c r="L643" s="555">
        <v>11020</v>
      </c>
      <c r="M643" s="198" t="s">
        <v>3727</v>
      </c>
      <c r="N643" s="475" t="s">
        <v>554</v>
      </c>
      <c r="O643" s="586"/>
    </row>
    <row r="644" spans="1:15" s="146" customFormat="1" ht="21" hidden="1" customHeight="1">
      <c r="A644" s="196">
        <v>642</v>
      </c>
      <c r="B644" s="553" t="s">
        <v>3744</v>
      </c>
      <c r="C644" s="415" t="s">
        <v>3752</v>
      </c>
      <c r="D644" s="554" t="s">
        <v>3753</v>
      </c>
      <c r="E644" s="414"/>
      <c r="F644" s="415">
        <v>2022</v>
      </c>
      <c r="G644" s="415" t="s">
        <v>240</v>
      </c>
      <c r="H644" s="415">
        <v>4</v>
      </c>
      <c r="I644" s="555">
        <v>2700</v>
      </c>
      <c r="J644" s="556" t="s">
        <v>144</v>
      </c>
      <c r="K644" s="555">
        <v>10800</v>
      </c>
      <c r="L644" s="555">
        <v>10800</v>
      </c>
      <c r="M644" s="198" t="s">
        <v>3727</v>
      </c>
      <c r="N644" s="475" t="s">
        <v>554</v>
      </c>
      <c r="O644" s="586"/>
    </row>
    <row r="645" spans="1:15" s="146" customFormat="1" ht="21" hidden="1" customHeight="1">
      <c r="A645" s="196">
        <v>643</v>
      </c>
      <c r="B645" s="553" t="s">
        <v>3754</v>
      </c>
      <c r="C645" s="415" t="s">
        <v>3755</v>
      </c>
      <c r="D645" s="554"/>
      <c r="E645" s="414"/>
      <c r="F645" s="415">
        <v>2022</v>
      </c>
      <c r="G645" s="415" t="s">
        <v>240</v>
      </c>
      <c r="H645" s="415">
        <v>1</v>
      </c>
      <c r="I645" s="555">
        <v>2598</v>
      </c>
      <c r="J645" s="556" t="s">
        <v>748</v>
      </c>
      <c r="K645" s="555">
        <v>2598</v>
      </c>
      <c r="L645" s="555">
        <v>2598</v>
      </c>
      <c r="M645" s="198" t="s">
        <v>3727</v>
      </c>
      <c r="N645" s="475" t="s">
        <v>554</v>
      </c>
      <c r="O645" s="586"/>
    </row>
    <row r="646" spans="1:15" s="146" customFormat="1" ht="21" hidden="1" customHeight="1">
      <c r="A646" s="196">
        <v>644</v>
      </c>
      <c r="B646" s="553" t="s">
        <v>3550</v>
      </c>
      <c r="C646" s="415" t="s">
        <v>3756</v>
      </c>
      <c r="D646" s="554" t="s">
        <v>3757</v>
      </c>
      <c r="E646" s="414"/>
      <c r="F646" s="415">
        <v>2022</v>
      </c>
      <c r="G646" s="415" t="s">
        <v>240</v>
      </c>
      <c r="H646" s="415">
        <v>1</v>
      </c>
      <c r="I646" s="555">
        <v>2099</v>
      </c>
      <c r="J646" s="556" t="s">
        <v>144</v>
      </c>
      <c r="K646" s="555">
        <v>2099</v>
      </c>
      <c r="L646" s="555">
        <v>2099</v>
      </c>
      <c r="M646" s="198" t="s">
        <v>3727</v>
      </c>
      <c r="N646" s="475" t="s">
        <v>554</v>
      </c>
      <c r="O646" s="586"/>
    </row>
    <row r="647" spans="1:15" s="146" customFormat="1" ht="21" hidden="1" customHeight="1">
      <c r="A647" s="196">
        <v>645</v>
      </c>
      <c r="B647" s="553" t="s">
        <v>3758</v>
      </c>
      <c r="C647" s="415"/>
      <c r="D647" s="554" t="s">
        <v>3759</v>
      </c>
      <c r="E647" s="414"/>
      <c r="F647" s="415">
        <v>2022</v>
      </c>
      <c r="G647" s="415" t="s">
        <v>209</v>
      </c>
      <c r="H647" s="415">
        <v>1</v>
      </c>
      <c r="I647" s="555">
        <v>2163.5</v>
      </c>
      <c r="J647" s="556" t="s">
        <v>144</v>
      </c>
      <c r="K647" s="555">
        <v>2163.5</v>
      </c>
      <c r="L647" s="555">
        <v>2163.5</v>
      </c>
      <c r="M647" s="198" t="s">
        <v>3727</v>
      </c>
      <c r="N647" s="475" t="s">
        <v>554</v>
      </c>
      <c r="O647" s="586"/>
    </row>
    <row r="648" spans="1:15" ht="26.4" hidden="1">
      <c r="A648" s="196">
        <v>646</v>
      </c>
      <c r="B648" s="558" t="s">
        <v>3760</v>
      </c>
      <c r="C648" s="557" t="s">
        <v>3106</v>
      </c>
      <c r="D648" s="559" t="s">
        <v>3761</v>
      </c>
      <c r="E648" s="560"/>
      <c r="F648" s="557">
        <v>2022</v>
      </c>
      <c r="G648" s="557" t="s">
        <v>625</v>
      </c>
      <c r="H648" s="557">
        <v>1</v>
      </c>
      <c r="I648" s="561">
        <v>196560</v>
      </c>
      <c r="J648" s="562" t="s">
        <v>144</v>
      </c>
      <c r="K648" s="561">
        <v>196560</v>
      </c>
      <c r="L648" s="561">
        <v>196560</v>
      </c>
      <c r="M648" s="563" t="s">
        <v>2911</v>
      </c>
      <c r="N648" s="564" t="s">
        <v>3588</v>
      </c>
      <c r="O648" s="177"/>
    </row>
    <row r="649" spans="1:15" ht="26.4" hidden="1">
      <c r="A649" s="196">
        <v>647</v>
      </c>
      <c r="B649" s="558" t="s">
        <v>3762</v>
      </c>
      <c r="C649" s="557" t="s">
        <v>3763</v>
      </c>
      <c r="D649" s="559" t="s">
        <v>3764</v>
      </c>
      <c r="E649" s="560"/>
      <c r="F649" s="557">
        <v>2022</v>
      </c>
      <c r="G649" s="557" t="s">
        <v>209</v>
      </c>
      <c r="H649" s="557">
        <v>1</v>
      </c>
      <c r="I649" s="561">
        <v>8201.64</v>
      </c>
      <c r="J649" s="562" t="s">
        <v>144</v>
      </c>
      <c r="K649" s="561">
        <v>8201.64</v>
      </c>
      <c r="L649" s="561">
        <v>8201.64</v>
      </c>
      <c r="M649" s="563" t="s">
        <v>2911</v>
      </c>
      <c r="N649" s="564" t="s">
        <v>3588</v>
      </c>
      <c r="O649" s="177"/>
    </row>
    <row r="650" spans="1:15" ht="26.4" hidden="1">
      <c r="A650" s="196">
        <v>648</v>
      </c>
      <c r="B650" s="558" t="s">
        <v>688</v>
      </c>
      <c r="C650" s="557" t="s">
        <v>988</v>
      </c>
      <c r="D650" s="559" t="s">
        <v>3765</v>
      </c>
      <c r="E650" s="560"/>
      <c r="F650" s="557">
        <v>2022</v>
      </c>
      <c r="G650" s="557" t="s">
        <v>209</v>
      </c>
      <c r="H650" s="557">
        <v>1</v>
      </c>
      <c r="I650" s="561">
        <v>669</v>
      </c>
      <c r="J650" s="562" t="s">
        <v>144</v>
      </c>
      <c r="K650" s="561">
        <v>669</v>
      </c>
      <c r="L650" s="561">
        <v>669</v>
      </c>
      <c r="M650" s="563" t="s">
        <v>2911</v>
      </c>
      <c r="N650" s="564" t="s">
        <v>758</v>
      </c>
      <c r="O650" s="177"/>
    </row>
    <row r="651" spans="1:15" ht="26.4" hidden="1">
      <c r="A651" s="196">
        <v>649</v>
      </c>
      <c r="B651" s="558" t="s">
        <v>3766</v>
      </c>
      <c r="C651" s="557" t="s">
        <v>3767</v>
      </c>
      <c r="D651" s="559" t="s">
        <v>3768</v>
      </c>
      <c r="E651" s="560"/>
      <c r="F651" s="557">
        <v>2022</v>
      </c>
      <c r="G651" s="557" t="s">
        <v>240</v>
      </c>
      <c r="H651" s="557">
        <v>1</v>
      </c>
      <c r="I651" s="561">
        <v>1699</v>
      </c>
      <c r="J651" s="562" t="s">
        <v>748</v>
      </c>
      <c r="K651" s="561">
        <v>1699</v>
      </c>
      <c r="L651" s="561">
        <v>1699</v>
      </c>
      <c r="M651" s="563" t="s">
        <v>2911</v>
      </c>
      <c r="N651" s="564" t="s">
        <v>758</v>
      </c>
      <c r="O651" s="177"/>
    </row>
    <row r="652" spans="1:15" ht="26.4" hidden="1">
      <c r="A652" s="196">
        <v>650</v>
      </c>
      <c r="B652" s="558" t="s">
        <v>688</v>
      </c>
      <c r="C652" s="557" t="s">
        <v>988</v>
      </c>
      <c r="D652" s="559" t="s">
        <v>3769</v>
      </c>
      <c r="E652" s="560"/>
      <c r="F652" s="557">
        <v>2023</v>
      </c>
      <c r="G652" s="557" t="s">
        <v>209</v>
      </c>
      <c r="H652" s="557">
        <v>1</v>
      </c>
      <c r="I652" s="561">
        <v>661</v>
      </c>
      <c r="J652" s="562" t="s">
        <v>144</v>
      </c>
      <c r="K652" s="561">
        <v>661</v>
      </c>
      <c r="L652" s="561">
        <v>661</v>
      </c>
      <c r="M652" s="563" t="s">
        <v>2911</v>
      </c>
      <c r="N652" s="564" t="s">
        <v>758</v>
      </c>
      <c r="O652" s="177"/>
    </row>
    <row r="653" spans="1:15" ht="26.4" hidden="1">
      <c r="A653" s="196">
        <v>651</v>
      </c>
      <c r="B653" s="558" t="s">
        <v>205</v>
      </c>
      <c r="C653" s="557" t="s">
        <v>3328</v>
      </c>
      <c r="D653" s="559" t="s">
        <v>3770</v>
      </c>
      <c r="E653" s="560"/>
      <c r="F653" s="557">
        <v>2023</v>
      </c>
      <c r="G653" s="557" t="s">
        <v>209</v>
      </c>
      <c r="H653" s="557">
        <v>1</v>
      </c>
      <c r="I653" s="561">
        <v>1029</v>
      </c>
      <c r="J653" s="562" t="s">
        <v>748</v>
      </c>
      <c r="K653" s="561">
        <v>1029</v>
      </c>
      <c r="L653" s="561">
        <v>1029</v>
      </c>
      <c r="M653" s="563" t="s">
        <v>2911</v>
      </c>
      <c r="N653" s="564" t="s">
        <v>758</v>
      </c>
      <c r="O653" s="177"/>
    </row>
    <row r="654" spans="1:15" ht="26.4" hidden="1">
      <c r="A654" s="196">
        <v>652</v>
      </c>
      <c r="B654" s="558" t="s">
        <v>3771</v>
      </c>
      <c r="C654" s="557" t="s">
        <v>3772</v>
      </c>
      <c r="D654" s="559" t="s">
        <v>3773</v>
      </c>
      <c r="E654" s="560"/>
      <c r="F654" s="557">
        <v>2023</v>
      </c>
      <c r="G654" s="557" t="s">
        <v>240</v>
      </c>
      <c r="H654" s="557">
        <v>1</v>
      </c>
      <c r="I654" s="561">
        <v>1674.99</v>
      </c>
      <c r="J654" s="562" t="s">
        <v>144</v>
      </c>
      <c r="K654" s="561">
        <v>1674.99</v>
      </c>
      <c r="L654" s="561">
        <v>1674.99</v>
      </c>
      <c r="M654" s="563" t="s">
        <v>2911</v>
      </c>
      <c r="N654" s="564" t="s">
        <v>758</v>
      </c>
      <c r="O654" s="177"/>
    </row>
    <row r="655" spans="1:15" ht="26.4" hidden="1">
      <c r="A655" s="196">
        <v>653</v>
      </c>
      <c r="B655" s="558" t="s">
        <v>688</v>
      </c>
      <c r="C655" s="557" t="s">
        <v>299</v>
      </c>
      <c r="D655" s="559" t="s">
        <v>3774</v>
      </c>
      <c r="E655" s="560"/>
      <c r="F655" s="557">
        <v>2023</v>
      </c>
      <c r="G655" s="557" t="s">
        <v>209</v>
      </c>
      <c r="H655" s="557">
        <v>1</v>
      </c>
      <c r="I655" s="561">
        <v>645.99</v>
      </c>
      <c r="J655" s="562" t="s">
        <v>144</v>
      </c>
      <c r="K655" s="561">
        <v>645.99</v>
      </c>
      <c r="L655" s="561">
        <v>645.99</v>
      </c>
      <c r="M655" s="563" t="s">
        <v>2911</v>
      </c>
      <c r="N655" s="564" t="s">
        <v>758</v>
      </c>
      <c r="O655" s="586"/>
    </row>
    <row r="656" spans="1:15" ht="26.4" hidden="1">
      <c r="A656" s="196">
        <v>654</v>
      </c>
      <c r="B656" s="558" t="s">
        <v>3775</v>
      </c>
      <c r="C656" s="557" t="s">
        <v>3776</v>
      </c>
      <c r="D656" s="559" t="s">
        <v>3777</v>
      </c>
      <c r="E656" s="560"/>
      <c r="F656" s="557">
        <v>2023</v>
      </c>
      <c r="G656" s="557" t="s">
        <v>240</v>
      </c>
      <c r="H656" s="557">
        <v>1</v>
      </c>
      <c r="I656" s="561">
        <v>1890</v>
      </c>
      <c r="J656" s="562" t="s">
        <v>144</v>
      </c>
      <c r="K656" s="561">
        <v>1890</v>
      </c>
      <c r="L656" s="561">
        <v>1890</v>
      </c>
      <c r="M656" s="563" t="s">
        <v>2911</v>
      </c>
      <c r="N656" s="564" t="s">
        <v>758</v>
      </c>
      <c r="O656" s="586"/>
    </row>
    <row r="657" spans="1:88" s="146" customFormat="1" ht="33" hidden="1" customHeight="1">
      <c r="A657" s="196">
        <v>655</v>
      </c>
      <c r="B657" s="171" t="s">
        <v>3649</v>
      </c>
      <c r="C657" s="167"/>
      <c r="D657" s="168"/>
      <c r="E657" s="566" t="s">
        <v>3651</v>
      </c>
      <c r="F657" s="167">
        <v>2022</v>
      </c>
      <c r="G657" s="167" t="s">
        <v>209</v>
      </c>
      <c r="H657" s="167">
        <v>1</v>
      </c>
      <c r="I657" s="567">
        <v>1290</v>
      </c>
      <c r="J657" s="166" t="s">
        <v>144</v>
      </c>
      <c r="K657" s="567">
        <v>1290</v>
      </c>
      <c r="L657" s="567">
        <v>1290</v>
      </c>
      <c r="M657" s="565" t="s">
        <v>2919</v>
      </c>
      <c r="N657" s="568" t="s">
        <v>3643</v>
      </c>
      <c r="O657" s="483"/>
    </row>
    <row r="658" spans="1:88" s="146" customFormat="1" ht="29.4" hidden="1" customHeight="1">
      <c r="A658" s="196">
        <v>656</v>
      </c>
      <c r="B658" s="171" t="s">
        <v>3650</v>
      </c>
      <c r="C658" s="167"/>
      <c r="D658" s="168"/>
      <c r="E658" s="566" t="s">
        <v>3652</v>
      </c>
      <c r="F658" s="167">
        <v>2022</v>
      </c>
      <c r="G658" s="167" t="s">
        <v>209</v>
      </c>
      <c r="H658" s="167">
        <v>1</v>
      </c>
      <c r="I658" s="567">
        <v>2650</v>
      </c>
      <c r="J658" s="166" t="s">
        <v>144</v>
      </c>
      <c r="K658" s="567">
        <v>2650</v>
      </c>
      <c r="L658" s="567">
        <v>2650</v>
      </c>
      <c r="M658" s="565" t="s">
        <v>2919</v>
      </c>
      <c r="N658" s="568" t="s">
        <v>3643</v>
      </c>
      <c r="O658" s="483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</row>
    <row r="659" spans="1:88" s="158" customFormat="1" ht="26.4" hidden="1" customHeight="1">
      <c r="A659" s="196">
        <v>657</v>
      </c>
      <c r="B659" s="570" t="s">
        <v>3815</v>
      </c>
      <c r="C659" s="569"/>
      <c r="D659" s="571"/>
      <c r="E659" s="572" t="s">
        <v>3553</v>
      </c>
      <c r="F659" s="569">
        <v>2022</v>
      </c>
      <c r="G659" s="570" t="s">
        <v>203</v>
      </c>
      <c r="H659" s="167">
        <v>1</v>
      </c>
      <c r="I659" s="573">
        <v>2999</v>
      </c>
      <c r="J659" s="166" t="s">
        <v>144</v>
      </c>
      <c r="K659" s="573">
        <v>2999</v>
      </c>
      <c r="L659" s="573">
        <v>2999</v>
      </c>
      <c r="M659" s="565" t="s">
        <v>2919</v>
      </c>
      <c r="N659" s="568" t="s">
        <v>3643</v>
      </c>
      <c r="O659" s="586"/>
      <c r="P659" s="855"/>
      <c r="Q659" s="598"/>
      <c r="R659" s="598"/>
      <c r="S659" s="598"/>
      <c r="T659" s="598"/>
      <c r="U659" s="598"/>
      <c r="V659" s="598"/>
      <c r="W659" s="598"/>
      <c r="X659" s="598"/>
      <c r="Y659" s="598"/>
      <c r="Z659" s="598"/>
      <c r="AA659" s="598"/>
      <c r="AB659" s="598"/>
      <c r="AC659" s="598"/>
      <c r="AD659" s="598"/>
      <c r="AE659" s="598"/>
      <c r="AF659" s="598"/>
      <c r="AG659" s="598"/>
      <c r="AH659" s="598"/>
      <c r="AI659" s="598"/>
      <c r="AJ659" s="598"/>
      <c r="AK659" s="598"/>
      <c r="AL659" s="598"/>
      <c r="AM659" s="598"/>
      <c r="AN659" s="598"/>
      <c r="AO659" s="598"/>
      <c r="AP659" s="598"/>
      <c r="AQ659" s="598"/>
      <c r="AR659" s="598"/>
      <c r="AS659" s="598"/>
      <c r="AT659" s="598"/>
      <c r="AU659" s="598"/>
      <c r="AV659" s="598"/>
      <c r="AW659" s="598"/>
      <c r="AX659" s="598"/>
      <c r="AY659" s="598"/>
      <c r="AZ659" s="598"/>
      <c r="BA659" s="598"/>
      <c r="BB659" s="598"/>
      <c r="BC659" s="598"/>
      <c r="BD659" s="598"/>
      <c r="BE659" s="598"/>
      <c r="BF659" s="598"/>
      <c r="BG659" s="598"/>
      <c r="BH659" s="598"/>
      <c r="BI659" s="598"/>
      <c r="BJ659" s="598"/>
      <c r="BK659" s="598"/>
      <c r="BL659" s="598"/>
      <c r="BM659" s="598"/>
      <c r="BN659" s="598"/>
      <c r="BO659" s="598"/>
      <c r="BP659" s="598"/>
      <c r="BQ659" s="598"/>
      <c r="BR659" s="598"/>
      <c r="BS659" s="598"/>
      <c r="BT659" s="598"/>
      <c r="BU659" s="598"/>
      <c r="BV659" s="598"/>
      <c r="BW659" s="598"/>
      <c r="BX659" s="598"/>
      <c r="BY659" s="598"/>
      <c r="BZ659" s="598"/>
      <c r="CA659" s="598"/>
      <c r="CB659" s="598"/>
      <c r="CC659" s="598"/>
      <c r="CD659" s="598"/>
      <c r="CE659" s="598"/>
      <c r="CF659" s="598"/>
      <c r="CG659" s="598"/>
      <c r="CH659" s="598"/>
      <c r="CI659" s="598"/>
      <c r="CJ659" s="598"/>
    </row>
    <row r="660" spans="1:88" s="158" customFormat="1" ht="18.600000000000001" hidden="1" customHeight="1">
      <c r="A660" s="196">
        <v>658</v>
      </c>
      <c r="B660" s="570" t="s">
        <v>3816</v>
      </c>
      <c r="C660" s="569"/>
      <c r="D660" s="571"/>
      <c r="E660" s="572" t="s">
        <v>3555</v>
      </c>
      <c r="F660" s="569">
        <v>2022</v>
      </c>
      <c r="G660" s="570" t="s">
        <v>203</v>
      </c>
      <c r="H660" s="167">
        <v>1</v>
      </c>
      <c r="I660" s="573">
        <v>1954.47</v>
      </c>
      <c r="J660" s="166" t="s">
        <v>144</v>
      </c>
      <c r="K660" s="573">
        <v>1954.47</v>
      </c>
      <c r="L660" s="573">
        <v>1954.47</v>
      </c>
      <c r="M660" s="565" t="s">
        <v>2919</v>
      </c>
      <c r="N660" s="568" t="s">
        <v>3643</v>
      </c>
      <c r="O660" s="586"/>
      <c r="P660" s="855"/>
      <c r="Q660" s="598"/>
      <c r="R660" s="598"/>
      <c r="S660" s="598"/>
      <c r="T660" s="598"/>
      <c r="U660" s="598"/>
      <c r="V660" s="598"/>
      <c r="W660" s="598"/>
      <c r="X660" s="598"/>
      <c r="Y660" s="598"/>
      <c r="Z660" s="598"/>
      <c r="AA660" s="598"/>
      <c r="AB660" s="598"/>
      <c r="AC660" s="598"/>
      <c r="AD660" s="598"/>
      <c r="AE660" s="598"/>
      <c r="AF660" s="598"/>
      <c r="AG660" s="598"/>
      <c r="AH660" s="598"/>
      <c r="AI660" s="598"/>
      <c r="AJ660" s="598"/>
      <c r="AK660" s="598"/>
      <c r="AL660" s="598"/>
      <c r="AM660" s="598"/>
      <c r="AN660" s="598"/>
      <c r="AO660" s="598"/>
      <c r="AP660" s="598"/>
      <c r="AQ660" s="598"/>
      <c r="AR660" s="598"/>
      <c r="AS660" s="598"/>
      <c r="AT660" s="598"/>
      <c r="AU660" s="598"/>
      <c r="AV660" s="598"/>
      <c r="AW660" s="598"/>
      <c r="AX660" s="598"/>
      <c r="AY660" s="598"/>
      <c r="AZ660" s="598"/>
      <c r="BA660" s="598"/>
      <c r="BB660" s="598"/>
      <c r="BC660" s="598"/>
      <c r="BD660" s="598"/>
      <c r="BE660" s="598"/>
      <c r="BF660" s="598"/>
      <c r="BG660" s="598"/>
      <c r="BH660" s="598"/>
      <c r="BI660" s="598"/>
      <c r="BJ660" s="598"/>
      <c r="BK660" s="598"/>
      <c r="BL660" s="598"/>
      <c r="BM660" s="598"/>
      <c r="BN660" s="598"/>
      <c r="BO660" s="598"/>
      <c r="BP660" s="598"/>
      <c r="BQ660" s="598"/>
      <c r="BR660" s="598"/>
      <c r="BS660" s="598"/>
      <c r="BT660" s="598"/>
      <c r="BU660" s="598"/>
      <c r="BV660" s="598"/>
      <c r="BW660" s="598"/>
      <c r="BX660" s="598"/>
      <c r="BY660" s="598"/>
      <c r="BZ660" s="598"/>
      <c r="CA660" s="598"/>
      <c r="CB660" s="598"/>
      <c r="CC660" s="598"/>
      <c r="CD660" s="598"/>
      <c r="CE660" s="598"/>
      <c r="CF660" s="598"/>
      <c r="CG660" s="598"/>
      <c r="CH660" s="598"/>
      <c r="CI660" s="598"/>
      <c r="CJ660" s="598"/>
    </row>
    <row r="661" spans="1:88" s="158" customFormat="1" ht="26.4" hidden="1">
      <c r="A661" s="196">
        <v>659</v>
      </c>
      <c r="B661" s="570" t="s">
        <v>3817</v>
      </c>
      <c r="C661" s="569"/>
      <c r="D661" s="571"/>
      <c r="E661" s="572" t="s">
        <v>3557</v>
      </c>
      <c r="F661" s="569">
        <v>2022</v>
      </c>
      <c r="G661" s="570" t="s">
        <v>203</v>
      </c>
      <c r="H661" s="167">
        <v>1</v>
      </c>
      <c r="I661" s="573">
        <v>1.23</v>
      </c>
      <c r="J661" s="166" t="s">
        <v>144</v>
      </c>
      <c r="K661" s="573">
        <v>1.23</v>
      </c>
      <c r="L661" s="573">
        <v>1.23</v>
      </c>
      <c r="M661" s="565" t="s">
        <v>2919</v>
      </c>
      <c r="N661" s="568" t="s">
        <v>3643</v>
      </c>
      <c r="O661" s="586"/>
      <c r="P661" s="855"/>
      <c r="Q661" s="598"/>
      <c r="R661" s="598"/>
      <c r="S661" s="598"/>
      <c r="T661" s="598"/>
      <c r="U661" s="598"/>
      <c r="V661" s="598"/>
      <c r="W661" s="598"/>
      <c r="X661" s="598"/>
      <c r="Y661" s="598"/>
      <c r="Z661" s="598"/>
      <c r="AA661" s="598"/>
      <c r="AB661" s="598"/>
      <c r="AC661" s="598"/>
      <c r="AD661" s="598"/>
      <c r="AE661" s="598"/>
      <c r="AF661" s="598"/>
      <c r="AG661" s="598"/>
      <c r="AH661" s="598"/>
      <c r="AI661" s="598"/>
      <c r="AJ661" s="598"/>
      <c r="AK661" s="598"/>
      <c r="AL661" s="598"/>
      <c r="AM661" s="598"/>
      <c r="AN661" s="598"/>
      <c r="AO661" s="598"/>
      <c r="AP661" s="598"/>
      <c r="AQ661" s="598"/>
      <c r="AR661" s="598"/>
      <c r="AS661" s="598"/>
      <c r="AT661" s="598"/>
      <c r="AU661" s="598"/>
      <c r="AV661" s="598"/>
      <c r="AW661" s="598"/>
      <c r="AX661" s="598"/>
      <c r="AY661" s="598"/>
      <c r="AZ661" s="598"/>
      <c r="BA661" s="598"/>
      <c r="BB661" s="598"/>
      <c r="BC661" s="598"/>
      <c r="BD661" s="598"/>
      <c r="BE661" s="598"/>
      <c r="BF661" s="598"/>
      <c r="BG661" s="598"/>
      <c r="BH661" s="598"/>
      <c r="BI661" s="598"/>
      <c r="BJ661" s="598"/>
      <c r="BK661" s="598"/>
      <c r="BL661" s="598"/>
      <c r="BM661" s="598"/>
      <c r="BN661" s="598"/>
      <c r="BO661" s="598"/>
      <c r="BP661" s="598"/>
      <c r="BQ661" s="598"/>
      <c r="BR661" s="598"/>
      <c r="BS661" s="598"/>
      <c r="BT661" s="598"/>
      <c r="BU661" s="598"/>
      <c r="BV661" s="598"/>
      <c r="BW661" s="598"/>
      <c r="BX661" s="598"/>
      <c r="BY661" s="598"/>
      <c r="BZ661" s="598"/>
      <c r="CA661" s="598"/>
      <c r="CB661" s="598"/>
      <c r="CC661" s="598"/>
      <c r="CD661" s="598"/>
      <c r="CE661" s="598"/>
      <c r="CF661" s="598"/>
      <c r="CG661" s="598"/>
      <c r="CH661" s="598"/>
      <c r="CI661" s="598"/>
      <c r="CJ661" s="598"/>
    </row>
    <row r="662" spans="1:88" s="158" customFormat="1" ht="26.4" hidden="1">
      <c r="A662" s="196">
        <v>660</v>
      </c>
      <c r="B662" s="570" t="s">
        <v>3818</v>
      </c>
      <c r="C662" s="569"/>
      <c r="D662" s="571"/>
      <c r="E662" s="572" t="s">
        <v>3559</v>
      </c>
      <c r="F662" s="569">
        <v>2022</v>
      </c>
      <c r="G662" s="570" t="s">
        <v>203</v>
      </c>
      <c r="H662" s="167">
        <v>1</v>
      </c>
      <c r="I662" s="573">
        <v>243.54</v>
      </c>
      <c r="J662" s="166" t="s">
        <v>144</v>
      </c>
      <c r="K662" s="573">
        <v>243.54</v>
      </c>
      <c r="L662" s="573">
        <v>243.54</v>
      </c>
      <c r="M662" s="565" t="s">
        <v>2919</v>
      </c>
      <c r="N662" s="568" t="s">
        <v>3643</v>
      </c>
      <c r="O662" s="586"/>
      <c r="P662" s="855"/>
      <c r="Q662" s="598"/>
      <c r="R662" s="598"/>
      <c r="S662" s="598"/>
      <c r="T662" s="598"/>
      <c r="U662" s="598"/>
      <c r="V662" s="598"/>
      <c r="W662" s="598"/>
      <c r="X662" s="598"/>
      <c r="Y662" s="598"/>
      <c r="Z662" s="598"/>
      <c r="AA662" s="598"/>
      <c r="AB662" s="598"/>
      <c r="AC662" s="598"/>
      <c r="AD662" s="598"/>
      <c r="AE662" s="598"/>
      <c r="AF662" s="598"/>
      <c r="AG662" s="598"/>
      <c r="AH662" s="598"/>
      <c r="AI662" s="598"/>
      <c r="AJ662" s="598"/>
      <c r="AK662" s="598"/>
      <c r="AL662" s="598"/>
      <c r="AM662" s="598"/>
      <c r="AN662" s="598"/>
      <c r="AO662" s="598"/>
      <c r="AP662" s="598"/>
      <c r="AQ662" s="598"/>
      <c r="AR662" s="598"/>
      <c r="AS662" s="598"/>
      <c r="AT662" s="598"/>
      <c r="AU662" s="598"/>
      <c r="AV662" s="598"/>
      <c r="AW662" s="598"/>
      <c r="AX662" s="598"/>
      <c r="AY662" s="598"/>
      <c r="AZ662" s="598"/>
      <c r="BA662" s="598"/>
      <c r="BB662" s="598"/>
      <c r="BC662" s="598"/>
      <c r="BD662" s="598"/>
      <c r="BE662" s="598"/>
      <c r="BF662" s="598"/>
      <c r="BG662" s="598"/>
      <c r="BH662" s="598"/>
      <c r="BI662" s="598"/>
      <c r="BJ662" s="598"/>
      <c r="BK662" s="598"/>
      <c r="BL662" s="598"/>
      <c r="BM662" s="598"/>
      <c r="BN662" s="598"/>
      <c r="BO662" s="598"/>
      <c r="BP662" s="598"/>
      <c r="BQ662" s="598"/>
      <c r="BR662" s="598"/>
      <c r="BS662" s="598"/>
      <c r="BT662" s="598"/>
      <c r="BU662" s="598"/>
      <c r="BV662" s="598"/>
      <c r="BW662" s="598"/>
      <c r="BX662" s="598"/>
      <c r="BY662" s="598"/>
      <c r="BZ662" s="598"/>
      <c r="CA662" s="598"/>
      <c r="CB662" s="598"/>
      <c r="CC662" s="598"/>
      <c r="CD662" s="598"/>
      <c r="CE662" s="598"/>
      <c r="CF662" s="598"/>
      <c r="CG662" s="598"/>
      <c r="CH662" s="598"/>
      <c r="CI662" s="598"/>
      <c r="CJ662" s="598"/>
    </row>
    <row r="663" spans="1:88" s="158" customFormat="1" ht="26.4" hidden="1">
      <c r="A663" s="196">
        <v>661</v>
      </c>
      <c r="B663" s="570" t="s">
        <v>3819</v>
      </c>
      <c r="C663" s="569"/>
      <c r="D663" s="571"/>
      <c r="E663" s="572" t="s">
        <v>3561</v>
      </c>
      <c r="F663" s="569">
        <v>2022</v>
      </c>
      <c r="G663" s="570" t="s">
        <v>203</v>
      </c>
      <c r="H663" s="167">
        <v>1</v>
      </c>
      <c r="I663" s="573">
        <v>1.23</v>
      </c>
      <c r="J663" s="166" t="s">
        <v>144</v>
      </c>
      <c r="K663" s="573">
        <v>1.23</v>
      </c>
      <c r="L663" s="573">
        <v>1.23</v>
      </c>
      <c r="M663" s="565" t="s">
        <v>2919</v>
      </c>
      <c r="N663" s="568" t="s">
        <v>3643</v>
      </c>
      <c r="O663" s="586"/>
      <c r="P663" s="855"/>
      <c r="Q663" s="598"/>
      <c r="R663" s="598"/>
      <c r="S663" s="598"/>
      <c r="T663" s="598"/>
      <c r="U663" s="598"/>
      <c r="V663" s="598"/>
      <c r="W663" s="598"/>
      <c r="X663" s="598"/>
      <c r="Y663" s="598"/>
      <c r="Z663" s="598"/>
      <c r="AA663" s="598"/>
      <c r="AB663" s="598"/>
      <c r="AC663" s="598"/>
      <c r="AD663" s="598"/>
      <c r="AE663" s="598"/>
      <c r="AF663" s="598"/>
      <c r="AG663" s="598"/>
      <c r="AH663" s="598"/>
      <c r="AI663" s="598"/>
      <c r="AJ663" s="598"/>
      <c r="AK663" s="598"/>
      <c r="AL663" s="598"/>
      <c r="AM663" s="598"/>
      <c r="AN663" s="598"/>
      <c r="AO663" s="598"/>
      <c r="AP663" s="598"/>
      <c r="AQ663" s="598"/>
      <c r="AR663" s="598"/>
      <c r="AS663" s="598"/>
      <c r="AT663" s="598"/>
      <c r="AU663" s="598"/>
      <c r="AV663" s="598"/>
      <c r="AW663" s="598"/>
      <c r="AX663" s="598"/>
      <c r="AY663" s="598"/>
      <c r="AZ663" s="598"/>
      <c r="BA663" s="598"/>
      <c r="BB663" s="598"/>
      <c r="BC663" s="598"/>
      <c r="BD663" s="598"/>
      <c r="BE663" s="598"/>
      <c r="BF663" s="598"/>
      <c r="BG663" s="598"/>
      <c r="BH663" s="598"/>
      <c r="BI663" s="598"/>
      <c r="BJ663" s="598"/>
      <c r="BK663" s="598"/>
      <c r="BL663" s="598"/>
      <c r="BM663" s="598"/>
      <c r="BN663" s="598"/>
      <c r="BO663" s="598"/>
      <c r="BP663" s="598"/>
      <c r="BQ663" s="598"/>
      <c r="BR663" s="598"/>
      <c r="BS663" s="598"/>
      <c r="BT663" s="598"/>
      <c r="BU663" s="598"/>
      <c r="BV663" s="598"/>
      <c r="BW663" s="598"/>
      <c r="BX663" s="598"/>
      <c r="BY663" s="598"/>
      <c r="BZ663" s="598"/>
      <c r="CA663" s="598"/>
      <c r="CB663" s="598"/>
      <c r="CC663" s="598"/>
      <c r="CD663" s="598"/>
      <c r="CE663" s="598"/>
      <c r="CF663" s="598"/>
      <c r="CG663" s="598"/>
      <c r="CH663" s="598"/>
      <c r="CI663" s="598"/>
      <c r="CJ663" s="598"/>
    </row>
    <row r="664" spans="1:88" s="158" customFormat="1" ht="26.4" hidden="1">
      <c r="A664" s="196">
        <v>662</v>
      </c>
      <c r="B664" s="570" t="s">
        <v>3820</v>
      </c>
      <c r="C664" s="569"/>
      <c r="D664" s="571"/>
      <c r="E664" s="572" t="s">
        <v>3566</v>
      </c>
      <c r="F664" s="569">
        <v>2022</v>
      </c>
      <c r="G664" s="570" t="s">
        <v>625</v>
      </c>
      <c r="H664" s="167">
        <v>1</v>
      </c>
      <c r="I664" s="573">
        <v>1291.5</v>
      </c>
      <c r="J664" s="166" t="s">
        <v>144</v>
      </c>
      <c r="K664" s="573">
        <v>1291.5</v>
      </c>
      <c r="L664" s="573">
        <v>1291.5</v>
      </c>
      <c r="M664" s="565" t="s">
        <v>2919</v>
      </c>
      <c r="N664" s="568" t="s">
        <v>3643</v>
      </c>
      <c r="O664" s="586"/>
      <c r="P664" s="855"/>
      <c r="Q664" s="598"/>
      <c r="R664" s="598"/>
      <c r="S664" s="598"/>
      <c r="T664" s="598"/>
      <c r="U664" s="598"/>
      <c r="V664" s="598"/>
      <c r="W664" s="598"/>
      <c r="X664" s="598"/>
      <c r="Y664" s="598"/>
      <c r="Z664" s="598"/>
      <c r="AA664" s="598"/>
      <c r="AB664" s="598"/>
      <c r="AC664" s="598"/>
      <c r="AD664" s="598"/>
      <c r="AE664" s="598"/>
      <c r="AF664" s="598"/>
      <c r="AG664" s="598"/>
      <c r="AH664" s="598"/>
      <c r="AI664" s="598"/>
      <c r="AJ664" s="598"/>
      <c r="AK664" s="598"/>
      <c r="AL664" s="598"/>
      <c r="AM664" s="598"/>
      <c r="AN664" s="598"/>
      <c r="AO664" s="598"/>
      <c r="AP664" s="598"/>
      <c r="AQ664" s="598"/>
      <c r="AR664" s="598"/>
      <c r="AS664" s="598"/>
      <c r="AT664" s="598"/>
      <c r="AU664" s="598"/>
      <c r="AV664" s="598"/>
      <c r="AW664" s="598"/>
      <c r="AX664" s="598"/>
      <c r="AY664" s="598"/>
      <c r="AZ664" s="598"/>
      <c r="BA664" s="598"/>
      <c r="BB664" s="598"/>
      <c r="BC664" s="598"/>
      <c r="BD664" s="598"/>
      <c r="BE664" s="598"/>
      <c r="BF664" s="598"/>
      <c r="BG664" s="598"/>
      <c r="BH664" s="598"/>
      <c r="BI664" s="598"/>
      <c r="BJ664" s="598"/>
      <c r="BK664" s="598"/>
      <c r="BL664" s="598"/>
      <c r="BM664" s="598"/>
      <c r="BN664" s="598"/>
      <c r="BO664" s="598"/>
      <c r="BP664" s="598"/>
      <c r="BQ664" s="598"/>
      <c r="BR664" s="598"/>
      <c r="BS664" s="598"/>
      <c r="BT664" s="598"/>
      <c r="BU664" s="598"/>
      <c r="BV664" s="598"/>
      <c r="BW664" s="598"/>
      <c r="BX664" s="598"/>
      <c r="BY664" s="598"/>
      <c r="BZ664" s="598"/>
      <c r="CA664" s="598"/>
      <c r="CB664" s="598"/>
      <c r="CC664" s="598"/>
      <c r="CD664" s="598"/>
      <c r="CE664" s="598"/>
      <c r="CF664" s="598"/>
      <c r="CG664" s="598"/>
      <c r="CH664" s="598"/>
      <c r="CI664" s="598"/>
      <c r="CJ664" s="598"/>
    </row>
    <row r="665" spans="1:88" s="158" customFormat="1" ht="26.4" hidden="1">
      <c r="A665" s="196">
        <v>663</v>
      </c>
      <c r="B665" s="570" t="s">
        <v>3821</v>
      </c>
      <c r="C665" s="569"/>
      <c r="D665" s="571"/>
      <c r="E665" s="572" t="s">
        <v>3652</v>
      </c>
      <c r="F665" s="569">
        <v>2022</v>
      </c>
      <c r="G665" s="570" t="s">
        <v>625</v>
      </c>
      <c r="H665" s="167">
        <v>1</v>
      </c>
      <c r="I665" s="573">
        <v>2650</v>
      </c>
      <c r="J665" s="166" t="s">
        <v>144</v>
      </c>
      <c r="K665" s="573">
        <v>2650</v>
      </c>
      <c r="L665" s="573">
        <v>2650</v>
      </c>
      <c r="M665" s="565" t="s">
        <v>2919</v>
      </c>
      <c r="N665" s="568" t="s">
        <v>3643</v>
      </c>
      <c r="O665" s="586"/>
      <c r="P665" s="855"/>
      <c r="Q665" s="598"/>
      <c r="R665" s="598"/>
      <c r="S665" s="598"/>
      <c r="T665" s="598"/>
      <c r="U665" s="598"/>
      <c r="V665" s="598"/>
      <c r="W665" s="598"/>
      <c r="X665" s="598"/>
      <c r="Y665" s="598"/>
      <c r="Z665" s="598"/>
      <c r="AA665" s="598"/>
      <c r="AB665" s="598"/>
      <c r="AC665" s="598"/>
      <c r="AD665" s="598"/>
      <c r="AE665" s="598"/>
      <c r="AF665" s="598"/>
      <c r="AG665" s="598"/>
      <c r="AH665" s="598"/>
      <c r="AI665" s="598"/>
      <c r="AJ665" s="598"/>
      <c r="AK665" s="598"/>
      <c r="AL665" s="598"/>
      <c r="AM665" s="598"/>
      <c r="AN665" s="598"/>
      <c r="AO665" s="598"/>
      <c r="AP665" s="598"/>
      <c r="AQ665" s="598"/>
      <c r="AR665" s="598"/>
      <c r="AS665" s="598"/>
      <c r="AT665" s="598"/>
      <c r="AU665" s="598"/>
      <c r="AV665" s="598"/>
      <c r="AW665" s="598"/>
      <c r="AX665" s="598"/>
      <c r="AY665" s="598"/>
      <c r="AZ665" s="598"/>
      <c r="BA665" s="598"/>
      <c r="BB665" s="598"/>
      <c r="BC665" s="598"/>
      <c r="BD665" s="598"/>
      <c r="BE665" s="598"/>
      <c r="BF665" s="598"/>
      <c r="BG665" s="598"/>
      <c r="BH665" s="598"/>
      <c r="BI665" s="598"/>
      <c r="BJ665" s="598"/>
      <c r="BK665" s="598"/>
      <c r="BL665" s="598"/>
      <c r="BM665" s="598"/>
      <c r="BN665" s="598"/>
      <c r="BO665" s="598"/>
      <c r="BP665" s="598"/>
      <c r="BQ665" s="598"/>
      <c r="BR665" s="598"/>
      <c r="BS665" s="598"/>
      <c r="BT665" s="598"/>
      <c r="BU665" s="598"/>
      <c r="BV665" s="598"/>
      <c r="BW665" s="598"/>
      <c r="BX665" s="598"/>
      <c r="BY665" s="598"/>
      <c r="BZ665" s="598"/>
      <c r="CA665" s="598"/>
      <c r="CB665" s="598"/>
      <c r="CC665" s="598"/>
      <c r="CD665" s="598"/>
      <c r="CE665" s="598"/>
      <c r="CF665" s="598"/>
      <c r="CG665" s="598"/>
      <c r="CH665" s="598"/>
      <c r="CI665" s="598"/>
      <c r="CJ665" s="598"/>
    </row>
    <row r="666" spans="1:88" s="158" customFormat="1" ht="26.4" hidden="1">
      <c r="A666" s="196">
        <v>664</v>
      </c>
      <c r="B666" s="570" t="s">
        <v>3822</v>
      </c>
      <c r="C666" s="569"/>
      <c r="D666" s="571"/>
      <c r="E666" s="572" t="s">
        <v>3823</v>
      </c>
      <c r="F666" s="569">
        <v>2022</v>
      </c>
      <c r="G666" s="570" t="s">
        <v>203</v>
      </c>
      <c r="H666" s="167">
        <v>1</v>
      </c>
      <c r="I666" s="573">
        <v>329.99</v>
      </c>
      <c r="J666" s="166" t="s">
        <v>144</v>
      </c>
      <c r="K666" s="573">
        <v>329.99</v>
      </c>
      <c r="L666" s="573">
        <v>329.99</v>
      </c>
      <c r="M666" s="565" t="s">
        <v>2919</v>
      </c>
      <c r="N666" s="568" t="s">
        <v>3643</v>
      </c>
      <c r="O666" s="586"/>
      <c r="P666" s="855"/>
      <c r="Q666" s="598"/>
      <c r="R666" s="598"/>
      <c r="S666" s="598"/>
      <c r="T666" s="598"/>
      <c r="U666" s="598"/>
      <c r="V666" s="598"/>
      <c r="W666" s="598"/>
      <c r="X666" s="598"/>
      <c r="Y666" s="598"/>
      <c r="Z666" s="598"/>
      <c r="AA666" s="598"/>
      <c r="AB666" s="598"/>
      <c r="AC666" s="598"/>
      <c r="AD666" s="598"/>
      <c r="AE666" s="598"/>
      <c r="AF666" s="598"/>
      <c r="AG666" s="598"/>
      <c r="AH666" s="598"/>
      <c r="AI666" s="598"/>
      <c r="AJ666" s="598"/>
      <c r="AK666" s="598"/>
      <c r="AL666" s="598"/>
      <c r="AM666" s="598"/>
      <c r="AN666" s="598"/>
      <c r="AO666" s="598"/>
      <c r="AP666" s="598"/>
      <c r="AQ666" s="598"/>
      <c r="AR666" s="598"/>
      <c r="AS666" s="598"/>
      <c r="AT666" s="598"/>
      <c r="AU666" s="598"/>
      <c r="AV666" s="598"/>
      <c r="AW666" s="598"/>
      <c r="AX666" s="598"/>
      <c r="AY666" s="598"/>
      <c r="AZ666" s="598"/>
      <c r="BA666" s="598"/>
      <c r="BB666" s="598"/>
      <c r="BC666" s="598"/>
      <c r="BD666" s="598"/>
      <c r="BE666" s="598"/>
      <c r="BF666" s="598"/>
      <c r="BG666" s="598"/>
      <c r="BH666" s="598"/>
      <c r="BI666" s="598"/>
      <c r="BJ666" s="598"/>
      <c r="BK666" s="598"/>
      <c r="BL666" s="598"/>
      <c r="BM666" s="598"/>
      <c r="BN666" s="598"/>
      <c r="BO666" s="598"/>
      <c r="BP666" s="598"/>
      <c r="BQ666" s="598"/>
      <c r="BR666" s="598"/>
      <c r="BS666" s="598"/>
      <c r="BT666" s="598"/>
      <c r="BU666" s="598"/>
      <c r="BV666" s="598"/>
      <c r="BW666" s="598"/>
      <c r="BX666" s="598"/>
      <c r="BY666" s="598"/>
      <c r="BZ666" s="598"/>
      <c r="CA666" s="598"/>
      <c r="CB666" s="598"/>
      <c r="CC666" s="598"/>
      <c r="CD666" s="598"/>
      <c r="CE666" s="598"/>
      <c r="CF666" s="598"/>
      <c r="CG666" s="598"/>
      <c r="CH666" s="598"/>
      <c r="CI666" s="598"/>
      <c r="CJ666" s="598"/>
    </row>
    <row r="667" spans="1:88" s="158" customFormat="1" ht="26.4" hidden="1">
      <c r="A667" s="196">
        <v>665</v>
      </c>
      <c r="B667" s="570" t="s">
        <v>3824</v>
      </c>
      <c r="C667" s="569"/>
      <c r="D667" s="571"/>
      <c r="E667" s="572" t="s">
        <v>3825</v>
      </c>
      <c r="F667" s="569">
        <v>2022</v>
      </c>
      <c r="G667" s="570" t="s">
        <v>203</v>
      </c>
      <c r="H667" s="167">
        <v>1</v>
      </c>
      <c r="I667" s="573">
        <v>2214</v>
      </c>
      <c r="J667" s="166" t="s">
        <v>144</v>
      </c>
      <c r="K667" s="573">
        <v>2214</v>
      </c>
      <c r="L667" s="573">
        <v>2214</v>
      </c>
      <c r="M667" s="565" t="s">
        <v>2919</v>
      </c>
      <c r="N667" s="568" t="s">
        <v>3643</v>
      </c>
      <c r="O667" s="586"/>
      <c r="P667" s="855"/>
      <c r="Q667" s="598"/>
      <c r="R667" s="598"/>
      <c r="S667" s="598"/>
      <c r="T667" s="598"/>
      <c r="U667" s="598"/>
      <c r="V667" s="598"/>
      <c r="W667" s="598"/>
      <c r="X667" s="598"/>
      <c r="Y667" s="598"/>
      <c r="Z667" s="598"/>
      <c r="AA667" s="598"/>
      <c r="AB667" s="598"/>
      <c r="AC667" s="598"/>
      <c r="AD667" s="598"/>
      <c r="AE667" s="598"/>
      <c r="AF667" s="598"/>
      <c r="AG667" s="598"/>
      <c r="AH667" s="598"/>
      <c r="AI667" s="598"/>
      <c r="AJ667" s="598"/>
      <c r="AK667" s="598"/>
      <c r="AL667" s="598"/>
      <c r="AM667" s="598"/>
      <c r="AN667" s="598"/>
      <c r="AO667" s="598"/>
      <c r="AP667" s="598"/>
      <c r="AQ667" s="598"/>
      <c r="AR667" s="598"/>
      <c r="AS667" s="598"/>
      <c r="AT667" s="598"/>
      <c r="AU667" s="598"/>
      <c r="AV667" s="598"/>
      <c r="AW667" s="598"/>
      <c r="AX667" s="598"/>
      <c r="AY667" s="598"/>
      <c r="AZ667" s="598"/>
      <c r="BA667" s="598"/>
      <c r="BB667" s="598"/>
      <c r="BC667" s="598"/>
      <c r="BD667" s="598"/>
      <c r="BE667" s="598"/>
      <c r="BF667" s="598"/>
      <c r="BG667" s="598"/>
      <c r="BH667" s="598"/>
      <c r="BI667" s="598"/>
      <c r="BJ667" s="598"/>
      <c r="BK667" s="598"/>
      <c r="BL667" s="598"/>
      <c r="BM667" s="598"/>
      <c r="BN667" s="598"/>
      <c r="BO667" s="598"/>
      <c r="BP667" s="598"/>
      <c r="BQ667" s="598"/>
      <c r="BR667" s="598"/>
      <c r="BS667" s="598"/>
      <c r="BT667" s="598"/>
      <c r="BU667" s="598"/>
      <c r="BV667" s="598"/>
      <c r="BW667" s="598"/>
      <c r="BX667" s="598"/>
      <c r="BY667" s="598"/>
      <c r="BZ667" s="598"/>
      <c r="CA667" s="598"/>
      <c r="CB667" s="598"/>
      <c r="CC667" s="598"/>
      <c r="CD667" s="598"/>
      <c r="CE667" s="598"/>
      <c r="CF667" s="598"/>
      <c r="CG667" s="598"/>
      <c r="CH667" s="598"/>
      <c r="CI667" s="598"/>
      <c r="CJ667" s="598"/>
    </row>
    <row r="668" spans="1:88" ht="26.4" hidden="1">
      <c r="A668" s="196">
        <v>666</v>
      </c>
      <c r="B668" s="232" t="s">
        <v>3923</v>
      </c>
      <c r="C668" s="231"/>
      <c r="D668" s="232"/>
      <c r="E668" s="231" t="s">
        <v>3924</v>
      </c>
      <c r="F668" s="569">
        <v>2022</v>
      </c>
      <c r="G668" s="232" t="s">
        <v>625</v>
      </c>
      <c r="H668" s="231">
        <v>1</v>
      </c>
      <c r="I668" s="234">
        <v>4956.7700000000004</v>
      </c>
      <c r="J668" s="166" t="s">
        <v>144</v>
      </c>
      <c r="K668" s="234">
        <v>4956.7700000000004</v>
      </c>
      <c r="L668" s="574">
        <v>4956.7700000000004</v>
      </c>
      <c r="M668" s="565" t="s">
        <v>2919</v>
      </c>
      <c r="N668" s="568" t="s">
        <v>3643</v>
      </c>
      <c r="O668" s="586"/>
    </row>
    <row r="669" spans="1:88" ht="26.4" hidden="1">
      <c r="A669" s="196">
        <v>667</v>
      </c>
      <c r="B669" s="232" t="s">
        <v>3925</v>
      </c>
      <c r="C669" s="231"/>
      <c r="D669" s="232"/>
      <c r="E669" s="231" t="s">
        <v>3926</v>
      </c>
      <c r="F669" s="569">
        <v>2022</v>
      </c>
      <c r="G669" s="232" t="s">
        <v>203</v>
      </c>
      <c r="H669" s="231">
        <v>1</v>
      </c>
      <c r="I669" s="234">
        <v>268.39999999999998</v>
      </c>
      <c r="J669" s="166" t="s">
        <v>144</v>
      </c>
      <c r="K669" s="234">
        <v>268.39999999999998</v>
      </c>
      <c r="L669" s="574">
        <v>268.39999999999998</v>
      </c>
      <c r="M669" s="565" t="s">
        <v>2919</v>
      </c>
      <c r="N669" s="568" t="s">
        <v>3643</v>
      </c>
      <c r="O669" s="586"/>
    </row>
    <row r="670" spans="1:88" ht="26.4" hidden="1">
      <c r="A670" s="196">
        <v>668</v>
      </c>
      <c r="B670" s="232" t="s">
        <v>3925</v>
      </c>
      <c r="C670" s="231"/>
      <c r="D670" s="232"/>
      <c r="E670" s="231" t="s">
        <v>3927</v>
      </c>
      <c r="F670" s="569">
        <v>2022</v>
      </c>
      <c r="G670" s="232" t="s">
        <v>203</v>
      </c>
      <c r="H670" s="231">
        <v>4</v>
      </c>
      <c r="I670" s="234">
        <v>196.42</v>
      </c>
      <c r="J670" s="166" t="s">
        <v>144</v>
      </c>
      <c r="K670" s="234">
        <v>785.68</v>
      </c>
      <c r="L670" s="574">
        <v>785.68</v>
      </c>
      <c r="M670" s="565" t="s">
        <v>2919</v>
      </c>
      <c r="N670" s="568" t="s">
        <v>3643</v>
      </c>
      <c r="O670" s="586"/>
    </row>
    <row r="671" spans="1:88" ht="26.4" hidden="1">
      <c r="A671" s="196">
        <v>669</v>
      </c>
      <c r="B671" s="232" t="s">
        <v>3928</v>
      </c>
      <c r="C671" s="231"/>
      <c r="D671" s="232"/>
      <c r="E671" s="231" t="s">
        <v>3929</v>
      </c>
      <c r="F671" s="569">
        <v>2022</v>
      </c>
      <c r="G671" s="232" t="s">
        <v>625</v>
      </c>
      <c r="H671" s="231">
        <v>3</v>
      </c>
      <c r="I671" s="234">
        <v>92.7</v>
      </c>
      <c r="J671" s="166" t="s">
        <v>144</v>
      </c>
      <c r="K671" s="234">
        <v>278.10000000000002</v>
      </c>
      <c r="L671" s="574">
        <v>278.10000000000002</v>
      </c>
      <c r="M671" s="565" t="s">
        <v>2919</v>
      </c>
      <c r="N671" s="568" t="s">
        <v>3643</v>
      </c>
      <c r="O671" s="586"/>
    </row>
    <row r="672" spans="1:88" ht="26.4" hidden="1">
      <c r="A672" s="196">
        <v>670</v>
      </c>
      <c r="B672" s="232" t="s">
        <v>3930</v>
      </c>
      <c r="C672" s="231"/>
      <c r="D672" s="232"/>
      <c r="E672" s="231" t="s">
        <v>3931</v>
      </c>
      <c r="F672" s="569">
        <v>2022</v>
      </c>
      <c r="G672" s="232" t="s">
        <v>625</v>
      </c>
      <c r="H672" s="231">
        <v>1</v>
      </c>
      <c r="I672" s="234">
        <v>242.56</v>
      </c>
      <c r="J672" s="166" t="s">
        <v>144</v>
      </c>
      <c r="K672" s="234">
        <v>242.56</v>
      </c>
      <c r="L672" s="574">
        <v>242.56</v>
      </c>
      <c r="M672" s="565" t="s">
        <v>2919</v>
      </c>
      <c r="N672" s="568" t="s">
        <v>3643</v>
      </c>
      <c r="O672" s="586"/>
    </row>
    <row r="673" spans="1:88" ht="26.4" hidden="1">
      <c r="A673" s="196">
        <v>671</v>
      </c>
      <c r="B673" s="232" t="s">
        <v>3932</v>
      </c>
      <c r="C673" s="231"/>
      <c r="D673" s="232"/>
      <c r="E673" s="231" t="s">
        <v>3933</v>
      </c>
      <c r="F673" s="569">
        <v>2022</v>
      </c>
      <c r="G673" s="232" t="s">
        <v>625</v>
      </c>
      <c r="H673" s="231">
        <v>1</v>
      </c>
      <c r="I673" s="234">
        <v>43.17</v>
      </c>
      <c r="J673" s="166" t="s">
        <v>144</v>
      </c>
      <c r="K673" s="234">
        <v>43.17</v>
      </c>
      <c r="L673" s="574">
        <v>43.17</v>
      </c>
      <c r="M673" s="565" t="s">
        <v>2919</v>
      </c>
      <c r="N673" s="568" t="s">
        <v>3643</v>
      </c>
      <c r="O673" s="586"/>
    </row>
    <row r="674" spans="1:88" ht="26.4" hidden="1">
      <c r="A674" s="196">
        <v>672</v>
      </c>
      <c r="B674" s="232" t="s">
        <v>3934</v>
      </c>
      <c r="C674" s="231"/>
      <c r="D674" s="232"/>
      <c r="E674" s="231" t="s">
        <v>3935</v>
      </c>
      <c r="F674" s="569">
        <v>2022</v>
      </c>
      <c r="G674" s="232" t="s">
        <v>625</v>
      </c>
      <c r="H674" s="231">
        <v>1</v>
      </c>
      <c r="I674" s="234">
        <v>1112.3699999999999</v>
      </c>
      <c r="J674" s="166" t="s">
        <v>144</v>
      </c>
      <c r="K674" s="234">
        <v>1112.3699999999999</v>
      </c>
      <c r="L674" s="574">
        <v>1112.3699999999999</v>
      </c>
      <c r="M674" s="565" t="s">
        <v>2919</v>
      </c>
      <c r="N674" s="568" t="s">
        <v>3643</v>
      </c>
      <c r="O674" s="586"/>
    </row>
    <row r="675" spans="1:88" ht="26.4" hidden="1">
      <c r="A675" s="196">
        <v>673</v>
      </c>
      <c r="B675" s="232" t="s">
        <v>3936</v>
      </c>
      <c r="C675" s="231"/>
      <c r="D675" s="232"/>
      <c r="E675" s="231" t="s">
        <v>3937</v>
      </c>
      <c r="F675" s="569">
        <v>2022</v>
      </c>
      <c r="G675" s="232" t="s">
        <v>625</v>
      </c>
      <c r="H675" s="231">
        <v>1</v>
      </c>
      <c r="I675" s="234">
        <v>1977.62</v>
      </c>
      <c r="J675" s="166" t="s">
        <v>144</v>
      </c>
      <c r="K675" s="234">
        <v>1977.62</v>
      </c>
      <c r="L675" s="574">
        <v>1977.62</v>
      </c>
      <c r="M675" s="565" t="s">
        <v>2919</v>
      </c>
      <c r="N675" s="568" t="s">
        <v>3643</v>
      </c>
      <c r="O675" s="586"/>
    </row>
    <row r="676" spans="1:88" ht="26.4" hidden="1">
      <c r="A676" s="196">
        <v>674</v>
      </c>
      <c r="B676" s="232" t="s">
        <v>3936</v>
      </c>
      <c r="C676" s="231"/>
      <c r="D676" s="232"/>
      <c r="E676" s="231" t="s">
        <v>3938</v>
      </c>
      <c r="F676" s="569">
        <v>2022</v>
      </c>
      <c r="G676" s="232" t="s">
        <v>625</v>
      </c>
      <c r="H676" s="231">
        <v>1</v>
      </c>
      <c r="I676" s="234">
        <v>1977.62</v>
      </c>
      <c r="J676" s="166" t="s">
        <v>144</v>
      </c>
      <c r="K676" s="234">
        <v>1977.62</v>
      </c>
      <c r="L676" s="574">
        <v>1977.62</v>
      </c>
      <c r="M676" s="565" t="s">
        <v>2919</v>
      </c>
      <c r="N676" s="568" t="s">
        <v>3643</v>
      </c>
      <c r="O676" s="586"/>
    </row>
    <row r="677" spans="1:88" ht="26.4" hidden="1">
      <c r="A677" s="196">
        <v>675</v>
      </c>
      <c r="B677" s="576" t="s">
        <v>3939</v>
      </c>
      <c r="C677" s="575"/>
      <c r="D677" s="577"/>
      <c r="E677" s="575" t="s">
        <v>3940</v>
      </c>
      <c r="F677" s="575">
        <v>2022</v>
      </c>
      <c r="G677" s="424" t="s">
        <v>203</v>
      </c>
      <c r="H677" s="423">
        <v>1</v>
      </c>
      <c r="I677" s="578">
        <v>2354.2199999999998</v>
      </c>
      <c r="J677" s="304" t="s">
        <v>144</v>
      </c>
      <c r="K677" s="578">
        <v>2354.2199999999998</v>
      </c>
      <c r="L677" s="579">
        <v>2354.2199999999998</v>
      </c>
      <c r="M677" s="311" t="s">
        <v>2919</v>
      </c>
      <c r="N677" s="580" t="s">
        <v>3643</v>
      </c>
      <c r="O677" s="586"/>
    </row>
    <row r="678" spans="1:88" s="173" customFormat="1" ht="26.4" hidden="1">
      <c r="A678" s="196">
        <v>676</v>
      </c>
      <c r="B678" s="177" t="s">
        <v>3976</v>
      </c>
      <c r="C678" s="581"/>
      <c r="D678" s="582"/>
      <c r="E678" s="177" t="s">
        <v>3981</v>
      </c>
      <c r="F678" s="581"/>
      <c r="G678" s="583" t="s">
        <v>625</v>
      </c>
      <c r="H678" s="584">
        <v>1</v>
      </c>
      <c r="I678" s="585">
        <v>600</v>
      </c>
      <c r="J678" s="483" t="s">
        <v>144</v>
      </c>
      <c r="K678" s="585">
        <f>I678*H678</f>
        <v>600</v>
      </c>
      <c r="L678" s="585">
        <f>H678*I678</f>
        <v>600</v>
      </c>
      <c r="M678" s="243" t="s">
        <v>2919</v>
      </c>
      <c r="N678" s="177" t="s">
        <v>3643</v>
      </c>
      <c r="O678" s="586"/>
      <c r="P678" s="855"/>
      <c r="Q678" s="599"/>
      <c r="R678" s="599"/>
      <c r="S678" s="599"/>
      <c r="T678" s="599"/>
      <c r="U678" s="599"/>
      <c r="V678" s="599"/>
      <c r="W678" s="599"/>
      <c r="X678" s="599"/>
      <c r="Y678" s="599"/>
      <c r="Z678" s="599"/>
      <c r="AA678" s="599"/>
      <c r="AB678" s="599"/>
      <c r="AC678" s="599"/>
      <c r="AD678" s="599"/>
      <c r="AE678" s="599"/>
      <c r="AF678" s="599"/>
      <c r="AG678" s="599"/>
      <c r="AH678" s="599"/>
      <c r="AI678" s="599"/>
      <c r="AJ678" s="599"/>
      <c r="AK678" s="599"/>
      <c r="AL678" s="599"/>
      <c r="AM678" s="599"/>
      <c r="AN678" s="599"/>
      <c r="AO678" s="599"/>
      <c r="AP678" s="599"/>
      <c r="AQ678" s="599"/>
      <c r="AR678" s="599"/>
      <c r="AS678" s="599"/>
      <c r="AT678" s="599"/>
      <c r="AU678" s="599"/>
      <c r="AV678" s="599"/>
      <c r="AW678" s="599"/>
      <c r="AX678" s="599"/>
      <c r="AY678" s="599"/>
      <c r="AZ678" s="599"/>
      <c r="BA678" s="599"/>
      <c r="BB678" s="599"/>
      <c r="BC678" s="599"/>
      <c r="BD678" s="599"/>
      <c r="BE678" s="599"/>
      <c r="BF678" s="599"/>
      <c r="BG678" s="599"/>
      <c r="BH678" s="599"/>
      <c r="BI678" s="599"/>
      <c r="BJ678" s="599"/>
      <c r="BK678" s="599"/>
      <c r="BL678" s="599"/>
      <c r="BM678" s="599"/>
      <c r="BN678" s="599"/>
      <c r="BO678" s="599"/>
      <c r="BP678" s="599"/>
      <c r="BQ678" s="599"/>
      <c r="BR678" s="599"/>
      <c r="BS678" s="599"/>
      <c r="BT678" s="599"/>
      <c r="BU678" s="599"/>
      <c r="BV678" s="599"/>
      <c r="BW678" s="599"/>
      <c r="BX678" s="599"/>
      <c r="BY678" s="599"/>
      <c r="BZ678" s="599"/>
      <c r="CA678" s="599"/>
      <c r="CB678" s="599"/>
      <c r="CC678" s="599"/>
      <c r="CD678" s="599"/>
      <c r="CE678" s="599"/>
      <c r="CF678" s="599"/>
      <c r="CG678" s="599"/>
      <c r="CH678" s="599"/>
      <c r="CI678" s="599"/>
      <c r="CJ678" s="599"/>
    </row>
    <row r="679" spans="1:88" s="173" customFormat="1" ht="26.4" hidden="1">
      <c r="A679" s="196">
        <v>677</v>
      </c>
      <c r="B679" s="177" t="s">
        <v>3976</v>
      </c>
      <c r="C679" s="581"/>
      <c r="D679" s="582"/>
      <c r="E679" s="177" t="s">
        <v>3982</v>
      </c>
      <c r="F679" s="581"/>
      <c r="G679" s="583" t="s">
        <v>625</v>
      </c>
      <c r="H679" s="584">
        <v>1</v>
      </c>
      <c r="I679" s="585">
        <v>600</v>
      </c>
      <c r="J679" s="483" t="s">
        <v>144</v>
      </c>
      <c r="K679" s="585">
        <f t="shared" ref="K679:K691" si="26">I679*H679</f>
        <v>600</v>
      </c>
      <c r="L679" s="585">
        <f t="shared" ref="L679:L685" si="27">H679*I679</f>
        <v>600</v>
      </c>
      <c r="M679" s="243" t="s">
        <v>2919</v>
      </c>
      <c r="N679" s="177" t="s">
        <v>3643</v>
      </c>
      <c r="O679" s="586"/>
      <c r="P679" s="855"/>
      <c r="Q679" s="599"/>
      <c r="R679" s="599"/>
      <c r="S679" s="599"/>
      <c r="T679" s="599"/>
      <c r="U679" s="599"/>
      <c r="V679" s="599"/>
      <c r="W679" s="599"/>
      <c r="X679" s="599"/>
      <c r="Y679" s="599"/>
      <c r="Z679" s="599"/>
      <c r="AA679" s="599"/>
      <c r="AB679" s="599"/>
      <c r="AC679" s="599"/>
      <c r="AD679" s="599"/>
      <c r="AE679" s="599"/>
      <c r="AF679" s="599"/>
      <c r="AG679" s="599"/>
      <c r="AH679" s="599"/>
      <c r="AI679" s="599"/>
      <c r="AJ679" s="599"/>
      <c r="AK679" s="599"/>
      <c r="AL679" s="599"/>
      <c r="AM679" s="599"/>
      <c r="AN679" s="599"/>
      <c r="AO679" s="599"/>
      <c r="AP679" s="599"/>
      <c r="AQ679" s="599"/>
      <c r="AR679" s="599"/>
      <c r="AS679" s="599"/>
      <c r="AT679" s="599"/>
      <c r="AU679" s="599"/>
      <c r="AV679" s="599"/>
      <c r="AW679" s="599"/>
      <c r="AX679" s="599"/>
      <c r="AY679" s="599"/>
      <c r="AZ679" s="599"/>
      <c r="BA679" s="599"/>
      <c r="BB679" s="599"/>
      <c r="BC679" s="599"/>
      <c r="BD679" s="599"/>
      <c r="BE679" s="599"/>
      <c r="BF679" s="599"/>
      <c r="BG679" s="599"/>
      <c r="BH679" s="599"/>
      <c r="BI679" s="599"/>
      <c r="BJ679" s="599"/>
      <c r="BK679" s="599"/>
      <c r="BL679" s="599"/>
      <c r="BM679" s="599"/>
      <c r="BN679" s="599"/>
      <c r="BO679" s="599"/>
      <c r="BP679" s="599"/>
      <c r="BQ679" s="599"/>
      <c r="BR679" s="599"/>
      <c r="BS679" s="599"/>
      <c r="BT679" s="599"/>
      <c r="BU679" s="599"/>
      <c r="BV679" s="599"/>
      <c r="BW679" s="599"/>
      <c r="BX679" s="599"/>
      <c r="BY679" s="599"/>
      <c r="BZ679" s="599"/>
      <c r="CA679" s="599"/>
      <c r="CB679" s="599"/>
      <c r="CC679" s="599"/>
      <c r="CD679" s="599"/>
      <c r="CE679" s="599"/>
      <c r="CF679" s="599"/>
      <c r="CG679" s="599"/>
      <c r="CH679" s="599"/>
      <c r="CI679" s="599"/>
      <c r="CJ679" s="599"/>
    </row>
    <row r="680" spans="1:88" s="173" customFormat="1" ht="26.4" hidden="1">
      <c r="A680" s="196">
        <v>678</v>
      </c>
      <c r="B680" s="177" t="s">
        <v>3976</v>
      </c>
      <c r="C680" s="581"/>
      <c r="D680" s="582"/>
      <c r="E680" s="177" t="s">
        <v>3983</v>
      </c>
      <c r="F680" s="581"/>
      <c r="G680" s="583" t="s">
        <v>625</v>
      </c>
      <c r="H680" s="584">
        <v>1</v>
      </c>
      <c r="I680" s="585">
        <v>700</v>
      </c>
      <c r="J680" s="483" t="s">
        <v>144</v>
      </c>
      <c r="K680" s="585">
        <f t="shared" si="26"/>
        <v>700</v>
      </c>
      <c r="L680" s="585">
        <f t="shared" si="27"/>
        <v>700</v>
      </c>
      <c r="M680" s="243" t="s">
        <v>2919</v>
      </c>
      <c r="N680" s="177" t="s">
        <v>3643</v>
      </c>
      <c r="O680" s="586"/>
      <c r="P680" s="855"/>
      <c r="Q680" s="599"/>
      <c r="R680" s="599"/>
      <c r="S680" s="599"/>
      <c r="T680" s="599"/>
      <c r="U680" s="599"/>
      <c r="V680" s="599"/>
      <c r="W680" s="599"/>
      <c r="X680" s="599"/>
      <c r="Y680" s="599"/>
      <c r="Z680" s="599"/>
      <c r="AA680" s="599"/>
      <c r="AB680" s="599"/>
      <c r="AC680" s="599"/>
      <c r="AD680" s="599"/>
      <c r="AE680" s="599"/>
      <c r="AF680" s="599"/>
      <c r="AG680" s="599"/>
      <c r="AH680" s="599"/>
      <c r="AI680" s="599"/>
      <c r="AJ680" s="599"/>
      <c r="AK680" s="599"/>
      <c r="AL680" s="599"/>
      <c r="AM680" s="599"/>
      <c r="AN680" s="599"/>
      <c r="AO680" s="599"/>
      <c r="AP680" s="599"/>
      <c r="AQ680" s="599"/>
      <c r="AR680" s="599"/>
      <c r="AS680" s="599"/>
      <c r="AT680" s="599"/>
      <c r="AU680" s="599"/>
      <c r="AV680" s="599"/>
      <c r="AW680" s="599"/>
      <c r="AX680" s="599"/>
      <c r="AY680" s="599"/>
      <c r="AZ680" s="599"/>
      <c r="BA680" s="599"/>
      <c r="BB680" s="599"/>
      <c r="BC680" s="599"/>
      <c r="BD680" s="599"/>
      <c r="BE680" s="599"/>
      <c r="BF680" s="599"/>
      <c r="BG680" s="599"/>
      <c r="BH680" s="599"/>
      <c r="BI680" s="599"/>
      <c r="BJ680" s="599"/>
      <c r="BK680" s="599"/>
      <c r="BL680" s="599"/>
      <c r="BM680" s="599"/>
      <c r="BN680" s="599"/>
      <c r="BO680" s="599"/>
      <c r="BP680" s="599"/>
      <c r="BQ680" s="599"/>
      <c r="BR680" s="599"/>
      <c r="BS680" s="599"/>
      <c r="BT680" s="599"/>
      <c r="BU680" s="599"/>
      <c r="BV680" s="599"/>
      <c r="BW680" s="599"/>
      <c r="BX680" s="599"/>
      <c r="BY680" s="599"/>
      <c r="BZ680" s="599"/>
      <c r="CA680" s="599"/>
      <c r="CB680" s="599"/>
      <c r="CC680" s="599"/>
      <c r="CD680" s="599"/>
      <c r="CE680" s="599"/>
      <c r="CF680" s="599"/>
      <c r="CG680" s="599"/>
      <c r="CH680" s="599"/>
      <c r="CI680" s="599"/>
      <c r="CJ680" s="599"/>
    </row>
    <row r="681" spans="1:88" s="173" customFormat="1" ht="26.4" hidden="1">
      <c r="A681" s="196">
        <v>679</v>
      </c>
      <c r="B681" s="177" t="s">
        <v>3977</v>
      </c>
      <c r="C681" s="581"/>
      <c r="D681" s="582"/>
      <c r="E681" s="177" t="s">
        <v>3984</v>
      </c>
      <c r="F681" s="581"/>
      <c r="G681" s="583" t="s">
        <v>203</v>
      </c>
      <c r="H681" s="584">
        <v>1</v>
      </c>
      <c r="I681" s="585">
        <v>12645</v>
      </c>
      <c r="J681" s="483" t="s">
        <v>144</v>
      </c>
      <c r="K681" s="585">
        <f t="shared" si="26"/>
        <v>12645</v>
      </c>
      <c r="L681" s="585">
        <f t="shared" si="27"/>
        <v>12645</v>
      </c>
      <c r="M681" s="243" t="s">
        <v>2919</v>
      </c>
      <c r="N681" s="177" t="s">
        <v>3985</v>
      </c>
      <c r="O681" s="586"/>
      <c r="P681" s="855"/>
      <c r="Q681" s="599"/>
      <c r="R681" s="599"/>
      <c r="S681" s="599"/>
      <c r="T681" s="599"/>
      <c r="U681" s="599"/>
      <c r="V681" s="599"/>
      <c r="W681" s="599"/>
      <c r="X681" s="599"/>
      <c r="Y681" s="599"/>
      <c r="Z681" s="599"/>
      <c r="AA681" s="599"/>
      <c r="AB681" s="599"/>
      <c r="AC681" s="599"/>
      <c r="AD681" s="599"/>
      <c r="AE681" s="599"/>
      <c r="AF681" s="599"/>
      <c r="AG681" s="599"/>
      <c r="AH681" s="599"/>
      <c r="AI681" s="599"/>
      <c r="AJ681" s="599"/>
      <c r="AK681" s="599"/>
      <c r="AL681" s="599"/>
      <c r="AM681" s="599"/>
      <c r="AN681" s="599"/>
      <c r="AO681" s="599"/>
      <c r="AP681" s="599"/>
      <c r="AQ681" s="599"/>
      <c r="AR681" s="599"/>
      <c r="AS681" s="599"/>
      <c r="AT681" s="599"/>
      <c r="AU681" s="599"/>
      <c r="AV681" s="599"/>
      <c r="AW681" s="599"/>
      <c r="AX681" s="599"/>
      <c r="AY681" s="599"/>
      <c r="AZ681" s="599"/>
      <c r="BA681" s="599"/>
      <c r="BB681" s="599"/>
      <c r="BC681" s="599"/>
      <c r="BD681" s="599"/>
      <c r="BE681" s="599"/>
      <c r="BF681" s="599"/>
      <c r="BG681" s="599"/>
      <c r="BH681" s="599"/>
      <c r="BI681" s="599"/>
      <c r="BJ681" s="599"/>
      <c r="BK681" s="599"/>
      <c r="BL681" s="599"/>
      <c r="BM681" s="599"/>
      <c r="BN681" s="599"/>
      <c r="BO681" s="599"/>
      <c r="BP681" s="599"/>
      <c r="BQ681" s="599"/>
      <c r="BR681" s="599"/>
      <c r="BS681" s="599"/>
      <c r="BT681" s="599"/>
      <c r="BU681" s="599"/>
      <c r="BV681" s="599"/>
      <c r="BW681" s="599"/>
      <c r="BX681" s="599"/>
      <c r="BY681" s="599"/>
      <c r="BZ681" s="599"/>
      <c r="CA681" s="599"/>
      <c r="CB681" s="599"/>
      <c r="CC681" s="599"/>
      <c r="CD681" s="599"/>
      <c r="CE681" s="599"/>
      <c r="CF681" s="599"/>
      <c r="CG681" s="599"/>
      <c r="CH681" s="599"/>
      <c r="CI681" s="599"/>
      <c r="CJ681" s="599"/>
    </row>
    <row r="682" spans="1:88" s="173" customFormat="1" ht="26.4" hidden="1">
      <c r="A682" s="196">
        <v>680</v>
      </c>
      <c r="B682" s="177" t="s">
        <v>3978</v>
      </c>
      <c r="C682" s="581"/>
      <c r="D682" s="582"/>
      <c r="E682" s="587"/>
      <c r="F682" s="581"/>
      <c r="G682" s="583" t="s">
        <v>203</v>
      </c>
      <c r="H682" s="584">
        <v>17</v>
      </c>
      <c r="I682" s="585">
        <v>1.23</v>
      </c>
      <c r="J682" s="483" t="s">
        <v>144</v>
      </c>
      <c r="K682" s="585">
        <f t="shared" si="26"/>
        <v>20.91</v>
      </c>
      <c r="L682" s="585">
        <f t="shared" si="27"/>
        <v>20.91</v>
      </c>
      <c r="M682" s="243" t="s">
        <v>2919</v>
      </c>
      <c r="N682" s="177" t="s">
        <v>3643</v>
      </c>
      <c r="O682" s="586"/>
      <c r="P682" s="855"/>
      <c r="Q682" s="599"/>
      <c r="R682" s="599"/>
      <c r="S682" s="599"/>
      <c r="T682" s="599"/>
      <c r="U682" s="599"/>
      <c r="V682" s="599"/>
      <c r="W682" s="599"/>
      <c r="X682" s="599"/>
      <c r="Y682" s="599"/>
      <c r="Z682" s="599"/>
      <c r="AA682" s="599"/>
      <c r="AB682" s="599"/>
      <c r="AC682" s="599"/>
      <c r="AD682" s="599"/>
      <c r="AE682" s="599"/>
      <c r="AF682" s="599"/>
      <c r="AG682" s="599"/>
      <c r="AH682" s="599"/>
      <c r="AI682" s="599"/>
      <c r="AJ682" s="599"/>
      <c r="AK682" s="599"/>
      <c r="AL682" s="599"/>
      <c r="AM682" s="599"/>
      <c r="AN682" s="599"/>
      <c r="AO682" s="599"/>
      <c r="AP682" s="599"/>
      <c r="AQ682" s="599"/>
      <c r="AR682" s="599"/>
      <c r="AS682" s="599"/>
      <c r="AT682" s="599"/>
      <c r="AU682" s="599"/>
      <c r="AV682" s="599"/>
      <c r="AW682" s="599"/>
      <c r="AX682" s="599"/>
      <c r="AY682" s="599"/>
      <c r="AZ682" s="599"/>
      <c r="BA682" s="599"/>
      <c r="BB682" s="599"/>
      <c r="BC682" s="599"/>
      <c r="BD682" s="599"/>
      <c r="BE682" s="599"/>
      <c r="BF682" s="599"/>
      <c r="BG682" s="599"/>
      <c r="BH682" s="599"/>
      <c r="BI682" s="599"/>
      <c r="BJ682" s="599"/>
      <c r="BK682" s="599"/>
      <c r="BL682" s="599"/>
      <c r="BM682" s="599"/>
      <c r="BN682" s="599"/>
      <c r="BO682" s="599"/>
      <c r="BP682" s="599"/>
      <c r="BQ682" s="599"/>
      <c r="BR682" s="599"/>
      <c r="BS682" s="599"/>
      <c r="BT682" s="599"/>
      <c r="BU682" s="599"/>
      <c r="BV682" s="599"/>
      <c r="BW682" s="599"/>
      <c r="BX682" s="599"/>
      <c r="BY682" s="599"/>
      <c r="BZ682" s="599"/>
      <c r="CA682" s="599"/>
      <c r="CB682" s="599"/>
      <c r="CC682" s="599"/>
      <c r="CD682" s="599"/>
      <c r="CE682" s="599"/>
      <c r="CF682" s="599"/>
      <c r="CG682" s="599"/>
      <c r="CH682" s="599"/>
      <c r="CI682" s="599"/>
      <c r="CJ682" s="599"/>
    </row>
    <row r="683" spans="1:88" s="173" customFormat="1" ht="26.4" hidden="1">
      <c r="A683" s="196">
        <v>681</v>
      </c>
      <c r="B683" s="177" t="s">
        <v>3979</v>
      </c>
      <c r="C683" s="581"/>
      <c r="D683" s="582"/>
      <c r="E683" s="587"/>
      <c r="F683" s="581"/>
      <c r="G683" s="583" t="s">
        <v>203</v>
      </c>
      <c r="H683" s="584">
        <v>18</v>
      </c>
      <c r="I683" s="585">
        <v>1.23</v>
      </c>
      <c r="J683" s="483" t="s">
        <v>144</v>
      </c>
      <c r="K683" s="585">
        <f t="shared" si="26"/>
        <v>22.14</v>
      </c>
      <c r="L683" s="585">
        <f t="shared" si="27"/>
        <v>22.14</v>
      </c>
      <c r="M683" s="243" t="s">
        <v>2919</v>
      </c>
      <c r="N683" s="177" t="s">
        <v>3643</v>
      </c>
      <c r="O683" s="586"/>
      <c r="P683" s="855"/>
      <c r="Q683" s="599"/>
      <c r="R683" s="599"/>
      <c r="S683" s="599"/>
      <c r="T683" s="599"/>
      <c r="U683" s="599"/>
      <c r="V683" s="599"/>
      <c r="W683" s="599"/>
      <c r="X683" s="599"/>
      <c r="Y683" s="599"/>
      <c r="Z683" s="599"/>
      <c r="AA683" s="599"/>
      <c r="AB683" s="599"/>
      <c r="AC683" s="599"/>
      <c r="AD683" s="599"/>
      <c r="AE683" s="599"/>
      <c r="AF683" s="599"/>
      <c r="AG683" s="599"/>
      <c r="AH683" s="599"/>
      <c r="AI683" s="599"/>
      <c r="AJ683" s="599"/>
      <c r="AK683" s="599"/>
      <c r="AL683" s="599"/>
      <c r="AM683" s="599"/>
      <c r="AN683" s="599"/>
      <c r="AO683" s="599"/>
      <c r="AP683" s="599"/>
      <c r="AQ683" s="599"/>
      <c r="AR683" s="599"/>
      <c r="AS683" s="599"/>
      <c r="AT683" s="599"/>
      <c r="AU683" s="599"/>
      <c r="AV683" s="599"/>
      <c r="AW683" s="599"/>
      <c r="AX683" s="599"/>
      <c r="AY683" s="599"/>
      <c r="AZ683" s="599"/>
      <c r="BA683" s="599"/>
      <c r="BB683" s="599"/>
      <c r="BC683" s="599"/>
      <c r="BD683" s="599"/>
      <c r="BE683" s="599"/>
      <c r="BF683" s="599"/>
      <c r="BG683" s="599"/>
      <c r="BH683" s="599"/>
      <c r="BI683" s="599"/>
      <c r="BJ683" s="599"/>
      <c r="BK683" s="599"/>
      <c r="BL683" s="599"/>
      <c r="BM683" s="599"/>
      <c r="BN683" s="599"/>
      <c r="BO683" s="599"/>
      <c r="BP683" s="599"/>
      <c r="BQ683" s="599"/>
      <c r="BR683" s="599"/>
      <c r="BS683" s="599"/>
      <c r="BT683" s="599"/>
      <c r="BU683" s="599"/>
      <c r="BV683" s="599"/>
      <c r="BW683" s="599"/>
      <c r="BX683" s="599"/>
      <c r="BY683" s="599"/>
      <c r="BZ683" s="599"/>
      <c r="CA683" s="599"/>
      <c r="CB683" s="599"/>
      <c r="CC683" s="599"/>
      <c r="CD683" s="599"/>
      <c r="CE683" s="599"/>
      <c r="CF683" s="599"/>
      <c r="CG683" s="599"/>
      <c r="CH683" s="599"/>
      <c r="CI683" s="599"/>
      <c r="CJ683" s="599"/>
    </row>
    <row r="684" spans="1:88" s="173" customFormat="1" ht="26.4" hidden="1">
      <c r="A684" s="196">
        <v>682</v>
      </c>
      <c r="B684" s="177" t="s">
        <v>3980</v>
      </c>
      <c r="C684" s="581"/>
      <c r="D684" s="582"/>
      <c r="E684" s="587"/>
      <c r="F684" s="581"/>
      <c r="G684" s="583" t="s">
        <v>203</v>
      </c>
      <c r="H684" s="584">
        <v>1</v>
      </c>
      <c r="I684" s="585">
        <v>1.23</v>
      </c>
      <c r="J684" s="483" t="s">
        <v>144</v>
      </c>
      <c r="K684" s="585">
        <f t="shared" si="26"/>
        <v>1.23</v>
      </c>
      <c r="L684" s="585">
        <f t="shared" si="27"/>
        <v>1.23</v>
      </c>
      <c r="M684" s="243" t="s">
        <v>2919</v>
      </c>
      <c r="N684" s="177" t="s">
        <v>3643</v>
      </c>
      <c r="O684" s="586"/>
      <c r="P684" s="855"/>
      <c r="Q684" s="599"/>
      <c r="R684" s="599"/>
      <c r="S684" s="599"/>
      <c r="T684" s="599"/>
      <c r="U684" s="599"/>
      <c r="V684" s="599"/>
      <c r="W684" s="599"/>
      <c r="X684" s="599"/>
      <c r="Y684" s="599"/>
      <c r="Z684" s="599"/>
      <c r="AA684" s="599"/>
      <c r="AB684" s="599"/>
      <c r="AC684" s="599"/>
      <c r="AD684" s="599"/>
      <c r="AE684" s="599"/>
      <c r="AF684" s="599"/>
      <c r="AG684" s="599"/>
      <c r="AH684" s="599"/>
      <c r="AI684" s="599"/>
      <c r="AJ684" s="599"/>
      <c r="AK684" s="599"/>
      <c r="AL684" s="599"/>
      <c r="AM684" s="599"/>
      <c r="AN684" s="599"/>
      <c r="AO684" s="599"/>
      <c r="AP684" s="599"/>
      <c r="AQ684" s="599"/>
      <c r="AR684" s="599"/>
      <c r="AS684" s="599"/>
      <c r="AT684" s="599"/>
      <c r="AU684" s="599"/>
      <c r="AV684" s="599"/>
      <c r="AW684" s="599"/>
      <c r="AX684" s="599"/>
      <c r="AY684" s="599"/>
      <c r="AZ684" s="599"/>
      <c r="BA684" s="599"/>
      <c r="BB684" s="599"/>
      <c r="BC684" s="599"/>
      <c r="BD684" s="599"/>
      <c r="BE684" s="599"/>
      <c r="BF684" s="599"/>
      <c r="BG684" s="599"/>
      <c r="BH684" s="599"/>
      <c r="BI684" s="599"/>
      <c r="BJ684" s="599"/>
      <c r="BK684" s="599"/>
      <c r="BL684" s="599"/>
      <c r="BM684" s="599"/>
      <c r="BN684" s="599"/>
      <c r="BO684" s="599"/>
      <c r="BP684" s="599"/>
      <c r="BQ684" s="599"/>
      <c r="BR684" s="599"/>
      <c r="BS684" s="599"/>
      <c r="BT684" s="599"/>
      <c r="BU684" s="599"/>
      <c r="BV684" s="599"/>
      <c r="BW684" s="599"/>
      <c r="BX684" s="599"/>
      <c r="BY684" s="599"/>
      <c r="BZ684" s="599"/>
      <c r="CA684" s="599"/>
      <c r="CB684" s="599"/>
      <c r="CC684" s="599"/>
      <c r="CD684" s="599"/>
      <c r="CE684" s="599"/>
      <c r="CF684" s="599"/>
      <c r="CG684" s="599"/>
      <c r="CH684" s="599"/>
      <c r="CI684" s="599"/>
      <c r="CJ684" s="599"/>
    </row>
    <row r="685" spans="1:88" s="173" customFormat="1" ht="26.4" hidden="1">
      <c r="A685" s="196">
        <v>683</v>
      </c>
      <c r="B685" s="177" t="s">
        <v>3978</v>
      </c>
      <c r="C685" s="581"/>
      <c r="D685" s="582"/>
      <c r="E685" s="587"/>
      <c r="F685" s="581"/>
      <c r="G685" s="583" t="s">
        <v>203</v>
      </c>
      <c r="H685" s="584">
        <v>1</v>
      </c>
      <c r="I685" s="585">
        <v>4778.4399999999996</v>
      </c>
      <c r="J685" s="483" t="s">
        <v>144</v>
      </c>
      <c r="K685" s="585">
        <f t="shared" si="26"/>
        <v>4778.4399999999996</v>
      </c>
      <c r="L685" s="585">
        <f t="shared" si="27"/>
        <v>4778.4399999999996</v>
      </c>
      <c r="M685" s="243" t="s">
        <v>2919</v>
      </c>
      <c r="N685" s="177" t="s">
        <v>3643</v>
      </c>
      <c r="O685" s="586"/>
      <c r="P685" s="855"/>
      <c r="Q685" s="599"/>
      <c r="R685" s="599"/>
      <c r="S685" s="599"/>
      <c r="T685" s="599"/>
      <c r="U685" s="599"/>
      <c r="V685" s="599"/>
      <c r="W685" s="599"/>
      <c r="X685" s="599"/>
      <c r="Y685" s="599"/>
      <c r="Z685" s="599"/>
      <c r="AA685" s="599"/>
      <c r="AB685" s="599"/>
      <c r="AC685" s="599"/>
      <c r="AD685" s="599"/>
      <c r="AE685" s="599"/>
      <c r="AF685" s="599"/>
      <c r="AG685" s="599"/>
      <c r="AH685" s="599"/>
      <c r="AI685" s="599"/>
      <c r="AJ685" s="599"/>
      <c r="AK685" s="599"/>
      <c r="AL685" s="599"/>
      <c r="AM685" s="599"/>
      <c r="AN685" s="599"/>
      <c r="AO685" s="599"/>
      <c r="AP685" s="599"/>
      <c r="AQ685" s="599"/>
      <c r="AR685" s="599"/>
      <c r="AS685" s="599"/>
      <c r="AT685" s="599"/>
      <c r="AU685" s="599"/>
      <c r="AV685" s="599"/>
      <c r="AW685" s="599"/>
      <c r="AX685" s="599"/>
      <c r="AY685" s="599"/>
      <c r="AZ685" s="599"/>
      <c r="BA685" s="599"/>
      <c r="BB685" s="599"/>
      <c r="BC685" s="599"/>
      <c r="BD685" s="599"/>
      <c r="BE685" s="599"/>
      <c r="BF685" s="599"/>
      <c r="BG685" s="599"/>
      <c r="BH685" s="599"/>
      <c r="BI685" s="599"/>
      <c r="BJ685" s="599"/>
      <c r="BK685" s="599"/>
      <c r="BL685" s="599"/>
      <c r="BM685" s="599"/>
      <c r="BN685" s="599"/>
      <c r="BO685" s="599"/>
      <c r="BP685" s="599"/>
      <c r="BQ685" s="599"/>
      <c r="BR685" s="599"/>
      <c r="BS685" s="599"/>
      <c r="BT685" s="599"/>
      <c r="BU685" s="599"/>
      <c r="BV685" s="599"/>
      <c r="BW685" s="599"/>
      <c r="BX685" s="599"/>
      <c r="BY685" s="599"/>
      <c r="BZ685" s="599"/>
      <c r="CA685" s="599"/>
      <c r="CB685" s="599"/>
      <c r="CC685" s="599"/>
      <c r="CD685" s="599"/>
      <c r="CE685" s="599"/>
      <c r="CF685" s="599"/>
      <c r="CG685" s="599"/>
      <c r="CH685" s="599"/>
      <c r="CI685" s="599"/>
      <c r="CJ685" s="599"/>
    </row>
    <row r="686" spans="1:88" s="596" customFormat="1" ht="26.4" hidden="1">
      <c r="A686" s="196">
        <v>684</v>
      </c>
      <c r="B686" s="589" t="s">
        <v>4013</v>
      </c>
      <c r="C686" s="590"/>
      <c r="D686" s="591" t="s">
        <v>4014</v>
      </c>
      <c r="E686" s="590" t="s">
        <v>4015</v>
      </c>
      <c r="F686" s="590">
        <v>2023</v>
      </c>
      <c r="G686" s="590" t="s">
        <v>209</v>
      </c>
      <c r="H686" s="590">
        <v>1</v>
      </c>
      <c r="I686" s="592">
        <v>1629.65</v>
      </c>
      <c r="J686" s="593" t="s">
        <v>144</v>
      </c>
      <c r="K686" s="592">
        <f t="shared" si="26"/>
        <v>1629.65</v>
      </c>
      <c r="L686" s="592">
        <f t="shared" ref="L686:L691" si="28">K686</f>
        <v>1629.65</v>
      </c>
      <c r="M686" s="594" t="s">
        <v>2913</v>
      </c>
      <c r="N686" s="595" t="s">
        <v>837</v>
      </c>
      <c r="O686" s="665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</row>
    <row r="687" spans="1:88" s="596" customFormat="1" ht="26.4" hidden="1">
      <c r="A687" s="196">
        <v>685</v>
      </c>
      <c r="B687" s="589" t="s">
        <v>4016</v>
      </c>
      <c r="C687" s="590"/>
      <c r="D687" s="591" t="s">
        <v>4017</v>
      </c>
      <c r="E687" s="590" t="s">
        <v>4018</v>
      </c>
      <c r="F687" s="590">
        <v>2023</v>
      </c>
      <c r="G687" s="590" t="s">
        <v>885</v>
      </c>
      <c r="H687" s="590">
        <v>2</v>
      </c>
      <c r="I687" s="592">
        <v>2312.4</v>
      </c>
      <c r="J687" s="594" t="s">
        <v>144</v>
      </c>
      <c r="K687" s="592">
        <f t="shared" si="26"/>
        <v>4624.8</v>
      </c>
      <c r="L687" s="592">
        <f t="shared" si="28"/>
        <v>4624.8</v>
      </c>
      <c r="M687" s="593" t="s">
        <v>2913</v>
      </c>
      <c r="N687" s="595" t="s">
        <v>837</v>
      </c>
      <c r="O687" s="665"/>
    </row>
    <row r="688" spans="1:88" s="596" customFormat="1" ht="26.4" hidden="1">
      <c r="A688" s="196">
        <v>686</v>
      </c>
      <c r="B688" s="589" t="s">
        <v>3290</v>
      </c>
      <c r="C688" s="590"/>
      <c r="D688" s="591" t="s">
        <v>4019</v>
      </c>
      <c r="E688" s="590" t="s">
        <v>4020</v>
      </c>
      <c r="F688" s="590">
        <v>2023</v>
      </c>
      <c r="G688" s="590" t="s">
        <v>209</v>
      </c>
      <c r="H688" s="590">
        <v>2</v>
      </c>
      <c r="I688" s="592">
        <v>800</v>
      </c>
      <c r="J688" s="593" t="s">
        <v>144</v>
      </c>
      <c r="K688" s="592">
        <f t="shared" si="26"/>
        <v>1600</v>
      </c>
      <c r="L688" s="592">
        <f t="shared" si="28"/>
        <v>1600</v>
      </c>
      <c r="M688" s="594" t="s">
        <v>2913</v>
      </c>
      <c r="N688" s="597" t="s">
        <v>837</v>
      </c>
      <c r="O688" s="665"/>
    </row>
    <row r="689" spans="1:18" s="596" customFormat="1" ht="26.4" hidden="1">
      <c r="A689" s="196">
        <v>687</v>
      </c>
      <c r="B689" s="589" t="s">
        <v>4021</v>
      </c>
      <c r="C689" s="590"/>
      <c r="D689" s="591" t="s">
        <v>4022</v>
      </c>
      <c r="E689" s="590" t="s">
        <v>4023</v>
      </c>
      <c r="F689" s="590">
        <v>2023</v>
      </c>
      <c r="G689" s="590" t="s">
        <v>209</v>
      </c>
      <c r="H689" s="590">
        <v>1</v>
      </c>
      <c r="I689" s="592">
        <v>2735</v>
      </c>
      <c r="J689" s="593" t="s">
        <v>144</v>
      </c>
      <c r="K689" s="592">
        <f t="shared" si="26"/>
        <v>2735</v>
      </c>
      <c r="L689" s="592">
        <f t="shared" si="28"/>
        <v>2735</v>
      </c>
      <c r="M689" s="593" t="s">
        <v>2913</v>
      </c>
      <c r="N689" s="595" t="s">
        <v>837</v>
      </c>
      <c r="O689" s="665"/>
    </row>
    <row r="690" spans="1:18" s="596" customFormat="1" ht="26.4" hidden="1">
      <c r="A690" s="196">
        <v>688</v>
      </c>
      <c r="B690" s="589" t="s">
        <v>4024</v>
      </c>
      <c r="C690" s="590"/>
      <c r="D690" s="591" t="s">
        <v>4025</v>
      </c>
      <c r="E690" s="590" t="s">
        <v>4026</v>
      </c>
      <c r="F690" s="590">
        <v>2023</v>
      </c>
      <c r="G690" s="590" t="s">
        <v>209</v>
      </c>
      <c r="H690" s="590">
        <v>5</v>
      </c>
      <c r="I690" s="592">
        <v>370</v>
      </c>
      <c r="J690" s="594" t="s">
        <v>144</v>
      </c>
      <c r="K690" s="592">
        <f t="shared" si="26"/>
        <v>1850</v>
      </c>
      <c r="L690" s="592">
        <f t="shared" si="28"/>
        <v>1850</v>
      </c>
      <c r="M690" s="594" t="s">
        <v>2913</v>
      </c>
      <c r="N690" s="597" t="s">
        <v>837</v>
      </c>
      <c r="O690" s="665"/>
    </row>
    <row r="691" spans="1:18" s="596" customFormat="1" ht="26.4" hidden="1">
      <c r="A691" s="196">
        <v>689</v>
      </c>
      <c r="B691" s="589" t="s">
        <v>4027</v>
      </c>
      <c r="C691" s="590"/>
      <c r="D691" s="591" t="s">
        <v>4028</v>
      </c>
      <c r="E691" s="590" t="s">
        <v>4029</v>
      </c>
      <c r="F691" s="590">
        <v>2023</v>
      </c>
      <c r="G691" s="590" t="s">
        <v>209</v>
      </c>
      <c r="H691" s="590">
        <v>3</v>
      </c>
      <c r="I691" s="592">
        <v>370</v>
      </c>
      <c r="J691" s="593" t="s">
        <v>144</v>
      </c>
      <c r="K691" s="592">
        <f t="shared" si="26"/>
        <v>1110</v>
      </c>
      <c r="L691" s="592">
        <f t="shared" si="28"/>
        <v>1110</v>
      </c>
      <c r="M691" s="593" t="s">
        <v>2913</v>
      </c>
      <c r="N691" s="597" t="s">
        <v>837</v>
      </c>
      <c r="O691" s="665"/>
    </row>
    <row r="692" spans="1:18" ht="26.4" hidden="1">
      <c r="A692" s="196">
        <v>690</v>
      </c>
      <c r="B692" s="608" t="s">
        <v>4032</v>
      </c>
      <c r="C692" s="603" t="s">
        <v>4033</v>
      </c>
      <c r="D692" s="602" t="s">
        <v>4034</v>
      </c>
      <c r="E692" s="602"/>
      <c r="F692" s="603">
        <v>2023</v>
      </c>
      <c r="G692" s="609" t="s">
        <v>203</v>
      </c>
      <c r="H692" s="603">
        <v>1</v>
      </c>
      <c r="I692" s="613">
        <v>77220</v>
      </c>
      <c r="J692" s="613" t="s">
        <v>144</v>
      </c>
      <c r="K692" s="614">
        <v>77220</v>
      </c>
      <c r="L692" s="615">
        <v>77220</v>
      </c>
      <c r="M692" s="611" t="s">
        <v>2911</v>
      </c>
      <c r="N692" s="612" t="s">
        <v>758</v>
      </c>
      <c r="O692" s="599"/>
      <c r="P692" s="855"/>
      <c r="Q692" s="616"/>
      <c r="R692" s="616"/>
    </row>
    <row r="693" spans="1:18" ht="26.4" hidden="1">
      <c r="A693" s="196">
        <v>691</v>
      </c>
      <c r="B693" s="617" t="s">
        <v>4035</v>
      </c>
      <c r="C693" s="618" t="s">
        <v>788</v>
      </c>
      <c r="D693" s="619"/>
      <c r="E693" s="620"/>
      <c r="F693" s="618">
        <v>2023</v>
      </c>
      <c r="G693" s="617" t="s">
        <v>203</v>
      </c>
      <c r="H693" s="618">
        <v>1</v>
      </c>
      <c r="I693" s="621">
        <v>5800</v>
      </c>
      <c r="J693" s="622" t="s">
        <v>748</v>
      </c>
      <c r="K693" s="621">
        <v>5800</v>
      </c>
      <c r="L693" s="621">
        <v>5800</v>
      </c>
      <c r="M693" s="603" t="s">
        <v>2911</v>
      </c>
      <c r="N693" s="612" t="s">
        <v>3588</v>
      </c>
      <c r="O693" s="599"/>
      <c r="P693" s="855"/>
      <c r="Q693" s="616"/>
      <c r="R693" s="616"/>
    </row>
    <row r="694" spans="1:18" ht="26.4" hidden="1">
      <c r="A694" s="196">
        <v>692</v>
      </c>
      <c r="B694" s="617" t="s">
        <v>386</v>
      </c>
      <c r="C694" s="618" t="s">
        <v>262</v>
      </c>
      <c r="D694" s="617" t="s">
        <v>4036</v>
      </c>
      <c r="E694" s="620"/>
      <c r="F694" s="618">
        <v>2023</v>
      </c>
      <c r="G694" s="617" t="s">
        <v>625</v>
      </c>
      <c r="H694" s="618">
        <v>1</v>
      </c>
      <c r="I694" s="621">
        <v>3044</v>
      </c>
      <c r="J694" s="622" t="s">
        <v>748</v>
      </c>
      <c r="K694" s="621">
        <v>3044</v>
      </c>
      <c r="L694" s="621">
        <v>3044</v>
      </c>
      <c r="M694" s="603" t="s">
        <v>2911</v>
      </c>
      <c r="N694" s="612" t="s">
        <v>758</v>
      </c>
      <c r="O694" s="856"/>
      <c r="P694" s="855"/>
      <c r="Q694" s="616"/>
      <c r="R694" s="616"/>
    </row>
    <row r="695" spans="1:18" ht="26.4" hidden="1">
      <c r="A695" s="196">
        <v>693</v>
      </c>
      <c r="B695" s="617" t="s">
        <v>678</v>
      </c>
      <c r="C695" s="618" t="s">
        <v>262</v>
      </c>
      <c r="D695" s="619" t="s">
        <v>880</v>
      </c>
      <c r="E695" s="620"/>
      <c r="F695" s="618">
        <v>2023</v>
      </c>
      <c r="G695" s="617" t="s">
        <v>625</v>
      </c>
      <c r="H695" s="618">
        <v>1</v>
      </c>
      <c r="I695" s="621">
        <v>3144</v>
      </c>
      <c r="J695" s="622" t="s">
        <v>748</v>
      </c>
      <c r="K695" s="621">
        <v>3144</v>
      </c>
      <c r="L695" s="621">
        <v>3144</v>
      </c>
      <c r="M695" s="603" t="s">
        <v>2911</v>
      </c>
      <c r="N695" s="612" t="s">
        <v>758</v>
      </c>
      <c r="O695" s="856"/>
      <c r="P695" s="855"/>
      <c r="Q695" s="616"/>
      <c r="R695" s="616"/>
    </row>
    <row r="696" spans="1:18" ht="26.4" hidden="1">
      <c r="A696" s="196">
        <v>694</v>
      </c>
      <c r="B696" s="617" t="s">
        <v>4037</v>
      </c>
      <c r="C696" s="618" t="s">
        <v>788</v>
      </c>
      <c r="D696" s="619" t="s">
        <v>4038</v>
      </c>
      <c r="E696" s="620"/>
      <c r="F696" s="618">
        <v>2023</v>
      </c>
      <c r="G696" s="617" t="s">
        <v>203</v>
      </c>
      <c r="H696" s="618">
        <v>1</v>
      </c>
      <c r="I696" s="621">
        <v>13227.84</v>
      </c>
      <c r="J696" s="622" t="s">
        <v>748</v>
      </c>
      <c r="K696" s="621">
        <v>13227.84</v>
      </c>
      <c r="L696" s="621">
        <v>13227.84</v>
      </c>
      <c r="M696" s="621" t="s">
        <v>2911</v>
      </c>
      <c r="N696" s="612" t="s">
        <v>758</v>
      </c>
      <c r="O696" s="856"/>
      <c r="P696" s="855"/>
      <c r="Q696" s="616"/>
      <c r="R696" s="616"/>
    </row>
    <row r="697" spans="1:18" ht="26.4" hidden="1">
      <c r="A697" s="196">
        <v>695</v>
      </c>
      <c r="B697" s="617" t="s">
        <v>678</v>
      </c>
      <c r="C697" s="618" t="s">
        <v>262</v>
      </c>
      <c r="D697" s="619" t="s">
        <v>4039</v>
      </c>
      <c r="E697" s="620"/>
      <c r="F697" s="618">
        <v>2023</v>
      </c>
      <c r="G697" s="617" t="s">
        <v>625</v>
      </c>
      <c r="H697" s="618">
        <v>1</v>
      </c>
      <c r="I697" s="621">
        <v>2716.99</v>
      </c>
      <c r="J697" s="622" t="s">
        <v>748</v>
      </c>
      <c r="K697" s="621">
        <v>2716.99</v>
      </c>
      <c r="L697" s="621">
        <v>2716.99</v>
      </c>
      <c r="M697" s="603" t="s">
        <v>2911</v>
      </c>
      <c r="N697" s="612" t="s">
        <v>3588</v>
      </c>
      <c r="O697" s="856"/>
      <c r="P697" s="855"/>
      <c r="Q697" s="616"/>
      <c r="R697" s="616"/>
    </row>
    <row r="698" spans="1:18" ht="26.4" hidden="1">
      <c r="A698" s="196">
        <v>696</v>
      </c>
      <c r="B698" s="617" t="s">
        <v>678</v>
      </c>
      <c r="C698" s="618" t="s">
        <v>262</v>
      </c>
      <c r="D698" s="619" t="s">
        <v>4039</v>
      </c>
      <c r="E698" s="620"/>
      <c r="F698" s="618">
        <v>2023</v>
      </c>
      <c r="G698" s="617" t="s">
        <v>625</v>
      </c>
      <c r="H698" s="618">
        <v>1</v>
      </c>
      <c r="I698" s="621">
        <v>2716.99</v>
      </c>
      <c r="J698" s="622" t="s">
        <v>748</v>
      </c>
      <c r="K698" s="621">
        <v>2716.99</v>
      </c>
      <c r="L698" s="621">
        <v>2716.99</v>
      </c>
      <c r="M698" s="603" t="s">
        <v>2911</v>
      </c>
      <c r="N698" s="612" t="s">
        <v>758</v>
      </c>
      <c r="O698" s="856"/>
      <c r="P698" s="855"/>
      <c r="Q698" s="616"/>
      <c r="R698" s="616"/>
    </row>
    <row r="699" spans="1:18" ht="26.4" hidden="1">
      <c r="A699" s="196">
        <v>697</v>
      </c>
      <c r="B699" s="617" t="s">
        <v>678</v>
      </c>
      <c r="C699" s="618" t="s">
        <v>262</v>
      </c>
      <c r="D699" s="619" t="s">
        <v>4039</v>
      </c>
      <c r="E699" s="620"/>
      <c r="F699" s="618">
        <v>2023</v>
      </c>
      <c r="G699" s="617" t="s">
        <v>625</v>
      </c>
      <c r="H699" s="618">
        <v>1</v>
      </c>
      <c r="I699" s="621">
        <v>2717</v>
      </c>
      <c r="J699" s="622" t="s">
        <v>748</v>
      </c>
      <c r="K699" s="621">
        <v>2717</v>
      </c>
      <c r="L699" s="621">
        <v>2717</v>
      </c>
      <c r="M699" s="603" t="s">
        <v>2911</v>
      </c>
      <c r="N699" s="612" t="s">
        <v>758</v>
      </c>
      <c r="O699" s="856"/>
      <c r="P699" s="855"/>
      <c r="Q699" s="616"/>
      <c r="R699" s="616"/>
    </row>
    <row r="700" spans="1:18" ht="26.4" hidden="1">
      <c r="A700" s="196">
        <v>698</v>
      </c>
      <c r="B700" s="617" t="s">
        <v>4040</v>
      </c>
      <c r="C700" s="618" t="s">
        <v>3328</v>
      </c>
      <c r="D700" s="619" t="s">
        <v>4041</v>
      </c>
      <c r="E700" s="620"/>
      <c r="F700" s="618">
        <v>2023</v>
      </c>
      <c r="G700" s="617" t="s">
        <v>625</v>
      </c>
      <c r="H700" s="618">
        <v>1</v>
      </c>
      <c r="I700" s="621">
        <v>699</v>
      </c>
      <c r="J700" s="622" t="s">
        <v>748</v>
      </c>
      <c r="K700" s="621">
        <v>699</v>
      </c>
      <c r="L700" s="621">
        <v>699</v>
      </c>
      <c r="M700" s="603" t="s">
        <v>2911</v>
      </c>
      <c r="N700" s="612" t="s">
        <v>758</v>
      </c>
      <c r="O700" s="856"/>
      <c r="P700" s="855"/>
      <c r="Q700" s="616"/>
      <c r="R700" s="616"/>
    </row>
    <row r="701" spans="1:18" ht="26.4" hidden="1">
      <c r="A701" s="196">
        <v>699</v>
      </c>
      <c r="B701" s="617" t="s">
        <v>925</v>
      </c>
      <c r="C701" s="618" t="s">
        <v>3328</v>
      </c>
      <c r="D701" s="619" t="s">
        <v>4042</v>
      </c>
      <c r="E701" s="620"/>
      <c r="F701" s="618">
        <v>2023</v>
      </c>
      <c r="G701" s="617" t="s">
        <v>625</v>
      </c>
      <c r="H701" s="618">
        <v>1</v>
      </c>
      <c r="I701" s="621">
        <v>899</v>
      </c>
      <c r="J701" s="622" t="s">
        <v>748</v>
      </c>
      <c r="K701" s="621">
        <v>899</v>
      </c>
      <c r="L701" s="621">
        <v>899</v>
      </c>
      <c r="M701" s="603" t="s">
        <v>2911</v>
      </c>
      <c r="N701" s="612" t="s">
        <v>758</v>
      </c>
      <c r="O701" s="856"/>
      <c r="P701" s="855"/>
      <c r="Q701" s="616"/>
      <c r="R701" s="616"/>
    </row>
    <row r="702" spans="1:18" ht="26.4" hidden="1">
      <c r="A702" s="196">
        <v>700</v>
      </c>
      <c r="B702" s="617" t="s">
        <v>4043</v>
      </c>
      <c r="C702" s="618"/>
      <c r="D702" s="619" t="s">
        <v>4044</v>
      </c>
      <c r="E702" s="620"/>
      <c r="F702" s="618">
        <v>2023</v>
      </c>
      <c r="G702" s="617" t="s">
        <v>625</v>
      </c>
      <c r="H702" s="618" t="s">
        <v>625</v>
      </c>
      <c r="I702" s="621">
        <v>555</v>
      </c>
      <c r="J702" s="622" t="s">
        <v>748</v>
      </c>
      <c r="K702" s="621">
        <v>555</v>
      </c>
      <c r="L702" s="621">
        <v>555</v>
      </c>
      <c r="M702" s="603" t="s">
        <v>4045</v>
      </c>
      <c r="N702" s="612" t="s">
        <v>758</v>
      </c>
      <c r="O702" s="856"/>
      <c r="P702" s="855"/>
      <c r="Q702" s="616"/>
      <c r="R702" s="616"/>
    </row>
    <row r="703" spans="1:18" s="656" customFormat="1" ht="28.2" customHeight="1">
      <c r="A703" s="196">
        <v>701</v>
      </c>
      <c r="B703" s="666" t="s">
        <v>4087</v>
      </c>
      <c r="C703" s="665"/>
      <c r="D703" s="667"/>
      <c r="E703" s="665"/>
      <c r="F703" s="668">
        <v>44927</v>
      </c>
      <c r="G703" s="665" t="s">
        <v>625</v>
      </c>
      <c r="H703" s="665">
        <v>1</v>
      </c>
      <c r="I703" s="669">
        <v>522.5</v>
      </c>
      <c r="J703" s="665" t="s">
        <v>144</v>
      </c>
      <c r="K703" s="669">
        <v>522.5</v>
      </c>
      <c r="L703" s="669">
        <v>522.5</v>
      </c>
      <c r="M703" s="664" t="s">
        <v>4068</v>
      </c>
      <c r="N703" s="666" t="s">
        <v>902</v>
      </c>
      <c r="O703" s="665"/>
    </row>
    <row r="704" spans="1:18" hidden="1">
      <c r="A704" s="196">
        <v>702</v>
      </c>
      <c r="B704" s="687" t="s">
        <v>3976</v>
      </c>
      <c r="C704" s="794"/>
      <c r="D704" s="795"/>
      <c r="E704" s="796"/>
      <c r="F704" s="793">
        <v>45058</v>
      </c>
      <c r="G704" s="674" t="s">
        <v>625</v>
      </c>
      <c r="H704" s="687">
        <v>1</v>
      </c>
      <c r="I704" s="787">
        <v>600</v>
      </c>
      <c r="J704" s="599"/>
      <c r="K704" s="797">
        <f>H704*I704</f>
        <v>600</v>
      </c>
      <c r="L704" s="797">
        <f>K704</f>
        <v>600</v>
      </c>
      <c r="M704" s="798" t="s">
        <v>2919</v>
      </c>
      <c r="N704" s="687" t="s">
        <v>3643</v>
      </c>
      <c r="O704" s="599"/>
    </row>
    <row r="705" spans="1:15" hidden="1">
      <c r="A705" s="196">
        <v>703</v>
      </c>
      <c r="B705" s="687" t="s">
        <v>3976</v>
      </c>
      <c r="C705" s="794"/>
      <c r="D705" s="795"/>
      <c r="E705" s="796"/>
      <c r="F705" s="793">
        <v>45058</v>
      </c>
      <c r="G705" s="674" t="s">
        <v>625</v>
      </c>
      <c r="H705" s="687">
        <v>1</v>
      </c>
      <c r="I705" s="787">
        <v>600</v>
      </c>
      <c r="J705" s="599"/>
      <c r="K705" s="797">
        <f t="shared" ref="K705:K719" si="29">H705*I705</f>
        <v>600</v>
      </c>
      <c r="L705" s="797">
        <f t="shared" ref="L705:L719" si="30">K705</f>
        <v>600</v>
      </c>
      <c r="M705" s="798" t="s">
        <v>2919</v>
      </c>
      <c r="N705" s="687" t="s">
        <v>3643</v>
      </c>
      <c r="O705" s="599"/>
    </row>
    <row r="706" spans="1:15" hidden="1">
      <c r="A706" s="196">
        <v>704</v>
      </c>
      <c r="B706" s="687" t="s">
        <v>3976</v>
      </c>
      <c r="C706" s="794"/>
      <c r="D706" s="795"/>
      <c r="E706" s="796"/>
      <c r="F706" s="793">
        <v>45058</v>
      </c>
      <c r="G706" s="674" t="s">
        <v>625</v>
      </c>
      <c r="H706" s="687">
        <v>1</v>
      </c>
      <c r="I706" s="787">
        <v>700</v>
      </c>
      <c r="J706" s="599"/>
      <c r="K706" s="797">
        <f t="shared" si="29"/>
        <v>700</v>
      </c>
      <c r="L706" s="797">
        <f t="shared" si="30"/>
        <v>700</v>
      </c>
      <c r="M706" s="798" t="s">
        <v>2919</v>
      </c>
      <c r="N706" s="687" t="s">
        <v>3643</v>
      </c>
      <c r="O706" s="599"/>
    </row>
    <row r="707" spans="1:15" hidden="1">
      <c r="A707" s="196">
        <v>705</v>
      </c>
      <c r="B707" s="687" t="s">
        <v>3977</v>
      </c>
      <c r="C707" s="794"/>
      <c r="D707" s="795"/>
      <c r="E707" s="796"/>
      <c r="F707" s="793">
        <v>45058</v>
      </c>
      <c r="G707" s="674" t="s">
        <v>203</v>
      </c>
      <c r="H707" s="687">
        <v>1</v>
      </c>
      <c r="I707" s="787">
        <v>12645</v>
      </c>
      <c r="J707" s="599"/>
      <c r="K707" s="797">
        <f t="shared" si="29"/>
        <v>12645</v>
      </c>
      <c r="L707" s="797">
        <f t="shared" si="30"/>
        <v>12645</v>
      </c>
      <c r="M707" s="798" t="s">
        <v>2919</v>
      </c>
      <c r="N707" s="687" t="s">
        <v>3985</v>
      </c>
      <c r="O707" s="599"/>
    </row>
    <row r="708" spans="1:15" hidden="1">
      <c r="A708" s="196">
        <v>706</v>
      </c>
      <c r="B708" s="687" t="s">
        <v>3978</v>
      </c>
      <c r="C708" s="794"/>
      <c r="D708" s="795"/>
      <c r="E708" s="796"/>
      <c r="F708" s="793">
        <v>45058</v>
      </c>
      <c r="G708" s="674" t="s">
        <v>625</v>
      </c>
      <c r="H708" s="687">
        <v>17</v>
      </c>
      <c r="I708" s="787">
        <v>1.23</v>
      </c>
      <c r="J708" s="599"/>
      <c r="K708" s="797">
        <f t="shared" si="29"/>
        <v>20.91</v>
      </c>
      <c r="L708" s="797">
        <f t="shared" si="30"/>
        <v>20.91</v>
      </c>
      <c r="M708" s="798" t="s">
        <v>2919</v>
      </c>
      <c r="N708" s="687" t="s">
        <v>3643</v>
      </c>
      <c r="O708" s="599"/>
    </row>
    <row r="709" spans="1:15" hidden="1">
      <c r="A709" s="196">
        <v>707</v>
      </c>
      <c r="B709" s="687" t="s">
        <v>3979</v>
      </c>
      <c r="C709" s="794"/>
      <c r="D709" s="795"/>
      <c r="E709" s="796"/>
      <c r="F709" s="793">
        <v>45058</v>
      </c>
      <c r="G709" s="674" t="s">
        <v>625</v>
      </c>
      <c r="H709" s="687">
        <v>18</v>
      </c>
      <c r="I709" s="787">
        <v>1.23</v>
      </c>
      <c r="J709" s="599"/>
      <c r="K709" s="797">
        <f t="shared" si="29"/>
        <v>22.14</v>
      </c>
      <c r="L709" s="797">
        <f t="shared" si="30"/>
        <v>22.14</v>
      </c>
      <c r="M709" s="798" t="s">
        <v>2919</v>
      </c>
      <c r="N709" s="687" t="s">
        <v>3643</v>
      </c>
      <c r="O709" s="599"/>
    </row>
    <row r="710" spans="1:15" hidden="1">
      <c r="A710" s="196">
        <v>708</v>
      </c>
      <c r="B710" s="687" t="s">
        <v>3980</v>
      </c>
      <c r="C710" s="794"/>
      <c r="D710" s="795"/>
      <c r="E710" s="796"/>
      <c r="F710" s="793">
        <v>45058</v>
      </c>
      <c r="G710" s="674" t="s">
        <v>625</v>
      </c>
      <c r="H710" s="687">
        <v>1</v>
      </c>
      <c r="I710" s="787">
        <v>1.1100000000000001</v>
      </c>
      <c r="J710" s="599"/>
      <c r="K710" s="797">
        <f t="shared" si="29"/>
        <v>1.1100000000000001</v>
      </c>
      <c r="L710" s="797">
        <f t="shared" si="30"/>
        <v>1.1100000000000001</v>
      </c>
      <c r="M710" s="798" t="s">
        <v>2919</v>
      </c>
      <c r="N710" s="687" t="s">
        <v>3643</v>
      </c>
      <c r="O710" s="599"/>
    </row>
    <row r="711" spans="1:15" hidden="1">
      <c r="A711" s="196">
        <v>709</v>
      </c>
      <c r="B711" s="687" t="s">
        <v>3978</v>
      </c>
      <c r="C711" s="794"/>
      <c r="D711" s="795"/>
      <c r="E711" s="796"/>
      <c r="F711" s="793">
        <v>45058</v>
      </c>
      <c r="G711" s="674" t="s">
        <v>625</v>
      </c>
      <c r="H711" s="687">
        <v>1</v>
      </c>
      <c r="I711" s="787">
        <v>478.44</v>
      </c>
      <c r="J711" s="599"/>
      <c r="K711" s="797">
        <f t="shared" si="29"/>
        <v>478.44</v>
      </c>
      <c r="L711" s="797">
        <f t="shared" si="30"/>
        <v>478.44</v>
      </c>
      <c r="M711" s="798" t="s">
        <v>2919</v>
      </c>
      <c r="N711" s="687" t="s">
        <v>3643</v>
      </c>
      <c r="O711" s="599"/>
    </row>
    <row r="712" spans="1:15" hidden="1">
      <c r="A712" s="196">
        <v>710</v>
      </c>
      <c r="B712" s="788" t="s">
        <v>4216</v>
      </c>
      <c r="C712" s="794"/>
      <c r="D712" s="795"/>
      <c r="E712" s="796"/>
      <c r="F712" s="790">
        <v>45077</v>
      </c>
      <c r="G712" s="674" t="s">
        <v>625</v>
      </c>
      <c r="H712" s="788">
        <v>1</v>
      </c>
      <c r="I712" s="791">
        <v>66420</v>
      </c>
      <c r="J712" s="599"/>
      <c r="K712" s="797">
        <f t="shared" si="29"/>
        <v>66420</v>
      </c>
      <c r="L712" s="797">
        <f t="shared" si="30"/>
        <v>66420</v>
      </c>
      <c r="M712" s="798" t="s">
        <v>2919</v>
      </c>
      <c r="N712" s="788" t="s">
        <v>3643</v>
      </c>
      <c r="O712" s="599"/>
    </row>
    <row r="713" spans="1:15" hidden="1">
      <c r="A713" s="196">
        <v>711</v>
      </c>
      <c r="B713" s="789" t="s">
        <v>4217</v>
      </c>
      <c r="C713" s="794"/>
      <c r="D713" s="795"/>
      <c r="E713" s="796"/>
      <c r="F713" s="790">
        <v>45077</v>
      </c>
      <c r="G713" s="674" t="s">
        <v>625</v>
      </c>
      <c r="H713" s="788">
        <v>3</v>
      </c>
      <c r="I713" s="791">
        <v>26322</v>
      </c>
      <c r="J713" s="599"/>
      <c r="K713" s="797">
        <f t="shared" si="29"/>
        <v>78966</v>
      </c>
      <c r="L713" s="797">
        <f t="shared" si="30"/>
        <v>78966</v>
      </c>
      <c r="M713" s="798" t="s">
        <v>2919</v>
      </c>
      <c r="N713" s="788" t="s">
        <v>3643</v>
      </c>
      <c r="O713" s="599"/>
    </row>
    <row r="714" spans="1:15" s="734" customFormat="1" hidden="1">
      <c r="A714" s="736">
        <v>714</v>
      </c>
      <c r="B714" s="841" t="s">
        <v>4218</v>
      </c>
      <c r="C714" s="842"/>
      <c r="D714" s="843"/>
      <c r="E714" s="844"/>
      <c r="F714" s="845">
        <v>45191</v>
      </c>
      <c r="G714" s="846"/>
      <c r="H714" s="841">
        <v>1</v>
      </c>
      <c r="I714" s="847" t="s">
        <v>4253</v>
      </c>
      <c r="J714" s="813"/>
      <c r="K714" s="848">
        <v>0</v>
      </c>
      <c r="L714" s="848">
        <v>0</v>
      </c>
      <c r="M714" s="849" t="s">
        <v>2919</v>
      </c>
      <c r="N714" s="841" t="s">
        <v>3643</v>
      </c>
      <c r="O714" s="813" t="s">
        <v>4254</v>
      </c>
    </row>
    <row r="715" spans="1:15" hidden="1">
      <c r="A715" s="196">
        <v>715</v>
      </c>
      <c r="B715" s="788" t="s">
        <v>4219</v>
      </c>
      <c r="C715" s="794"/>
      <c r="D715" s="795"/>
      <c r="E715" s="796"/>
      <c r="F715" s="790">
        <v>45092</v>
      </c>
      <c r="G715" s="674" t="s">
        <v>203</v>
      </c>
      <c r="H715" s="788">
        <v>20</v>
      </c>
      <c r="I715" s="791">
        <v>5289</v>
      </c>
      <c r="J715" s="599"/>
      <c r="K715" s="797">
        <f t="shared" si="29"/>
        <v>105780</v>
      </c>
      <c r="L715" s="797">
        <f t="shared" si="30"/>
        <v>105780</v>
      </c>
      <c r="M715" s="798" t="s">
        <v>2919</v>
      </c>
      <c r="N715" s="788" t="s">
        <v>3643</v>
      </c>
      <c r="O715" s="599"/>
    </row>
    <row r="716" spans="1:15" hidden="1">
      <c r="A716" s="196">
        <v>735</v>
      </c>
      <c r="B716" s="788" t="s">
        <v>4220</v>
      </c>
      <c r="C716" s="794"/>
      <c r="D716" s="795"/>
      <c r="E716" s="796"/>
      <c r="F716" s="790">
        <v>45092</v>
      </c>
      <c r="G716" s="674" t="s">
        <v>203</v>
      </c>
      <c r="H716" s="788">
        <v>1</v>
      </c>
      <c r="I716" s="791">
        <v>6273</v>
      </c>
      <c r="J716" s="599"/>
      <c r="K716" s="797">
        <f t="shared" si="29"/>
        <v>6273</v>
      </c>
      <c r="L716" s="797">
        <f t="shared" si="30"/>
        <v>6273</v>
      </c>
      <c r="M716" s="798" t="s">
        <v>2919</v>
      </c>
      <c r="N716" s="788" t="s">
        <v>3643</v>
      </c>
      <c r="O716" s="599"/>
    </row>
    <row r="717" spans="1:15" hidden="1">
      <c r="A717" s="196">
        <v>736</v>
      </c>
      <c r="B717" s="788" t="s">
        <v>4221</v>
      </c>
      <c r="C717" s="794"/>
      <c r="D717" s="795"/>
      <c r="E717" s="796"/>
      <c r="F717" s="790">
        <v>45224</v>
      </c>
      <c r="G717" s="674" t="s">
        <v>203</v>
      </c>
      <c r="H717" s="788">
        <v>1</v>
      </c>
      <c r="I717" s="791">
        <v>3686</v>
      </c>
      <c r="J717" s="599"/>
      <c r="K717" s="797">
        <f t="shared" si="29"/>
        <v>3686</v>
      </c>
      <c r="L717" s="797">
        <f t="shared" si="30"/>
        <v>3686</v>
      </c>
      <c r="M717" s="798" t="s">
        <v>2919</v>
      </c>
      <c r="N717" s="788" t="s">
        <v>3643</v>
      </c>
      <c r="O717" s="599"/>
    </row>
    <row r="718" spans="1:15" hidden="1">
      <c r="A718" s="196">
        <v>737</v>
      </c>
      <c r="B718" s="788" t="s">
        <v>4222</v>
      </c>
      <c r="C718" s="794"/>
      <c r="D718" s="795"/>
      <c r="E718" s="796"/>
      <c r="F718" s="790">
        <v>45224</v>
      </c>
      <c r="G718" s="674" t="s">
        <v>203</v>
      </c>
      <c r="H718" s="788">
        <v>1</v>
      </c>
      <c r="I718" s="791">
        <v>6672.46</v>
      </c>
      <c r="J718" s="599"/>
      <c r="K718" s="797">
        <f t="shared" si="29"/>
        <v>6672.46</v>
      </c>
      <c r="L718" s="797">
        <f t="shared" si="30"/>
        <v>6672.46</v>
      </c>
      <c r="M718" s="798" t="s">
        <v>2919</v>
      </c>
      <c r="N718" s="788" t="s">
        <v>3643</v>
      </c>
      <c r="O718" s="599"/>
    </row>
    <row r="719" spans="1:15" hidden="1">
      <c r="A719" s="196">
        <v>738</v>
      </c>
      <c r="B719" s="788" t="s">
        <v>4223</v>
      </c>
      <c r="C719" s="794"/>
      <c r="D719" s="795"/>
      <c r="E719" s="796"/>
      <c r="F719" s="790">
        <v>45229</v>
      </c>
      <c r="G719" s="674" t="s">
        <v>203</v>
      </c>
      <c r="H719" s="788">
        <v>1</v>
      </c>
      <c r="I719" s="788">
        <v>3803.02</v>
      </c>
      <c r="J719" s="599"/>
      <c r="K719" s="797">
        <f t="shared" si="29"/>
        <v>3803.02</v>
      </c>
      <c r="L719" s="797">
        <f t="shared" si="30"/>
        <v>3803.02</v>
      </c>
      <c r="M719" s="798" t="s">
        <v>2919</v>
      </c>
      <c r="N719" s="788" t="s">
        <v>3643</v>
      </c>
      <c r="O719" s="599"/>
    </row>
    <row r="722" spans="6:13">
      <c r="K722" s="850"/>
    </row>
    <row r="723" spans="6:13">
      <c r="K723" s="866" t="s">
        <v>4252</v>
      </c>
      <c r="L723" s="867">
        <f>SUM(L3:L722)</f>
        <v>3427394.05</v>
      </c>
    </row>
    <row r="724" spans="6:13">
      <c r="K724" s="867" t="s">
        <v>4255</v>
      </c>
      <c r="L724" s="867">
        <v>932922.32</v>
      </c>
    </row>
    <row r="725" spans="6:13">
      <c r="K725" s="867" t="s">
        <v>4256</v>
      </c>
      <c r="L725" s="867">
        <v>2490928.6800000006</v>
      </c>
    </row>
    <row r="726" spans="6:13">
      <c r="K726" s="867" t="s">
        <v>4257</v>
      </c>
      <c r="L726" s="867">
        <v>303.05</v>
      </c>
    </row>
    <row r="727" spans="6:13">
      <c r="K727" s="867"/>
      <c r="L727" s="867"/>
    </row>
    <row r="728" spans="6:13">
      <c r="K728" s="906"/>
      <c r="L728" s="907">
        <v>991059.7300000001</v>
      </c>
      <c r="M728" s="878" t="s">
        <v>2919</v>
      </c>
    </row>
    <row r="729" spans="6:13">
      <c r="K729" s="906"/>
      <c r="L729" s="907"/>
      <c r="M729" s="879" t="s">
        <v>3997</v>
      </c>
    </row>
    <row r="730" spans="6:13">
      <c r="K730" s="906"/>
      <c r="L730" s="907"/>
      <c r="M730" s="879" t="s">
        <v>3844</v>
      </c>
    </row>
    <row r="731" spans="6:13">
      <c r="K731" s="906"/>
      <c r="L731" s="907"/>
      <c r="M731" s="880" t="s">
        <v>1443</v>
      </c>
    </row>
    <row r="732" spans="6:13">
      <c r="K732" s="906"/>
      <c r="L732" s="907"/>
      <c r="M732" s="880" t="s">
        <v>1443</v>
      </c>
    </row>
    <row r="733" spans="6:13">
      <c r="F733" s="13"/>
      <c r="G733" s="12"/>
      <c r="H733" s="14"/>
      <c r="K733" s="906"/>
      <c r="L733" s="907"/>
      <c r="M733" s="880" t="s">
        <v>1443</v>
      </c>
    </row>
    <row r="734" spans="6:13">
      <c r="F734" s="13"/>
      <c r="G734" s="12"/>
      <c r="H734" s="14"/>
      <c r="K734" s="906"/>
      <c r="L734" s="907"/>
      <c r="M734" s="880" t="s">
        <v>1443</v>
      </c>
    </row>
    <row r="735" spans="6:13" ht="26.4">
      <c r="K735" s="906" t="s">
        <v>4260</v>
      </c>
      <c r="L735" s="907">
        <v>688238.02999999991</v>
      </c>
      <c r="M735" s="881" t="s">
        <v>3274</v>
      </c>
    </row>
    <row r="736" spans="6:13">
      <c r="K736" s="906" t="s">
        <v>4261</v>
      </c>
      <c r="L736" s="907">
        <v>133466.00999999992</v>
      </c>
      <c r="M736" s="881" t="s">
        <v>2915</v>
      </c>
    </row>
    <row r="737" spans="5:13" ht="26.4">
      <c r="E737" s="12"/>
      <c r="H737" s="12">
        <f>SUBTOTAL(9,L305:L702)</f>
        <v>193277.99999999997</v>
      </c>
      <c r="K737" s="906" t="s">
        <v>4262</v>
      </c>
      <c r="L737" s="907">
        <v>1031139.5900000001</v>
      </c>
      <c r="M737" s="881" t="s">
        <v>2911</v>
      </c>
    </row>
    <row r="738" spans="5:13">
      <c r="K738" s="906"/>
      <c r="L738" s="907">
        <v>187609.14999999997</v>
      </c>
      <c r="M738" s="882" t="s">
        <v>2916</v>
      </c>
    </row>
    <row r="739" spans="5:13" ht="26.4">
      <c r="H739" s="12">
        <v>193278</v>
      </c>
      <c r="K739" s="906" t="s">
        <v>4263</v>
      </c>
      <c r="L739" s="907">
        <v>100153.23</v>
      </c>
      <c r="M739" s="881" t="s">
        <v>2913</v>
      </c>
    </row>
    <row r="740" spans="5:13" ht="39.6">
      <c r="K740" s="906" t="s">
        <v>4264</v>
      </c>
      <c r="L740" s="907">
        <v>253249.86</v>
      </c>
      <c r="M740" s="881" t="s">
        <v>4068</v>
      </c>
    </row>
    <row r="741" spans="5:13" ht="26.4">
      <c r="K741" s="906"/>
      <c r="L741" s="907">
        <v>38715.949999999997</v>
      </c>
      <c r="M741" s="878" t="s">
        <v>3338</v>
      </c>
    </row>
    <row r="742" spans="5:13">
      <c r="K742" s="906"/>
    </row>
  </sheetData>
  <sheetProtection selectLockedCells="1" selectUnlockedCells="1"/>
  <autoFilter ref="A2:CJ719" xr:uid="{00000000-0001-0000-0700-000000000000}">
    <filterColumn colId="6">
      <filters>
        <filter val="S"/>
      </filters>
    </filterColumn>
    <filterColumn colId="12">
      <filters>
        <filter val="Centrum Kultury i Biblioteka w Ścinawie"/>
      </filters>
    </filterColumn>
  </autoFilter>
  <printOptions horizontalCentered="1"/>
  <pageMargins left="0.59027777777777779" right="0" top="0.39374999999999999" bottom="0.51180555555555551" header="0.51180555555555551" footer="0.51180555555555551"/>
  <pageSetup paperSize="9" scale="99" firstPageNumber="0" orientation="portrait" horizontalDpi="300" verticalDpi="300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41"/>
  <sheetViews>
    <sheetView workbookViewId="0">
      <selection activeCell="I4" sqref="I4"/>
    </sheetView>
  </sheetViews>
  <sheetFormatPr defaultRowHeight="13.2"/>
  <cols>
    <col min="2" max="2" width="48.6640625" customWidth="1"/>
    <col min="3" max="3" width="20.33203125" bestFit="1" customWidth="1"/>
    <col min="4" max="4" width="25.44140625" customWidth="1"/>
    <col min="5" max="5" width="19.6640625" customWidth="1"/>
    <col min="6" max="6" width="15.33203125" bestFit="1" customWidth="1"/>
    <col min="9" max="9" width="18.109375" customWidth="1"/>
  </cols>
  <sheetData>
    <row r="2" spans="1:9">
      <c r="C2" s="10" t="s">
        <v>3653</v>
      </c>
      <c r="D2" s="10" t="s">
        <v>3654</v>
      </c>
      <c r="E2" s="10" t="s">
        <v>3655</v>
      </c>
      <c r="F2" s="10" t="s">
        <v>3656</v>
      </c>
    </row>
    <row r="3" spans="1:9">
      <c r="A3" s="177">
        <v>1</v>
      </c>
      <c r="B3" s="878" t="s">
        <v>2919</v>
      </c>
      <c r="C3" s="908">
        <v>58080790.262400001</v>
      </c>
      <c r="D3" s="909">
        <v>243847030.83019999</v>
      </c>
      <c r="E3" s="875">
        <v>4739160.07</v>
      </c>
      <c r="F3" s="883">
        <v>991059.7300000001</v>
      </c>
      <c r="I3" s="184">
        <f>SUM(C3:E3)</f>
        <v>306666981.16259998</v>
      </c>
    </row>
    <row r="4" spans="1:9">
      <c r="A4" s="177"/>
      <c r="B4" s="879" t="s">
        <v>3997</v>
      </c>
      <c r="C4" s="910">
        <v>3429614.69</v>
      </c>
      <c r="D4" s="910">
        <v>12982404.469999999</v>
      </c>
      <c r="E4" s="875">
        <v>0</v>
      </c>
      <c r="F4" s="883">
        <v>0</v>
      </c>
      <c r="I4" s="184">
        <f>SUM(C4:E4)</f>
        <v>16412019.159999998</v>
      </c>
    </row>
    <row r="5" spans="1:9">
      <c r="A5" s="874"/>
      <c r="B5" s="879" t="s">
        <v>3844</v>
      </c>
      <c r="C5" s="910"/>
      <c r="D5" s="910">
        <v>4307286.63</v>
      </c>
      <c r="E5" s="875">
        <v>0</v>
      </c>
      <c r="F5" s="883">
        <v>0</v>
      </c>
      <c r="I5" s="184">
        <f>SUM(C5:E5)</f>
        <v>4307286.63</v>
      </c>
    </row>
    <row r="6" spans="1:9">
      <c r="A6" s="177">
        <v>2</v>
      </c>
      <c r="B6" s="880" t="s">
        <v>1443</v>
      </c>
      <c r="C6" s="876">
        <v>0</v>
      </c>
      <c r="D6" s="877">
        <v>0</v>
      </c>
      <c r="E6" s="875">
        <v>0</v>
      </c>
      <c r="F6" s="883">
        <v>0</v>
      </c>
      <c r="I6" s="184">
        <f t="shared" ref="I6:I7" si="0">SUM(C6:E6)</f>
        <v>0</v>
      </c>
    </row>
    <row r="7" spans="1:9">
      <c r="A7" s="177">
        <v>3</v>
      </c>
      <c r="B7" s="880" t="s">
        <v>1443</v>
      </c>
      <c r="C7" s="876">
        <v>0</v>
      </c>
      <c r="D7" s="877">
        <v>0</v>
      </c>
      <c r="E7" s="875">
        <v>0</v>
      </c>
      <c r="F7" s="884">
        <v>0</v>
      </c>
      <c r="I7" s="184">
        <f t="shared" si="0"/>
        <v>0</v>
      </c>
    </row>
    <row r="8" spans="1:9" ht="13.2" customHeight="1">
      <c r="A8" s="177">
        <v>4</v>
      </c>
      <c r="B8" s="880" t="s">
        <v>1443</v>
      </c>
      <c r="C8" s="876">
        <v>0</v>
      </c>
      <c r="D8" s="877">
        <v>0</v>
      </c>
      <c r="E8" s="875">
        <v>0</v>
      </c>
      <c r="F8" s="884">
        <v>0</v>
      </c>
      <c r="I8" s="184">
        <f>SUM(C8:E8)</f>
        <v>0</v>
      </c>
    </row>
    <row r="9" spans="1:9">
      <c r="A9" s="177">
        <v>5</v>
      </c>
      <c r="B9" s="880" t="s">
        <v>1443</v>
      </c>
      <c r="C9" s="876">
        <v>0</v>
      </c>
      <c r="D9" s="877">
        <v>0</v>
      </c>
      <c r="E9" s="875">
        <v>0</v>
      </c>
      <c r="F9" s="884">
        <v>0</v>
      </c>
      <c r="I9" s="184">
        <f t="shared" ref="I9:I17" si="1">SUM(C9:E9)</f>
        <v>0</v>
      </c>
    </row>
    <row r="10" spans="1:9" ht="13.2" customHeight="1">
      <c r="A10" s="177">
        <v>6</v>
      </c>
      <c r="B10" s="881" t="s">
        <v>3274</v>
      </c>
      <c r="C10" s="911">
        <v>26030272.919999998</v>
      </c>
      <c r="D10" s="912">
        <v>2810629.5</v>
      </c>
      <c r="E10" s="910">
        <v>1989397.6300000004</v>
      </c>
      <c r="F10" s="914">
        <v>688238.02999999991</v>
      </c>
      <c r="I10" s="184">
        <f t="shared" si="1"/>
        <v>30830300.049999997</v>
      </c>
    </row>
    <row r="11" spans="1:9" ht="13.2" customHeight="1">
      <c r="A11" s="177">
        <v>7</v>
      </c>
      <c r="B11" s="881" t="s">
        <v>2915</v>
      </c>
      <c r="C11" s="911">
        <v>5558709.2400000002</v>
      </c>
      <c r="D11" s="912">
        <v>954629.52</v>
      </c>
      <c r="E11" s="913">
        <v>172977.28</v>
      </c>
      <c r="F11" s="914">
        <v>133466.00999999992</v>
      </c>
      <c r="I11" s="184">
        <f t="shared" si="1"/>
        <v>6686316.04</v>
      </c>
    </row>
    <row r="12" spans="1:9" ht="26.4">
      <c r="A12" s="177">
        <v>8</v>
      </c>
      <c r="B12" s="881" t="s">
        <v>2911</v>
      </c>
      <c r="C12" s="911">
        <v>7400000.4500000002</v>
      </c>
      <c r="D12" s="912">
        <v>666452.1</v>
      </c>
      <c r="E12" s="910">
        <v>1466019.05</v>
      </c>
      <c r="F12" s="914">
        <v>1031139.5900000001</v>
      </c>
      <c r="I12" s="184">
        <f t="shared" si="1"/>
        <v>9532471.5999999996</v>
      </c>
    </row>
    <row r="13" spans="1:9" ht="26.4" customHeight="1">
      <c r="A13" s="177">
        <v>9</v>
      </c>
      <c r="B13" s="882" t="s">
        <v>2916</v>
      </c>
      <c r="C13" s="911">
        <v>7233960.3899999997</v>
      </c>
      <c r="D13" s="912">
        <v>613796.53</v>
      </c>
      <c r="E13" s="913">
        <v>628308.43999999994</v>
      </c>
      <c r="F13" s="915">
        <v>187609.14999999997</v>
      </c>
      <c r="I13" s="184">
        <f t="shared" si="1"/>
        <v>8476065.3599999994</v>
      </c>
    </row>
    <row r="14" spans="1:9">
      <c r="A14" s="177">
        <v>10</v>
      </c>
      <c r="B14" s="881" t="s">
        <v>2913</v>
      </c>
      <c r="C14" s="911">
        <v>0</v>
      </c>
      <c r="D14" s="912">
        <v>0</v>
      </c>
      <c r="E14" s="913">
        <v>68613.649999999994</v>
      </c>
      <c r="F14" s="914">
        <v>100153.23</v>
      </c>
      <c r="I14" s="184">
        <f t="shared" si="1"/>
        <v>68613.649999999994</v>
      </c>
    </row>
    <row r="15" spans="1:9">
      <c r="A15" s="177">
        <v>11</v>
      </c>
      <c r="B15" s="881" t="s">
        <v>4068</v>
      </c>
      <c r="C15" s="911">
        <v>13609273.26</v>
      </c>
      <c r="D15" s="912">
        <v>63214.48</v>
      </c>
      <c r="E15" s="910">
        <v>1618036.4200000002</v>
      </c>
      <c r="F15" s="914">
        <v>257012.36000000002</v>
      </c>
      <c r="I15" s="184">
        <f t="shared" si="1"/>
        <v>15290524.16</v>
      </c>
    </row>
    <row r="16" spans="1:9" ht="26.4">
      <c r="A16" s="177">
        <v>12</v>
      </c>
      <c r="B16" s="878" t="s">
        <v>3338</v>
      </c>
      <c r="C16" s="911">
        <v>6599984.9539999999</v>
      </c>
      <c r="D16" s="912">
        <v>841646.28</v>
      </c>
      <c r="E16" s="913">
        <v>353168.27999999997</v>
      </c>
      <c r="F16" s="915">
        <v>38715.949999999997</v>
      </c>
      <c r="I16" s="184">
        <f t="shared" si="1"/>
        <v>7794799.5140000004</v>
      </c>
    </row>
    <row r="17" spans="1:9">
      <c r="A17" s="177"/>
      <c r="B17" s="879" t="s">
        <v>3998</v>
      </c>
      <c r="C17" s="875">
        <f>SUM(C3:C16)</f>
        <v>127942606.1664</v>
      </c>
      <c r="D17" s="875">
        <f>SUM(D3:D16)</f>
        <v>267087090.34019998</v>
      </c>
      <c r="E17" s="875">
        <f>SUM(E3:E16)</f>
        <v>11035680.82</v>
      </c>
      <c r="F17" s="875">
        <f>SUM(F3:F16)</f>
        <v>3427394.0500000003</v>
      </c>
      <c r="I17" s="183">
        <f t="shared" si="1"/>
        <v>406065377.32659996</v>
      </c>
    </row>
    <row r="19" spans="1:9" hidden="1"/>
    <row r="20" spans="1:9" hidden="1">
      <c r="A20" t="s">
        <v>4000</v>
      </c>
    </row>
    <row r="21" spans="1:9" hidden="1">
      <c r="C21" s="10" t="s">
        <v>3653</v>
      </c>
      <c r="D21" s="10" t="s">
        <v>3654</v>
      </c>
      <c r="E21" s="10" t="s">
        <v>3655</v>
      </c>
      <c r="F21" s="10" t="s">
        <v>3656</v>
      </c>
    </row>
    <row r="22" spans="1:9" hidden="1">
      <c r="A22" s="177">
        <v>1</v>
      </c>
      <c r="B22" s="174" t="s">
        <v>2905</v>
      </c>
      <c r="C22" s="181">
        <v>13609273.259999998</v>
      </c>
      <c r="D22" s="182">
        <v>63214.48</v>
      </c>
      <c r="E22" s="182">
        <v>811833.28</v>
      </c>
      <c r="F22" s="181">
        <v>230779.73</v>
      </c>
      <c r="I22" s="184">
        <f t="shared" ref="I22:I24" si="2">SUM(C22:E22)</f>
        <v>14484321.019999998</v>
      </c>
    </row>
    <row r="23" spans="1:9" hidden="1">
      <c r="A23" s="177">
        <v>2</v>
      </c>
      <c r="B23" s="174" t="s">
        <v>2919</v>
      </c>
      <c r="C23" s="181">
        <v>60518208.710000001</v>
      </c>
      <c r="D23" s="187">
        <f>D6-D41</f>
        <v>0</v>
      </c>
      <c r="E23" s="182">
        <v>4663783.6500000004</v>
      </c>
      <c r="F23" s="181">
        <v>704391.65</v>
      </c>
      <c r="I23" s="184">
        <f t="shared" si="2"/>
        <v>65181992.359999999</v>
      </c>
    </row>
    <row r="24" spans="1:9" hidden="1">
      <c r="A24" s="177">
        <v>3</v>
      </c>
      <c r="B24" s="174" t="s">
        <v>3997</v>
      </c>
      <c r="C24" s="185">
        <v>16412019.16</v>
      </c>
      <c r="D24" s="186"/>
      <c r="E24" s="176"/>
      <c r="F24" s="175"/>
      <c r="I24" s="184">
        <f t="shared" si="2"/>
        <v>16412019.16</v>
      </c>
    </row>
    <row r="25" spans="1:9" hidden="1">
      <c r="A25" s="177">
        <v>4</v>
      </c>
      <c r="B25" s="174" t="s">
        <v>2911</v>
      </c>
      <c r="C25" s="181">
        <v>7400000.4500000002</v>
      </c>
      <c r="D25" s="182">
        <v>666452.1</v>
      </c>
      <c r="E25" s="182">
        <v>1357734.15</v>
      </c>
      <c r="F25" s="181">
        <v>918399.77</v>
      </c>
      <c r="I25" s="184">
        <f>SUM(C25:E25)</f>
        <v>9424186.6999999993</v>
      </c>
    </row>
    <row r="26" spans="1:9" ht="26.4" hidden="1">
      <c r="A26" s="177">
        <v>5</v>
      </c>
      <c r="B26" s="178" t="s">
        <v>3338</v>
      </c>
      <c r="C26" s="181">
        <v>6599984.9540000008</v>
      </c>
      <c r="D26" s="182">
        <v>841646.28</v>
      </c>
      <c r="E26" s="182">
        <v>353168.28</v>
      </c>
      <c r="F26" s="181">
        <f>36015.95+2700</f>
        <v>38715.949999999997</v>
      </c>
      <c r="I26" s="184">
        <f t="shared" ref="I26:I35" si="3">SUM(C26:E26)</f>
        <v>7794799.5140000014</v>
      </c>
    </row>
    <row r="27" spans="1:9" hidden="1">
      <c r="A27" s="177">
        <v>6</v>
      </c>
      <c r="B27" s="174" t="s">
        <v>2915</v>
      </c>
      <c r="C27" s="181">
        <v>5558709.2400000002</v>
      </c>
      <c r="D27" s="182">
        <v>954629.52</v>
      </c>
      <c r="E27" s="182">
        <v>172977.28</v>
      </c>
      <c r="F27" s="181">
        <v>127326.01</v>
      </c>
      <c r="I27" s="184">
        <f t="shared" si="3"/>
        <v>6686316.04</v>
      </c>
    </row>
    <row r="28" spans="1:9" hidden="1">
      <c r="A28" s="177">
        <v>7</v>
      </c>
      <c r="B28" s="174" t="s">
        <v>2916</v>
      </c>
      <c r="C28" s="181">
        <v>7233960.3899999997</v>
      </c>
      <c r="D28" s="182">
        <v>613796.53</v>
      </c>
      <c r="E28" s="182">
        <v>628308.43999999994</v>
      </c>
      <c r="F28" s="181">
        <v>187609.15</v>
      </c>
      <c r="I28" s="184">
        <f t="shared" si="3"/>
        <v>8476065.3599999994</v>
      </c>
    </row>
    <row r="29" spans="1:9" hidden="1">
      <c r="A29" s="177">
        <v>8</v>
      </c>
      <c r="B29" s="174" t="s">
        <v>3657</v>
      </c>
      <c r="C29" s="175"/>
      <c r="D29" s="176"/>
      <c r="E29" s="176">
        <v>188464.34</v>
      </c>
      <c r="F29" s="175">
        <v>128880.51</v>
      </c>
      <c r="I29" s="184">
        <f t="shared" si="3"/>
        <v>188464.34</v>
      </c>
    </row>
    <row r="30" spans="1:9" ht="26.4" hidden="1">
      <c r="A30" s="177">
        <v>9</v>
      </c>
      <c r="B30" s="178" t="s">
        <v>3658</v>
      </c>
      <c r="C30" s="181">
        <v>26030272.920000002</v>
      </c>
      <c r="D30" s="182">
        <v>2810629.5</v>
      </c>
      <c r="E30" s="182">
        <v>995216.43</v>
      </c>
      <c r="F30" s="181">
        <v>539040.93000000005</v>
      </c>
      <c r="I30" s="184">
        <f t="shared" si="3"/>
        <v>29836118.850000001</v>
      </c>
    </row>
    <row r="31" spans="1:9" hidden="1">
      <c r="A31" s="177">
        <v>10</v>
      </c>
      <c r="B31" s="174" t="s">
        <v>2909</v>
      </c>
      <c r="C31" s="175"/>
      <c r="D31" s="176"/>
      <c r="E31" s="182">
        <v>234139.46</v>
      </c>
      <c r="F31" s="181">
        <v>149197.1</v>
      </c>
      <c r="I31" s="184">
        <f t="shared" si="3"/>
        <v>234139.46</v>
      </c>
    </row>
    <row r="32" spans="1:9" hidden="1">
      <c r="A32" s="177">
        <v>11</v>
      </c>
      <c r="B32" s="174" t="s">
        <v>1492</v>
      </c>
      <c r="C32" s="175"/>
      <c r="D32" s="175"/>
      <c r="E32" s="182">
        <v>762575</v>
      </c>
      <c r="F32" s="181">
        <v>25710.13</v>
      </c>
      <c r="I32" s="184">
        <f t="shared" si="3"/>
        <v>762575</v>
      </c>
    </row>
    <row r="33" spans="1:9" hidden="1">
      <c r="A33" s="177">
        <v>12</v>
      </c>
      <c r="B33" s="174" t="s">
        <v>2913</v>
      </c>
      <c r="C33" s="175"/>
      <c r="D33" s="175"/>
      <c r="E33" s="182">
        <v>68613.649999999994</v>
      </c>
      <c r="F33" s="181">
        <v>86603.78</v>
      </c>
      <c r="I33" s="184">
        <f t="shared" si="3"/>
        <v>68613.649999999994</v>
      </c>
    </row>
    <row r="34" spans="1:9" hidden="1">
      <c r="A34" s="177">
        <v>13</v>
      </c>
      <c r="B34" s="179" t="s">
        <v>1443</v>
      </c>
      <c r="C34" s="175"/>
      <c r="D34" s="175"/>
      <c r="E34" s="176"/>
      <c r="F34" s="175"/>
      <c r="I34" s="183">
        <f t="shared" si="3"/>
        <v>0</v>
      </c>
    </row>
    <row r="35" spans="1:9" hidden="1">
      <c r="A35" s="177"/>
      <c r="B35" s="174" t="s">
        <v>3998</v>
      </c>
      <c r="C35" s="180">
        <f>SUM(C22:C34)</f>
        <v>143362429.08399999</v>
      </c>
      <c r="D35" s="180">
        <f>SUM(D22:D34)</f>
        <v>5950368.4100000001</v>
      </c>
      <c r="E35" s="180">
        <f>SUM(E22:E34)</f>
        <v>10236813.960000001</v>
      </c>
      <c r="F35" s="180">
        <f>SUM(F22:F34)</f>
        <v>3136654.7099999995</v>
      </c>
      <c r="I35" s="183">
        <f t="shared" si="3"/>
        <v>159549611.454</v>
      </c>
    </row>
    <row r="36" spans="1:9" hidden="1"/>
    <row r="37" spans="1:9">
      <c r="C37" s="7"/>
    </row>
    <row r="38" spans="1:9">
      <c r="C38" s="7"/>
      <c r="D38" s="7"/>
    </row>
    <row r="40" spans="1:9">
      <c r="C40" s="916" t="s">
        <v>4265</v>
      </c>
    </row>
    <row r="41" spans="1:9">
      <c r="C41" s="917" t="s">
        <v>4266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2</vt:i4>
      </vt:variant>
    </vt:vector>
  </HeadingPairs>
  <TitlesOfParts>
    <vt:vector size="13" baseType="lpstr">
      <vt:lpstr>wykaz jednostek</vt:lpstr>
      <vt:lpstr>SAG</vt:lpstr>
      <vt:lpstr>Arkusz1</vt:lpstr>
      <vt:lpstr>BUDYNKI</vt:lpstr>
      <vt:lpstr>OCZYSZCZALNIA</vt:lpstr>
      <vt:lpstr>BUDOWLE</vt:lpstr>
      <vt:lpstr>ŚRODKI TRWAŁE</vt:lpstr>
      <vt:lpstr>ELEKTRONIKA</vt:lpstr>
      <vt:lpstr>Arkusz2</vt:lpstr>
      <vt:lpstr>Dane Sumarycznie</vt:lpstr>
      <vt:lpstr>Tabela przestawna</vt:lpstr>
      <vt:lpstr>BUDYNKI!Obszar_wydruku</vt:lpstr>
      <vt:lpstr>tblDane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Karolina Kozorys</cp:lastModifiedBy>
  <cp:lastPrinted>2022-04-01T09:45:51Z</cp:lastPrinted>
  <dcterms:created xsi:type="dcterms:W3CDTF">2018-05-17T11:50:34Z</dcterms:created>
  <dcterms:modified xsi:type="dcterms:W3CDTF">2024-03-22T19:29:27Z</dcterms:modified>
</cp:coreProperties>
</file>