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3" yWindow="3823" windowWidth="17332" windowHeight="3849"/>
  </bookViews>
  <sheets>
    <sheet name="kosztorys ofertowy" sheetId="1" r:id="rId1"/>
  </sheets>
  <calcPr calcId="145621" fullPrecision="0"/>
</workbook>
</file>

<file path=xl/calcChain.xml><?xml version="1.0" encoding="utf-8"?>
<calcChain xmlns="http://schemas.openxmlformats.org/spreadsheetml/2006/main">
  <c r="H73" i="1" l="1"/>
  <c r="H64" i="1"/>
  <c r="H61" i="1"/>
  <c r="H54" i="1"/>
  <c r="H50" i="1"/>
  <c r="H47" i="1"/>
  <c r="H39" i="1"/>
  <c r="H36" i="1"/>
  <c r="H26" i="1"/>
  <c r="H16" i="1"/>
  <c r="H11" i="1"/>
  <c r="H67" i="1"/>
  <c r="H68" i="1"/>
  <c r="H69" i="1"/>
  <c r="H70" i="1"/>
  <c r="H71" i="1"/>
  <c r="H72" i="1"/>
  <c r="H66" i="1"/>
  <c r="H63" i="1"/>
  <c r="H57" i="1"/>
  <c r="H58" i="1"/>
  <c r="H59" i="1"/>
  <c r="H60" i="1"/>
  <c r="H56" i="1"/>
  <c r="H53" i="1"/>
  <c r="H52" i="1"/>
  <c r="H49" i="1"/>
  <c r="H42" i="1"/>
  <c r="H43" i="1"/>
  <c r="H44" i="1"/>
  <c r="H45" i="1"/>
  <c r="H46" i="1"/>
  <c r="H41" i="1"/>
  <c r="H38" i="1"/>
  <c r="H29" i="1"/>
  <c r="H30" i="1"/>
  <c r="H31" i="1"/>
  <c r="H32" i="1"/>
  <c r="H33" i="1"/>
  <c r="H34" i="1"/>
  <c r="H35" i="1"/>
  <c r="H28" i="1"/>
  <c r="H19" i="1"/>
  <c r="H20" i="1"/>
  <c r="H21" i="1"/>
  <c r="H22" i="1"/>
  <c r="H23" i="1"/>
  <c r="H24" i="1"/>
  <c r="H25" i="1"/>
  <c r="H18" i="1"/>
  <c r="H14" i="1"/>
  <c r="H15" i="1"/>
  <c r="H13" i="1"/>
  <c r="H9" i="1"/>
  <c r="H10" i="1"/>
  <c r="H8" i="1"/>
  <c r="H74" i="1" l="1"/>
  <c r="H75" i="1" s="1"/>
  <c r="H76" i="1" l="1"/>
</calcChain>
</file>

<file path=xl/sharedStrings.xml><?xml version="1.0" encoding="utf-8"?>
<sst xmlns="http://schemas.openxmlformats.org/spreadsheetml/2006/main" count="250" uniqueCount="139">
  <si>
    <t>Cena</t>
  </si>
  <si>
    <t>Podstawa</t>
  </si>
  <si>
    <t>VAT</t>
  </si>
  <si>
    <t/>
  </si>
  <si>
    <t>KOSZTORYS OFERTOWY</t>
  </si>
  <si>
    <t>L.p.</t>
  </si>
  <si>
    <t>Opis robót</t>
  </si>
  <si>
    <t>Jednostka miary</t>
  </si>
  <si>
    <t>Ilość jednostek</t>
  </si>
  <si>
    <t>Cena jednostkowa</t>
  </si>
  <si>
    <t>a</t>
  </si>
  <si>
    <t>c</t>
  </si>
  <si>
    <t>d</t>
  </si>
  <si>
    <t>e</t>
  </si>
  <si>
    <t>f</t>
  </si>
  <si>
    <t>g</t>
  </si>
  <si>
    <t>h</t>
  </si>
  <si>
    <t>Razem wartosć kosztorysu netto:</t>
  </si>
  <si>
    <t>Podatek:</t>
  </si>
  <si>
    <t>%</t>
  </si>
  <si>
    <t>Razem wartosć kosztorysu brutto:</t>
  </si>
  <si>
    <t>Data:</t>
  </si>
  <si>
    <t>Pieczęć i podpis:</t>
  </si>
  <si>
    <t>Oświadczamy, że kalkulację powyższą sporądzono w oparciu o następujące  czynniki cenotwórcze:</t>
  </si>
  <si>
    <t>Nazwa czynnika</t>
  </si>
  <si>
    <t>Jednostka</t>
  </si>
  <si>
    <t>Rozmiar czynnika</t>
  </si>
  <si>
    <t>Koszty Pośrednie Kp</t>
  </si>
  <si>
    <r>
      <t xml:space="preserve">% </t>
    </r>
    <r>
      <rPr>
        <sz val="8"/>
        <rFont val="Arial"/>
        <family val="2"/>
        <charset val="238"/>
      </rPr>
      <t>(koszt robocizny R+ koszt sprzętu S)</t>
    </r>
  </si>
  <si>
    <t>Koszty zakupu</t>
  </si>
  <si>
    <t>% M</t>
  </si>
  <si>
    <t>Zysk Z</t>
  </si>
  <si>
    <r>
      <t>% (</t>
    </r>
    <r>
      <rPr>
        <sz val="8"/>
        <rFont val="Arial"/>
        <family val="2"/>
        <charset val="238"/>
      </rPr>
      <t>Kp+R+S)</t>
    </r>
  </si>
  <si>
    <t>Bezpośredni koszt robocizny</t>
  </si>
  <si>
    <t>zł/roboczogodzinę</t>
  </si>
  <si>
    <t>m2</t>
  </si>
  <si>
    <t>m</t>
  </si>
  <si>
    <t>KNR 2-31 0804-01 0804-02</t>
  </si>
  <si>
    <t>Ręczne rozebranie nawierzchni z tłucznia kamiennego o grubości 22 cm wraz z rozbiórka wodospustu drewnianego</t>
  </si>
  <si>
    <t>KNR 2-31 0402-03 analogia</t>
  </si>
  <si>
    <t>Ława pod krawężniki betonowa zwykła - ława i obetonowanie wodospustu winylowego beton B25.</t>
  </si>
  <si>
    <t>m3</t>
  </si>
  <si>
    <t>KNR 2-31 0606-04 analogia</t>
  </si>
  <si>
    <t>Ścieki z prefabrykatów betonowych o grubości 20 cm na podsypce cementowo-piaskowej - montaż wodospustów winylowych</t>
  </si>
  <si>
    <t>KNR 2-01 0515-01</t>
  </si>
  <si>
    <t>Ułożenie ścieków drogowych korytkowych o gr. 15 cm bez podbudowy - trapezowych skarpowych 50x20x38x15 na podsypce  cementowo-piaskowej - odprowadzenia z wodospustów.</t>
  </si>
  <si>
    <t>1 d.1</t>
  </si>
  <si>
    <t>KNR 15-01 0116-03 analogia</t>
  </si>
  <si>
    <t>Odmulenie koparko-odmularkami cieków o szerokości dna do 0.4 m. Grubość warstwy odmulanej 30 cm - oczyszczenie rowów koparką.</t>
  </si>
  <si>
    <t>2 d.1</t>
  </si>
  <si>
    <t xml:space="preserve">KNR 2-01 0206-05 0214-04 </t>
  </si>
  <si>
    <t>Roboty ziemne wykonywane koparkami podsiębiernymi o poj. łyżki 0.60 m3 w gruncie kat. IV z transportem urobku samochodami samowyładowczymi na odległość 3 km - odwóz urobku z rowów w wyznaczone miejsce.</t>
  </si>
  <si>
    <t>3 d.1</t>
  </si>
  <si>
    <t>KNR 2-31 1402-05 1402-06</t>
  </si>
  <si>
    <t>Mechaniczne ścinanie poboczy o grub.  do 10 cm - z odwiezieniem nadmiaru samochodem samowyładowczym na odl. do 1km .</t>
  </si>
  <si>
    <t>4 d.2</t>
  </si>
  <si>
    <t>5 d.2</t>
  </si>
  <si>
    <t>6 d.2</t>
  </si>
  <si>
    <t>7 d.3</t>
  </si>
  <si>
    <t>KNR 2-31 1401-04 analogia</t>
  </si>
  <si>
    <t>Naprawy dróg gruntowych wykonywane ręcznie pospółką - uzupełnienie ubytków nawierzchni kruszywem łamanym 0-31,5mm.</t>
  </si>
  <si>
    <t>8 d.3</t>
  </si>
  <si>
    <t>KNR 2-31 1408-02</t>
  </si>
  <si>
    <t>Ręczne miałowanie nawierzchni - miałowanie nawierzchni w miejscach uuzupełnień.</t>
  </si>
  <si>
    <t>9 d.3</t>
  </si>
  <si>
    <t>KNR 2-31 1401-07</t>
  </si>
  <si>
    <t>Naprawy dróg gruntowych wykonywane mechanicznie - zagęszczanie nawierzchni drogi po uzupełnieniu ubytków walcem.</t>
  </si>
  <si>
    <t>10 d.3</t>
  </si>
  <si>
    <t>11 d.3</t>
  </si>
  <si>
    <t>Ręczne rozebranie nawierzchni z tłucznia kamiennego o grubości 22 cm pod montaż wodospustu</t>
  </si>
  <si>
    <t>12 d.3</t>
  </si>
  <si>
    <t>13 d.3</t>
  </si>
  <si>
    <t>14 d.3</t>
  </si>
  <si>
    <t>15 d.4</t>
  </si>
  <si>
    <t>Naprawy dróg gruntowych wykonywane ręcznie pospółką - uzupełnienie ubytków nawierzchni kruszywem łamanym 0-25mm.</t>
  </si>
  <si>
    <t>16 d.4</t>
  </si>
  <si>
    <t>17 d.4</t>
  </si>
  <si>
    <t>18 d.4</t>
  </si>
  <si>
    <t>19 d.4</t>
  </si>
  <si>
    <t>20 d.4</t>
  </si>
  <si>
    <t>21 d.4</t>
  </si>
  <si>
    <t>22 d.4</t>
  </si>
  <si>
    <t>23 d.5</t>
  </si>
  <si>
    <t>24 d.6</t>
  </si>
  <si>
    <t>25 d.6</t>
  </si>
  <si>
    <t>26 d.6</t>
  </si>
  <si>
    <t>27 d.6</t>
  </si>
  <si>
    <t>KNR 2-31 1403-06</t>
  </si>
  <si>
    <t>Oczyszczenie rowów z namułu o grubości 30 cm z wyprofilowaniem skarp rowu - odtworzenie i odmulenie rowów.</t>
  </si>
  <si>
    <t>28 d.6</t>
  </si>
  <si>
    <t>Roboty ziemne wykonywane koparkami podsiębiernymi o poj. łyżki 0.60 m3 w gruncie kat. IV z transportem urobku samochodami samowyładowczymi na odległość 3 km - odwóz urobku w wyznaczone miejsce.</t>
  </si>
  <si>
    <t>29 d.6</t>
  </si>
  <si>
    <t>30 d.7</t>
  </si>
  <si>
    <t>KNR 2-31 1108-05 1108-08</t>
  </si>
  <si>
    <t>Remont cząstkowy nawierzchni powierzchniowe utrwalanie przy użyciu grysów - wyboje o głębokości 6 cm z zastosowaniem skrapiarki przewoźnej i walca - odtworzenie zerodowanej nawierzchni przy moscie.</t>
  </si>
  <si>
    <t>31 d.8</t>
  </si>
  <si>
    <t>32 d.8</t>
  </si>
  <si>
    <t>33 d.9</t>
  </si>
  <si>
    <t>34 d.9</t>
  </si>
  <si>
    <t>KNR 2-31 1004-06</t>
  </si>
  <si>
    <t>Mechaniczne czyszczenie nawierzchni drogowej ulepszonej (bitum)</t>
  </si>
  <si>
    <t>35 d.9</t>
  </si>
  <si>
    <t>Remont cząstkowy nawierzchni powierzchniowe utrwalanie przy użyciu grysów - wyboje o głębokości 6 cm z zastosowaniem skrapiarki przewoźnej i walca</t>
  </si>
  <si>
    <t>36 d.9</t>
  </si>
  <si>
    <t>37 d.9</t>
  </si>
  <si>
    <t>38 d.10</t>
  </si>
  <si>
    <t>39 d.11</t>
  </si>
  <si>
    <t>40 d.11</t>
  </si>
  <si>
    <t>41 d.11</t>
  </si>
  <si>
    <t>42 d.11</t>
  </si>
  <si>
    <t>43 d.11</t>
  </si>
  <si>
    <t>44 d.11</t>
  </si>
  <si>
    <t>45 d.11</t>
  </si>
  <si>
    <t>KNR 2-31 1404-02</t>
  </si>
  <si>
    <t>Oczyszczenie przepustów o śr. 0.6 m z namułu</t>
  </si>
  <si>
    <t>Droga leśna nr 57 Jureczkowa - Chwaniów  nr inw. 242/341 w leśnictwie Trzcianiec.</t>
  </si>
  <si>
    <t>Razem dział: Droga leśna nr 57 Jureczkowa - Chwaniów  nr inw. 242/341 w leśnictwie Trzcianiec.</t>
  </si>
  <si>
    <t>Droga leśna nr 52 Nowosielce Kozickie  nr inw. 242/826 w leśnictwie Trzcianiec.</t>
  </si>
  <si>
    <t>Razem dział: Droga leśna nr 52 Nowosielce Kozickie  nr inw. 242/826 w leśnictwie Trzcianiec.</t>
  </si>
  <si>
    <t>Droga leśna Aksmanice-Gruszów nr inw.  242/342 w Leśnictwie Sierakośce.</t>
  </si>
  <si>
    <t>Razem dział: Droga leśna Aksmanice-Gruszów nr inw.  242/342 w Leśnictwie Sierakośce.</t>
  </si>
  <si>
    <t>Droga leśna Dobrzanka - Brzeżawa nr inw.  220/955 w Leśnictwie Dobrzanka.</t>
  </si>
  <si>
    <t>Razem dział: Droga leśna Dobrzanka - Brzeżawa nr inw.  220/955 w Leśnictwie Dobrzanka.</t>
  </si>
  <si>
    <t>Droga leśna Huta - Brzuska nr inw.  242/497 w Leśnictwie Brzuska.</t>
  </si>
  <si>
    <t>Razem dział: Droga leśna Huta - Brzuska nr inw.  242/497 w Leśnictwie Brzuska.</t>
  </si>
  <si>
    <t>Droga leśna Sufczyna - Tokarnia nr inw.  220/1527 w Leśnictwie Brzuska.</t>
  </si>
  <si>
    <t>Razem dział: Droga leśna Sufczyna - Tokarnia nr inw.  220/1527 w Leśnictwie Brzuska.</t>
  </si>
  <si>
    <t>Droga leśna Leszczawa - Reberec nr inw. 242/525 w Leśnictwie Leszczawa.</t>
  </si>
  <si>
    <t>Razem dział: Droga leśna Leszczawa - Reberec nr inw. 242/525 w Leśnictwie Leszczawa.</t>
  </si>
  <si>
    <t>Droga leśna Grąziowa Reberec 6/II  nr inw. 242/165 w leśnictwie Leszczawa.</t>
  </si>
  <si>
    <t>Razem dział: Droga leśna Grąziowa Reberec 6/II  nr inw. 242/165 w leśnictwie Leszczawa.</t>
  </si>
  <si>
    <t>Droga leśna Nr 1 Arłamów nr inw. 242/294 w Leśnictwie Arłamów.</t>
  </si>
  <si>
    <t>Razem dział: Droga leśna Nr 1 Arłamów nr inw. 242/294 w Leśnictwie Arłamów.</t>
  </si>
  <si>
    <t>Droga leśna Łomna  nr inw. 242/529 w leśnictwie Łodzinka.</t>
  </si>
  <si>
    <t>Razem dział: Droga leśna Łomna  nr inw. 242/529 w leśnictwie Łodzinka.</t>
  </si>
  <si>
    <t>Droga leśna 1/I Borysławka  nr inw.  242/156 w Leśnictwie Borysławka.</t>
  </si>
  <si>
    <t>Razem dział: Droga leśna 1/I Borysławka  nr inw.  242/156 w Leśnictwie Borysławka.</t>
  </si>
  <si>
    <t xml:space="preserve"> </t>
  </si>
  <si>
    <t>Bieżące utrzymanie dróg leśnych w Nadleśnictwie Bircza w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</si>
</sst>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indexed="8"/>
      <name val="Arial"/>
      <family val="2"/>
    </font>
    <font>
      <sz val="8"/>
      <color indexed="8"/>
      <name val="Arial Narrow"/>
      <family val="2"/>
      <charset val="238"/>
    </font>
    <font>
      <b/>
      <sz val="14"/>
      <color indexed="64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12"/>
      <color indexed="8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>
      <alignment vertical="center"/>
    </xf>
    <xf numFmtId="0" fontId="7" fillId="0" borderId="0" xfId="0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center" vertical="center" wrapText="1"/>
    </xf>
    <xf numFmtId="2" fontId="8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4" xfId="0" applyNumberFormat="1" applyFont="1" applyBorder="1" applyAlignment="1" applyProtection="1">
      <alignment horizontal="center" vertical="center" wrapText="1"/>
    </xf>
    <xf numFmtId="0" fontId="4" fillId="0" borderId="4" xfId="0" applyNumberFormat="1" applyFont="1" applyBorder="1" applyAlignment="1" applyProtection="1">
      <alignment horizontal="center" vertical="center" wrapText="1"/>
    </xf>
    <xf numFmtId="2" fontId="8" fillId="0" borderId="4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/>
    <xf numFmtId="0" fontId="14" fillId="2" borderId="4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center" vertical="center"/>
    </xf>
    <xf numFmtId="4" fontId="14" fillId="2" borderId="4" xfId="0" applyNumberFormat="1" applyFont="1" applyFill="1" applyBorder="1" applyAlignment="1">
      <alignment horizontal="right" vertical="center"/>
    </xf>
    <xf numFmtId="0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0" borderId="4" xfId="0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right" vertical="center"/>
    </xf>
    <xf numFmtId="0" fontId="15" fillId="0" borderId="8" xfId="0" applyFont="1" applyBorder="1" applyAlignment="1" applyProtection="1">
      <alignment horizontal="left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4" fontId="15" fillId="0" borderId="11" xfId="0" applyNumberFormat="1" applyFont="1" applyBorder="1" applyAlignment="1" applyProtection="1">
      <alignment horizontal="right" vertical="center" wrapText="1"/>
      <protection hidden="1"/>
    </xf>
    <xf numFmtId="0" fontId="14" fillId="0" borderId="0" xfId="0" applyFont="1"/>
    <xf numFmtId="0" fontId="15" fillId="0" borderId="2" xfId="0" applyFont="1" applyBorder="1" applyAlignment="1" applyProtection="1">
      <alignment horizontal="center" vertical="center" wrapText="1"/>
    </xf>
    <xf numFmtId="2" fontId="15" fillId="0" borderId="10" xfId="0" applyNumberFormat="1" applyFont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wrapText="1"/>
    </xf>
    <xf numFmtId="0" fontId="14" fillId="0" borderId="10" xfId="0" applyFont="1" applyBorder="1" applyAlignment="1" applyProtection="1">
      <alignment wrapText="1"/>
    </xf>
    <xf numFmtId="0" fontId="14" fillId="3" borderId="4" xfId="0" applyFont="1" applyFill="1" applyBorder="1" applyAlignment="1">
      <alignment vertical="top" wrapText="1"/>
    </xf>
    <xf numFmtId="0" fontId="14" fillId="3" borderId="4" xfId="0" applyFont="1" applyFill="1" applyBorder="1" applyAlignment="1">
      <alignment horizontal="center" vertical="center" wrapText="1"/>
    </xf>
    <xf numFmtId="4" fontId="14" fillId="3" borderId="4" xfId="0" applyNumberFormat="1" applyFont="1" applyFill="1" applyBorder="1" applyAlignment="1">
      <alignment horizontal="center" vertical="center"/>
    </xf>
    <xf numFmtId="4" fontId="14" fillId="3" borderId="4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33"/>
      <color rgb="FFFFCC66"/>
      <color rgb="FFFF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3"/>
  <sheetViews>
    <sheetView showGridLines="0" showZeros="0" tabSelected="1" view="pageBreakPreview" topLeftCell="A28" zoomScale="70" zoomScaleNormal="100" zoomScaleSheetLayoutView="70" zoomScalePageLayoutView="25" workbookViewId="0">
      <selection activeCell="H74" sqref="H74"/>
    </sheetView>
  </sheetViews>
  <sheetFormatPr defaultColWidth="8.875" defaultRowHeight="11.8" x14ac:dyDescent="0.25"/>
  <cols>
    <col min="1" max="1" width="2" style="1" customWidth="1"/>
    <col min="2" max="2" width="6.5" style="1" customWidth="1"/>
    <col min="3" max="3" width="9.75" style="1" customWidth="1"/>
    <col min="4" max="4" width="48.375" style="1" customWidth="1"/>
    <col min="5" max="5" width="10.5" style="1" customWidth="1"/>
    <col min="6" max="6" width="10.875" style="1" customWidth="1"/>
    <col min="7" max="7" width="12.375" style="1" customWidth="1"/>
    <col min="8" max="8" width="14.75" style="1" customWidth="1"/>
    <col min="9" max="9" width="2" style="1" customWidth="1"/>
    <col min="10" max="16384" width="8.875" style="1"/>
  </cols>
  <sheetData>
    <row r="1" spans="2:8" ht="17.7" x14ac:dyDescent="0.25">
      <c r="B1" s="10" t="s">
        <v>4</v>
      </c>
      <c r="C1" s="10"/>
      <c r="D1" s="10"/>
      <c r="E1" s="10"/>
      <c r="F1" s="10"/>
      <c r="G1" s="10"/>
      <c r="H1" s="10"/>
    </row>
    <row r="3" spans="2:8" ht="40.6" customHeight="1" x14ac:dyDescent="0.25">
      <c r="B3" s="19" t="s">
        <v>138</v>
      </c>
      <c r="C3" s="19"/>
      <c r="D3" s="19"/>
      <c r="E3" s="19"/>
      <c r="F3" s="19"/>
      <c r="G3" s="19"/>
      <c r="H3" s="19"/>
    </row>
    <row r="5" spans="2:8" ht="29.95" customHeight="1" thickBot="1" x14ac:dyDescent="0.3">
      <c r="B5" s="20" t="s">
        <v>5</v>
      </c>
      <c r="C5" s="20" t="s">
        <v>1</v>
      </c>
      <c r="D5" s="20" t="s">
        <v>6</v>
      </c>
      <c r="E5" s="20" t="s">
        <v>7</v>
      </c>
      <c r="F5" s="20" t="s">
        <v>8</v>
      </c>
      <c r="G5" s="20" t="s">
        <v>9</v>
      </c>
      <c r="H5" s="20" t="s">
        <v>0</v>
      </c>
    </row>
    <row r="6" spans="2:8" ht="15.75" thickTop="1" x14ac:dyDescent="0.25">
      <c r="B6" s="21" t="s">
        <v>10</v>
      </c>
      <c r="C6" s="21" t="s">
        <v>11</v>
      </c>
      <c r="D6" s="21" t="s">
        <v>12</v>
      </c>
      <c r="E6" s="21" t="s">
        <v>13</v>
      </c>
      <c r="F6" s="21" t="s">
        <v>14</v>
      </c>
      <c r="G6" s="21" t="s">
        <v>15</v>
      </c>
      <c r="H6" s="21" t="s">
        <v>16</v>
      </c>
    </row>
    <row r="7" spans="2:8" ht="30.15" x14ac:dyDescent="0.25">
      <c r="B7" s="24">
        <v>1</v>
      </c>
      <c r="C7" s="25"/>
      <c r="D7" s="26" t="s">
        <v>115</v>
      </c>
      <c r="E7" s="27"/>
      <c r="F7" s="28"/>
      <c r="G7" s="29"/>
      <c r="H7" s="29"/>
    </row>
    <row r="8" spans="2:8" ht="60.25" x14ac:dyDescent="0.25">
      <c r="B8" s="30" t="s">
        <v>46</v>
      </c>
      <c r="C8" s="31" t="s">
        <v>47</v>
      </c>
      <c r="D8" s="32" t="s">
        <v>48</v>
      </c>
      <c r="E8" s="33" t="s">
        <v>36</v>
      </c>
      <c r="F8" s="34">
        <v>500</v>
      </c>
      <c r="G8" s="35">
        <v>0</v>
      </c>
      <c r="H8" s="35">
        <f>F8*G8</f>
        <v>0</v>
      </c>
    </row>
    <row r="9" spans="2:8" ht="75.3" x14ac:dyDescent="0.25">
      <c r="B9" s="30" t="s">
        <v>49</v>
      </c>
      <c r="C9" s="31" t="s">
        <v>50</v>
      </c>
      <c r="D9" s="32" t="s">
        <v>51</v>
      </c>
      <c r="E9" s="33" t="s">
        <v>41</v>
      </c>
      <c r="F9" s="34">
        <v>60</v>
      </c>
      <c r="G9" s="35">
        <v>0</v>
      </c>
      <c r="H9" s="35">
        <f t="shared" ref="H9:H10" si="0">F9*G9</f>
        <v>0</v>
      </c>
    </row>
    <row r="10" spans="2:8" ht="60.25" x14ac:dyDescent="0.25">
      <c r="B10" s="30" t="s">
        <v>52</v>
      </c>
      <c r="C10" s="31" t="s">
        <v>53</v>
      </c>
      <c r="D10" s="32" t="s">
        <v>54</v>
      </c>
      <c r="E10" s="33" t="s">
        <v>35</v>
      </c>
      <c r="F10" s="34">
        <v>500</v>
      </c>
      <c r="G10" s="35">
        <v>0</v>
      </c>
      <c r="H10" s="35">
        <f t="shared" si="0"/>
        <v>0</v>
      </c>
    </row>
    <row r="11" spans="2:8" ht="45.2" x14ac:dyDescent="0.25">
      <c r="B11" s="30" t="s">
        <v>137</v>
      </c>
      <c r="C11" s="31"/>
      <c r="D11" s="45" t="s">
        <v>116</v>
      </c>
      <c r="E11" s="46"/>
      <c r="F11" s="47"/>
      <c r="G11" s="48"/>
      <c r="H11" s="48">
        <f>SUM(H8:H10)</f>
        <v>0</v>
      </c>
    </row>
    <row r="12" spans="2:8" ht="30.15" x14ac:dyDescent="0.25">
      <c r="B12" s="24">
        <v>2</v>
      </c>
      <c r="C12" s="25"/>
      <c r="D12" s="26" t="s">
        <v>117</v>
      </c>
      <c r="E12" s="27"/>
      <c r="F12" s="28"/>
      <c r="G12" s="29"/>
      <c r="H12" s="29"/>
    </row>
    <row r="13" spans="2:8" ht="60.25" x14ac:dyDescent="0.25">
      <c r="B13" s="30" t="s">
        <v>55</v>
      </c>
      <c r="C13" s="31" t="s">
        <v>47</v>
      </c>
      <c r="D13" s="32" t="s">
        <v>48</v>
      </c>
      <c r="E13" s="33" t="s">
        <v>36</v>
      </c>
      <c r="F13" s="34">
        <v>500</v>
      </c>
      <c r="G13" s="35">
        <v>0</v>
      </c>
      <c r="H13" s="35">
        <f>F13*G13</f>
        <v>0</v>
      </c>
    </row>
    <row r="14" spans="2:8" ht="75.3" x14ac:dyDescent="0.25">
      <c r="B14" s="30" t="s">
        <v>56</v>
      </c>
      <c r="C14" s="31" t="s">
        <v>50</v>
      </c>
      <c r="D14" s="32" t="s">
        <v>51</v>
      </c>
      <c r="E14" s="33" t="s">
        <v>41</v>
      </c>
      <c r="F14" s="34">
        <v>60</v>
      </c>
      <c r="G14" s="35">
        <v>0</v>
      </c>
      <c r="H14" s="35">
        <f t="shared" ref="H14:H15" si="1">F14*G14</f>
        <v>0</v>
      </c>
    </row>
    <row r="15" spans="2:8" ht="60.25" x14ac:dyDescent="0.25">
      <c r="B15" s="30" t="s">
        <v>57</v>
      </c>
      <c r="C15" s="31" t="s">
        <v>53</v>
      </c>
      <c r="D15" s="32" t="s">
        <v>54</v>
      </c>
      <c r="E15" s="33" t="s">
        <v>35</v>
      </c>
      <c r="F15" s="34">
        <v>500</v>
      </c>
      <c r="G15" s="35">
        <v>0</v>
      </c>
      <c r="H15" s="35">
        <f t="shared" si="1"/>
        <v>0</v>
      </c>
    </row>
    <row r="16" spans="2:8" ht="45.2" x14ac:dyDescent="0.25">
      <c r="B16" s="30" t="s">
        <v>137</v>
      </c>
      <c r="C16" s="31"/>
      <c r="D16" s="45" t="s">
        <v>118</v>
      </c>
      <c r="E16" s="46"/>
      <c r="F16" s="47"/>
      <c r="G16" s="48"/>
      <c r="H16" s="48">
        <f>SUM(H13:H15)</f>
        <v>0</v>
      </c>
    </row>
    <row r="17" spans="2:8" ht="30.15" x14ac:dyDescent="0.25">
      <c r="B17" s="24">
        <v>3</v>
      </c>
      <c r="C17" s="25"/>
      <c r="D17" s="26" t="s">
        <v>119</v>
      </c>
      <c r="E17" s="27"/>
      <c r="F17" s="28"/>
      <c r="G17" s="29"/>
      <c r="H17" s="29"/>
    </row>
    <row r="18" spans="2:8" ht="60.25" x14ac:dyDescent="0.25">
      <c r="B18" s="30" t="s">
        <v>58</v>
      </c>
      <c r="C18" s="31" t="s">
        <v>59</v>
      </c>
      <c r="D18" s="32" t="s">
        <v>60</v>
      </c>
      <c r="E18" s="33" t="s">
        <v>41</v>
      </c>
      <c r="F18" s="34">
        <v>32.9</v>
      </c>
      <c r="G18" s="35">
        <v>0</v>
      </c>
      <c r="H18" s="35">
        <f>F18*G18</f>
        <v>0</v>
      </c>
    </row>
    <row r="19" spans="2:8" ht="45.2" x14ac:dyDescent="0.25">
      <c r="B19" s="30" t="s">
        <v>61</v>
      </c>
      <c r="C19" s="31" t="s">
        <v>62</v>
      </c>
      <c r="D19" s="32" t="s">
        <v>63</v>
      </c>
      <c r="E19" s="33" t="s">
        <v>35</v>
      </c>
      <c r="F19" s="34">
        <v>470</v>
      </c>
      <c r="G19" s="35">
        <v>0</v>
      </c>
      <c r="H19" s="35">
        <f t="shared" ref="H19:H25" si="2">F19*G19</f>
        <v>0</v>
      </c>
    </row>
    <row r="20" spans="2:8" ht="45.2" x14ac:dyDescent="0.25">
      <c r="B20" s="30" t="s">
        <v>64</v>
      </c>
      <c r="C20" s="31" t="s">
        <v>65</v>
      </c>
      <c r="D20" s="32" t="s">
        <v>66</v>
      </c>
      <c r="E20" s="33" t="s">
        <v>35</v>
      </c>
      <c r="F20" s="34">
        <v>470</v>
      </c>
      <c r="G20" s="35">
        <v>0</v>
      </c>
      <c r="H20" s="35">
        <f t="shared" si="2"/>
        <v>0</v>
      </c>
    </row>
    <row r="21" spans="2:8" ht="60.25" x14ac:dyDescent="0.25">
      <c r="B21" s="30" t="s">
        <v>67</v>
      </c>
      <c r="C21" s="31" t="s">
        <v>53</v>
      </c>
      <c r="D21" s="32" t="s">
        <v>54</v>
      </c>
      <c r="E21" s="33" t="s">
        <v>35</v>
      </c>
      <c r="F21" s="34">
        <v>1620</v>
      </c>
      <c r="G21" s="35">
        <v>0</v>
      </c>
      <c r="H21" s="35">
        <f t="shared" si="2"/>
        <v>0</v>
      </c>
    </row>
    <row r="22" spans="2:8" ht="60.25" x14ac:dyDescent="0.25">
      <c r="B22" s="30" t="s">
        <v>68</v>
      </c>
      <c r="C22" s="31" t="s">
        <v>37</v>
      </c>
      <c r="D22" s="32" t="s">
        <v>69</v>
      </c>
      <c r="E22" s="33" t="s">
        <v>35</v>
      </c>
      <c r="F22" s="34">
        <v>7.2</v>
      </c>
      <c r="G22" s="35">
        <v>0</v>
      </c>
      <c r="H22" s="35">
        <f t="shared" si="2"/>
        <v>0</v>
      </c>
    </row>
    <row r="23" spans="2:8" ht="60.25" x14ac:dyDescent="0.25">
      <c r="B23" s="30" t="s">
        <v>70</v>
      </c>
      <c r="C23" s="31" t="s">
        <v>39</v>
      </c>
      <c r="D23" s="32" t="s">
        <v>40</v>
      </c>
      <c r="E23" s="33" t="s">
        <v>41</v>
      </c>
      <c r="F23" s="34">
        <v>1.46</v>
      </c>
      <c r="G23" s="35">
        <v>0</v>
      </c>
      <c r="H23" s="35">
        <f t="shared" si="2"/>
        <v>0</v>
      </c>
    </row>
    <row r="24" spans="2:8" ht="60.25" x14ac:dyDescent="0.25">
      <c r="B24" s="30" t="s">
        <v>71</v>
      </c>
      <c r="C24" s="31" t="s">
        <v>42</v>
      </c>
      <c r="D24" s="32" t="s">
        <v>43</v>
      </c>
      <c r="E24" s="33" t="s">
        <v>36</v>
      </c>
      <c r="F24" s="34">
        <v>18</v>
      </c>
      <c r="G24" s="35">
        <v>0</v>
      </c>
      <c r="H24" s="35">
        <f t="shared" si="2"/>
        <v>0</v>
      </c>
    </row>
    <row r="25" spans="2:8" ht="75.3" x14ac:dyDescent="0.25">
      <c r="B25" s="30" t="s">
        <v>72</v>
      </c>
      <c r="C25" s="31" t="s">
        <v>44</v>
      </c>
      <c r="D25" s="32" t="s">
        <v>45</v>
      </c>
      <c r="E25" s="33" t="s">
        <v>36</v>
      </c>
      <c r="F25" s="34">
        <v>4.5</v>
      </c>
      <c r="G25" s="35">
        <v>0</v>
      </c>
      <c r="H25" s="35">
        <f t="shared" si="2"/>
        <v>0</v>
      </c>
    </row>
    <row r="26" spans="2:8" ht="30.15" x14ac:dyDescent="0.25">
      <c r="B26" s="30" t="s">
        <v>137</v>
      </c>
      <c r="C26" s="31"/>
      <c r="D26" s="45" t="s">
        <v>120</v>
      </c>
      <c r="E26" s="46"/>
      <c r="F26" s="47"/>
      <c r="G26" s="48"/>
      <c r="H26" s="48">
        <f>SUM(H18:H25)</f>
        <v>0</v>
      </c>
    </row>
    <row r="27" spans="2:8" ht="30.15" x14ac:dyDescent="0.25">
      <c r="B27" s="24">
        <v>4</v>
      </c>
      <c r="C27" s="25"/>
      <c r="D27" s="26" t="s">
        <v>121</v>
      </c>
      <c r="E27" s="27"/>
      <c r="F27" s="28"/>
      <c r="G27" s="29"/>
      <c r="H27" s="29"/>
    </row>
    <row r="28" spans="2:8" ht="60.25" x14ac:dyDescent="0.25">
      <c r="B28" s="30" t="s">
        <v>73</v>
      </c>
      <c r="C28" s="31" t="s">
        <v>59</v>
      </c>
      <c r="D28" s="32" t="s">
        <v>74</v>
      </c>
      <c r="E28" s="33" t="s">
        <v>41</v>
      </c>
      <c r="F28" s="34">
        <v>220.15</v>
      </c>
      <c r="G28" s="35">
        <v>0</v>
      </c>
      <c r="H28" s="35">
        <f>F28*G28</f>
        <v>0</v>
      </c>
    </row>
    <row r="29" spans="2:8" ht="45.2" x14ac:dyDescent="0.25">
      <c r="B29" s="30" t="s">
        <v>75</v>
      </c>
      <c r="C29" s="31" t="s">
        <v>62</v>
      </c>
      <c r="D29" s="32" t="s">
        <v>63</v>
      </c>
      <c r="E29" s="33" t="s">
        <v>35</v>
      </c>
      <c r="F29" s="34">
        <v>3145</v>
      </c>
      <c r="G29" s="35">
        <v>0</v>
      </c>
      <c r="H29" s="35">
        <f t="shared" ref="H29:H35" si="3">F29*G29</f>
        <v>0</v>
      </c>
    </row>
    <row r="30" spans="2:8" ht="45.2" x14ac:dyDescent="0.25">
      <c r="B30" s="30" t="s">
        <v>76</v>
      </c>
      <c r="C30" s="31" t="s">
        <v>65</v>
      </c>
      <c r="D30" s="32" t="s">
        <v>66</v>
      </c>
      <c r="E30" s="33" t="s">
        <v>35</v>
      </c>
      <c r="F30" s="34">
        <v>3145</v>
      </c>
      <c r="G30" s="35">
        <v>0</v>
      </c>
      <c r="H30" s="35">
        <f t="shared" si="3"/>
        <v>0</v>
      </c>
    </row>
    <row r="31" spans="2:8" ht="60.25" x14ac:dyDescent="0.25">
      <c r="B31" s="30" t="s">
        <v>77</v>
      </c>
      <c r="C31" s="31" t="s">
        <v>53</v>
      </c>
      <c r="D31" s="32" t="s">
        <v>54</v>
      </c>
      <c r="E31" s="33" t="s">
        <v>35</v>
      </c>
      <c r="F31" s="34">
        <v>2653</v>
      </c>
      <c r="G31" s="35">
        <v>0</v>
      </c>
      <c r="H31" s="35">
        <f t="shared" si="3"/>
        <v>0</v>
      </c>
    </row>
    <row r="32" spans="2:8" ht="60.25" x14ac:dyDescent="0.25">
      <c r="B32" s="30" t="s">
        <v>78</v>
      </c>
      <c r="C32" s="31" t="s">
        <v>37</v>
      </c>
      <c r="D32" s="32" t="s">
        <v>38</v>
      </c>
      <c r="E32" s="33" t="s">
        <v>35</v>
      </c>
      <c r="F32" s="34">
        <v>7.2</v>
      </c>
      <c r="G32" s="35">
        <v>0</v>
      </c>
      <c r="H32" s="35">
        <f t="shared" si="3"/>
        <v>0</v>
      </c>
    </row>
    <row r="33" spans="2:8" ht="60.25" x14ac:dyDescent="0.25">
      <c r="B33" s="30" t="s">
        <v>79</v>
      </c>
      <c r="C33" s="31" t="s">
        <v>39</v>
      </c>
      <c r="D33" s="32" t="s">
        <v>40</v>
      </c>
      <c r="E33" s="33" t="s">
        <v>41</v>
      </c>
      <c r="F33" s="34">
        <v>1.46</v>
      </c>
      <c r="G33" s="35">
        <v>0</v>
      </c>
      <c r="H33" s="35">
        <f t="shared" si="3"/>
        <v>0</v>
      </c>
    </row>
    <row r="34" spans="2:8" ht="60.25" x14ac:dyDescent="0.25">
      <c r="B34" s="30" t="s">
        <v>80</v>
      </c>
      <c r="C34" s="31" t="s">
        <v>42</v>
      </c>
      <c r="D34" s="32" t="s">
        <v>43</v>
      </c>
      <c r="E34" s="33" t="s">
        <v>36</v>
      </c>
      <c r="F34" s="34">
        <v>18</v>
      </c>
      <c r="G34" s="35">
        <v>0</v>
      </c>
      <c r="H34" s="35">
        <f t="shared" si="3"/>
        <v>0</v>
      </c>
    </row>
    <row r="35" spans="2:8" ht="75.3" x14ac:dyDescent="0.25">
      <c r="B35" s="30" t="s">
        <v>81</v>
      </c>
      <c r="C35" s="31" t="s">
        <v>44</v>
      </c>
      <c r="D35" s="32" t="s">
        <v>45</v>
      </c>
      <c r="E35" s="33" t="s">
        <v>36</v>
      </c>
      <c r="F35" s="34">
        <v>4.5</v>
      </c>
      <c r="G35" s="35">
        <v>0</v>
      </c>
      <c r="H35" s="35">
        <f t="shared" si="3"/>
        <v>0</v>
      </c>
    </row>
    <row r="36" spans="2:8" ht="45.2" x14ac:dyDescent="0.25">
      <c r="B36" s="30" t="s">
        <v>137</v>
      </c>
      <c r="C36" s="31"/>
      <c r="D36" s="45" t="s">
        <v>122</v>
      </c>
      <c r="E36" s="46"/>
      <c r="F36" s="47"/>
      <c r="G36" s="48"/>
      <c r="H36" s="48">
        <f>SUM(H28:H35)</f>
        <v>0</v>
      </c>
    </row>
    <row r="37" spans="2:8" ht="30.15" x14ac:dyDescent="0.25">
      <c r="B37" s="24">
        <v>5</v>
      </c>
      <c r="C37" s="25"/>
      <c r="D37" s="26" t="s">
        <v>123</v>
      </c>
      <c r="E37" s="27"/>
      <c r="F37" s="28"/>
      <c r="G37" s="29"/>
      <c r="H37" s="29"/>
    </row>
    <row r="38" spans="2:8" ht="60.25" x14ac:dyDescent="0.25">
      <c r="B38" s="30" t="s">
        <v>82</v>
      </c>
      <c r="C38" s="31" t="s">
        <v>53</v>
      </c>
      <c r="D38" s="32" t="s">
        <v>54</v>
      </c>
      <c r="E38" s="33" t="s">
        <v>35</v>
      </c>
      <c r="F38" s="34">
        <v>300</v>
      </c>
      <c r="G38" s="35">
        <v>0</v>
      </c>
      <c r="H38" s="35">
        <f>F38*G38</f>
        <v>0</v>
      </c>
    </row>
    <row r="39" spans="2:8" ht="30.15" x14ac:dyDescent="0.25">
      <c r="B39" s="30" t="s">
        <v>137</v>
      </c>
      <c r="C39" s="31"/>
      <c r="D39" s="45" t="s">
        <v>124</v>
      </c>
      <c r="E39" s="46"/>
      <c r="F39" s="47"/>
      <c r="G39" s="48"/>
      <c r="H39" s="48">
        <f>SUM(H38)</f>
        <v>0</v>
      </c>
    </row>
    <row r="40" spans="2:8" ht="30.15" x14ac:dyDescent="0.25">
      <c r="B40" s="24">
        <v>6</v>
      </c>
      <c r="C40" s="25"/>
      <c r="D40" s="26" t="s">
        <v>125</v>
      </c>
      <c r="E40" s="27"/>
      <c r="F40" s="28"/>
      <c r="G40" s="29"/>
      <c r="H40" s="29"/>
    </row>
    <row r="41" spans="2:8" ht="60.25" x14ac:dyDescent="0.25">
      <c r="B41" s="30" t="s">
        <v>83</v>
      </c>
      <c r="C41" s="31" t="s">
        <v>59</v>
      </c>
      <c r="D41" s="32" t="s">
        <v>74</v>
      </c>
      <c r="E41" s="33" t="s">
        <v>41</v>
      </c>
      <c r="F41" s="34">
        <v>10</v>
      </c>
      <c r="G41" s="35">
        <v>0</v>
      </c>
      <c r="H41" s="35">
        <f>F41*G41</f>
        <v>0</v>
      </c>
    </row>
    <row r="42" spans="2:8" ht="45.2" x14ac:dyDescent="0.25">
      <c r="B42" s="30" t="s">
        <v>84</v>
      </c>
      <c r="C42" s="31" t="s">
        <v>62</v>
      </c>
      <c r="D42" s="32" t="s">
        <v>63</v>
      </c>
      <c r="E42" s="33" t="s">
        <v>35</v>
      </c>
      <c r="F42" s="34">
        <v>300</v>
      </c>
      <c r="G42" s="35">
        <v>0</v>
      </c>
      <c r="H42" s="35">
        <f t="shared" ref="H42:H46" si="4">F42*G42</f>
        <v>0</v>
      </c>
    </row>
    <row r="43" spans="2:8" ht="45.2" x14ac:dyDescent="0.25">
      <c r="B43" s="30" t="s">
        <v>85</v>
      </c>
      <c r="C43" s="31" t="s">
        <v>65</v>
      </c>
      <c r="D43" s="32" t="s">
        <v>66</v>
      </c>
      <c r="E43" s="33" t="s">
        <v>35</v>
      </c>
      <c r="F43" s="34">
        <v>300</v>
      </c>
      <c r="G43" s="35">
        <v>0</v>
      </c>
      <c r="H43" s="35">
        <f t="shared" si="4"/>
        <v>0</v>
      </c>
    </row>
    <row r="44" spans="2:8" ht="45.2" x14ac:dyDescent="0.25">
      <c r="B44" s="30" t="s">
        <v>86</v>
      </c>
      <c r="C44" s="31" t="s">
        <v>87</v>
      </c>
      <c r="D44" s="32" t="s">
        <v>88</v>
      </c>
      <c r="E44" s="33" t="s">
        <v>36</v>
      </c>
      <c r="F44" s="34">
        <v>50</v>
      </c>
      <c r="G44" s="35">
        <v>0</v>
      </c>
      <c r="H44" s="35">
        <f t="shared" si="4"/>
        <v>0</v>
      </c>
    </row>
    <row r="45" spans="2:8" ht="75.3" x14ac:dyDescent="0.25">
      <c r="B45" s="30" t="s">
        <v>89</v>
      </c>
      <c r="C45" s="31" t="s">
        <v>50</v>
      </c>
      <c r="D45" s="32" t="s">
        <v>90</v>
      </c>
      <c r="E45" s="33" t="s">
        <v>41</v>
      </c>
      <c r="F45" s="34">
        <v>15</v>
      </c>
      <c r="G45" s="35">
        <v>0</v>
      </c>
      <c r="H45" s="35">
        <f t="shared" si="4"/>
        <v>0</v>
      </c>
    </row>
    <row r="46" spans="2:8" ht="60.25" x14ac:dyDescent="0.25">
      <c r="B46" s="30" t="s">
        <v>91</v>
      </c>
      <c r="C46" s="31" t="s">
        <v>53</v>
      </c>
      <c r="D46" s="32" t="s">
        <v>54</v>
      </c>
      <c r="E46" s="33" t="s">
        <v>35</v>
      </c>
      <c r="F46" s="34">
        <v>50</v>
      </c>
      <c r="G46" s="35">
        <v>0</v>
      </c>
      <c r="H46" s="35">
        <f t="shared" si="4"/>
        <v>0</v>
      </c>
    </row>
    <row r="47" spans="2:8" ht="30.15" x14ac:dyDescent="0.25">
      <c r="B47" s="30" t="s">
        <v>137</v>
      </c>
      <c r="C47" s="31"/>
      <c r="D47" s="45" t="s">
        <v>126</v>
      </c>
      <c r="E47" s="46"/>
      <c r="F47" s="47"/>
      <c r="G47" s="48"/>
      <c r="H47" s="48">
        <f>SUM(H41:H46)</f>
        <v>0</v>
      </c>
    </row>
    <row r="48" spans="2:8" ht="30.15" x14ac:dyDescent="0.25">
      <c r="B48" s="24">
        <v>7</v>
      </c>
      <c r="C48" s="25"/>
      <c r="D48" s="26" t="s">
        <v>127</v>
      </c>
      <c r="E48" s="27"/>
      <c r="F48" s="28"/>
      <c r="G48" s="29"/>
      <c r="H48" s="29"/>
    </row>
    <row r="49" spans="2:8" ht="75.3" x14ac:dyDescent="0.25">
      <c r="B49" s="30" t="s">
        <v>92</v>
      </c>
      <c r="C49" s="31" t="s">
        <v>93</v>
      </c>
      <c r="D49" s="32" t="s">
        <v>94</v>
      </c>
      <c r="E49" s="33" t="s">
        <v>35</v>
      </c>
      <c r="F49" s="34">
        <v>12</v>
      </c>
      <c r="G49" s="35">
        <v>0</v>
      </c>
      <c r="H49" s="35">
        <f>F49*G49</f>
        <v>0</v>
      </c>
    </row>
    <row r="50" spans="2:8" ht="45.2" x14ac:dyDescent="0.25">
      <c r="B50" s="30" t="s">
        <v>137</v>
      </c>
      <c r="C50" s="31"/>
      <c r="D50" s="45" t="s">
        <v>128</v>
      </c>
      <c r="E50" s="46"/>
      <c r="F50" s="47"/>
      <c r="G50" s="48"/>
      <c r="H50" s="48">
        <f>SUM(H49)</f>
        <v>0</v>
      </c>
    </row>
    <row r="51" spans="2:8" ht="30.15" x14ac:dyDescent="0.25">
      <c r="B51" s="24">
        <v>8</v>
      </c>
      <c r="C51" s="25"/>
      <c r="D51" s="26" t="s">
        <v>129</v>
      </c>
      <c r="E51" s="27"/>
      <c r="F51" s="28"/>
      <c r="G51" s="29"/>
      <c r="H51" s="29"/>
    </row>
    <row r="52" spans="2:8" ht="60.25" x14ac:dyDescent="0.25">
      <c r="B52" s="30" t="s">
        <v>95</v>
      </c>
      <c r="C52" s="31" t="s">
        <v>47</v>
      </c>
      <c r="D52" s="32" t="s">
        <v>48</v>
      </c>
      <c r="E52" s="33" t="s">
        <v>36</v>
      </c>
      <c r="F52" s="34">
        <v>200</v>
      </c>
      <c r="G52" s="35">
        <v>0</v>
      </c>
      <c r="H52" s="35">
        <f>F52*G52</f>
        <v>0</v>
      </c>
    </row>
    <row r="53" spans="2:8" ht="75.3" x14ac:dyDescent="0.25">
      <c r="B53" s="30" t="s">
        <v>96</v>
      </c>
      <c r="C53" s="31" t="s">
        <v>50</v>
      </c>
      <c r="D53" s="32" t="s">
        <v>90</v>
      </c>
      <c r="E53" s="33" t="s">
        <v>41</v>
      </c>
      <c r="F53" s="34">
        <v>48</v>
      </c>
      <c r="G53" s="35">
        <v>0</v>
      </c>
      <c r="H53" s="35">
        <f>F53*G53</f>
        <v>0</v>
      </c>
    </row>
    <row r="54" spans="2:8" ht="30.15" x14ac:dyDescent="0.25">
      <c r="B54" s="30" t="s">
        <v>137</v>
      </c>
      <c r="C54" s="31"/>
      <c r="D54" s="45" t="s">
        <v>130</v>
      </c>
      <c r="E54" s="46"/>
      <c r="F54" s="47"/>
      <c r="G54" s="48"/>
      <c r="H54" s="48">
        <f>SUM(H52:H53)</f>
        <v>0</v>
      </c>
    </row>
    <row r="55" spans="2:8" ht="30.15" x14ac:dyDescent="0.25">
      <c r="B55" s="24">
        <v>9</v>
      </c>
      <c r="C55" s="25"/>
      <c r="D55" s="26" t="s">
        <v>131</v>
      </c>
      <c r="E55" s="27"/>
      <c r="F55" s="28"/>
      <c r="G55" s="29"/>
      <c r="H55" s="29"/>
    </row>
    <row r="56" spans="2:8" ht="60.25" x14ac:dyDescent="0.25">
      <c r="B56" s="30" t="s">
        <v>97</v>
      </c>
      <c r="C56" s="31" t="s">
        <v>53</v>
      </c>
      <c r="D56" s="32" t="s">
        <v>54</v>
      </c>
      <c r="E56" s="33" t="s">
        <v>35</v>
      </c>
      <c r="F56" s="34">
        <v>230</v>
      </c>
      <c r="G56" s="35">
        <v>0</v>
      </c>
      <c r="H56" s="35">
        <f>F56*G56</f>
        <v>0</v>
      </c>
    </row>
    <row r="57" spans="2:8" ht="45.2" x14ac:dyDescent="0.25">
      <c r="B57" s="30" t="s">
        <v>98</v>
      </c>
      <c r="C57" s="31" t="s">
        <v>99</v>
      </c>
      <c r="D57" s="32" t="s">
        <v>100</v>
      </c>
      <c r="E57" s="33" t="s">
        <v>35</v>
      </c>
      <c r="F57" s="34">
        <v>759.5</v>
      </c>
      <c r="G57" s="35">
        <v>0</v>
      </c>
      <c r="H57" s="35">
        <f t="shared" ref="H57:H60" si="5">F57*G57</f>
        <v>0</v>
      </c>
    </row>
    <row r="58" spans="2:8" ht="60.25" x14ac:dyDescent="0.25">
      <c r="B58" s="30" t="s">
        <v>101</v>
      </c>
      <c r="C58" s="31" t="s">
        <v>93</v>
      </c>
      <c r="D58" s="32" t="s">
        <v>102</v>
      </c>
      <c r="E58" s="33" t="s">
        <v>35</v>
      </c>
      <c r="F58" s="34">
        <v>22.3</v>
      </c>
      <c r="G58" s="35">
        <v>0</v>
      </c>
      <c r="H58" s="35">
        <f t="shared" si="5"/>
        <v>0</v>
      </c>
    </row>
    <row r="59" spans="2:8" ht="60.25" x14ac:dyDescent="0.25">
      <c r="B59" s="30" t="s">
        <v>103</v>
      </c>
      <c r="C59" s="31" t="s">
        <v>47</v>
      </c>
      <c r="D59" s="32" t="s">
        <v>48</v>
      </c>
      <c r="E59" s="33" t="s">
        <v>36</v>
      </c>
      <c r="F59" s="34">
        <v>460</v>
      </c>
      <c r="G59" s="35">
        <v>0</v>
      </c>
      <c r="H59" s="35">
        <f t="shared" si="5"/>
        <v>0</v>
      </c>
    </row>
    <row r="60" spans="2:8" ht="75.3" x14ac:dyDescent="0.25">
      <c r="B60" s="30" t="s">
        <v>104</v>
      </c>
      <c r="C60" s="31" t="s">
        <v>50</v>
      </c>
      <c r="D60" s="32" t="s">
        <v>90</v>
      </c>
      <c r="E60" s="33" t="s">
        <v>41</v>
      </c>
      <c r="F60" s="34">
        <v>55.2</v>
      </c>
      <c r="G60" s="35">
        <v>0</v>
      </c>
      <c r="H60" s="35">
        <f t="shared" si="5"/>
        <v>0</v>
      </c>
    </row>
    <row r="61" spans="2:8" ht="30.15" x14ac:dyDescent="0.25">
      <c r="B61" s="30" t="s">
        <v>137</v>
      </c>
      <c r="C61" s="31"/>
      <c r="D61" s="45" t="s">
        <v>132</v>
      </c>
      <c r="E61" s="46"/>
      <c r="F61" s="47"/>
      <c r="G61" s="48"/>
      <c r="H61" s="48">
        <f>SUM(H56:H60)</f>
        <v>0</v>
      </c>
    </row>
    <row r="62" spans="2:8" ht="30.15" x14ac:dyDescent="0.25">
      <c r="B62" s="24">
        <v>10</v>
      </c>
      <c r="C62" s="25"/>
      <c r="D62" s="26" t="s">
        <v>133</v>
      </c>
      <c r="E62" s="27"/>
      <c r="F62" s="28"/>
      <c r="G62" s="29"/>
      <c r="H62" s="29"/>
    </row>
    <row r="63" spans="2:8" ht="60.25" x14ac:dyDescent="0.25">
      <c r="B63" s="30" t="s">
        <v>105</v>
      </c>
      <c r="C63" s="31" t="s">
        <v>53</v>
      </c>
      <c r="D63" s="32" t="s">
        <v>54</v>
      </c>
      <c r="E63" s="33" t="s">
        <v>35</v>
      </c>
      <c r="F63" s="34">
        <v>3278</v>
      </c>
      <c r="G63" s="35">
        <v>0</v>
      </c>
      <c r="H63" s="35">
        <f>F63*G63</f>
        <v>0</v>
      </c>
    </row>
    <row r="64" spans="2:8" ht="30.15" x14ac:dyDescent="0.25">
      <c r="B64" s="30" t="s">
        <v>137</v>
      </c>
      <c r="C64" s="31"/>
      <c r="D64" s="45" t="s">
        <v>134</v>
      </c>
      <c r="E64" s="46"/>
      <c r="F64" s="47"/>
      <c r="G64" s="48"/>
      <c r="H64" s="48">
        <f>SUM(H63)</f>
        <v>0</v>
      </c>
    </row>
    <row r="65" spans="2:9" ht="30.15" x14ac:dyDescent="0.25">
      <c r="B65" s="24">
        <v>11</v>
      </c>
      <c r="C65" s="25"/>
      <c r="D65" s="26" t="s">
        <v>135</v>
      </c>
      <c r="E65" s="27"/>
      <c r="F65" s="28"/>
      <c r="G65" s="29"/>
      <c r="H65" s="29"/>
    </row>
    <row r="66" spans="2:9" ht="60.25" x14ac:dyDescent="0.25">
      <c r="B66" s="30" t="s">
        <v>106</v>
      </c>
      <c r="C66" s="31" t="s">
        <v>59</v>
      </c>
      <c r="D66" s="32" t="s">
        <v>74</v>
      </c>
      <c r="E66" s="33" t="s">
        <v>41</v>
      </c>
      <c r="F66" s="34">
        <v>31.5</v>
      </c>
      <c r="G66" s="35">
        <v>0</v>
      </c>
      <c r="H66" s="35">
        <f>F66*G66</f>
        <v>0</v>
      </c>
    </row>
    <row r="67" spans="2:9" ht="45.2" x14ac:dyDescent="0.25">
      <c r="B67" s="30" t="s">
        <v>107</v>
      </c>
      <c r="C67" s="31" t="s">
        <v>62</v>
      </c>
      <c r="D67" s="32" t="s">
        <v>63</v>
      </c>
      <c r="E67" s="33" t="s">
        <v>35</v>
      </c>
      <c r="F67" s="34">
        <v>31.5</v>
      </c>
      <c r="G67" s="35">
        <v>0</v>
      </c>
      <c r="H67" s="35">
        <f t="shared" ref="H67:H72" si="6">F67*G67</f>
        <v>0</v>
      </c>
    </row>
    <row r="68" spans="2:9" ht="45.2" x14ac:dyDescent="0.25">
      <c r="B68" s="30" t="s">
        <v>108</v>
      </c>
      <c r="C68" s="31" t="s">
        <v>65</v>
      </c>
      <c r="D68" s="32" t="s">
        <v>66</v>
      </c>
      <c r="E68" s="33" t="s">
        <v>35</v>
      </c>
      <c r="F68" s="34">
        <v>31.5</v>
      </c>
      <c r="G68" s="35">
        <v>0</v>
      </c>
      <c r="H68" s="35">
        <f t="shared" si="6"/>
        <v>0</v>
      </c>
    </row>
    <row r="69" spans="2:9" ht="60.25" x14ac:dyDescent="0.25">
      <c r="B69" s="30" t="s">
        <v>109</v>
      </c>
      <c r="C69" s="31" t="s">
        <v>53</v>
      </c>
      <c r="D69" s="32" t="s">
        <v>54</v>
      </c>
      <c r="E69" s="33" t="s">
        <v>35</v>
      </c>
      <c r="F69" s="34">
        <v>970</v>
      </c>
      <c r="G69" s="35">
        <v>0</v>
      </c>
      <c r="H69" s="35">
        <f t="shared" si="6"/>
        <v>0</v>
      </c>
    </row>
    <row r="70" spans="2:9" ht="60.25" x14ac:dyDescent="0.25">
      <c r="B70" s="30" t="s">
        <v>110</v>
      </c>
      <c r="C70" s="31" t="s">
        <v>47</v>
      </c>
      <c r="D70" s="32" t="s">
        <v>48</v>
      </c>
      <c r="E70" s="33" t="s">
        <v>36</v>
      </c>
      <c r="F70" s="34">
        <v>80</v>
      </c>
      <c r="G70" s="35">
        <v>0</v>
      </c>
      <c r="H70" s="35">
        <f t="shared" si="6"/>
        <v>0</v>
      </c>
    </row>
    <row r="71" spans="2:9" ht="75.3" x14ac:dyDescent="0.25">
      <c r="B71" s="30" t="s">
        <v>111</v>
      </c>
      <c r="C71" s="31" t="s">
        <v>50</v>
      </c>
      <c r="D71" s="32" t="s">
        <v>90</v>
      </c>
      <c r="E71" s="33" t="s">
        <v>41</v>
      </c>
      <c r="F71" s="34">
        <v>19.2</v>
      </c>
      <c r="G71" s="35">
        <v>0</v>
      </c>
      <c r="H71" s="35">
        <f t="shared" si="6"/>
        <v>0</v>
      </c>
    </row>
    <row r="72" spans="2:9" ht="45.2" x14ac:dyDescent="0.25">
      <c r="B72" s="30" t="s">
        <v>112</v>
      </c>
      <c r="C72" s="31" t="s">
        <v>113</v>
      </c>
      <c r="D72" s="32" t="s">
        <v>114</v>
      </c>
      <c r="E72" s="33" t="s">
        <v>36</v>
      </c>
      <c r="F72" s="34">
        <v>6</v>
      </c>
      <c r="G72" s="35">
        <v>0</v>
      </c>
      <c r="H72" s="35">
        <f t="shared" si="6"/>
        <v>0</v>
      </c>
    </row>
    <row r="73" spans="2:9" ht="30.8" thickBot="1" x14ac:dyDescent="0.3">
      <c r="B73" s="30" t="s">
        <v>137</v>
      </c>
      <c r="C73" s="31"/>
      <c r="D73" s="45" t="s">
        <v>136</v>
      </c>
      <c r="E73" s="46"/>
      <c r="F73" s="47"/>
      <c r="G73" s="48"/>
      <c r="H73" s="48">
        <f>SUM(H66:H72)</f>
        <v>0</v>
      </c>
    </row>
    <row r="74" spans="2:9" ht="25.55" customHeight="1" thickTop="1" thickBot="1" x14ac:dyDescent="0.3">
      <c r="B74" s="22" t="s">
        <v>3</v>
      </c>
      <c r="C74" s="23" t="s">
        <v>3</v>
      </c>
      <c r="D74" s="36" t="s">
        <v>17</v>
      </c>
      <c r="E74" s="37"/>
      <c r="F74" s="37"/>
      <c r="G74" s="38"/>
      <c r="H74" s="39">
        <f>H11+H16+H26+H36+H39+H47+H50+H54+H61+H64+H73</f>
        <v>0</v>
      </c>
    </row>
    <row r="75" spans="2:9" ht="23.6" customHeight="1" thickTop="1" thickBot="1" x14ac:dyDescent="0.3">
      <c r="B75" s="40"/>
      <c r="C75" s="40"/>
      <c r="D75" s="36" t="s">
        <v>18</v>
      </c>
      <c r="E75" s="41" t="s">
        <v>2</v>
      </c>
      <c r="F75" s="41" t="s">
        <v>19</v>
      </c>
      <c r="G75" s="42">
        <v>23</v>
      </c>
      <c r="H75" s="39">
        <f>H74*23%</f>
        <v>0</v>
      </c>
    </row>
    <row r="76" spans="2:9" ht="25.55" customHeight="1" thickTop="1" thickBot="1" x14ac:dyDescent="0.3">
      <c r="B76" s="40"/>
      <c r="C76" s="40"/>
      <c r="D76" s="36" t="s">
        <v>20</v>
      </c>
      <c r="E76" s="43"/>
      <c r="F76" s="43"/>
      <c r="G76" s="44"/>
      <c r="H76" s="39">
        <f>H75+H74</f>
        <v>0</v>
      </c>
    </row>
    <row r="77" spans="2:9" ht="12.45" thickTop="1" x14ac:dyDescent="0.25"/>
    <row r="80" spans="2:9" s="3" customFormat="1" ht="17.2" customHeight="1" x14ac:dyDescent="0.2">
      <c r="B80" s="7"/>
      <c r="C80" s="7"/>
      <c r="D80" s="8" t="s">
        <v>21</v>
      </c>
      <c r="E80" s="7"/>
      <c r="F80" s="7"/>
      <c r="G80" s="15" t="s">
        <v>22</v>
      </c>
      <c r="H80" s="15"/>
      <c r="I80" s="9"/>
    </row>
    <row r="83" spans="2:9" x14ac:dyDescent="0.25">
      <c r="H83" s="2"/>
    </row>
    <row r="84" spans="2:9" s="3" customFormat="1" ht="17.2" customHeight="1" x14ac:dyDescent="0.2">
      <c r="B84" s="12" t="s">
        <v>23</v>
      </c>
      <c r="C84" s="12"/>
      <c r="D84" s="12"/>
      <c r="E84" s="12"/>
      <c r="F84" s="12"/>
      <c r="G84" s="12"/>
      <c r="H84" s="12"/>
      <c r="I84" s="12"/>
    </row>
    <row r="85" spans="2:9" s="3" customFormat="1" ht="17.2" customHeight="1" x14ac:dyDescent="0.2">
      <c r="B85" s="11" t="s">
        <v>24</v>
      </c>
      <c r="C85" s="11"/>
      <c r="D85" s="11"/>
      <c r="E85" s="11"/>
      <c r="F85" s="11" t="s">
        <v>25</v>
      </c>
      <c r="G85" s="11"/>
      <c r="H85" s="13" t="s">
        <v>26</v>
      </c>
      <c r="I85" s="14"/>
    </row>
    <row r="86" spans="2:9" s="3" customFormat="1" ht="20.95" customHeight="1" x14ac:dyDescent="0.2">
      <c r="B86" s="16" t="s">
        <v>27</v>
      </c>
      <c r="C86" s="16"/>
      <c r="D86" s="16"/>
      <c r="E86" s="16"/>
      <c r="F86" s="17" t="s">
        <v>28</v>
      </c>
      <c r="G86" s="17"/>
      <c r="H86" s="18">
        <v>0</v>
      </c>
      <c r="I86" s="18"/>
    </row>
    <row r="87" spans="2:9" s="3" customFormat="1" ht="19.5" customHeight="1" x14ac:dyDescent="0.2">
      <c r="B87" s="16" t="s">
        <v>29</v>
      </c>
      <c r="C87" s="16"/>
      <c r="D87" s="16"/>
      <c r="E87" s="16"/>
      <c r="F87" s="17" t="s">
        <v>30</v>
      </c>
      <c r="G87" s="17"/>
      <c r="H87" s="18">
        <v>0</v>
      </c>
      <c r="I87" s="18"/>
    </row>
    <row r="88" spans="2:9" s="3" customFormat="1" ht="19.5" customHeight="1" x14ac:dyDescent="0.2">
      <c r="B88" s="16" t="s">
        <v>31</v>
      </c>
      <c r="C88" s="16"/>
      <c r="D88" s="16"/>
      <c r="E88" s="16"/>
      <c r="F88" s="17" t="s">
        <v>32</v>
      </c>
      <c r="G88" s="17"/>
      <c r="H88" s="18">
        <v>0</v>
      </c>
      <c r="I88" s="18"/>
    </row>
    <row r="89" spans="2:9" s="3" customFormat="1" ht="17.2" customHeight="1" x14ac:dyDescent="0.2">
      <c r="B89" s="16" t="s">
        <v>33</v>
      </c>
      <c r="C89" s="16"/>
      <c r="D89" s="16"/>
      <c r="E89" s="16"/>
      <c r="F89" s="17" t="s">
        <v>34</v>
      </c>
      <c r="G89" s="17"/>
      <c r="H89" s="18">
        <v>0</v>
      </c>
      <c r="I89" s="18"/>
    </row>
    <row r="92" spans="2:9" s="3" customFormat="1" ht="17.2" customHeight="1" x14ac:dyDescent="0.2">
      <c r="B92" s="4"/>
      <c r="C92" s="4"/>
      <c r="D92" s="4"/>
      <c r="E92" s="4"/>
      <c r="F92" s="5"/>
      <c r="G92" s="5"/>
      <c r="H92" s="6"/>
      <c r="I92" s="6"/>
    </row>
    <row r="93" spans="2:9" s="3" customFormat="1" ht="17.2" customHeight="1" x14ac:dyDescent="0.2">
      <c r="B93" s="4"/>
      <c r="C93" s="4"/>
      <c r="D93" s="4"/>
      <c r="E93" s="4"/>
      <c r="F93" s="5"/>
      <c r="G93" s="5"/>
      <c r="H93" s="6"/>
      <c r="I93" s="6"/>
    </row>
  </sheetData>
  <mergeCells count="19">
    <mergeCell ref="B88:E88"/>
    <mergeCell ref="F88:G88"/>
    <mergeCell ref="H88:I88"/>
    <mergeCell ref="B89:E89"/>
    <mergeCell ref="F89:G89"/>
    <mergeCell ref="H89:I89"/>
    <mergeCell ref="B86:E86"/>
    <mergeCell ref="F86:G86"/>
    <mergeCell ref="H86:I86"/>
    <mergeCell ref="B87:E87"/>
    <mergeCell ref="F87:G87"/>
    <mergeCell ref="H87:I87"/>
    <mergeCell ref="B1:H1"/>
    <mergeCell ref="B3:H3"/>
    <mergeCell ref="F85:G85"/>
    <mergeCell ref="B84:I84"/>
    <mergeCell ref="B85:E85"/>
    <mergeCell ref="H85:I85"/>
    <mergeCell ref="G80:H80"/>
  </mergeCells>
  <pageMargins left="0.70866141732283472" right="0.39370078740157483" top="0.78740157480314965" bottom="0.78740157480314965" header="0.51181102362204722" footer="0.51181102362204722"/>
  <pageSetup paperSize="9" scale="79" fitToHeight="0" orientation="portrait" r:id="rId1"/>
  <headerFooter alignWithMargins="0"/>
  <rowBreaks count="4" manualBreakCount="4">
    <brk id="20" max="16383" man="1"/>
    <brk id="34" max="16383" man="1"/>
    <brk id="50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Zygmunt Cichy - Nadleśnictwo Bircza</cp:lastModifiedBy>
  <cp:lastPrinted>2023-07-26T08:10:03Z</cp:lastPrinted>
  <dcterms:created xsi:type="dcterms:W3CDTF">2013-05-31T10:52:38Z</dcterms:created>
  <dcterms:modified xsi:type="dcterms:W3CDTF">2023-07-26T08:23:14Z</dcterms:modified>
</cp:coreProperties>
</file>