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1175" windowHeight="11445"/>
  </bookViews>
  <sheets>
    <sheet name="Kosztorys" sheetId="2" r:id="rId1"/>
  </sheets>
  <calcPr calcId="145621"/>
</workbook>
</file>

<file path=xl/calcChain.xml><?xml version="1.0" encoding="utf-8"?>
<calcChain xmlns="http://schemas.openxmlformats.org/spreadsheetml/2006/main">
  <c r="V139" i="2" l="1"/>
  <c r="U139" i="2"/>
  <c r="T139" i="2"/>
  <c r="S139" i="2"/>
  <c r="R139" i="2"/>
  <c r="Q139" i="2"/>
  <c r="W139" i="2"/>
  <c r="V138" i="2"/>
  <c r="V140" i="2" s="1"/>
  <c r="U138" i="2"/>
  <c r="T138" i="2"/>
  <c r="S138" i="2"/>
  <c r="R138" i="2"/>
  <c r="R140" i="2" s="1"/>
  <c r="Q138" i="2"/>
  <c r="Q140" i="2" s="1"/>
  <c r="W138" i="2"/>
  <c r="V134" i="2"/>
  <c r="U134" i="2"/>
  <c r="T134" i="2"/>
  <c r="S134" i="2"/>
  <c r="R134" i="2"/>
  <c r="Q134" i="2"/>
  <c r="W134" i="2"/>
  <c r="V133" i="2"/>
  <c r="U133" i="2"/>
  <c r="T133" i="2"/>
  <c r="S133" i="2"/>
  <c r="R133" i="2"/>
  <c r="Q133" i="2"/>
  <c r="W133" i="2"/>
  <c r="V132" i="2"/>
  <c r="U132" i="2"/>
  <c r="T132" i="2"/>
  <c r="S132" i="2"/>
  <c r="R132" i="2"/>
  <c r="Q132" i="2"/>
  <c r="W132" i="2"/>
  <c r="V131" i="2"/>
  <c r="U131" i="2"/>
  <c r="T131" i="2"/>
  <c r="S131" i="2"/>
  <c r="R131" i="2"/>
  <c r="Q131" i="2"/>
  <c r="W131" i="2"/>
  <c r="V130" i="2"/>
  <c r="U130" i="2"/>
  <c r="T130" i="2"/>
  <c r="S130" i="2"/>
  <c r="R130" i="2"/>
  <c r="Q130" i="2"/>
  <c r="W130" i="2"/>
  <c r="V129" i="2"/>
  <c r="U129" i="2"/>
  <c r="T129" i="2"/>
  <c r="S129" i="2"/>
  <c r="R129" i="2"/>
  <c r="Q129" i="2"/>
  <c r="W129" i="2"/>
  <c r="V128" i="2"/>
  <c r="U128" i="2"/>
  <c r="T128" i="2"/>
  <c r="S128" i="2"/>
  <c r="R128" i="2"/>
  <c r="Q128" i="2"/>
  <c r="W128" i="2"/>
  <c r="V124" i="2"/>
  <c r="U124" i="2"/>
  <c r="T124" i="2"/>
  <c r="S124" i="2"/>
  <c r="R124" i="2"/>
  <c r="Q124" i="2"/>
  <c r="W124" i="2"/>
  <c r="V123" i="2"/>
  <c r="U123" i="2"/>
  <c r="T123" i="2"/>
  <c r="S123" i="2"/>
  <c r="R123" i="2"/>
  <c r="Q123" i="2"/>
  <c r="W123" i="2"/>
  <c r="V122" i="2"/>
  <c r="U122" i="2"/>
  <c r="T122" i="2"/>
  <c r="S122" i="2"/>
  <c r="R122" i="2"/>
  <c r="Q122" i="2"/>
  <c r="W122" i="2"/>
  <c r="V121" i="2"/>
  <c r="U121" i="2"/>
  <c r="T121" i="2"/>
  <c r="S121" i="2"/>
  <c r="R121" i="2"/>
  <c r="Q121" i="2"/>
  <c r="W121" i="2"/>
  <c r="V120" i="2"/>
  <c r="U120" i="2"/>
  <c r="T120" i="2"/>
  <c r="S120" i="2"/>
  <c r="R120" i="2"/>
  <c r="Q120" i="2"/>
  <c r="W120" i="2"/>
  <c r="V119" i="2"/>
  <c r="U119" i="2"/>
  <c r="T119" i="2"/>
  <c r="S119" i="2"/>
  <c r="R119" i="2"/>
  <c r="Q119" i="2"/>
  <c r="W119" i="2"/>
  <c r="V118" i="2"/>
  <c r="U118" i="2"/>
  <c r="T118" i="2"/>
  <c r="S118" i="2"/>
  <c r="R118" i="2"/>
  <c r="Q118" i="2"/>
  <c r="W118" i="2"/>
  <c r="V114" i="2"/>
  <c r="U114" i="2"/>
  <c r="T114" i="2"/>
  <c r="S114" i="2"/>
  <c r="R114" i="2"/>
  <c r="Q114" i="2"/>
  <c r="W114" i="2"/>
  <c r="V113" i="2"/>
  <c r="U113" i="2"/>
  <c r="U115" i="2" s="1"/>
  <c r="T113" i="2"/>
  <c r="S113" i="2"/>
  <c r="R113" i="2"/>
  <c r="Q113" i="2"/>
  <c r="Q115" i="2" s="1"/>
  <c r="W113" i="2"/>
  <c r="V109" i="2"/>
  <c r="V110" i="2" s="1"/>
  <c r="U109" i="2"/>
  <c r="U110" i="2" s="1"/>
  <c r="T109" i="2"/>
  <c r="T110" i="2" s="1"/>
  <c r="S109" i="2"/>
  <c r="S110" i="2" s="1"/>
  <c r="R109" i="2"/>
  <c r="R110" i="2" s="1"/>
  <c r="Q109" i="2"/>
  <c r="Q110" i="2" s="1"/>
  <c r="W109" i="2"/>
  <c r="V105" i="2"/>
  <c r="U105" i="2"/>
  <c r="T105" i="2"/>
  <c r="S105" i="2"/>
  <c r="R105" i="2"/>
  <c r="Q105" i="2"/>
  <c r="W105" i="2"/>
  <c r="V104" i="2"/>
  <c r="U104" i="2"/>
  <c r="T104" i="2"/>
  <c r="S104" i="2"/>
  <c r="R104" i="2"/>
  <c r="Q104" i="2"/>
  <c r="W104" i="2"/>
  <c r="V103" i="2"/>
  <c r="U103" i="2"/>
  <c r="T103" i="2"/>
  <c r="S103" i="2"/>
  <c r="R103" i="2"/>
  <c r="Q103" i="2"/>
  <c r="W103" i="2"/>
  <c r="V102" i="2"/>
  <c r="U102" i="2"/>
  <c r="T102" i="2"/>
  <c r="S102" i="2"/>
  <c r="R102" i="2"/>
  <c r="Q102" i="2"/>
  <c r="W102" i="2"/>
  <c r="V101" i="2"/>
  <c r="U101" i="2"/>
  <c r="T101" i="2"/>
  <c r="S101" i="2"/>
  <c r="R101" i="2"/>
  <c r="Q101" i="2"/>
  <c r="W101" i="2"/>
  <c r="V100" i="2"/>
  <c r="U100" i="2"/>
  <c r="T100" i="2"/>
  <c r="S100" i="2"/>
  <c r="R100" i="2"/>
  <c r="Q100" i="2"/>
  <c r="W100" i="2"/>
  <c r="V99" i="2"/>
  <c r="U99" i="2"/>
  <c r="T99" i="2"/>
  <c r="S99" i="2"/>
  <c r="R99" i="2"/>
  <c r="R106" i="2" s="1"/>
  <c r="Q99" i="2"/>
  <c r="W99" i="2"/>
  <c r="W95" i="2"/>
  <c r="V95" i="2"/>
  <c r="U95" i="2"/>
  <c r="T95" i="2"/>
  <c r="S95" i="2"/>
  <c r="R95" i="2"/>
  <c r="Q95" i="2"/>
  <c r="V94" i="2"/>
  <c r="U94" i="2"/>
  <c r="T94" i="2"/>
  <c r="S94" i="2"/>
  <c r="R94" i="2"/>
  <c r="Q94" i="2"/>
  <c r="W94" i="2"/>
  <c r="V93" i="2"/>
  <c r="U93" i="2"/>
  <c r="T93" i="2"/>
  <c r="S93" i="2"/>
  <c r="R93" i="2"/>
  <c r="Q93" i="2"/>
  <c r="W93" i="2"/>
  <c r="V92" i="2"/>
  <c r="V96" i="2" s="1"/>
  <c r="U92" i="2"/>
  <c r="T92" i="2"/>
  <c r="S92" i="2"/>
  <c r="R92" i="2"/>
  <c r="R96" i="2" s="1"/>
  <c r="Q92" i="2"/>
  <c r="W92" i="2"/>
  <c r="W88" i="2"/>
  <c r="V88" i="2"/>
  <c r="U88" i="2"/>
  <c r="T88" i="2"/>
  <c r="S88" i="2"/>
  <c r="R88" i="2"/>
  <c r="Q88" i="2"/>
  <c r="V87" i="2"/>
  <c r="U87" i="2"/>
  <c r="T87" i="2"/>
  <c r="S87" i="2"/>
  <c r="R87" i="2"/>
  <c r="Q87" i="2"/>
  <c r="W87" i="2"/>
  <c r="V86" i="2"/>
  <c r="U86" i="2"/>
  <c r="T86" i="2"/>
  <c r="S86" i="2"/>
  <c r="R86" i="2"/>
  <c r="Q86" i="2"/>
  <c r="W86" i="2"/>
  <c r="V85" i="2"/>
  <c r="V89" i="2" s="1"/>
  <c r="U85" i="2"/>
  <c r="T85" i="2"/>
  <c r="S85" i="2"/>
  <c r="R85" i="2"/>
  <c r="R89" i="2" s="1"/>
  <c r="Q85" i="2"/>
  <c r="W85" i="2"/>
  <c r="V81" i="2"/>
  <c r="U81" i="2"/>
  <c r="T81" i="2"/>
  <c r="S81" i="2"/>
  <c r="R81" i="2"/>
  <c r="Q81" i="2"/>
  <c r="W81" i="2"/>
  <c r="V80" i="2"/>
  <c r="U80" i="2"/>
  <c r="T80" i="2"/>
  <c r="S80" i="2"/>
  <c r="R80" i="2"/>
  <c r="Q80" i="2"/>
  <c r="W80" i="2"/>
  <c r="V79" i="2"/>
  <c r="U79" i="2"/>
  <c r="T79" i="2"/>
  <c r="S79" i="2"/>
  <c r="R79" i="2"/>
  <c r="Q79" i="2"/>
  <c r="W79" i="2"/>
  <c r="V78" i="2"/>
  <c r="V82" i="2" s="1"/>
  <c r="U78" i="2"/>
  <c r="T78" i="2"/>
  <c r="S78" i="2"/>
  <c r="R78" i="2"/>
  <c r="R82" i="2" s="1"/>
  <c r="Q78" i="2"/>
  <c r="W78" i="2"/>
  <c r="V74" i="2"/>
  <c r="U74" i="2"/>
  <c r="T74" i="2"/>
  <c r="S74" i="2"/>
  <c r="R74" i="2"/>
  <c r="Q74" i="2"/>
  <c r="W74" i="2"/>
  <c r="V73" i="2"/>
  <c r="U73" i="2"/>
  <c r="T73" i="2"/>
  <c r="S73" i="2"/>
  <c r="R73" i="2"/>
  <c r="Q73" i="2"/>
  <c r="W73" i="2"/>
  <c r="V72" i="2"/>
  <c r="V75" i="2" s="1"/>
  <c r="U72" i="2"/>
  <c r="T72" i="2"/>
  <c r="S72" i="2"/>
  <c r="R72" i="2"/>
  <c r="R75" i="2" s="1"/>
  <c r="Q72" i="2"/>
  <c r="W72" i="2"/>
  <c r="V68" i="2"/>
  <c r="U68" i="2"/>
  <c r="T68" i="2"/>
  <c r="S68" i="2"/>
  <c r="R68" i="2"/>
  <c r="Q68" i="2"/>
  <c r="W68" i="2"/>
  <c r="V67" i="2"/>
  <c r="U67" i="2"/>
  <c r="T67" i="2"/>
  <c r="S67" i="2"/>
  <c r="R67" i="2"/>
  <c r="Q67" i="2"/>
  <c r="W67" i="2"/>
  <c r="V66" i="2"/>
  <c r="U66" i="2"/>
  <c r="T66" i="2"/>
  <c r="S66" i="2"/>
  <c r="S69" i="2" s="1"/>
  <c r="R66" i="2"/>
  <c r="Q66" i="2"/>
  <c r="W66" i="2"/>
  <c r="V62" i="2"/>
  <c r="U62" i="2"/>
  <c r="T62" i="2"/>
  <c r="S62" i="2"/>
  <c r="R62" i="2"/>
  <c r="Q62" i="2"/>
  <c r="W62" i="2"/>
  <c r="V61" i="2"/>
  <c r="U61" i="2"/>
  <c r="T61" i="2"/>
  <c r="S61" i="2"/>
  <c r="R61" i="2"/>
  <c r="Q61" i="2"/>
  <c r="W61" i="2"/>
  <c r="V60" i="2"/>
  <c r="U60" i="2"/>
  <c r="T60" i="2"/>
  <c r="T63" i="2" s="1"/>
  <c r="S60" i="2"/>
  <c r="R60" i="2"/>
  <c r="Q60" i="2"/>
  <c r="W60" i="2"/>
  <c r="V56" i="2"/>
  <c r="U56" i="2"/>
  <c r="T56" i="2"/>
  <c r="S56" i="2"/>
  <c r="R56" i="2"/>
  <c r="Q56" i="2"/>
  <c r="W56" i="2"/>
  <c r="V55" i="2"/>
  <c r="U55" i="2"/>
  <c r="T55" i="2"/>
  <c r="S55" i="2"/>
  <c r="R55" i="2"/>
  <c r="Q55" i="2"/>
  <c r="W55" i="2"/>
  <c r="V54" i="2"/>
  <c r="U54" i="2"/>
  <c r="T54" i="2"/>
  <c r="S54" i="2"/>
  <c r="R54" i="2"/>
  <c r="Q54" i="2"/>
  <c r="Q57" i="2" s="1"/>
  <c r="W54" i="2"/>
  <c r="V48" i="2"/>
  <c r="U48" i="2"/>
  <c r="T48" i="2"/>
  <c r="S48" i="2"/>
  <c r="R48" i="2"/>
  <c r="Q48" i="2"/>
  <c r="W48" i="2"/>
  <c r="V47" i="2"/>
  <c r="U47" i="2"/>
  <c r="T47" i="2"/>
  <c r="S47" i="2"/>
  <c r="R47" i="2"/>
  <c r="Q47" i="2"/>
  <c r="W47" i="2"/>
  <c r="W46" i="2"/>
  <c r="V46" i="2"/>
  <c r="U46" i="2"/>
  <c r="T46" i="2"/>
  <c r="S46" i="2"/>
  <c r="R46" i="2"/>
  <c r="Q46" i="2"/>
  <c r="W45" i="2"/>
  <c r="V45" i="2"/>
  <c r="U45" i="2"/>
  <c r="T45" i="2"/>
  <c r="S45" i="2"/>
  <c r="R45" i="2"/>
  <c r="Q45" i="2"/>
  <c r="V44" i="2"/>
  <c r="U44" i="2"/>
  <c r="T44" i="2"/>
  <c r="S44" i="2"/>
  <c r="R44" i="2"/>
  <c r="Q44" i="2"/>
  <c r="W44" i="2"/>
  <c r="V43" i="2"/>
  <c r="U43" i="2"/>
  <c r="T43" i="2"/>
  <c r="S43" i="2"/>
  <c r="R43" i="2"/>
  <c r="Q43" i="2"/>
  <c r="W43" i="2"/>
  <c r="W42" i="2"/>
  <c r="V42" i="2"/>
  <c r="U42" i="2"/>
  <c r="T42" i="2"/>
  <c r="S42" i="2"/>
  <c r="R42" i="2"/>
  <c r="Q42" i="2"/>
  <c r="W41" i="2"/>
  <c r="V41" i="2"/>
  <c r="U41" i="2"/>
  <c r="T41" i="2"/>
  <c r="S41" i="2"/>
  <c r="R41" i="2"/>
  <c r="Q41" i="2"/>
  <c r="V40" i="2"/>
  <c r="U40" i="2"/>
  <c r="T40" i="2"/>
  <c r="S40" i="2"/>
  <c r="R40" i="2"/>
  <c r="Q40" i="2"/>
  <c r="W40" i="2"/>
  <c r="V39" i="2"/>
  <c r="U39" i="2"/>
  <c r="T39" i="2"/>
  <c r="S39" i="2"/>
  <c r="R39" i="2"/>
  <c r="Q39" i="2"/>
  <c r="W39" i="2"/>
  <c r="W38" i="2"/>
  <c r="V38" i="2"/>
  <c r="U38" i="2"/>
  <c r="T38" i="2"/>
  <c r="S38" i="2"/>
  <c r="R38" i="2"/>
  <c r="Q38" i="2"/>
  <c r="W37" i="2"/>
  <c r="V37" i="2"/>
  <c r="U37" i="2"/>
  <c r="T37" i="2"/>
  <c r="S37" i="2"/>
  <c r="R37" i="2"/>
  <c r="Q37" i="2"/>
  <c r="V36" i="2"/>
  <c r="U36" i="2"/>
  <c r="T36" i="2"/>
  <c r="S36" i="2"/>
  <c r="R36" i="2"/>
  <c r="Q36" i="2"/>
  <c r="W36" i="2"/>
  <c r="V35" i="2"/>
  <c r="U35" i="2"/>
  <c r="T35" i="2"/>
  <c r="S35" i="2"/>
  <c r="R35" i="2"/>
  <c r="Q35" i="2"/>
  <c r="W35" i="2"/>
  <c r="W34" i="2"/>
  <c r="V34" i="2"/>
  <c r="U34" i="2"/>
  <c r="T34" i="2"/>
  <c r="S34" i="2"/>
  <c r="R34" i="2"/>
  <c r="Q34" i="2"/>
  <c r="V33" i="2"/>
  <c r="U33" i="2"/>
  <c r="T33" i="2"/>
  <c r="S33" i="2"/>
  <c r="R33" i="2"/>
  <c r="Q33" i="2"/>
  <c r="W33" i="2"/>
  <c r="V32" i="2"/>
  <c r="U32" i="2"/>
  <c r="T32" i="2"/>
  <c r="S32" i="2"/>
  <c r="R32" i="2"/>
  <c r="Q32" i="2"/>
  <c r="W32" i="2"/>
  <c r="V28" i="2"/>
  <c r="U28" i="2"/>
  <c r="T28" i="2"/>
  <c r="S28" i="2"/>
  <c r="R28" i="2"/>
  <c r="Q28" i="2"/>
  <c r="W28" i="2"/>
  <c r="W27" i="2"/>
  <c r="V27" i="2"/>
  <c r="U27" i="2"/>
  <c r="T27" i="2"/>
  <c r="S27" i="2"/>
  <c r="R27" i="2"/>
  <c r="Q27" i="2"/>
  <c r="V26" i="2"/>
  <c r="U26" i="2"/>
  <c r="T26" i="2"/>
  <c r="S26" i="2"/>
  <c r="R26" i="2"/>
  <c r="Q26" i="2"/>
  <c r="W26" i="2"/>
  <c r="V25" i="2"/>
  <c r="U25" i="2"/>
  <c r="T25" i="2"/>
  <c r="S25" i="2"/>
  <c r="R25" i="2"/>
  <c r="Q25" i="2"/>
  <c r="W25" i="2"/>
  <c r="V24" i="2"/>
  <c r="U24" i="2"/>
  <c r="T24" i="2"/>
  <c r="S24" i="2"/>
  <c r="R24" i="2"/>
  <c r="Q24" i="2"/>
  <c r="W24" i="2"/>
  <c r="W23" i="2"/>
  <c r="V23" i="2"/>
  <c r="U23" i="2"/>
  <c r="T23" i="2"/>
  <c r="S23" i="2"/>
  <c r="R23" i="2"/>
  <c r="Q23" i="2"/>
  <c r="V22" i="2"/>
  <c r="U22" i="2"/>
  <c r="T22" i="2"/>
  <c r="S22" i="2"/>
  <c r="R22" i="2"/>
  <c r="Q22" i="2"/>
  <c r="W22" i="2"/>
  <c r="V21" i="2"/>
  <c r="U21" i="2"/>
  <c r="T21" i="2"/>
  <c r="S21" i="2"/>
  <c r="R21" i="2"/>
  <c r="Q21" i="2"/>
  <c r="W21" i="2"/>
  <c r="V20" i="2"/>
  <c r="U20" i="2"/>
  <c r="T20" i="2"/>
  <c r="S20" i="2"/>
  <c r="R20" i="2"/>
  <c r="Q20" i="2"/>
  <c r="W20" i="2"/>
  <c r="W19" i="2"/>
  <c r="V19" i="2"/>
  <c r="U19" i="2"/>
  <c r="T19" i="2"/>
  <c r="S19" i="2"/>
  <c r="R19" i="2"/>
  <c r="Q19" i="2"/>
  <c r="V18" i="2"/>
  <c r="U18" i="2"/>
  <c r="T18" i="2"/>
  <c r="S18" i="2"/>
  <c r="R18" i="2"/>
  <c r="Q18" i="2"/>
  <c r="W18" i="2"/>
  <c r="V17" i="2"/>
  <c r="U17" i="2"/>
  <c r="T17" i="2"/>
  <c r="S17" i="2"/>
  <c r="R17" i="2"/>
  <c r="Q17" i="2"/>
  <c r="W17" i="2"/>
  <c r="V16" i="2"/>
  <c r="U16" i="2"/>
  <c r="T16" i="2"/>
  <c r="S16" i="2"/>
  <c r="R16" i="2"/>
  <c r="Q16" i="2"/>
  <c r="W16" i="2"/>
  <c r="W15" i="2"/>
  <c r="V15" i="2"/>
  <c r="U15" i="2"/>
  <c r="T15" i="2"/>
  <c r="S15" i="2"/>
  <c r="R15" i="2"/>
  <c r="Q15" i="2"/>
  <c r="V14" i="2"/>
  <c r="U14" i="2"/>
  <c r="T14" i="2"/>
  <c r="S14" i="2"/>
  <c r="R14" i="2"/>
  <c r="Q14" i="2"/>
  <c r="W14" i="2"/>
  <c r="V10" i="2"/>
  <c r="U10" i="2"/>
  <c r="T10" i="2"/>
  <c r="S10" i="2"/>
  <c r="R10" i="2"/>
  <c r="Q10" i="2"/>
  <c r="W10" i="2"/>
  <c r="V9" i="2"/>
  <c r="U9" i="2"/>
  <c r="T9" i="2"/>
  <c r="S9" i="2"/>
  <c r="R9" i="2"/>
  <c r="Q9" i="2"/>
  <c r="W9" i="2"/>
  <c r="R57" i="2" l="1"/>
  <c r="V57" i="2"/>
  <c r="Q63" i="2"/>
  <c r="U63" i="2"/>
  <c r="T69" i="2"/>
  <c r="S75" i="2"/>
  <c r="R11" i="2"/>
  <c r="V11" i="2"/>
  <c r="Q89" i="2"/>
  <c r="U89" i="2"/>
  <c r="Q96" i="2"/>
  <c r="U96" i="2"/>
  <c r="U140" i="2"/>
  <c r="Q11" i="2"/>
  <c r="U11" i="2"/>
  <c r="R49" i="2"/>
  <c r="V49" i="2"/>
  <c r="S57" i="2"/>
  <c r="R63" i="2"/>
  <c r="V63" i="2"/>
  <c r="Q69" i="2"/>
  <c r="U69" i="2"/>
  <c r="T75" i="2"/>
  <c r="S82" i="2"/>
  <c r="S89" i="2"/>
  <c r="S96" i="2"/>
  <c r="S106" i="2"/>
  <c r="S115" i="2"/>
  <c r="Q125" i="2"/>
  <c r="U125" i="2"/>
  <c r="T135" i="2"/>
  <c r="S140" i="2"/>
  <c r="T29" i="2"/>
  <c r="S49" i="2"/>
  <c r="T57" i="2"/>
  <c r="S63" i="2"/>
  <c r="R69" i="2"/>
  <c r="V69" i="2"/>
  <c r="Q75" i="2"/>
  <c r="U75" i="2"/>
  <c r="T82" i="2"/>
  <c r="T89" i="2"/>
  <c r="T96" i="2"/>
  <c r="S11" i="2"/>
  <c r="T11" i="2"/>
  <c r="Q29" i="2"/>
  <c r="U29" i="2"/>
  <c r="T49" i="2"/>
  <c r="U57" i="2"/>
  <c r="Q82" i="2"/>
  <c r="U82" i="2"/>
  <c r="Q106" i="2"/>
  <c r="U106" i="2"/>
  <c r="S125" i="2"/>
  <c r="Q49" i="2"/>
  <c r="V106" i="2"/>
  <c r="R115" i="2"/>
  <c r="V115" i="2"/>
  <c r="T125" i="2"/>
  <c r="S135" i="2"/>
  <c r="T106" i="2"/>
  <c r="T115" i="2"/>
  <c r="R125" i="2"/>
  <c r="V125" i="2"/>
  <c r="Q135" i="2"/>
  <c r="U135" i="2"/>
  <c r="T140" i="2"/>
  <c r="R135" i="2"/>
  <c r="V135" i="2"/>
  <c r="R29" i="2"/>
  <c r="V29" i="2"/>
  <c r="S29" i="2"/>
  <c r="S143" i="2" s="1"/>
  <c r="U49" i="2"/>
  <c r="W75" i="2"/>
  <c r="W135" i="2"/>
  <c r="W11" i="2"/>
  <c r="W57" i="2"/>
  <c r="W82" i="2"/>
  <c r="W89" i="2"/>
  <c r="W96" i="2"/>
  <c r="W106" i="2"/>
  <c r="W115" i="2"/>
  <c r="W140" i="2"/>
  <c r="W29" i="2"/>
  <c r="W63" i="2"/>
  <c r="W110" i="2"/>
  <c r="W49" i="2"/>
  <c r="W69" i="2"/>
  <c r="W125" i="2"/>
  <c r="T143" i="2" l="1"/>
  <c r="R143" i="2"/>
  <c r="Q143" i="2"/>
  <c r="V143" i="2"/>
  <c r="U143" i="2"/>
  <c r="W143" i="2"/>
</calcChain>
</file>

<file path=xl/sharedStrings.xml><?xml version="1.0" encoding="utf-8"?>
<sst xmlns="http://schemas.openxmlformats.org/spreadsheetml/2006/main" count="415" uniqueCount="202">
  <si>
    <t>Nazwa</t>
  </si>
  <si>
    <t>R</t>
  </si>
  <si>
    <t>M</t>
  </si>
  <si>
    <t>T</t>
  </si>
  <si>
    <t>S</t>
  </si>
  <si>
    <t>K</t>
  </si>
  <si>
    <t>Z</t>
  </si>
  <si>
    <t>Prace przygotowawcze</t>
  </si>
  <si>
    <t>Prace rozbiórkowe</t>
  </si>
  <si>
    <t>Prace ziemne</t>
  </si>
  <si>
    <t>Nawierzchnie</t>
  </si>
  <si>
    <t/>
  </si>
  <si>
    <t>Mała architektura</t>
  </si>
  <si>
    <t>Urządzenia zabawowe</t>
  </si>
  <si>
    <t>Ogrodzenie</t>
  </si>
  <si>
    <t>Prace wykończeniowe i inne</t>
  </si>
  <si>
    <t>Poz</t>
  </si>
  <si>
    <t>Symbol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</si>
  <si>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</si>
  <si>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</si>
  <si>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</si>
  <si>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</si>
  <si>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</si>
  <si>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</si>
  <si>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</si>
  <si>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</si>
  <si>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</si>
  <si>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</si>
  <si>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</si>
  <si>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</si>
  <si>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</si>
  <si>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</si>
  <si>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KNNR N001-01-12-02-00</t>
  </si>
  <si>
    <t>SST 01.01.</t>
  </si>
  <si>
    <t>Roboty pomiarowe placu zabaw</t>
  </si>
  <si>
    <t>m2</t>
  </si>
  <si>
    <t>KNR  221-01-07-04-00</t>
  </si>
  <si>
    <t>SST 01.04.</t>
  </si>
  <si>
    <t>Zabezpieczenie drzew średnicy ponad 30 cm na okres robót</t>
  </si>
  <si>
    <t>szt</t>
  </si>
  <si>
    <t>Razem:</t>
  </si>
  <si>
    <t>DZIAŁ  2</t>
  </si>
  <si>
    <t>KNR  231-08-05-04-00</t>
  </si>
  <si>
    <t>SST 01.02.</t>
  </si>
  <si>
    <t>Ręczne rozebranie nawierzchni z kostki nieregularnej wys 8/11 cm na podsypce cementowo-piaskowej</t>
  </si>
  <si>
    <t>KNR  231-08-01-01-00</t>
  </si>
  <si>
    <t>Ręczne rozebranie podbudowy betonowej grub 12 cm</t>
  </si>
  <si>
    <t>KNR  231-08-01-02-00</t>
  </si>
  <si>
    <t>Ręczne rozebranie podbudowy betonowej - dodatek za 1 cm współ.3</t>
  </si>
  <si>
    <t>KNR  231-08-02-05-00</t>
  </si>
  <si>
    <t>Ręczne rozebranie podbudowy z kruszywa grub 15 cm</t>
  </si>
  <si>
    <t>KNR  231-08-02-07-00</t>
  </si>
  <si>
    <t>Mechaniczne rozebranie nawierzchni piaskowej grub 30 cm współ.2</t>
  </si>
  <si>
    <t>KNR  231-08-13-03-00</t>
  </si>
  <si>
    <t>Rozebranie krawężnika betonowego 15x30 cm celem ponownego wbudowania w niższym pozmiomie</t>
  </si>
  <si>
    <t>metr</t>
  </si>
  <si>
    <t>KNR  231-08-12-03-00</t>
  </si>
  <si>
    <t>Rozebranie ławy pod krawężniki z betonu</t>
  </si>
  <si>
    <t>m3</t>
  </si>
  <si>
    <t>Rozebranie krawężnika betonowego 15x30 cm na podsypce cementowo-piaskowej</t>
  </si>
  <si>
    <t>KNR  404-02-01-09-00</t>
  </si>
  <si>
    <t>Rozebranie podestu grub ponad 40 cm z kamienia na zapr cementowej</t>
  </si>
  <si>
    <t>KNR  404-02-03-09-00</t>
  </si>
  <si>
    <t>Rozebr podestu fund. grub ponad 40 cm z kamienia na zaprawie cementowej</t>
  </si>
  <si>
    <t>Kalkulacja własna</t>
  </si>
  <si>
    <t>Demontaż elementów małej architektury</t>
  </si>
  <si>
    <t>Demontaż elementów urządzeń zabawowych</t>
  </si>
  <si>
    <t>KNR  401-01-08-11-00</t>
  </si>
  <si>
    <t>SST 01.05.</t>
  </si>
  <si>
    <t>Wywóz gruzu samochodami wywrotkami na odległość do 1 km z opłata za utylizację</t>
  </si>
  <si>
    <t>KNR  401-01-08-12-00</t>
  </si>
  <si>
    <t>Wywóz gruzu samochodami wywrotkami na każdy następny 1 km współ.9</t>
  </si>
  <si>
    <t>DZIAŁ  3</t>
  </si>
  <si>
    <t>KNR  201-02-35-02-10</t>
  </si>
  <si>
    <t>SST 01.03.</t>
  </si>
  <si>
    <t>Formowanie spycharkami 100 KM nasypu wys do 3,0 m w gruncie kat 3-4 z zagęszczeniem</t>
  </si>
  <si>
    <t>KNR  201-05-05-05-00</t>
  </si>
  <si>
    <t>Plantowanie mechaniczne powierzchni gruntu rodzimego kat 4</t>
  </si>
  <si>
    <t>KNNR N006-01-01-03-01</t>
  </si>
  <si>
    <t>Mechaniczne wykonanie koryta spycharką głęb 31 cm  w gruncie kategorii 2/4 - pod nawierzchnię z kostki betonowej</t>
  </si>
  <si>
    <t>Mechaniczne wykonanie koryta spycharką głęb 31 cm  w gruncie kategorii 2/4 - pod nawierzchnię z kostki kamiennej</t>
  </si>
  <si>
    <t>Mechaniczne wykonanie koryta spycharką głęb 31 cm  w gruncie kategorii 2/4 - pod nawierzchnię z płytek C1</t>
  </si>
  <si>
    <t>Mechaniczne wykonanie koryta spycharką głęb 50 cm  w gruncie kategorii 2/4 - pod nawierzchnię żwirową bezpieczną współ.1,67</t>
  </si>
  <si>
    <t>KNNR N005-07-05-01-03</t>
  </si>
  <si>
    <t>Ułożenie rur osłonowych z PCV fi 110</t>
  </si>
  <si>
    <t>Mechaniczne wykonanie koryta spycharką głęb 39 cm  w gruncie kategorii 2/4 - pod nawierzchnię poliuretanową 80mm współ.1,3</t>
  </si>
  <si>
    <t>Mechaniczne wykonanie koryta spycharką głęb 36 cm  w gruncie kategorii 2/4 - pod nawierzchnię poliuretanową 50mm współ.1,3</t>
  </si>
  <si>
    <t>KNR  201-03-07-02-00</t>
  </si>
  <si>
    <t>Wykopy fundamentowe pod fundament małej architektury</t>
  </si>
  <si>
    <t>Wykopy fundamentowe pod fundament urządzeń zabawowych</t>
  </si>
  <si>
    <t>Wykopy fundamentowe pod fundament ogrodzenia</t>
  </si>
  <si>
    <t>Wykopy fundamentowe pod murek oporowy</t>
  </si>
  <si>
    <t>KNR  221-02-13-01-00</t>
  </si>
  <si>
    <t>Ręczne rozrzucenie ziemi grub 2 cm w terenie płaskim</t>
  </si>
  <si>
    <t>KNR  221-02-13-02-00</t>
  </si>
  <si>
    <t>Rozrzucenie ziemi w terenie płaskim - dodatek za 1 cm współ.8</t>
  </si>
  <si>
    <t>KNR  401-01-08-06-00</t>
  </si>
  <si>
    <t>Wywóz ziemi samochodami wywrotkami na odległość do 1 km w gruncie kategorii 3 wraz z opłatą za utylizację</t>
  </si>
  <si>
    <t>KNR  401-01-08-08-00</t>
  </si>
  <si>
    <t>Wywóz ziemi samochodami wywrotkami na każdy następny 1 km współ.9</t>
  </si>
  <si>
    <t>DZIAŁ  4</t>
  </si>
  <si>
    <t>DZIAŁ  4.1</t>
  </si>
  <si>
    <t>Obrzeża</t>
  </si>
  <si>
    <t>KNR  231-04-02-03-00</t>
  </si>
  <si>
    <t>SST 02.06.</t>
  </si>
  <si>
    <t>Ława pod obrzeża betonowa zwykła C12/15</t>
  </si>
  <si>
    <t>KNR  231-04-07-05-00</t>
  </si>
  <si>
    <t>Obrzeże betonowe 30x8 cm na podsypce cementowo-piaskowej z wypełnieniem spoin zaprawą cementową</t>
  </si>
  <si>
    <t>Obrzeże elastyczne 5x25x100 cm na podsypce cementowo-piaskowej z wypełnieniem spoin zaprawą cementową</t>
  </si>
  <si>
    <t>DZIAŁ  4.2</t>
  </si>
  <si>
    <t>Nawierzchnia z kostki betonowej</t>
  </si>
  <si>
    <t>KNR  231-01-04-05-00</t>
  </si>
  <si>
    <t>SST 02.01.</t>
  </si>
  <si>
    <t>Warstwa odsączająca w korycie, zagęszczenie mechaniczne grub 5 cm, współ.0,5</t>
  </si>
  <si>
    <t>KNR  231-01-14-05-00</t>
  </si>
  <si>
    <t>Warstwa dolna podbudowy z kruszywa łamanego twardego 4-31,5mm grub 15 cm</t>
  </si>
  <si>
    <t>KNR  231-03-21-04-00</t>
  </si>
  <si>
    <t>SST 02.02.</t>
  </si>
  <si>
    <t>Nawierzchnie z kostki bet bezfaz grub 6cm szarej na podsypce cementowo-piaskowej grub 5 cm, z wypełnieniem spoin piaskiem</t>
  </si>
  <si>
    <t>DZIAŁ  4.3</t>
  </si>
  <si>
    <t>Nawierzchnia z kostki kamiennej łamanej</t>
  </si>
  <si>
    <t>KNNR N006-03-02-05-00</t>
  </si>
  <si>
    <t>SST 02.03.</t>
  </si>
  <si>
    <t>Nawierzchnia z kostki łamanej 8-11 cm na podsypce cementowo-piaskowej</t>
  </si>
  <si>
    <t>DZIAŁ  4.4</t>
  </si>
  <si>
    <t>Nawierzchnia z płytek C1</t>
  </si>
  <si>
    <t>KNNR N006-05-03-03-00</t>
  </si>
  <si>
    <t>Chodnik z płyt betonowych C1 na podsypce cementowo-piaskowej spoiny wypełnione piaskiem</t>
  </si>
  <si>
    <t>DZIAŁ  4.5</t>
  </si>
  <si>
    <t>Nawierzchnia bezpieczna żwirowa</t>
  </si>
  <si>
    <t>KNR  231-01-03-04-00</t>
  </si>
  <si>
    <t>Mechan profilowanie i zagęszczenie podłoża kat 1/4</t>
  </si>
  <si>
    <t>Warstwa dolna podbudowy z kruszywa łamanego twardego 4-31,5mm grub 10 cm współ.0,67</t>
  </si>
  <si>
    <t>KNR  231-02-02-07-00</t>
  </si>
  <si>
    <t>SST 02.05.</t>
  </si>
  <si>
    <t>Nawierzchnia żwirowa 2/8 warstwa dolna mechanicznie grub 10 cm współ.2</t>
  </si>
  <si>
    <t>KNR  231-02-02-09-00</t>
  </si>
  <si>
    <t>Nawierzchnia żwirowa 2/4 warstwa górna mechanicznie grub 8 cm współ.2,5</t>
  </si>
  <si>
    <t>DZIAŁ  4.6</t>
  </si>
  <si>
    <t>Nawierzchnia bezpieczna poliuretanowa 80mm</t>
  </si>
  <si>
    <t>Warstwa dolna podbudowy z kruszywa łamanego twardego 4-31,5mm grub 20 cm współ.1,33</t>
  </si>
  <si>
    <t>KNR  231-01-14-07-00</t>
  </si>
  <si>
    <t>Warstwa górna podbudowy z kruszywa łamanego twardego 4-16mm grub 5 cm współ.0,625</t>
  </si>
  <si>
    <t>SST 02.04.</t>
  </si>
  <si>
    <t>Wykonanie nawierzchnie poliuretanowej RAL 6011 grub.80mm</t>
  </si>
  <si>
    <t>DZIAŁ  4.7</t>
  </si>
  <si>
    <t>Nawierzchnia bezpieczna poliuretanowa 50mm</t>
  </si>
  <si>
    <t>Wykonanie nawierzchnie poliuretanowej RAL 6011 grub.50mm</t>
  </si>
  <si>
    <t>DZIAŁ  5</t>
  </si>
  <si>
    <t>KNR  202-02-03-01-03</t>
  </si>
  <si>
    <t>SST 04.01.</t>
  </si>
  <si>
    <t>Stopy fundamentowe betonowe o objętości do 0,5 m3 z betonu C20/25</t>
  </si>
  <si>
    <t>Dostarczenie i montaż ławki z oparciem i podłokietnikami</t>
  </si>
  <si>
    <t>Dostarczenie i montaż ławki z oparciem</t>
  </si>
  <si>
    <t>Dostarczenie i montaż stolika</t>
  </si>
  <si>
    <t>Dostarczenie i montaż tablicy informacyjno - regulaminowej</t>
  </si>
  <si>
    <t>Dostarczenie i montaż kosz na śmieci</t>
  </si>
  <si>
    <t>Dostarczenie i montaż stojaka na rowery</t>
  </si>
  <si>
    <t>DZIAŁ  6</t>
  </si>
  <si>
    <t>SST 04.02.</t>
  </si>
  <si>
    <t>DZIAŁ  6.1</t>
  </si>
  <si>
    <t>Urządzenia zabawowe - Strefa dzieci większych</t>
  </si>
  <si>
    <t>Dostarczenie i montaż zestawu zabawowego zamek</t>
  </si>
  <si>
    <t>Dostarczenie i montaż karuzeli pierścieniowej</t>
  </si>
  <si>
    <t>DZIAŁ  6.2</t>
  </si>
  <si>
    <t>Urządzenia zabawowe - Strefa dzieci mniejszych</t>
  </si>
  <si>
    <t>Dostarczenie i montaż bujak konik</t>
  </si>
  <si>
    <t>Dostarczenie i montaż bujak podwójny</t>
  </si>
  <si>
    <t>Dostarczenie i montaż Potrójna huśtawka - kubełkowa, deska, bocianie gniazdo</t>
  </si>
  <si>
    <t>Dostarczenie i montaż stolik przy piaskownicy</t>
  </si>
  <si>
    <t>Dostarczenie i montaż ławka przy piaskownicy</t>
  </si>
  <si>
    <t>Dostarczenie i montaż piaskownicy</t>
  </si>
  <si>
    <t>KNR  221-06-06-07-00</t>
  </si>
  <si>
    <t>Piaskownice - wypełnienie piaskiem grub. 50cm</t>
  </si>
  <si>
    <t>DZIAŁ  7</t>
  </si>
  <si>
    <t>KNNR N002-01-01-01-00</t>
  </si>
  <si>
    <t>SST 04.03.</t>
  </si>
  <si>
    <t>Deskowanie tradycyjne ław fundamentowych</t>
  </si>
  <si>
    <t>KNR  202-02-01-05-03</t>
  </si>
  <si>
    <t>Lawy fundamentowe betonowe trapezowe szer do 1,0 m z betonu C30/37 pod murek oporowy</t>
  </si>
  <si>
    <t>Stopy fundamentowe betonowe o objetosci do 0,5 m3 z betonu C20/25 - pod słupki ogrodzeniowe</t>
  </si>
  <si>
    <t>KNR  222-03-09-01-00</t>
  </si>
  <si>
    <t>Elementy ścian oporowych "L" wys. 38cm - analogia</t>
  </si>
  <si>
    <t>Elementy ścian oporowych "L" wys. 50cm - analogia</t>
  </si>
  <si>
    <t>KNR  223-04-02-04-00</t>
  </si>
  <si>
    <t>Zakup furtki stalowej oc RAL6002 120x103-110 cm słupki 80x30x3 Analogia</t>
  </si>
  <si>
    <t>KNR  223-04-01-01-00</t>
  </si>
  <si>
    <t>Ogrodzenie panelowe - panel kratowy 3D 250x110cm, ocynkowany pręt fi5/4/5mm RAL6002, slupki 60x40x3mm , 60x60x3mm - Analogia</t>
  </si>
  <si>
    <t>DZIAŁ  8</t>
  </si>
  <si>
    <t>KNR  221-04-01-04-00</t>
  </si>
  <si>
    <t>SST 05.01.</t>
  </si>
  <si>
    <t>Wykonanie trawników dywanowych z nawożeniem w gruncie kategorii 1/2</t>
  </si>
  <si>
    <t>SST 00.00.</t>
  </si>
  <si>
    <t>Pomiary powykonawcze wraz z geodezyjną dokumentacją powykonawczą</t>
  </si>
  <si>
    <t>kmpl</t>
  </si>
  <si>
    <t>OGÓŁEM KOSZTORYS:</t>
  </si>
  <si>
    <t>ZAŁĄCZNIK D do SWZ</t>
  </si>
  <si>
    <t>nr KRS (jeżeli dotyczy) …………………………</t>
  </si>
  <si>
    <t>NIP/PESEL ……………………………………….…</t>
  </si>
  <si>
    <t xml:space="preserve">Nazwa i adres Wykonawcy </t>
  </si>
  <si>
    <t xml:space="preserve">KOSZTORYS OFERTOWY </t>
  </si>
  <si>
    <t xml:space="preserve">Uwaga! Wymagany jest podpis elektroniczny : kwalifikowany podpis elektroniczny LUB podpis zaufany LUB podpis osobisty Wykonawcy/Pełnomocnika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</si>
</sst>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15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b/>
      <i/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8"/>
      <color rgb="FF000000" tint="0.59999389629810485"/>
      <name val="Calibri"/>
      <family val="2"/>
      <charset val="238"/>
    </font>
    <font>
      <b/>
      <i/>
      <sz val="8"/>
      <color rgb="FF000000" tint="0.2999969481490524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horizontal="center" vertical="top"/>
    </xf>
    <xf numFmtId="0" fontId="12" fillId="2" borderId="0" xfId="0" applyFont="1" applyFill="1"/>
    <xf numFmtId="0" fontId="13" fillId="2" borderId="0" xfId="0" applyNumberFormat="1" applyFont="1" applyFill="1" applyBorder="1" applyAlignment="1">
      <alignment horizontal="center" vertical="top"/>
    </xf>
    <xf numFmtId="0" fontId="14" fillId="2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0" fillId="0" borderId="0" xfId="0" applyAlignment="1"/>
    <xf numFmtId="0" fontId="1" fillId="0" borderId="0" xfId="0" applyNumberFormat="1" applyFont="1" applyFill="1" applyBorder="1" applyAlignment="1">
      <alignment vertical="top"/>
    </xf>
    <xf numFmtId="0" fontId="0" fillId="0" borderId="1" xfId="0" applyBorder="1"/>
    <xf numFmtId="0" fontId="1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0" fontId="0" fillId="0" borderId="0" xfId="0"/>
    <xf numFmtId="0" fontId="1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abSelected="1" zoomScaleNormal="100" workbookViewId="0">
      <selection activeCell="AD14" sqref="AD14"/>
    </sheetView>
  </sheetViews>
  <sheetFormatPr defaultRowHeight="12" x14ac:dyDescent="0.2"/>
  <cols>
    <col min="1" max="1" width="6"/>
    <col min="2" max="2" width="20"/>
    <col min="3" max="3" width="15.33203125" customWidth="1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 x14ac:dyDescent="0.2">
      <c r="A1" s="23"/>
      <c r="B1" s="22"/>
      <c r="C1" s="22"/>
      <c r="D1" s="22"/>
      <c r="E1" s="22"/>
      <c r="O1" s="21"/>
      <c r="X1" s="21" t="s">
        <v>196</v>
      </c>
    </row>
    <row r="2" spans="1:28" x14ac:dyDescent="0.2">
      <c r="A2" s="24" t="s">
        <v>199</v>
      </c>
      <c r="B2" s="24"/>
    </row>
    <row r="3" spans="1:28" ht="12.75" x14ac:dyDescent="0.2">
      <c r="A3" s="12" t="s">
        <v>197</v>
      </c>
      <c r="B3" s="22"/>
      <c r="C3" s="22"/>
      <c r="D3" s="22"/>
      <c r="E3" s="22"/>
    </row>
    <row r="4" spans="1:28" x14ac:dyDescent="0.2">
      <c r="A4" t="s">
        <v>198</v>
      </c>
      <c r="D4" s="25" t="s">
        <v>200</v>
      </c>
    </row>
    <row r="6" spans="1:28" x14ac:dyDescent="0.2">
      <c r="A6" s="17" t="s">
        <v>16</v>
      </c>
      <c r="B6" s="17" t="s">
        <v>17</v>
      </c>
      <c r="C6" s="17" t="s">
        <v>11</v>
      </c>
      <c r="D6" s="17" t="s">
        <v>0</v>
      </c>
      <c r="E6" s="18"/>
      <c r="F6" s="17" t="s">
        <v>18</v>
      </c>
      <c r="G6" s="17" t="s">
        <v>19</v>
      </c>
      <c r="H6" s="18"/>
      <c r="I6" s="19" t="s">
        <v>20</v>
      </c>
      <c r="J6" s="19" t="s">
        <v>21</v>
      </c>
      <c r="K6" s="19" t="s">
        <v>22</v>
      </c>
      <c r="L6" s="19" t="s">
        <v>23</v>
      </c>
      <c r="M6" s="19" t="s">
        <v>24</v>
      </c>
      <c r="N6" s="19" t="s">
        <v>25</v>
      </c>
      <c r="O6" s="17" t="s">
        <v>26</v>
      </c>
      <c r="P6" s="18"/>
      <c r="Q6" s="19" t="s">
        <v>1</v>
      </c>
      <c r="R6" s="19" t="s">
        <v>2</v>
      </c>
      <c r="S6" s="19" t="s">
        <v>3</v>
      </c>
      <c r="T6" s="19" t="s">
        <v>4</v>
      </c>
      <c r="U6" s="19" t="s">
        <v>5</v>
      </c>
      <c r="V6" s="19" t="s">
        <v>6</v>
      </c>
      <c r="W6" s="20" t="s">
        <v>27</v>
      </c>
      <c r="X6" s="17" t="s">
        <v>28</v>
      </c>
      <c r="AA6" s="4" t="s">
        <v>29</v>
      </c>
      <c r="AB6" s="4" t="s">
        <v>30</v>
      </c>
    </row>
    <row r="8" spans="1:28" ht="12.75" x14ac:dyDescent="0.2">
      <c r="A8" s="26" t="s">
        <v>31</v>
      </c>
      <c r="B8" s="27"/>
      <c r="C8" s="29" t="s">
        <v>7</v>
      </c>
      <c r="D8" s="27"/>
      <c r="E8" s="27"/>
    </row>
    <row r="9" spans="1:28" x14ac:dyDescent="0.2">
      <c r="A9" s="5">
        <v>1</v>
      </c>
      <c r="B9" s="1" t="s">
        <v>32</v>
      </c>
      <c r="C9" s="1" t="s">
        <v>33</v>
      </c>
      <c r="D9" s="2" t="s">
        <v>34</v>
      </c>
      <c r="F9" s="6" t="s">
        <v>35</v>
      </c>
      <c r="G9" s="7">
        <v>1721.7</v>
      </c>
      <c r="I9" s="8">
        <v>0.14000000000000001</v>
      </c>
      <c r="J9" s="8">
        <v>0.02</v>
      </c>
      <c r="K9" s="8">
        <v>0</v>
      </c>
      <c r="L9" s="8">
        <v>0.01</v>
      </c>
      <c r="M9" s="8">
        <v>0.1</v>
      </c>
      <c r="N9" s="8">
        <v>0.03</v>
      </c>
      <c r="O9" s="3"/>
      <c r="Q9" s="8">
        <f>G9*I9</f>
        <v>241.03800000000004</v>
      </c>
      <c r="R9" s="8">
        <f>G9*J9</f>
        <v>34.434000000000005</v>
      </c>
      <c r="S9" s="8">
        <f>G9*K9</f>
        <v>0</v>
      </c>
      <c r="T9" s="8">
        <f>G9*L9</f>
        <v>17.217000000000002</v>
      </c>
      <c r="U9" s="8">
        <f>G9*M9</f>
        <v>172.17000000000002</v>
      </c>
      <c r="V9" s="8">
        <f>G9*N9</f>
        <v>51.650999999999996</v>
      </c>
      <c r="W9" s="9">
        <f>G9*O9</f>
        <v>0</v>
      </c>
      <c r="X9" s="3"/>
      <c r="AA9" s="10">
        <v>0.3</v>
      </c>
      <c r="AB9" s="11">
        <v>516.51</v>
      </c>
    </row>
    <row r="10" spans="1:28" ht="24" x14ac:dyDescent="0.2">
      <c r="A10" s="5">
        <v>2</v>
      </c>
      <c r="B10" s="1" t="s">
        <v>36</v>
      </c>
      <c r="C10" s="1" t="s">
        <v>37</v>
      </c>
      <c r="D10" s="2" t="s">
        <v>38</v>
      </c>
      <c r="F10" s="6" t="s">
        <v>39</v>
      </c>
      <c r="G10" s="7">
        <v>1</v>
      </c>
      <c r="I10" s="8">
        <v>96.35</v>
      </c>
      <c r="J10" s="8">
        <v>37.86</v>
      </c>
      <c r="K10" s="8">
        <v>0</v>
      </c>
      <c r="L10" s="8">
        <v>0</v>
      </c>
      <c r="M10" s="8">
        <v>62.63</v>
      </c>
      <c r="N10" s="8">
        <v>17.489999999999998</v>
      </c>
      <c r="O10" s="3"/>
      <c r="Q10" s="8">
        <f>G10*I10</f>
        <v>96.35</v>
      </c>
      <c r="R10" s="8">
        <f>G10*J10</f>
        <v>37.86</v>
      </c>
      <c r="S10" s="8">
        <f>G10*K10</f>
        <v>0</v>
      </c>
      <c r="T10" s="8">
        <f>G10*L10</f>
        <v>0</v>
      </c>
      <c r="U10" s="8">
        <f>G10*M10</f>
        <v>62.63</v>
      </c>
      <c r="V10" s="8">
        <f>G10*N10</f>
        <v>17.489999999999998</v>
      </c>
      <c r="W10" s="9">
        <f>G10*O10</f>
        <v>0</v>
      </c>
      <c r="X10" s="3"/>
      <c r="AA10" s="10">
        <v>214.33</v>
      </c>
      <c r="AB10" s="11">
        <v>214.33</v>
      </c>
    </row>
    <row r="11" spans="1:28" ht="12.75" x14ac:dyDescent="0.2">
      <c r="F11" s="26" t="s">
        <v>40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3">
        <f t="shared" ref="Q11:W11" si="0">SUM(Q9:Q10)</f>
        <v>337.38800000000003</v>
      </c>
      <c r="R11" s="13">
        <f t="shared" si="0"/>
        <v>72.294000000000011</v>
      </c>
      <c r="S11" s="13">
        <f t="shared" si="0"/>
        <v>0</v>
      </c>
      <c r="T11" s="13">
        <f t="shared" si="0"/>
        <v>17.217000000000002</v>
      </c>
      <c r="U11" s="13">
        <f t="shared" si="0"/>
        <v>234.8</v>
      </c>
      <c r="V11" s="13">
        <f t="shared" si="0"/>
        <v>69.140999999999991</v>
      </c>
      <c r="W11" s="14">
        <f t="shared" si="0"/>
        <v>0</v>
      </c>
      <c r="X11" s="15"/>
      <c r="AB11" s="16">
        <v>730.84</v>
      </c>
    </row>
    <row r="13" spans="1:28" ht="12.75" x14ac:dyDescent="0.2">
      <c r="A13" s="26" t="s">
        <v>41</v>
      </c>
      <c r="B13" s="27"/>
      <c r="C13" s="29" t="s">
        <v>8</v>
      </c>
      <c r="D13" s="27"/>
      <c r="E13" s="27"/>
    </row>
    <row r="14" spans="1:28" ht="36" x14ac:dyDescent="0.2">
      <c r="A14" s="5">
        <v>3</v>
      </c>
      <c r="B14" s="1" t="s">
        <v>42</v>
      </c>
      <c r="C14" s="1" t="s">
        <v>43</v>
      </c>
      <c r="D14" s="2" t="s">
        <v>44</v>
      </c>
      <c r="F14" s="6" t="s">
        <v>35</v>
      </c>
      <c r="G14" s="7">
        <v>26</v>
      </c>
      <c r="I14" s="8">
        <v>18.489999999999998</v>
      </c>
      <c r="J14" s="8">
        <v>0</v>
      </c>
      <c r="K14" s="8">
        <v>0</v>
      </c>
      <c r="L14" s="8">
        <v>0</v>
      </c>
      <c r="M14" s="8">
        <v>12.02</v>
      </c>
      <c r="N14" s="8">
        <v>3.36</v>
      </c>
      <c r="O14" s="3"/>
      <c r="Q14" s="8">
        <f t="shared" ref="Q14:Q28" si="1">G14*I14</f>
        <v>480.73999999999995</v>
      </c>
      <c r="R14" s="8">
        <f t="shared" ref="R14:R28" si="2">G14*J14</f>
        <v>0</v>
      </c>
      <c r="S14" s="8">
        <f t="shared" ref="S14:S28" si="3">G14*K14</f>
        <v>0</v>
      </c>
      <c r="T14" s="8">
        <f t="shared" ref="T14:T28" si="4">G14*L14</f>
        <v>0</v>
      </c>
      <c r="U14" s="8">
        <f t="shared" ref="U14:U28" si="5">G14*M14</f>
        <v>312.52</v>
      </c>
      <c r="V14" s="8">
        <f t="shared" ref="V14:V28" si="6">G14*N14</f>
        <v>87.36</v>
      </c>
      <c r="W14" s="9">
        <f t="shared" ref="W14:W28" si="7">G14*O14</f>
        <v>0</v>
      </c>
      <c r="X14" s="3"/>
      <c r="AA14" s="10">
        <v>33.869999999999997</v>
      </c>
      <c r="AB14" s="11">
        <v>880.62</v>
      </c>
    </row>
    <row r="15" spans="1:28" ht="24" x14ac:dyDescent="0.2">
      <c r="A15" s="5">
        <v>4</v>
      </c>
      <c r="B15" s="1" t="s">
        <v>45</v>
      </c>
      <c r="C15" s="1" t="s">
        <v>43</v>
      </c>
      <c r="D15" s="2" t="s">
        <v>46</v>
      </c>
      <c r="F15" s="6" t="s">
        <v>35</v>
      </c>
      <c r="G15" s="7">
        <v>26</v>
      </c>
      <c r="I15" s="8">
        <v>30.06</v>
      </c>
      <c r="J15" s="8">
        <v>0</v>
      </c>
      <c r="K15" s="8">
        <v>0</v>
      </c>
      <c r="L15" s="8">
        <v>0</v>
      </c>
      <c r="M15" s="8">
        <v>19.54</v>
      </c>
      <c r="N15" s="8">
        <v>5.46</v>
      </c>
      <c r="O15" s="3"/>
      <c r="Q15" s="8">
        <f t="shared" si="1"/>
        <v>781.56</v>
      </c>
      <c r="R15" s="8">
        <f t="shared" si="2"/>
        <v>0</v>
      </c>
      <c r="S15" s="8">
        <f t="shared" si="3"/>
        <v>0</v>
      </c>
      <c r="T15" s="8">
        <f t="shared" si="4"/>
        <v>0</v>
      </c>
      <c r="U15" s="8">
        <f t="shared" si="5"/>
        <v>508.03999999999996</v>
      </c>
      <c r="V15" s="8">
        <f t="shared" si="6"/>
        <v>141.96</v>
      </c>
      <c r="W15" s="9">
        <f t="shared" si="7"/>
        <v>0</v>
      </c>
      <c r="X15" s="3"/>
      <c r="AA15" s="10">
        <v>55.06</v>
      </c>
      <c r="AB15" s="11">
        <v>1431.56</v>
      </c>
    </row>
    <row r="16" spans="1:28" ht="24" x14ac:dyDescent="0.2">
      <c r="A16" s="5">
        <v>5</v>
      </c>
      <c r="B16" s="1" t="s">
        <v>47</v>
      </c>
      <c r="C16" s="1" t="s">
        <v>43</v>
      </c>
      <c r="D16" s="2" t="s">
        <v>48</v>
      </c>
      <c r="F16" s="6" t="s">
        <v>35</v>
      </c>
      <c r="G16" s="7">
        <v>26</v>
      </c>
      <c r="I16" s="8">
        <v>8.36</v>
      </c>
      <c r="J16" s="8">
        <v>0</v>
      </c>
      <c r="K16" s="8">
        <v>0</v>
      </c>
      <c r="L16" s="8">
        <v>0</v>
      </c>
      <c r="M16" s="8">
        <v>5.43</v>
      </c>
      <c r="N16" s="8">
        <v>1.52</v>
      </c>
      <c r="O16" s="3"/>
      <c r="Q16" s="8">
        <f t="shared" si="1"/>
        <v>217.35999999999999</v>
      </c>
      <c r="R16" s="8">
        <f t="shared" si="2"/>
        <v>0</v>
      </c>
      <c r="S16" s="8">
        <f t="shared" si="3"/>
        <v>0</v>
      </c>
      <c r="T16" s="8">
        <f t="shared" si="4"/>
        <v>0</v>
      </c>
      <c r="U16" s="8">
        <f t="shared" si="5"/>
        <v>141.18</v>
      </c>
      <c r="V16" s="8">
        <f t="shared" si="6"/>
        <v>39.520000000000003</v>
      </c>
      <c r="W16" s="9">
        <f t="shared" si="7"/>
        <v>0</v>
      </c>
      <c r="X16" s="3"/>
      <c r="AA16" s="10">
        <v>15.31</v>
      </c>
      <c r="AB16" s="11">
        <v>398.06</v>
      </c>
    </row>
    <row r="17" spans="1:28" ht="24" x14ac:dyDescent="0.2">
      <c r="A17" s="5">
        <v>6</v>
      </c>
      <c r="B17" s="1" t="s">
        <v>49</v>
      </c>
      <c r="C17" s="1" t="s">
        <v>43</v>
      </c>
      <c r="D17" s="2" t="s">
        <v>50</v>
      </c>
      <c r="F17" s="6" t="s">
        <v>35</v>
      </c>
      <c r="G17" s="7">
        <v>26</v>
      </c>
      <c r="I17" s="8">
        <v>13.66</v>
      </c>
      <c r="J17" s="8">
        <v>0</v>
      </c>
      <c r="K17" s="8">
        <v>0</v>
      </c>
      <c r="L17" s="8">
        <v>0</v>
      </c>
      <c r="M17" s="8">
        <v>8.8800000000000008</v>
      </c>
      <c r="N17" s="8">
        <v>2.48</v>
      </c>
      <c r="O17" s="3"/>
      <c r="Q17" s="8">
        <f t="shared" si="1"/>
        <v>355.16</v>
      </c>
      <c r="R17" s="8">
        <f t="shared" si="2"/>
        <v>0</v>
      </c>
      <c r="S17" s="8">
        <f t="shared" si="3"/>
        <v>0</v>
      </c>
      <c r="T17" s="8">
        <f t="shared" si="4"/>
        <v>0</v>
      </c>
      <c r="U17" s="8">
        <f t="shared" si="5"/>
        <v>230.88000000000002</v>
      </c>
      <c r="V17" s="8">
        <f t="shared" si="6"/>
        <v>64.48</v>
      </c>
      <c r="W17" s="9">
        <f t="shared" si="7"/>
        <v>0</v>
      </c>
      <c r="X17" s="3"/>
      <c r="AA17" s="10">
        <v>25.02</v>
      </c>
      <c r="AB17" s="11">
        <v>650.52</v>
      </c>
    </row>
    <row r="18" spans="1:28" ht="24" x14ac:dyDescent="0.2">
      <c r="A18" s="5">
        <v>7</v>
      </c>
      <c r="B18" s="1" t="s">
        <v>51</v>
      </c>
      <c r="C18" s="1" t="s">
        <v>43</v>
      </c>
      <c r="D18" s="2" t="s">
        <v>52</v>
      </c>
      <c r="F18" s="6" t="s">
        <v>35</v>
      </c>
      <c r="G18" s="7">
        <v>237</v>
      </c>
      <c r="I18" s="8">
        <v>10.7</v>
      </c>
      <c r="J18" s="8">
        <v>0</v>
      </c>
      <c r="K18" s="8">
        <v>0</v>
      </c>
      <c r="L18" s="8">
        <v>2.6</v>
      </c>
      <c r="M18" s="8">
        <v>8.64</v>
      </c>
      <c r="N18" s="8">
        <v>2.41</v>
      </c>
      <c r="O18" s="3"/>
      <c r="Q18" s="8">
        <f t="shared" si="1"/>
        <v>2535.8999999999996</v>
      </c>
      <c r="R18" s="8">
        <f t="shared" si="2"/>
        <v>0</v>
      </c>
      <c r="S18" s="8">
        <f t="shared" si="3"/>
        <v>0</v>
      </c>
      <c r="T18" s="8">
        <f t="shared" si="4"/>
        <v>616.20000000000005</v>
      </c>
      <c r="U18" s="8">
        <f t="shared" si="5"/>
        <v>2047.68</v>
      </c>
      <c r="V18" s="8">
        <f t="shared" si="6"/>
        <v>571.17000000000007</v>
      </c>
      <c r="W18" s="9">
        <f t="shared" si="7"/>
        <v>0</v>
      </c>
      <c r="X18" s="3"/>
      <c r="AA18" s="10">
        <v>24.35</v>
      </c>
      <c r="AB18" s="11">
        <v>5770.95</v>
      </c>
    </row>
    <row r="19" spans="1:28" ht="24" x14ac:dyDescent="0.2">
      <c r="A19" s="5">
        <v>8</v>
      </c>
      <c r="B19" s="1" t="s">
        <v>53</v>
      </c>
      <c r="C19" s="1" t="s">
        <v>43</v>
      </c>
      <c r="D19" s="2" t="s">
        <v>54</v>
      </c>
      <c r="F19" s="6" t="s">
        <v>55</v>
      </c>
      <c r="G19" s="7">
        <v>16.100000000000001</v>
      </c>
      <c r="I19" s="8">
        <v>5.82</v>
      </c>
      <c r="J19" s="8">
        <v>0</v>
      </c>
      <c r="K19" s="8">
        <v>0</v>
      </c>
      <c r="L19" s="8">
        <v>0</v>
      </c>
      <c r="M19" s="8">
        <v>3.78</v>
      </c>
      <c r="N19" s="8">
        <v>1.06</v>
      </c>
      <c r="O19" s="3"/>
      <c r="Q19" s="8">
        <f t="shared" si="1"/>
        <v>93.702000000000012</v>
      </c>
      <c r="R19" s="8">
        <f t="shared" si="2"/>
        <v>0</v>
      </c>
      <c r="S19" s="8">
        <f t="shared" si="3"/>
        <v>0</v>
      </c>
      <c r="T19" s="8">
        <f t="shared" si="4"/>
        <v>0</v>
      </c>
      <c r="U19" s="8">
        <f t="shared" si="5"/>
        <v>60.858000000000004</v>
      </c>
      <c r="V19" s="8">
        <f t="shared" si="6"/>
        <v>17.066000000000003</v>
      </c>
      <c r="W19" s="9">
        <f t="shared" si="7"/>
        <v>0</v>
      </c>
      <c r="X19" s="3"/>
      <c r="AA19" s="10">
        <v>10.66</v>
      </c>
      <c r="AB19" s="11">
        <v>171.63</v>
      </c>
    </row>
    <row r="20" spans="1:28" x14ac:dyDescent="0.2">
      <c r="A20" s="5">
        <v>9</v>
      </c>
      <c r="B20" s="1" t="s">
        <v>56</v>
      </c>
      <c r="C20" s="1" t="s">
        <v>43</v>
      </c>
      <c r="D20" s="2" t="s">
        <v>57</v>
      </c>
      <c r="F20" s="6" t="s">
        <v>58</v>
      </c>
      <c r="G20" s="7">
        <v>1.5</v>
      </c>
      <c r="I20" s="8">
        <v>62.22</v>
      </c>
      <c r="J20" s="8">
        <v>0</v>
      </c>
      <c r="K20" s="8">
        <v>0</v>
      </c>
      <c r="L20" s="8">
        <v>59</v>
      </c>
      <c r="M20" s="8">
        <v>78.790000000000006</v>
      </c>
      <c r="N20" s="8">
        <v>22</v>
      </c>
      <c r="O20" s="3"/>
      <c r="Q20" s="8">
        <f t="shared" si="1"/>
        <v>93.33</v>
      </c>
      <c r="R20" s="8">
        <f t="shared" si="2"/>
        <v>0</v>
      </c>
      <c r="S20" s="8">
        <f t="shared" si="3"/>
        <v>0</v>
      </c>
      <c r="T20" s="8">
        <f t="shared" si="4"/>
        <v>88.5</v>
      </c>
      <c r="U20" s="8">
        <f t="shared" si="5"/>
        <v>118.185</v>
      </c>
      <c r="V20" s="8">
        <f t="shared" si="6"/>
        <v>33</v>
      </c>
      <c r="W20" s="9">
        <f t="shared" si="7"/>
        <v>0</v>
      </c>
      <c r="X20" s="3"/>
      <c r="AA20" s="10">
        <v>222.01</v>
      </c>
      <c r="AB20" s="11">
        <v>333.02</v>
      </c>
    </row>
    <row r="21" spans="1:28" ht="24" x14ac:dyDescent="0.2">
      <c r="A21" s="5">
        <v>10</v>
      </c>
      <c r="B21" s="1" t="s">
        <v>53</v>
      </c>
      <c r="C21" s="1" t="s">
        <v>43</v>
      </c>
      <c r="D21" s="2" t="s">
        <v>59</v>
      </c>
      <c r="F21" s="6" t="s">
        <v>55</v>
      </c>
      <c r="G21" s="7">
        <v>36.6</v>
      </c>
      <c r="I21" s="8">
        <v>5.82</v>
      </c>
      <c r="J21" s="8">
        <v>0</v>
      </c>
      <c r="K21" s="8">
        <v>0</v>
      </c>
      <c r="L21" s="8">
        <v>0</v>
      </c>
      <c r="M21" s="8">
        <v>3.78</v>
      </c>
      <c r="N21" s="8">
        <v>1.06</v>
      </c>
      <c r="O21" s="3"/>
      <c r="Q21" s="8">
        <f t="shared" si="1"/>
        <v>213.01200000000003</v>
      </c>
      <c r="R21" s="8">
        <f t="shared" si="2"/>
        <v>0</v>
      </c>
      <c r="S21" s="8">
        <f t="shared" si="3"/>
        <v>0</v>
      </c>
      <c r="T21" s="8">
        <f t="shared" si="4"/>
        <v>0</v>
      </c>
      <c r="U21" s="8">
        <f t="shared" si="5"/>
        <v>138.34799999999998</v>
      </c>
      <c r="V21" s="8">
        <f t="shared" si="6"/>
        <v>38.796000000000006</v>
      </c>
      <c r="W21" s="9">
        <f t="shared" si="7"/>
        <v>0</v>
      </c>
      <c r="X21" s="3"/>
      <c r="AA21" s="10">
        <v>10.66</v>
      </c>
      <c r="AB21" s="11">
        <v>390.16</v>
      </c>
    </row>
    <row r="22" spans="1:28" x14ac:dyDescent="0.2">
      <c r="A22" s="5">
        <v>11</v>
      </c>
      <c r="B22" s="1" t="s">
        <v>56</v>
      </c>
      <c r="C22" s="1" t="s">
        <v>43</v>
      </c>
      <c r="D22" s="2" t="s">
        <v>57</v>
      </c>
      <c r="F22" s="6" t="s">
        <v>58</v>
      </c>
      <c r="G22" s="7">
        <v>3.3</v>
      </c>
      <c r="I22" s="8">
        <v>62.22</v>
      </c>
      <c r="J22" s="8">
        <v>0</v>
      </c>
      <c r="K22" s="8">
        <v>0</v>
      </c>
      <c r="L22" s="8">
        <v>59</v>
      </c>
      <c r="M22" s="8">
        <v>78.790000000000006</v>
      </c>
      <c r="N22" s="8">
        <v>22</v>
      </c>
      <c r="O22" s="3"/>
      <c r="Q22" s="8">
        <f t="shared" si="1"/>
        <v>205.32599999999999</v>
      </c>
      <c r="R22" s="8">
        <f t="shared" si="2"/>
        <v>0</v>
      </c>
      <c r="S22" s="8">
        <f t="shared" si="3"/>
        <v>0</v>
      </c>
      <c r="T22" s="8">
        <f t="shared" si="4"/>
        <v>194.7</v>
      </c>
      <c r="U22" s="8">
        <f t="shared" si="5"/>
        <v>260.00700000000001</v>
      </c>
      <c r="V22" s="8">
        <f t="shared" si="6"/>
        <v>72.599999999999994</v>
      </c>
      <c r="W22" s="9">
        <f t="shared" si="7"/>
        <v>0</v>
      </c>
      <c r="X22" s="3"/>
      <c r="AA22" s="10">
        <v>222.01</v>
      </c>
      <c r="AB22" s="11">
        <v>732.63</v>
      </c>
    </row>
    <row r="23" spans="1:28" ht="24" x14ac:dyDescent="0.2">
      <c r="A23" s="5">
        <v>12</v>
      </c>
      <c r="B23" s="1" t="s">
        <v>60</v>
      </c>
      <c r="C23" s="1" t="s">
        <v>43</v>
      </c>
      <c r="D23" s="2" t="s">
        <v>61</v>
      </c>
      <c r="F23" s="6" t="s">
        <v>58</v>
      </c>
      <c r="G23" s="7">
        <v>2.82</v>
      </c>
      <c r="I23" s="8">
        <v>229.57</v>
      </c>
      <c r="J23" s="8">
        <v>27.4</v>
      </c>
      <c r="K23" s="8">
        <v>0</v>
      </c>
      <c r="L23" s="8">
        <v>0</v>
      </c>
      <c r="M23" s="8">
        <v>149.22</v>
      </c>
      <c r="N23" s="8">
        <v>41.67</v>
      </c>
      <c r="O23" s="3"/>
      <c r="Q23" s="8">
        <f t="shared" si="1"/>
        <v>647.38739999999996</v>
      </c>
      <c r="R23" s="8">
        <f t="shared" si="2"/>
        <v>77.267999999999986</v>
      </c>
      <c r="S23" s="8">
        <f t="shared" si="3"/>
        <v>0</v>
      </c>
      <c r="T23" s="8">
        <f t="shared" si="4"/>
        <v>0</v>
      </c>
      <c r="U23" s="8">
        <f t="shared" si="5"/>
        <v>420.80039999999997</v>
      </c>
      <c r="V23" s="8">
        <f t="shared" si="6"/>
        <v>117.5094</v>
      </c>
      <c r="W23" s="9">
        <f t="shared" si="7"/>
        <v>0</v>
      </c>
      <c r="X23" s="3"/>
      <c r="AA23" s="10">
        <v>447.86</v>
      </c>
      <c r="AB23" s="11">
        <v>1262.97</v>
      </c>
    </row>
    <row r="24" spans="1:28" ht="24" x14ac:dyDescent="0.2">
      <c r="A24" s="5">
        <v>13</v>
      </c>
      <c r="B24" s="1" t="s">
        <v>62</v>
      </c>
      <c r="C24" s="1" t="s">
        <v>43</v>
      </c>
      <c r="D24" s="2" t="s">
        <v>63</v>
      </c>
      <c r="F24" s="6" t="s">
        <v>58</v>
      </c>
      <c r="G24" s="7">
        <v>3.76</v>
      </c>
      <c r="I24" s="8">
        <v>344.74</v>
      </c>
      <c r="J24" s="8">
        <v>0</v>
      </c>
      <c r="K24" s="8">
        <v>0</v>
      </c>
      <c r="L24" s="8">
        <v>0</v>
      </c>
      <c r="M24" s="8">
        <v>224.08</v>
      </c>
      <c r="N24" s="8">
        <v>62.57</v>
      </c>
      <c r="O24" s="3"/>
      <c r="Q24" s="8">
        <f t="shared" si="1"/>
        <v>1296.2223999999999</v>
      </c>
      <c r="R24" s="8">
        <f t="shared" si="2"/>
        <v>0</v>
      </c>
      <c r="S24" s="8">
        <f t="shared" si="3"/>
        <v>0</v>
      </c>
      <c r="T24" s="8">
        <f t="shared" si="4"/>
        <v>0</v>
      </c>
      <c r="U24" s="8">
        <f t="shared" si="5"/>
        <v>842.54079999999999</v>
      </c>
      <c r="V24" s="8">
        <f t="shared" si="6"/>
        <v>235.26319999999998</v>
      </c>
      <c r="W24" s="9">
        <f t="shared" si="7"/>
        <v>0</v>
      </c>
      <c r="X24" s="3"/>
      <c r="AA24" s="10">
        <v>631.39</v>
      </c>
      <c r="AB24" s="11">
        <v>2374.0300000000002</v>
      </c>
    </row>
    <row r="25" spans="1:28" x14ac:dyDescent="0.2">
      <c r="A25" s="5">
        <v>14</v>
      </c>
      <c r="B25" s="1" t="s">
        <v>64</v>
      </c>
      <c r="C25" s="1" t="s">
        <v>43</v>
      </c>
      <c r="D25" s="2" t="s">
        <v>65</v>
      </c>
      <c r="F25" s="6" t="s">
        <v>39</v>
      </c>
      <c r="G25" s="7">
        <v>4</v>
      </c>
      <c r="I25" s="8">
        <v>50.18</v>
      </c>
      <c r="J25" s="8">
        <v>0</v>
      </c>
      <c r="K25" s="8">
        <v>0</v>
      </c>
      <c r="L25" s="8">
        <v>0</v>
      </c>
      <c r="M25" s="8">
        <v>32.619999999999997</v>
      </c>
      <c r="N25" s="8">
        <v>9.11</v>
      </c>
      <c r="O25" s="3"/>
      <c r="Q25" s="8">
        <f t="shared" si="1"/>
        <v>200.72</v>
      </c>
      <c r="R25" s="8">
        <f t="shared" si="2"/>
        <v>0</v>
      </c>
      <c r="S25" s="8">
        <f t="shared" si="3"/>
        <v>0</v>
      </c>
      <c r="T25" s="8">
        <f t="shared" si="4"/>
        <v>0</v>
      </c>
      <c r="U25" s="8">
        <f t="shared" si="5"/>
        <v>130.47999999999999</v>
      </c>
      <c r="V25" s="8">
        <f t="shared" si="6"/>
        <v>36.44</v>
      </c>
      <c r="W25" s="9">
        <f t="shared" si="7"/>
        <v>0</v>
      </c>
      <c r="X25" s="3"/>
      <c r="AA25" s="10">
        <v>91.91</v>
      </c>
      <c r="AB25" s="11">
        <v>367.64</v>
      </c>
    </row>
    <row r="26" spans="1:28" x14ac:dyDescent="0.2">
      <c r="A26" s="5">
        <v>15</v>
      </c>
      <c r="B26" s="1" t="s">
        <v>64</v>
      </c>
      <c r="C26" s="1" t="s">
        <v>43</v>
      </c>
      <c r="D26" s="2" t="s">
        <v>66</v>
      </c>
      <c r="F26" s="6" t="s">
        <v>39</v>
      </c>
      <c r="G26" s="7">
        <v>6</v>
      </c>
      <c r="I26" s="8">
        <v>125.45</v>
      </c>
      <c r="J26" s="8">
        <v>0</v>
      </c>
      <c r="K26" s="8">
        <v>0</v>
      </c>
      <c r="L26" s="8">
        <v>0</v>
      </c>
      <c r="M26" s="8">
        <v>81.540000000000006</v>
      </c>
      <c r="N26" s="8">
        <v>22.77</v>
      </c>
      <c r="O26" s="3"/>
      <c r="Q26" s="8">
        <f t="shared" si="1"/>
        <v>752.7</v>
      </c>
      <c r="R26" s="8">
        <f t="shared" si="2"/>
        <v>0</v>
      </c>
      <c r="S26" s="8">
        <f t="shared" si="3"/>
        <v>0</v>
      </c>
      <c r="T26" s="8">
        <f t="shared" si="4"/>
        <v>0</v>
      </c>
      <c r="U26" s="8">
        <f t="shared" si="5"/>
        <v>489.24</v>
      </c>
      <c r="V26" s="8">
        <f t="shared" si="6"/>
        <v>136.62</v>
      </c>
      <c r="W26" s="9">
        <f t="shared" si="7"/>
        <v>0</v>
      </c>
      <c r="X26" s="3"/>
      <c r="AA26" s="10">
        <v>229.76</v>
      </c>
      <c r="AB26" s="11">
        <v>1378.56</v>
      </c>
    </row>
    <row r="27" spans="1:28" ht="24" x14ac:dyDescent="0.2">
      <c r="A27" s="5">
        <v>16</v>
      </c>
      <c r="B27" s="1" t="s">
        <v>67</v>
      </c>
      <c r="C27" s="1" t="s">
        <v>68</v>
      </c>
      <c r="D27" s="2" t="s">
        <v>69</v>
      </c>
      <c r="F27" s="6" t="s">
        <v>58</v>
      </c>
      <c r="G27" s="7">
        <v>103.53</v>
      </c>
      <c r="I27" s="8">
        <v>5.0199999999999996</v>
      </c>
      <c r="J27" s="8">
        <v>29.2</v>
      </c>
      <c r="K27" s="8">
        <v>0</v>
      </c>
      <c r="L27" s="8">
        <v>14</v>
      </c>
      <c r="M27" s="8">
        <v>12.36</v>
      </c>
      <c r="N27" s="8">
        <v>3.45</v>
      </c>
      <c r="O27" s="3"/>
      <c r="Q27" s="8">
        <f t="shared" si="1"/>
        <v>519.72059999999999</v>
      </c>
      <c r="R27" s="8">
        <f t="shared" si="2"/>
        <v>3023.076</v>
      </c>
      <c r="S27" s="8">
        <f t="shared" si="3"/>
        <v>0</v>
      </c>
      <c r="T27" s="8">
        <f t="shared" si="4"/>
        <v>1449.42</v>
      </c>
      <c r="U27" s="8">
        <f t="shared" si="5"/>
        <v>1279.6307999999999</v>
      </c>
      <c r="V27" s="8">
        <f t="shared" si="6"/>
        <v>357.17850000000004</v>
      </c>
      <c r="W27" s="9">
        <f t="shared" si="7"/>
        <v>0</v>
      </c>
      <c r="X27" s="3"/>
      <c r="AA27" s="10">
        <v>64.03</v>
      </c>
      <c r="AB27" s="11">
        <v>6629.03</v>
      </c>
    </row>
    <row r="28" spans="1:28" ht="24" x14ac:dyDescent="0.2">
      <c r="A28" s="5">
        <v>17</v>
      </c>
      <c r="B28" s="1" t="s">
        <v>70</v>
      </c>
      <c r="C28" s="1" t="s">
        <v>68</v>
      </c>
      <c r="D28" s="2" t="s">
        <v>71</v>
      </c>
      <c r="F28" s="6" t="s">
        <v>58</v>
      </c>
      <c r="G28" s="7">
        <v>103.53</v>
      </c>
      <c r="I28" s="8">
        <v>0</v>
      </c>
      <c r="J28" s="8">
        <v>0</v>
      </c>
      <c r="K28" s="8">
        <v>0</v>
      </c>
      <c r="L28" s="8">
        <v>12.6</v>
      </c>
      <c r="M28" s="8">
        <v>8.19</v>
      </c>
      <c r="N28" s="8">
        <v>2.29</v>
      </c>
      <c r="O28" s="3"/>
      <c r="Q28" s="8">
        <f t="shared" si="1"/>
        <v>0</v>
      </c>
      <c r="R28" s="8">
        <f t="shared" si="2"/>
        <v>0</v>
      </c>
      <c r="S28" s="8">
        <f t="shared" si="3"/>
        <v>0</v>
      </c>
      <c r="T28" s="8">
        <f t="shared" si="4"/>
        <v>1304.4780000000001</v>
      </c>
      <c r="U28" s="8">
        <f t="shared" si="5"/>
        <v>847.91069999999991</v>
      </c>
      <c r="V28" s="8">
        <f t="shared" si="6"/>
        <v>237.08369999999999</v>
      </c>
      <c r="W28" s="9">
        <f t="shared" si="7"/>
        <v>0</v>
      </c>
      <c r="X28" s="3"/>
      <c r="AA28" s="10">
        <v>23.08</v>
      </c>
      <c r="AB28" s="11">
        <v>2389.4699999999998</v>
      </c>
    </row>
    <row r="29" spans="1:28" ht="12.75" x14ac:dyDescent="0.2">
      <c r="F29" s="26" t="s">
        <v>40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3">
        <f t="shared" ref="Q29:W29" si="8">SUM(Q14:Q28)</f>
        <v>8392.8403999999991</v>
      </c>
      <c r="R29" s="13">
        <f t="shared" si="8"/>
        <v>3100.3440000000001</v>
      </c>
      <c r="S29" s="13">
        <f t="shared" si="8"/>
        <v>0</v>
      </c>
      <c r="T29" s="13">
        <f t="shared" si="8"/>
        <v>3653.2980000000002</v>
      </c>
      <c r="U29" s="13">
        <f t="shared" si="8"/>
        <v>7828.3006999999998</v>
      </c>
      <c r="V29" s="13">
        <f t="shared" si="8"/>
        <v>2186.0468000000001</v>
      </c>
      <c r="W29" s="14">
        <f t="shared" si="8"/>
        <v>0</v>
      </c>
      <c r="X29" s="15"/>
      <c r="AB29" s="16">
        <v>25160.85</v>
      </c>
    </row>
    <row r="31" spans="1:28" ht="12.75" x14ac:dyDescent="0.2">
      <c r="A31" s="26" t="s">
        <v>72</v>
      </c>
      <c r="B31" s="27"/>
      <c r="C31" s="29" t="s">
        <v>9</v>
      </c>
      <c r="D31" s="27"/>
      <c r="E31" s="27"/>
    </row>
    <row r="32" spans="1:28" ht="24" x14ac:dyDescent="0.2">
      <c r="A32" s="5">
        <v>18</v>
      </c>
      <c r="B32" s="1" t="s">
        <v>73</v>
      </c>
      <c r="C32" s="1" t="s">
        <v>74</v>
      </c>
      <c r="D32" s="2" t="s">
        <v>75</v>
      </c>
      <c r="F32" s="6" t="s">
        <v>58</v>
      </c>
      <c r="G32" s="7">
        <v>46</v>
      </c>
      <c r="I32" s="8">
        <v>2.96</v>
      </c>
      <c r="J32" s="8">
        <v>0</v>
      </c>
      <c r="K32" s="8">
        <v>0</v>
      </c>
      <c r="L32" s="8">
        <v>6.24</v>
      </c>
      <c r="M32" s="8">
        <v>5.98</v>
      </c>
      <c r="N32" s="8">
        <v>1.67</v>
      </c>
      <c r="O32" s="3"/>
      <c r="Q32" s="8">
        <f t="shared" ref="Q32:Q48" si="9">G32*I32</f>
        <v>136.16</v>
      </c>
      <c r="R32" s="8">
        <f t="shared" ref="R32:R48" si="10">G32*J32</f>
        <v>0</v>
      </c>
      <c r="S32" s="8">
        <f t="shared" ref="S32:S48" si="11">G32*K32</f>
        <v>0</v>
      </c>
      <c r="T32" s="8">
        <f t="shared" ref="T32:T48" si="12">G32*L32</f>
        <v>287.04000000000002</v>
      </c>
      <c r="U32" s="8">
        <f t="shared" ref="U32:U48" si="13">G32*M32</f>
        <v>275.08000000000004</v>
      </c>
      <c r="V32" s="8">
        <f t="shared" ref="V32:V48" si="14">G32*N32</f>
        <v>76.819999999999993</v>
      </c>
      <c r="W32" s="9">
        <f t="shared" ref="W32:W48" si="15">G32*O32</f>
        <v>0</v>
      </c>
      <c r="X32" s="3"/>
      <c r="AA32" s="10">
        <v>16.850000000000001</v>
      </c>
      <c r="AB32" s="11">
        <v>775.1</v>
      </c>
    </row>
    <row r="33" spans="1:28" ht="24" x14ac:dyDescent="0.2">
      <c r="A33" s="5">
        <v>19</v>
      </c>
      <c r="B33" s="1" t="s">
        <v>76</v>
      </c>
      <c r="C33" s="1" t="s">
        <v>74</v>
      </c>
      <c r="D33" s="2" t="s">
        <v>77</v>
      </c>
      <c r="F33" s="6" t="s">
        <v>35</v>
      </c>
      <c r="G33" s="7">
        <v>247.4</v>
      </c>
      <c r="I33" s="8">
        <v>7.0000000000000007E-2</v>
      </c>
      <c r="J33" s="8">
        <v>0</v>
      </c>
      <c r="K33" s="8">
        <v>0</v>
      </c>
      <c r="L33" s="8">
        <v>0.38</v>
      </c>
      <c r="M33" s="8">
        <v>0.28999999999999998</v>
      </c>
      <c r="N33" s="8">
        <v>0.08</v>
      </c>
      <c r="O33" s="3"/>
      <c r="Q33" s="8">
        <f t="shared" si="9"/>
        <v>17.318000000000001</v>
      </c>
      <c r="R33" s="8">
        <f t="shared" si="10"/>
        <v>0</v>
      </c>
      <c r="S33" s="8">
        <f t="shared" si="11"/>
        <v>0</v>
      </c>
      <c r="T33" s="8">
        <f t="shared" si="12"/>
        <v>94.012</v>
      </c>
      <c r="U33" s="8">
        <f t="shared" si="13"/>
        <v>71.745999999999995</v>
      </c>
      <c r="V33" s="8">
        <f t="shared" si="14"/>
        <v>19.792000000000002</v>
      </c>
      <c r="W33" s="9">
        <f t="shared" si="15"/>
        <v>0</v>
      </c>
      <c r="X33" s="3"/>
      <c r="AA33" s="10">
        <v>0.82</v>
      </c>
      <c r="AB33" s="11">
        <v>202.87</v>
      </c>
    </row>
    <row r="34" spans="1:28" ht="36" x14ac:dyDescent="0.2">
      <c r="A34" s="5">
        <v>20</v>
      </c>
      <c r="B34" s="1" t="s">
        <v>78</v>
      </c>
      <c r="C34" s="1" t="s">
        <v>74</v>
      </c>
      <c r="D34" s="2" t="s">
        <v>79</v>
      </c>
      <c r="F34" s="6" t="s">
        <v>35</v>
      </c>
      <c r="G34" s="7">
        <v>73.8</v>
      </c>
      <c r="I34" s="8">
        <v>0.84</v>
      </c>
      <c r="J34" s="8">
        <v>0</v>
      </c>
      <c r="K34" s="8">
        <v>0</v>
      </c>
      <c r="L34" s="8">
        <v>1.68</v>
      </c>
      <c r="M34" s="8">
        <v>1.64</v>
      </c>
      <c r="N34" s="8">
        <v>0.46</v>
      </c>
      <c r="O34" s="3"/>
      <c r="Q34" s="8">
        <f t="shared" si="9"/>
        <v>61.991999999999997</v>
      </c>
      <c r="R34" s="8">
        <f t="shared" si="10"/>
        <v>0</v>
      </c>
      <c r="S34" s="8">
        <f t="shared" si="11"/>
        <v>0</v>
      </c>
      <c r="T34" s="8">
        <f t="shared" si="12"/>
        <v>123.98399999999999</v>
      </c>
      <c r="U34" s="8">
        <f t="shared" si="13"/>
        <v>121.03199999999998</v>
      </c>
      <c r="V34" s="8">
        <f t="shared" si="14"/>
        <v>33.948</v>
      </c>
      <c r="W34" s="9">
        <f t="shared" si="15"/>
        <v>0</v>
      </c>
      <c r="X34" s="3"/>
      <c r="AA34" s="10">
        <v>4.62</v>
      </c>
      <c r="AB34" s="11">
        <v>340.96</v>
      </c>
    </row>
    <row r="35" spans="1:28" ht="36" x14ac:dyDescent="0.2">
      <c r="A35" s="5">
        <v>21</v>
      </c>
      <c r="B35" s="1" t="s">
        <v>78</v>
      </c>
      <c r="C35" s="1" t="s">
        <v>74</v>
      </c>
      <c r="D35" s="2" t="s">
        <v>80</v>
      </c>
      <c r="F35" s="6" t="s">
        <v>35</v>
      </c>
      <c r="G35" s="7">
        <v>2</v>
      </c>
      <c r="I35" s="8">
        <v>0.84</v>
      </c>
      <c r="J35" s="8">
        <v>0</v>
      </c>
      <c r="K35" s="8">
        <v>0</v>
      </c>
      <c r="L35" s="8">
        <v>1.68</v>
      </c>
      <c r="M35" s="8">
        <v>1.64</v>
      </c>
      <c r="N35" s="8">
        <v>0.46</v>
      </c>
      <c r="O35" s="3"/>
      <c r="Q35" s="8">
        <f t="shared" si="9"/>
        <v>1.68</v>
      </c>
      <c r="R35" s="8">
        <f t="shared" si="10"/>
        <v>0</v>
      </c>
      <c r="S35" s="8">
        <f t="shared" si="11"/>
        <v>0</v>
      </c>
      <c r="T35" s="8">
        <f t="shared" si="12"/>
        <v>3.36</v>
      </c>
      <c r="U35" s="8">
        <f t="shared" si="13"/>
        <v>3.28</v>
      </c>
      <c r="V35" s="8">
        <f t="shared" si="14"/>
        <v>0.92</v>
      </c>
      <c r="W35" s="9">
        <f t="shared" si="15"/>
        <v>0</v>
      </c>
      <c r="X35" s="3"/>
      <c r="AA35" s="10">
        <v>4.62</v>
      </c>
      <c r="AB35" s="11">
        <v>9.24</v>
      </c>
    </row>
    <row r="36" spans="1:28" ht="36" x14ac:dyDescent="0.2">
      <c r="A36" s="5">
        <v>22</v>
      </c>
      <c r="B36" s="1" t="s">
        <v>78</v>
      </c>
      <c r="C36" s="1" t="s">
        <v>74</v>
      </c>
      <c r="D36" s="2" t="s">
        <v>81</v>
      </c>
      <c r="F36" s="6" t="s">
        <v>35</v>
      </c>
      <c r="G36" s="7">
        <v>0.2</v>
      </c>
      <c r="I36" s="8">
        <v>0.84</v>
      </c>
      <c r="J36" s="8">
        <v>0</v>
      </c>
      <c r="K36" s="8">
        <v>0</v>
      </c>
      <c r="L36" s="8">
        <v>1.68</v>
      </c>
      <c r="M36" s="8">
        <v>1.64</v>
      </c>
      <c r="N36" s="8">
        <v>0.46</v>
      </c>
      <c r="O36" s="3"/>
      <c r="Q36" s="8">
        <f t="shared" si="9"/>
        <v>0.16800000000000001</v>
      </c>
      <c r="R36" s="8">
        <f t="shared" si="10"/>
        <v>0</v>
      </c>
      <c r="S36" s="8">
        <f t="shared" si="11"/>
        <v>0</v>
      </c>
      <c r="T36" s="8">
        <f t="shared" si="12"/>
        <v>0.33600000000000002</v>
      </c>
      <c r="U36" s="8">
        <f t="shared" si="13"/>
        <v>0.32800000000000001</v>
      </c>
      <c r="V36" s="8">
        <f t="shared" si="14"/>
        <v>9.2000000000000012E-2</v>
      </c>
      <c r="W36" s="9">
        <f t="shared" si="15"/>
        <v>0</v>
      </c>
      <c r="X36" s="3"/>
      <c r="AA36" s="10">
        <v>4.62</v>
      </c>
      <c r="AB36" s="11">
        <v>0.92</v>
      </c>
    </row>
    <row r="37" spans="1:28" ht="36" x14ac:dyDescent="0.2">
      <c r="A37" s="5">
        <v>23</v>
      </c>
      <c r="B37" s="1" t="s">
        <v>78</v>
      </c>
      <c r="C37" s="1" t="s">
        <v>74</v>
      </c>
      <c r="D37" s="2" t="s">
        <v>82</v>
      </c>
      <c r="F37" s="6" t="s">
        <v>35</v>
      </c>
      <c r="G37" s="7">
        <v>70.5</v>
      </c>
      <c r="I37" s="8">
        <v>1.41</v>
      </c>
      <c r="J37" s="8">
        <v>0</v>
      </c>
      <c r="K37" s="8">
        <v>0</v>
      </c>
      <c r="L37" s="8">
        <v>2.8</v>
      </c>
      <c r="M37" s="8">
        <v>2.74</v>
      </c>
      <c r="N37" s="8">
        <v>0.76</v>
      </c>
      <c r="O37" s="3"/>
      <c r="Q37" s="8">
        <f t="shared" si="9"/>
        <v>99.405000000000001</v>
      </c>
      <c r="R37" s="8">
        <f t="shared" si="10"/>
        <v>0</v>
      </c>
      <c r="S37" s="8">
        <f t="shared" si="11"/>
        <v>0</v>
      </c>
      <c r="T37" s="8">
        <f t="shared" si="12"/>
        <v>197.39999999999998</v>
      </c>
      <c r="U37" s="8">
        <f t="shared" si="13"/>
        <v>193.17000000000002</v>
      </c>
      <c r="V37" s="8">
        <f t="shared" si="14"/>
        <v>53.58</v>
      </c>
      <c r="W37" s="9">
        <f t="shared" si="15"/>
        <v>0</v>
      </c>
      <c r="X37" s="3"/>
      <c r="AA37" s="10">
        <v>7.71</v>
      </c>
      <c r="AB37" s="11">
        <v>543.55999999999995</v>
      </c>
    </row>
    <row r="38" spans="1:28" x14ac:dyDescent="0.2">
      <c r="A38" s="5">
        <v>24</v>
      </c>
      <c r="B38" s="1" t="s">
        <v>83</v>
      </c>
      <c r="C38" s="1" t="s">
        <v>74</v>
      </c>
      <c r="D38" s="2" t="s">
        <v>84</v>
      </c>
      <c r="F38" s="6" t="s">
        <v>55</v>
      </c>
      <c r="G38" s="7">
        <v>6.6</v>
      </c>
      <c r="I38" s="8">
        <v>3.21</v>
      </c>
      <c r="J38" s="8">
        <v>16.63</v>
      </c>
      <c r="K38" s="8">
        <v>0</v>
      </c>
      <c r="L38" s="8">
        <v>2.0299999999999998</v>
      </c>
      <c r="M38" s="8">
        <v>3.41</v>
      </c>
      <c r="N38" s="8">
        <v>0.95</v>
      </c>
      <c r="O38" s="3"/>
      <c r="Q38" s="8">
        <f t="shared" si="9"/>
        <v>21.186</v>
      </c>
      <c r="R38" s="8">
        <f t="shared" si="10"/>
        <v>109.75799999999998</v>
      </c>
      <c r="S38" s="8">
        <f t="shared" si="11"/>
        <v>0</v>
      </c>
      <c r="T38" s="8">
        <f t="shared" si="12"/>
        <v>13.397999999999998</v>
      </c>
      <c r="U38" s="8">
        <f t="shared" si="13"/>
        <v>22.506</v>
      </c>
      <c r="V38" s="8">
        <f t="shared" si="14"/>
        <v>6.27</v>
      </c>
      <c r="W38" s="9">
        <f t="shared" si="15"/>
        <v>0</v>
      </c>
      <c r="X38" s="3"/>
      <c r="AA38" s="10">
        <v>26.23</v>
      </c>
      <c r="AB38" s="11">
        <v>173.12</v>
      </c>
    </row>
    <row r="39" spans="1:28" ht="36" x14ac:dyDescent="0.2">
      <c r="A39" s="5">
        <v>25</v>
      </c>
      <c r="B39" s="1" t="s">
        <v>78</v>
      </c>
      <c r="C39" s="1" t="s">
        <v>74</v>
      </c>
      <c r="D39" s="2" t="s">
        <v>85</v>
      </c>
      <c r="F39" s="6" t="s">
        <v>35</v>
      </c>
      <c r="G39" s="7">
        <v>54.7</v>
      </c>
      <c r="I39" s="8">
        <v>1.1000000000000001</v>
      </c>
      <c r="J39" s="8">
        <v>0</v>
      </c>
      <c r="K39" s="8">
        <v>0</v>
      </c>
      <c r="L39" s="8">
        <v>2.1800000000000002</v>
      </c>
      <c r="M39" s="8">
        <v>2.13</v>
      </c>
      <c r="N39" s="8">
        <v>0.6</v>
      </c>
      <c r="O39" s="3"/>
      <c r="Q39" s="8">
        <f t="shared" si="9"/>
        <v>60.170000000000009</v>
      </c>
      <c r="R39" s="8">
        <f t="shared" si="10"/>
        <v>0</v>
      </c>
      <c r="S39" s="8">
        <f t="shared" si="11"/>
        <v>0</v>
      </c>
      <c r="T39" s="8">
        <f t="shared" si="12"/>
        <v>119.24600000000001</v>
      </c>
      <c r="U39" s="8">
        <f t="shared" si="13"/>
        <v>116.511</v>
      </c>
      <c r="V39" s="8">
        <f t="shared" si="14"/>
        <v>32.82</v>
      </c>
      <c r="W39" s="9">
        <f t="shared" si="15"/>
        <v>0</v>
      </c>
      <c r="X39" s="3"/>
      <c r="AA39" s="10">
        <v>6.01</v>
      </c>
      <c r="AB39" s="11">
        <v>328.75</v>
      </c>
    </row>
    <row r="40" spans="1:28" ht="36" x14ac:dyDescent="0.2">
      <c r="A40" s="5">
        <v>26</v>
      </c>
      <c r="B40" s="1" t="s">
        <v>78</v>
      </c>
      <c r="C40" s="1" t="s">
        <v>74</v>
      </c>
      <c r="D40" s="2" t="s">
        <v>86</v>
      </c>
      <c r="F40" s="6" t="s">
        <v>35</v>
      </c>
      <c r="G40" s="7">
        <v>133</v>
      </c>
      <c r="I40" s="8">
        <v>1.1000000000000001</v>
      </c>
      <c r="J40" s="8">
        <v>0</v>
      </c>
      <c r="K40" s="8">
        <v>0</v>
      </c>
      <c r="L40" s="8">
        <v>2.1800000000000002</v>
      </c>
      <c r="M40" s="8">
        <v>2.13</v>
      </c>
      <c r="N40" s="8">
        <v>0.6</v>
      </c>
      <c r="O40" s="3"/>
      <c r="Q40" s="8">
        <f t="shared" si="9"/>
        <v>146.30000000000001</v>
      </c>
      <c r="R40" s="8">
        <f t="shared" si="10"/>
        <v>0</v>
      </c>
      <c r="S40" s="8">
        <f t="shared" si="11"/>
        <v>0</v>
      </c>
      <c r="T40" s="8">
        <f t="shared" si="12"/>
        <v>289.94</v>
      </c>
      <c r="U40" s="8">
        <f t="shared" si="13"/>
        <v>283.28999999999996</v>
      </c>
      <c r="V40" s="8">
        <f t="shared" si="14"/>
        <v>79.8</v>
      </c>
      <c r="W40" s="9">
        <f t="shared" si="15"/>
        <v>0</v>
      </c>
      <c r="X40" s="3"/>
      <c r="AA40" s="10">
        <v>6.01</v>
      </c>
      <c r="AB40" s="11">
        <v>799.33</v>
      </c>
    </row>
    <row r="41" spans="1:28" ht="24" x14ac:dyDescent="0.2">
      <c r="A41" s="5">
        <v>27</v>
      </c>
      <c r="B41" s="1" t="s">
        <v>87</v>
      </c>
      <c r="C41" s="1" t="s">
        <v>74</v>
      </c>
      <c r="D41" s="2" t="s">
        <v>88</v>
      </c>
      <c r="F41" s="6" t="s">
        <v>58</v>
      </c>
      <c r="G41" s="7">
        <v>1.1000000000000001</v>
      </c>
      <c r="I41" s="8">
        <v>59.73</v>
      </c>
      <c r="J41" s="8">
        <v>0</v>
      </c>
      <c r="K41" s="8">
        <v>0</v>
      </c>
      <c r="L41" s="8">
        <v>0</v>
      </c>
      <c r="M41" s="8">
        <v>38.82</v>
      </c>
      <c r="N41" s="8">
        <v>10.84</v>
      </c>
      <c r="O41" s="3"/>
      <c r="Q41" s="8">
        <f t="shared" si="9"/>
        <v>65.703000000000003</v>
      </c>
      <c r="R41" s="8">
        <f t="shared" si="10"/>
        <v>0</v>
      </c>
      <c r="S41" s="8">
        <f t="shared" si="11"/>
        <v>0</v>
      </c>
      <c r="T41" s="8">
        <f t="shared" si="12"/>
        <v>0</v>
      </c>
      <c r="U41" s="8">
        <f t="shared" si="13"/>
        <v>42.702000000000005</v>
      </c>
      <c r="V41" s="8">
        <f t="shared" si="14"/>
        <v>11.924000000000001</v>
      </c>
      <c r="W41" s="9">
        <f t="shared" si="15"/>
        <v>0</v>
      </c>
      <c r="X41" s="3"/>
      <c r="AA41" s="10">
        <v>109.39</v>
      </c>
      <c r="AB41" s="11">
        <v>120.33</v>
      </c>
    </row>
    <row r="42" spans="1:28" ht="24" x14ac:dyDescent="0.2">
      <c r="A42" s="5">
        <v>28</v>
      </c>
      <c r="B42" s="1" t="s">
        <v>87</v>
      </c>
      <c r="C42" s="1" t="s">
        <v>74</v>
      </c>
      <c r="D42" s="2" t="s">
        <v>89</v>
      </c>
      <c r="F42" s="6" t="s">
        <v>58</v>
      </c>
      <c r="G42" s="7">
        <v>4.3</v>
      </c>
      <c r="I42" s="8">
        <v>59.73</v>
      </c>
      <c r="J42" s="8">
        <v>0</v>
      </c>
      <c r="K42" s="8">
        <v>0</v>
      </c>
      <c r="L42" s="8">
        <v>0</v>
      </c>
      <c r="M42" s="8">
        <v>38.82</v>
      </c>
      <c r="N42" s="8">
        <v>10.84</v>
      </c>
      <c r="O42" s="3"/>
      <c r="Q42" s="8">
        <f t="shared" si="9"/>
        <v>256.839</v>
      </c>
      <c r="R42" s="8">
        <f t="shared" si="10"/>
        <v>0</v>
      </c>
      <c r="S42" s="8">
        <f t="shared" si="11"/>
        <v>0</v>
      </c>
      <c r="T42" s="8">
        <f t="shared" si="12"/>
        <v>0</v>
      </c>
      <c r="U42" s="8">
        <f t="shared" si="13"/>
        <v>166.92599999999999</v>
      </c>
      <c r="V42" s="8">
        <f t="shared" si="14"/>
        <v>46.611999999999995</v>
      </c>
      <c r="W42" s="9">
        <f t="shared" si="15"/>
        <v>0</v>
      </c>
      <c r="X42" s="3"/>
      <c r="AA42" s="10">
        <v>109.39</v>
      </c>
      <c r="AB42" s="11">
        <v>470.38</v>
      </c>
    </row>
    <row r="43" spans="1:28" x14ac:dyDescent="0.2">
      <c r="A43" s="5">
        <v>29</v>
      </c>
      <c r="B43" s="1" t="s">
        <v>87</v>
      </c>
      <c r="C43" s="1" t="s">
        <v>74</v>
      </c>
      <c r="D43" s="2" t="s">
        <v>90</v>
      </c>
      <c r="F43" s="6" t="s">
        <v>58</v>
      </c>
      <c r="G43" s="7">
        <v>1</v>
      </c>
      <c r="I43" s="8">
        <v>59.73</v>
      </c>
      <c r="J43" s="8">
        <v>0</v>
      </c>
      <c r="K43" s="8">
        <v>0</v>
      </c>
      <c r="L43" s="8">
        <v>0</v>
      </c>
      <c r="M43" s="8">
        <v>38.82</v>
      </c>
      <c r="N43" s="8">
        <v>10.84</v>
      </c>
      <c r="O43" s="3"/>
      <c r="Q43" s="8">
        <f t="shared" si="9"/>
        <v>59.73</v>
      </c>
      <c r="R43" s="8">
        <f t="shared" si="10"/>
        <v>0</v>
      </c>
      <c r="S43" s="8">
        <f t="shared" si="11"/>
        <v>0</v>
      </c>
      <c r="T43" s="8">
        <f t="shared" si="12"/>
        <v>0</v>
      </c>
      <c r="U43" s="8">
        <f t="shared" si="13"/>
        <v>38.82</v>
      </c>
      <c r="V43" s="8">
        <f t="shared" si="14"/>
        <v>10.84</v>
      </c>
      <c r="W43" s="9">
        <f t="shared" si="15"/>
        <v>0</v>
      </c>
      <c r="X43" s="3"/>
      <c r="AA43" s="10">
        <v>109.39</v>
      </c>
      <c r="AB43" s="11">
        <v>109.39</v>
      </c>
    </row>
    <row r="44" spans="1:28" x14ac:dyDescent="0.2">
      <c r="A44" s="5">
        <v>30</v>
      </c>
      <c r="B44" s="1" t="s">
        <v>87</v>
      </c>
      <c r="C44" s="1" t="s">
        <v>74</v>
      </c>
      <c r="D44" s="2" t="s">
        <v>91</v>
      </c>
      <c r="F44" s="6" t="s">
        <v>58</v>
      </c>
      <c r="G44" s="7">
        <v>1.6</v>
      </c>
      <c r="I44" s="8">
        <v>59.73</v>
      </c>
      <c r="J44" s="8">
        <v>0</v>
      </c>
      <c r="K44" s="8">
        <v>0</v>
      </c>
      <c r="L44" s="8">
        <v>0</v>
      </c>
      <c r="M44" s="8">
        <v>38.82</v>
      </c>
      <c r="N44" s="8">
        <v>10.84</v>
      </c>
      <c r="O44" s="3"/>
      <c r="Q44" s="8">
        <f t="shared" si="9"/>
        <v>95.567999999999998</v>
      </c>
      <c r="R44" s="8">
        <f t="shared" si="10"/>
        <v>0</v>
      </c>
      <c r="S44" s="8">
        <f t="shared" si="11"/>
        <v>0</v>
      </c>
      <c r="T44" s="8">
        <f t="shared" si="12"/>
        <v>0</v>
      </c>
      <c r="U44" s="8">
        <f t="shared" si="13"/>
        <v>62.112000000000002</v>
      </c>
      <c r="V44" s="8">
        <f t="shared" si="14"/>
        <v>17.344000000000001</v>
      </c>
      <c r="W44" s="9">
        <f t="shared" si="15"/>
        <v>0</v>
      </c>
      <c r="X44" s="3"/>
      <c r="AA44" s="10">
        <v>109.39</v>
      </c>
      <c r="AB44" s="11">
        <v>175.02</v>
      </c>
    </row>
    <row r="45" spans="1:28" ht="24" x14ac:dyDescent="0.2">
      <c r="A45" s="5">
        <v>31</v>
      </c>
      <c r="B45" s="1" t="s">
        <v>92</v>
      </c>
      <c r="C45" s="1" t="s">
        <v>74</v>
      </c>
      <c r="D45" s="2" t="s">
        <v>93</v>
      </c>
      <c r="F45" s="6" t="s">
        <v>35</v>
      </c>
      <c r="G45" s="7">
        <v>247.4</v>
      </c>
      <c r="I45" s="8">
        <v>1.59</v>
      </c>
      <c r="J45" s="8">
        <v>2.14</v>
      </c>
      <c r="K45" s="8">
        <v>0</v>
      </c>
      <c r="L45" s="8">
        <v>0</v>
      </c>
      <c r="M45" s="8">
        <v>1.03</v>
      </c>
      <c r="N45" s="8">
        <v>0.28999999999999998</v>
      </c>
      <c r="O45" s="3"/>
      <c r="Q45" s="8">
        <f t="shared" si="9"/>
        <v>393.36600000000004</v>
      </c>
      <c r="R45" s="8">
        <f t="shared" si="10"/>
        <v>529.43600000000004</v>
      </c>
      <c r="S45" s="8">
        <f t="shared" si="11"/>
        <v>0</v>
      </c>
      <c r="T45" s="8">
        <f t="shared" si="12"/>
        <v>0</v>
      </c>
      <c r="U45" s="8">
        <f t="shared" si="13"/>
        <v>254.822</v>
      </c>
      <c r="V45" s="8">
        <f t="shared" si="14"/>
        <v>71.745999999999995</v>
      </c>
      <c r="W45" s="9">
        <f t="shared" si="15"/>
        <v>0</v>
      </c>
      <c r="X45" s="3"/>
      <c r="AA45" s="10">
        <v>5.05</v>
      </c>
      <c r="AB45" s="11">
        <v>1249.3699999999999</v>
      </c>
    </row>
    <row r="46" spans="1:28" ht="24" x14ac:dyDescent="0.2">
      <c r="A46" s="5">
        <v>32</v>
      </c>
      <c r="B46" s="1" t="s">
        <v>94</v>
      </c>
      <c r="C46" s="1" t="s">
        <v>74</v>
      </c>
      <c r="D46" s="2" t="s">
        <v>95</v>
      </c>
      <c r="F46" s="6" t="s">
        <v>35</v>
      </c>
      <c r="G46" s="7">
        <v>247.4</v>
      </c>
      <c r="I46" s="8">
        <v>3.82</v>
      </c>
      <c r="J46" s="8">
        <v>8.57</v>
      </c>
      <c r="K46" s="8">
        <v>0</v>
      </c>
      <c r="L46" s="8">
        <v>0</v>
      </c>
      <c r="M46" s="8">
        <v>2.48</v>
      </c>
      <c r="N46" s="8">
        <v>0.69</v>
      </c>
      <c r="O46" s="3"/>
      <c r="Q46" s="8">
        <f t="shared" si="9"/>
        <v>945.06799999999998</v>
      </c>
      <c r="R46" s="8">
        <f t="shared" si="10"/>
        <v>2120.2180000000003</v>
      </c>
      <c r="S46" s="8">
        <f t="shared" si="11"/>
        <v>0</v>
      </c>
      <c r="T46" s="8">
        <f t="shared" si="12"/>
        <v>0</v>
      </c>
      <c r="U46" s="8">
        <f t="shared" si="13"/>
        <v>613.55200000000002</v>
      </c>
      <c r="V46" s="8">
        <f t="shared" si="14"/>
        <v>170.70599999999999</v>
      </c>
      <c r="W46" s="9">
        <f t="shared" si="15"/>
        <v>0</v>
      </c>
      <c r="X46" s="3"/>
      <c r="AA46" s="10">
        <v>15.56</v>
      </c>
      <c r="AB46" s="11">
        <v>3849.54</v>
      </c>
    </row>
    <row r="47" spans="1:28" ht="36" x14ac:dyDescent="0.2">
      <c r="A47" s="5">
        <v>33</v>
      </c>
      <c r="B47" s="1" t="s">
        <v>96</v>
      </c>
      <c r="C47" s="1" t="s">
        <v>68</v>
      </c>
      <c r="D47" s="2" t="s">
        <v>97</v>
      </c>
      <c r="F47" s="6" t="s">
        <v>58</v>
      </c>
      <c r="G47" s="7">
        <v>133.1</v>
      </c>
      <c r="I47" s="8">
        <v>5.0199999999999996</v>
      </c>
      <c r="J47" s="8">
        <v>24.82</v>
      </c>
      <c r="K47" s="8">
        <v>0</v>
      </c>
      <c r="L47" s="8">
        <v>14</v>
      </c>
      <c r="M47" s="8">
        <v>12.36</v>
      </c>
      <c r="N47" s="8">
        <v>3.45</v>
      </c>
      <c r="O47" s="3"/>
      <c r="Q47" s="8">
        <f t="shared" si="9"/>
        <v>668.16199999999992</v>
      </c>
      <c r="R47" s="8">
        <f t="shared" si="10"/>
        <v>3303.5419999999999</v>
      </c>
      <c r="S47" s="8">
        <f t="shared" si="11"/>
        <v>0</v>
      </c>
      <c r="T47" s="8">
        <f t="shared" si="12"/>
        <v>1863.3999999999999</v>
      </c>
      <c r="U47" s="8">
        <f t="shared" si="13"/>
        <v>1645.1159999999998</v>
      </c>
      <c r="V47" s="8">
        <f t="shared" si="14"/>
        <v>459.19499999999999</v>
      </c>
      <c r="W47" s="9">
        <f t="shared" si="15"/>
        <v>0</v>
      </c>
      <c r="X47" s="3"/>
      <c r="AA47" s="10">
        <v>59.65</v>
      </c>
      <c r="AB47" s="11">
        <v>7939.42</v>
      </c>
    </row>
    <row r="48" spans="1:28" ht="24" x14ac:dyDescent="0.2">
      <c r="A48" s="5">
        <v>34</v>
      </c>
      <c r="B48" s="1" t="s">
        <v>98</v>
      </c>
      <c r="C48" s="1" t="s">
        <v>68</v>
      </c>
      <c r="D48" s="2" t="s">
        <v>99</v>
      </c>
      <c r="F48" s="6" t="s">
        <v>58</v>
      </c>
      <c r="G48" s="7">
        <v>133.1</v>
      </c>
      <c r="I48" s="8">
        <v>0</v>
      </c>
      <c r="J48" s="8">
        <v>0</v>
      </c>
      <c r="K48" s="8">
        <v>0</v>
      </c>
      <c r="L48" s="8">
        <v>18.899999999999999</v>
      </c>
      <c r="M48" s="8">
        <v>12.28</v>
      </c>
      <c r="N48" s="8">
        <v>3.43</v>
      </c>
      <c r="O48" s="3"/>
      <c r="Q48" s="8">
        <f t="shared" si="9"/>
        <v>0</v>
      </c>
      <c r="R48" s="8">
        <f t="shared" si="10"/>
        <v>0</v>
      </c>
      <c r="S48" s="8">
        <f t="shared" si="11"/>
        <v>0</v>
      </c>
      <c r="T48" s="8">
        <f t="shared" si="12"/>
        <v>2515.5899999999997</v>
      </c>
      <c r="U48" s="8">
        <f t="shared" si="13"/>
        <v>1634.4679999999998</v>
      </c>
      <c r="V48" s="8">
        <f t="shared" si="14"/>
        <v>456.53300000000002</v>
      </c>
      <c r="W48" s="9">
        <f t="shared" si="15"/>
        <v>0</v>
      </c>
      <c r="X48" s="3"/>
      <c r="AA48" s="10">
        <v>34.61</v>
      </c>
      <c r="AB48" s="11">
        <v>4606.59</v>
      </c>
    </row>
    <row r="49" spans="1:28" ht="12.75" x14ac:dyDescent="0.2">
      <c r="F49" s="26" t="s">
        <v>40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3">
        <f t="shared" ref="Q49:W49" si="16">SUM(Q32:Q48)</f>
        <v>3028.8150000000001</v>
      </c>
      <c r="R49" s="13">
        <f t="shared" si="16"/>
        <v>6062.9539999999997</v>
      </c>
      <c r="S49" s="13">
        <f t="shared" si="16"/>
        <v>0</v>
      </c>
      <c r="T49" s="13">
        <f t="shared" si="16"/>
        <v>5507.7060000000001</v>
      </c>
      <c r="U49" s="13">
        <f t="shared" si="16"/>
        <v>5545.4609999999993</v>
      </c>
      <c r="V49" s="13">
        <f t="shared" si="16"/>
        <v>1548.942</v>
      </c>
      <c r="W49" s="14">
        <f t="shared" si="16"/>
        <v>0</v>
      </c>
      <c r="X49" s="15"/>
      <c r="AB49" s="16">
        <v>21693.89</v>
      </c>
    </row>
    <row r="51" spans="1:28" ht="12.75" x14ac:dyDescent="0.2">
      <c r="A51" s="26" t="s">
        <v>100</v>
      </c>
      <c r="B51" s="27"/>
      <c r="C51" s="29" t="s">
        <v>10</v>
      </c>
      <c r="D51" s="27"/>
      <c r="E51" s="27"/>
    </row>
    <row r="53" spans="1:28" ht="12.75" x14ac:dyDescent="0.2">
      <c r="A53" s="26" t="s">
        <v>101</v>
      </c>
      <c r="B53" s="27"/>
      <c r="C53" s="29" t="s">
        <v>102</v>
      </c>
      <c r="D53" s="27"/>
      <c r="E53" s="27"/>
    </row>
    <row r="54" spans="1:28" x14ac:dyDescent="0.2">
      <c r="A54" s="5">
        <v>35</v>
      </c>
      <c r="B54" s="1" t="s">
        <v>103</v>
      </c>
      <c r="C54" s="1" t="s">
        <v>104</v>
      </c>
      <c r="D54" s="2" t="s">
        <v>105</v>
      </c>
      <c r="F54" s="6" t="s">
        <v>58</v>
      </c>
      <c r="G54" s="7">
        <v>9.5</v>
      </c>
      <c r="I54" s="8">
        <v>247.89</v>
      </c>
      <c r="J54" s="8">
        <v>362.47</v>
      </c>
      <c r="K54" s="8">
        <v>0</v>
      </c>
      <c r="L54" s="8">
        <v>0</v>
      </c>
      <c r="M54" s="8">
        <v>161.13</v>
      </c>
      <c r="N54" s="8">
        <v>44.99</v>
      </c>
      <c r="O54" s="3"/>
      <c r="Q54" s="8">
        <f>G54*I54</f>
        <v>2354.9549999999999</v>
      </c>
      <c r="R54" s="8">
        <f>G54*J54</f>
        <v>3443.4650000000001</v>
      </c>
      <c r="S54" s="8">
        <f>G54*K54</f>
        <v>0</v>
      </c>
      <c r="T54" s="8">
        <f>G54*L54</f>
        <v>0</v>
      </c>
      <c r="U54" s="8">
        <f>G54*M54</f>
        <v>1530.7349999999999</v>
      </c>
      <c r="V54" s="8">
        <f>G54*N54</f>
        <v>427.40500000000003</v>
      </c>
      <c r="W54" s="9">
        <f>G54*O54</f>
        <v>0</v>
      </c>
      <c r="X54" s="3"/>
      <c r="AA54" s="10">
        <v>816.48</v>
      </c>
      <c r="AB54" s="11">
        <v>7756.56</v>
      </c>
    </row>
    <row r="55" spans="1:28" ht="36" x14ac:dyDescent="0.2">
      <c r="A55" s="5">
        <v>36</v>
      </c>
      <c r="B55" s="1" t="s">
        <v>106</v>
      </c>
      <c r="C55" s="1" t="s">
        <v>104</v>
      </c>
      <c r="D55" s="2" t="s">
        <v>107</v>
      </c>
      <c r="F55" s="6" t="s">
        <v>55</v>
      </c>
      <c r="G55" s="7">
        <v>89.1</v>
      </c>
      <c r="I55" s="8">
        <v>6.95</v>
      </c>
      <c r="J55" s="8">
        <v>17.41</v>
      </c>
      <c r="K55" s="8">
        <v>0</v>
      </c>
      <c r="L55" s="8">
        <v>0</v>
      </c>
      <c r="M55" s="8">
        <v>4.5199999999999996</v>
      </c>
      <c r="N55" s="8">
        <v>1.26</v>
      </c>
      <c r="O55" s="3"/>
      <c r="Q55" s="8">
        <f>G55*I55</f>
        <v>619.245</v>
      </c>
      <c r="R55" s="8">
        <f>G55*J55</f>
        <v>1551.231</v>
      </c>
      <c r="S55" s="8">
        <f>G55*K55</f>
        <v>0</v>
      </c>
      <c r="T55" s="8">
        <f>G55*L55</f>
        <v>0</v>
      </c>
      <c r="U55" s="8">
        <f>G55*M55</f>
        <v>402.73199999999991</v>
      </c>
      <c r="V55" s="8">
        <f>G55*N55</f>
        <v>112.26599999999999</v>
      </c>
      <c r="W55" s="9">
        <f>G55*O55</f>
        <v>0</v>
      </c>
      <c r="X55" s="3"/>
      <c r="AA55" s="10">
        <v>30.14</v>
      </c>
      <c r="AB55" s="11">
        <v>2685.47</v>
      </c>
    </row>
    <row r="56" spans="1:28" ht="36" x14ac:dyDescent="0.2">
      <c r="A56" s="5">
        <v>37</v>
      </c>
      <c r="B56" s="1" t="s">
        <v>106</v>
      </c>
      <c r="C56" s="1" t="s">
        <v>104</v>
      </c>
      <c r="D56" s="2" t="s">
        <v>108</v>
      </c>
      <c r="F56" s="6" t="s">
        <v>55</v>
      </c>
      <c r="G56" s="7">
        <v>22.5</v>
      </c>
      <c r="I56" s="8">
        <v>6.95</v>
      </c>
      <c r="J56" s="8">
        <v>65.38</v>
      </c>
      <c r="K56" s="8">
        <v>0</v>
      </c>
      <c r="L56" s="8">
        <v>0</v>
      </c>
      <c r="M56" s="8">
        <v>4.5199999999999996</v>
      </c>
      <c r="N56" s="8">
        <v>1.26</v>
      </c>
      <c r="O56" s="3"/>
      <c r="Q56" s="8">
        <f>G56*I56</f>
        <v>156.375</v>
      </c>
      <c r="R56" s="8">
        <f>G56*J56</f>
        <v>1471.05</v>
      </c>
      <c r="S56" s="8">
        <f>G56*K56</f>
        <v>0</v>
      </c>
      <c r="T56" s="8">
        <f>G56*L56</f>
        <v>0</v>
      </c>
      <c r="U56" s="8">
        <f>G56*M56</f>
        <v>101.69999999999999</v>
      </c>
      <c r="V56" s="8">
        <f>G56*N56</f>
        <v>28.35</v>
      </c>
      <c r="W56" s="9">
        <f>G56*O56</f>
        <v>0</v>
      </c>
      <c r="X56" s="3"/>
      <c r="AA56" s="10">
        <v>78.11</v>
      </c>
      <c r="AB56" s="11">
        <v>1757.48</v>
      </c>
    </row>
    <row r="57" spans="1:28" ht="12.75" x14ac:dyDescent="0.2">
      <c r="F57" s="26" t="s">
        <v>40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13">
        <f t="shared" ref="Q57:W57" si="17">SUM(Q54:Q56)</f>
        <v>3130.5749999999998</v>
      </c>
      <c r="R57" s="13">
        <f t="shared" si="17"/>
        <v>6465.7460000000001</v>
      </c>
      <c r="S57" s="13">
        <f t="shared" si="17"/>
        <v>0</v>
      </c>
      <c r="T57" s="13">
        <f t="shared" si="17"/>
        <v>0</v>
      </c>
      <c r="U57" s="13">
        <f t="shared" si="17"/>
        <v>2035.1669999999999</v>
      </c>
      <c r="V57" s="13">
        <f t="shared" si="17"/>
        <v>568.02100000000007</v>
      </c>
      <c r="W57" s="14">
        <f t="shared" si="17"/>
        <v>0</v>
      </c>
      <c r="X57" s="15"/>
      <c r="AB57" s="16">
        <v>12199.51</v>
      </c>
    </row>
    <row r="59" spans="1:28" ht="12.75" x14ac:dyDescent="0.2">
      <c r="A59" s="26" t="s">
        <v>109</v>
      </c>
      <c r="B59" s="27"/>
      <c r="C59" s="29" t="s">
        <v>110</v>
      </c>
      <c r="D59" s="27"/>
      <c r="E59" s="27"/>
    </row>
    <row r="60" spans="1:28" ht="24" x14ac:dyDescent="0.2">
      <c r="A60" s="5">
        <v>38</v>
      </c>
      <c r="B60" s="1" t="s">
        <v>111</v>
      </c>
      <c r="C60" s="1" t="s">
        <v>112</v>
      </c>
      <c r="D60" s="2" t="s">
        <v>113</v>
      </c>
      <c r="F60" s="6" t="s">
        <v>35</v>
      </c>
      <c r="G60" s="7">
        <v>73.8</v>
      </c>
      <c r="I60" s="8">
        <v>1.04</v>
      </c>
      <c r="J60" s="8">
        <v>1.94</v>
      </c>
      <c r="K60" s="8">
        <v>0</v>
      </c>
      <c r="L60" s="8">
        <v>0.25</v>
      </c>
      <c r="M60" s="8">
        <v>0.84</v>
      </c>
      <c r="N60" s="8">
        <v>0.23</v>
      </c>
      <c r="O60" s="3"/>
      <c r="Q60" s="8">
        <f>G60*I60</f>
        <v>76.751999999999995</v>
      </c>
      <c r="R60" s="8">
        <f>G60*J60</f>
        <v>143.172</v>
      </c>
      <c r="S60" s="8">
        <f>G60*K60</f>
        <v>0</v>
      </c>
      <c r="T60" s="8">
        <f>G60*L60</f>
        <v>18.45</v>
      </c>
      <c r="U60" s="8">
        <f>G60*M60</f>
        <v>61.991999999999997</v>
      </c>
      <c r="V60" s="8">
        <f>G60*N60</f>
        <v>16.974</v>
      </c>
      <c r="W60" s="9">
        <f>G60*O60</f>
        <v>0</v>
      </c>
      <c r="X60" s="3"/>
      <c r="AA60" s="10">
        <v>4.3</v>
      </c>
      <c r="AB60" s="11">
        <v>317.33999999999997</v>
      </c>
    </row>
    <row r="61" spans="1:28" ht="24" x14ac:dyDescent="0.2">
      <c r="A61" s="5">
        <v>39</v>
      </c>
      <c r="B61" s="1" t="s">
        <v>114</v>
      </c>
      <c r="C61" s="1" t="s">
        <v>112</v>
      </c>
      <c r="D61" s="2" t="s">
        <v>115</v>
      </c>
      <c r="F61" s="6" t="s">
        <v>35</v>
      </c>
      <c r="G61" s="7">
        <v>73.8</v>
      </c>
      <c r="I61" s="8">
        <v>0.84</v>
      </c>
      <c r="J61" s="8">
        <v>33.35</v>
      </c>
      <c r="K61" s="8">
        <v>0</v>
      </c>
      <c r="L61" s="8">
        <v>5.05</v>
      </c>
      <c r="M61" s="8">
        <v>3.83</v>
      </c>
      <c r="N61" s="8">
        <v>1.07</v>
      </c>
      <c r="O61" s="3"/>
      <c r="Q61" s="8">
        <f>G61*I61</f>
        <v>61.991999999999997</v>
      </c>
      <c r="R61" s="8">
        <f>G61*J61</f>
        <v>2461.23</v>
      </c>
      <c r="S61" s="8">
        <f>G61*K61</f>
        <v>0</v>
      </c>
      <c r="T61" s="8">
        <f>G61*L61</f>
        <v>372.69</v>
      </c>
      <c r="U61" s="8">
        <f>G61*M61</f>
        <v>282.654</v>
      </c>
      <c r="V61" s="8">
        <f>G61*N61</f>
        <v>78.966000000000008</v>
      </c>
      <c r="W61" s="9">
        <f>G61*O61</f>
        <v>0</v>
      </c>
      <c r="X61" s="3"/>
      <c r="AA61" s="10">
        <v>44.14</v>
      </c>
      <c r="AB61" s="11">
        <v>3257.53</v>
      </c>
    </row>
    <row r="62" spans="1:28" ht="36" x14ac:dyDescent="0.2">
      <c r="A62" s="5">
        <v>40</v>
      </c>
      <c r="B62" s="1" t="s">
        <v>116</v>
      </c>
      <c r="C62" s="1" t="s">
        <v>117</v>
      </c>
      <c r="D62" s="2" t="s">
        <v>118</v>
      </c>
      <c r="F62" s="6" t="s">
        <v>35</v>
      </c>
      <c r="G62" s="7">
        <v>73.8</v>
      </c>
      <c r="I62" s="8">
        <v>22.68</v>
      </c>
      <c r="J62" s="8">
        <v>46.5</v>
      </c>
      <c r="K62" s="8">
        <v>0</v>
      </c>
      <c r="L62" s="8">
        <v>2.06</v>
      </c>
      <c r="M62" s="8">
        <v>16.079999999999998</v>
      </c>
      <c r="N62" s="8">
        <v>4.49</v>
      </c>
      <c r="O62" s="3"/>
      <c r="Q62" s="8">
        <f>G62*I62</f>
        <v>1673.7839999999999</v>
      </c>
      <c r="R62" s="8">
        <f>G62*J62</f>
        <v>3431.7</v>
      </c>
      <c r="S62" s="8">
        <f>G62*K62</f>
        <v>0</v>
      </c>
      <c r="T62" s="8">
        <f>G62*L62</f>
        <v>152.02799999999999</v>
      </c>
      <c r="U62" s="8">
        <f>G62*M62</f>
        <v>1186.7039999999997</v>
      </c>
      <c r="V62" s="8">
        <f>G62*N62</f>
        <v>331.36200000000002</v>
      </c>
      <c r="W62" s="9">
        <f>G62*O62</f>
        <v>0</v>
      </c>
      <c r="X62" s="3"/>
      <c r="AA62" s="10">
        <v>91.81</v>
      </c>
      <c r="AB62" s="11">
        <v>6775.58</v>
      </c>
    </row>
    <row r="63" spans="1:28" ht="12.75" x14ac:dyDescent="0.2">
      <c r="F63" s="26" t="s">
        <v>40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13">
        <f t="shared" ref="Q63:W63" si="18">SUM(Q60:Q62)</f>
        <v>1812.5279999999998</v>
      </c>
      <c r="R63" s="13">
        <f t="shared" si="18"/>
        <v>6036.1019999999999</v>
      </c>
      <c r="S63" s="13">
        <f t="shared" si="18"/>
        <v>0</v>
      </c>
      <c r="T63" s="13">
        <f t="shared" si="18"/>
        <v>543.16800000000001</v>
      </c>
      <c r="U63" s="13">
        <f t="shared" si="18"/>
        <v>1531.3499999999997</v>
      </c>
      <c r="V63" s="13">
        <f t="shared" si="18"/>
        <v>427.30200000000002</v>
      </c>
      <c r="W63" s="14">
        <f t="shared" si="18"/>
        <v>0</v>
      </c>
      <c r="X63" s="15"/>
      <c r="AB63" s="16">
        <v>10350.450000000001</v>
      </c>
    </row>
    <row r="65" spans="1:28" ht="12.75" x14ac:dyDescent="0.2">
      <c r="A65" s="26" t="s">
        <v>119</v>
      </c>
      <c r="B65" s="27"/>
      <c r="C65" s="29" t="s">
        <v>120</v>
      </c>
      <c r="D65" s="27"/>
      <c r="E65" s="27"/>
    </row>
    <row r="66" spans="1:28" ht="24" x14ac:dyDescent="0.2">
      <c r="A66" s="5">
        <v>41</v>
      </c>
      <c r="B66" s="1" t="s">
        <v>111</v>
      </c>
      <c r="C66" s="1" t="s">
        <v>112</v>
      </c>
      <c r="D66" s="2" t="s">
        <v>113</v>
      </c>
      <c r="F66" s="6" t="s">
        <v>35</v>
      </c>
      <c r="G66" s="7">
        <v>2</v>
      </c>
      <c r="I66" s="8">
        <v>1.04</v>
      </c>
      <c r="J66" s="8">
        <v>1.94</v>
      </c>
      <c r="K66" s="8">
        <v>0</v>
      </c>
      <c r="L66" s="8">
        <v>0.25</v>
      </c>
      <c r="M66" s="8">
        <v>0.84</v>
      </c>
      <c r="N66" s="8">
        <v>0.23</v>
      </c>
      <c r="O66" s="3"/>
      <c r="Q66" s="8">
        <f>G66*I66</f>
        <v>2.08</v>
      </c>
      <c r="R66" s="8">
        <f>G66*J66</f>
        <v>3.88</v>
      </c>
      <c r="S66" s="8">
        <f>G66*K66</f>
        <v>0</v>
      </c>
      <c r="T66" s="8">
        <f>G66*L66</f>
        <v>0.5</v>
      </c>
      <c r="U66" s="8">
        <f>G66*M66</f>
        <v>1.68</v>
      </c>
      <c r="V66" s="8">
        <f>G66*N66</f>
        <v>0.46</v>
      </c>
      <c r="W66" s="9">
        <f>G66*O66</f>
        <v>0</v>
      </c>
      <c r="X66" s="3"/>
      <c r="AA66" s="10">
        <v>4.3</v>
      </c>
      <c r="AB66" s="11">
        <v>8.6</v>
      </c>
    </row>
    <row r="67" spans="1:28" ht="24" x14ac:dyDescent="0.2">
      <c r="A67" s="5">
        <v>42</v>
      </c>
      <c r="B67" s="1" t="s">
        <v>114</v>
      </c>
      <c r="C67" s="1" t="s">
        <v>112</v>
      </c>
      <c r="D67" s="2" t="s">
        <v>115</v>
      </c>
      <c r="F67" s="6" t="s">
        <v>35</v>
      </c>
      <c r="G67" s="7">
        <v>2</v>
      </c>
      <c r="I67" s="8">
        <v>0.84</v>
      </c>
      <c r="J67" s="8">
        <v>33.35</v>
      </c>
      <c r="K67" s="8">
        <v>0</v>
      </c>
      <c r="L67" s="8">
        <v>5.05</v>
      </c>
      <c r="M67" s="8">
        <v>3.83</v>
      </c>
      <c r="N67" s="8">
        <v>1.07</v>
      </c>
      <c r="O67" s="3"/>
      <c r="Q67" s="8">
        <f>G67*I67</f>
        <v>1.68</v>
      </c>
      <c r="R67" s="8">
        <f>G67*J67</f>
        <v>66.7</v>
      </c>
      <c r="S67" s="8">
        <f>G67*K67</f>
        <v>0</v>
      </c>
      <c r="T67" s="8">
        <f>G67*L67</f>
        <v>10.1</v>
      </c>
      <c r="U67" s="8">
        <f>G67*M67</f>
        <v>7.66</v>
      </c>
      <c r="V67" s="8">
        <f>G67*N67</f>
        <v>2.14</v>
      </c>
      <c r="W67" s="9">
        <f>G67*O67</f>
        <v>0</v>
      </c>
      <c r="X67" s="3"/>
      <c r="AA67" s="10">
        <v>44.14</v>
      </c>
      <c r="AB67" s="11">
        <v>88.28</v>
      </c>
    </row>
    <row r="68" spans="1:28" ht="24" x14ac:dyDescent="0.2">
      <c r="A68" s="5">
        <v>43</v>
      </c>
      <c r="B68" s="1" t="s">
        <v>121</v>
      </c>
      <c r="C68" s="1" t="s">
        <v>122</v>
      </c>
      <c r="D68" s="2" t="s">
        <v>123</v>
      </c>
      <c r="F68" s="6" t="s">
        <v>35</v>
      </c>
      <c r="G68" s="7">
        <v>2</v>
      </c>
      <c r="I68" s="8">
        <v>26.34</v>
      </c>
      <c r="J68" s="8">
        <v>153.27000000000001</v>
      </c>
      <c r="K68" s="8">
        <v>0</v>
      </c>
      <c r="L68" s="8">
        <v>0</v>
      </c>
      <c r="M68" s="8">
        <v>17.12</v>
      </c>
      <c r="N68" s="8">
        <v>4.78</v>
      </c>
      <c r="O68" s="3"/>
      <c r="Q68" s="8">
        <f>G68*I68</f>
        <v>52.68</v>
      </c>
      <c r="R68" s="8">
        <f>G68*J68</f>
        <v>306.54000000000002</v>
      </c>
      <c r="S68" s="8">
        <f>G68*K68</f>
        <v>0</v>
      </c>
      <c r="T68" s="8">
        <f>G68*L68</f>
        <v>0</v>
      </c>
      <c r="U68" s="8">
        <f>G68*M68</f>
        <v>34.24</v>
      </c>
      <c r="V68" s="8">
        <f>G68*N68</f>
        <v>9.56</v>
      </c>
      <c r="W68" s="9">
        <f>G68*O68</f>
        <v>0</v>
      </c>
      <c r="X68" s="3"/>
      <c r="AA68" s="10">
        <v>201.51</v>
      </c>
      <c r="AB68" s="11">
        <v>403.02</v>
      </c>
    </row>
    <row r="69" spans="1:28" ht="12.75" x14ac:dyDescent="0.2">
      <c r="F69" s="26" t="s">
        <v>40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3">
        <f t="shared" ref="Q69:W69" si="19">SUM(Q66:Q68)</f>
        <v>56.44</v>
      </c>
      <c r="R69" s="13">
        <f t="shared" si="19"/>
        <v>377.12</v>
      </c>
      <c r="S69" s="13">
        <f t="shared" si="19"/>
        <v>0</v>
      </c>
      <c r="T69" s="13">
        <f t="shared" si="19"/>
        <v>10.6</v>
      </c>
      <c r="U69" s="13">
        <f t="shared" si="19"/>
        <v>43.58</v>
      </c>
      <c r="V69" s="13">
        <f t="shared" si="19"/>
        <v>12.16</v>
      </c>
      <c r="W69" s="14">
        <f t="shared" si="19"/>
        <v>0</v>
      </c>
      <c r="X69" s="15"/>
      <c r="AB69" s="16">
        <v>499.9</v>
      </c>
    </row>
    <row r="71" spans="1:28" ht="12.75" x14ac:dyDescent="0.2">
      <c r="A71" s="26" t="s">
        <v>124</v>
      </c>
      <c r="B71" s="27"/>
      <c r="C71" s="29" t="s">
        <v>125</v>
      </c>
      <c r="D71" s="27"/>
      <c r="E71" s="27"/>
    </row>
    <row r="72" spans="1:28" ht="24" x14ac:dyDescent="0.2">
      <c r="A72" s="5">
        <v>44</v>
      </c>
      <c r="B72" s="1" t="s">
        <v>111</v>
      </c>
      <c r="C72" s="1" t="s">
        <v>112</v>
      </c>
      <c r="D72" s="2" t="s">
        <v>113</v>
      </c>
      <c r="F72" s="6" t="s">
        <v>35</v>
      </c>
      <c r="G72" s="7">
        <v>0.36</v>
      </c>
      <c r="I72" s="8">
        <v>1.04</v>
      </c>
      <c r="J72" s="8">
        <v>1.94</v>
      </c>
      <c r="K72" s="8">
        <v>0</v>
      </c>
      <c r="L72" s="8">
        <v>0.25</v>
      </c>
      <c r="M72" s="8">
        <v>0.84</v>
      </c>
      <c r="N72" s="8">
        <v>0.23</v>
      </c>
      <c r="O72" s="3"/>
      <c r="Q72" s="8">
        <f>G72*I72</f>
        <v>0.37440000000000001</v>
      </c>
      <c r="R72" s="8">
        <f>G72*J72</f>
        <v>0.69839999999999991</v>
      </c>
      <c r="S72" s="8">
        <f>G72*K72</f>
        <v>0</v>
      </c>
      <c r="T72" s="8">
        <f>G72*L72</f>
        <v>0.09</v>
      </c>
      <c r="U72" s="8">
        <f>G72*M72</f>
        <v>0.3024</v>
      </c>
      <c r="V72" s="8">
        <f>G72*N72</f>
        <v>8.2799999999999999E-2</v>
      </c>
      <c r="W72" s="9">
        <f>G72*O72</f>
        <v>0</v>
      </c>
      <c r="X72" s="3"/>
      <c r="AA72" s="10">
        <v>4.3</v>
      </c>
      <c r="AB72" s="11">
        <v>1.55</v>
      </c>
    </row>
    <row r="73" spans="1:28" ht="24" x14ac:dyDescent="0.2">
      <c r="A73" s="5">
        <v>45</v>
      </c>
      <c r="B73" s="1" t="s">
        <v>114</v>
      </c>
      <c r="C73" s="1" t="s">
        <v>112</v>
      </c>
      <c r="D73" s="2" t="s">
        <v>115</v>
      </c>
      <c r="F73" s="6" t="s">
        <v>35</v>
      </c>
      <c r="G73" s="7">
        <v>0.36</v>
      </c>
      <c r="I73" s="8">
        <v>0.84</v>
      </c>
      <c r="J73" s="8">
        <v>33.35</v>
      </c>
      <c r="K73" s="8">
        <v>0</v>
      </c>
      <c r="L73" s="8">
        <v>5.05</v>
      </c>
      <c r="M73" s="8">
        <v>3.83</v>
      </c>
      <c r="N73" s="8">
        <v>1.07</v>
      </c>
      <c r="O73" s="3"/>
      <c r="Q73" s="8">
        <f>G73*I73</f>
        <v>0.3024</v>
      </c>
      <c r="R73" s="8">
        <f>G73*J73</f>
        <v>12.006</v>
      </c>
      <c r="S73" s="8">
        <f>G73*K73</f>
        <v>0</v>
      </c>
      <c r="T73" s="8">
        <f>G73*L73</f>
        <v>1.8179999999999998</v>
      </c>
      <c r="U73" s="8">
        <f>G73*M73</f>
        <v>1.3788</v>
      </c>
      <c r="V73" s="8">
        <f>G73*N73</f>
        <v>0.38519999999999999</v>
      </c>
      <c r="W73" s="9">
        <f>G73*O73</f>
        <v>0</v>
      </c>
      <c r="X73" s="3"/>
      <c r="AA73" s="10">
        <v>44.14</v>
      </c>
      <c r="AB73" s="11">
        <v>15.89</v>
      </c>
    </row>
    <row r="74" spans="1:28" ht="24" x14ac:dyDescent="0.2">
      <c r="A74" s="5">
        <v>46</v>
      </c>
      <c r="B74" s="1" t="s">
        <v>126</v>
      </c>
      <c r="C74" s="1" t="s">
        <v>117</v>
      </c>
      <c r="D74" s="2" t="s">
        <v>127</v>
      </c>
      <c r="F74" s="6" t="s">
        <v>35</v>
      </c>
      <c r="G74" s="7">
        <v>0.36</v>
      </c>
      <c r="I74" s="8">
        <v>14.23</v>
      </c>
      <c r="J74" s="8">
        <v>434.53</v>
      </c>
      <c r="K74" s="8">
        <v>0</v>
      </c>
      <c r="L74" s="8">
        <v>0</v>
      </c>
      <c r="M74" s="8">
        <v>9.25</v>
      </c>
      <c r="N74" s="8">
        <v>2.58</v>
      </c>
      <c r="O74" s="3"/>
      <c r="Q74" s="8">
        <f>G74*I74</f>
        <v>5.1227999999999998</v>
      </c>
      <c r="R74" s="8">
        <f>G74*J74</f>
        <v>156.43079999999998</v>
      </c>
      <c r="S74" s="8">
        <f>G74*K74</f>
        <v>0</v>
      </c>
      <c r="T74" s="8">
        <f>G74*L74</f>
        <v>0</v>
      </c>
      <c r="U74" s="8">
        <f>G74*M74</f>
        <v>3.33</v>
      </c>
      <c r="V74" s="8">
        <f>G74*N74</f>
        <v>0.92879999999999996</v>
      </c>
      <c r="W74" s="9">
        <f>G74*O74</f>
        <v>0</v>
      </c>
      <c r="X74" s="3"/>
      <c r="AA74" s="10">
        <v>460.59</v>
      </c>
      <c r="AB74" s="11">
        <v>165.81</v>
      </c>
    </row>
    <row r="75" spans="1:28" ht="12.75" x14ac:dyDescent="0.2">
      <c r="F75" s="26" t="s">
        <v>40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13">
        <f t="shared" ref="Q75:W75" si="20">SUM(Q72:Q74)</f>
        <v>5.7995999999999999</v>
      </c>
      <c r="R75" s="13">
        <f t="shared" si="20"/>
        <v>169.13519999999997</v>
      </c>
      <c r="S75" s="13">
        <f t="shared" si="20"/>
        <v>0</v>
      </c>
      <c r="T75" s="13">
        <f t="shared" si="20"/>
        <v>1.9079999999999999</v>
      </c>
      <c r="U75" s="13">
        <f t="shared" si="20"/>
        <v>5.0112000000000005</v>
      </c>
      <c r="V75" s="13">
        <f t="shared" si="20"/>
        <v>1.3967999999999998</v>
      </c>
      <c r="W75" s="14">
        <f t="shared" si="20"/>
        <v>0</v>
      </c>
      <c r="X75" s="15"/>
      <c r="AB75" s="16">
        <v>183.25</v>
      </c>
    </row>
    <row r="77" spans="1:28" ht="12.75" x14ac:dyDescent="0.2">
      <c r="A77" s="26" t="s">
        <v>128</v>
      </c>
      <c r="B77" s="27"/>
      <c r="C77" s="29" t="s">
        <v>129</v>
      </c>
      <c r="D77" s="27"/>
      <c r="E77" s="27"/>
    </row>
    <row r="78" spans="1:28" x14ac:dyDescent="0.2">
      <c r="A78" s="5">
        <v>47</v>
      </c>
      <c r="B78" s="1" t="s">
        <v>130</v>
      </c>
      <c r="C78" s="1" t="s">
        <v>74</v>
      </c>
      <c r="D78" s="2" t="s">
        <v>131</v>
      </c>
      <c r="F78" s="6" t="s">
        <v>35</v>
      </c>
      <c r="G78" s="7">
        <v>70.5</v>
      </c>
      <c r="I78" s="8">
        <v>7.0000000000000007E-2</v>
      </c>
      <c r="J78" s="8">
        <v>0.03</v>
      </c>
      <c r="K78" s="8">
        <v>0</v>
      </c>
      <c r="L78" s="8">
        <v>0.98</v>
      </c>
      <c r="M78" s="8">
        <v>0.68</v>
      </c>
      <c r="N78" s="8">
        <v>0.19</v>
      </c>
      <c r="O78" s="3"/>
      <c r="Q78" s="8">
        <f>G78*I78</f>
        <v>4.9350000000000005</v>
      </c>
      <c r="R78" s="8">
        <f>G78*J78</f>
        <v>2.1149999999999998</v>
      </c>
      <c r="S78" s="8">
        <f>G78*K78</f>
        <v>0</v>
      </c>
      <c r="T78" s="8">
        <f>G78*L78</f>
        <v>69.09</v>
      </c>
      <c r="U78" s="8">
        <f>G78*M78</f>
        <v>47.940000000000005</v>
      </c>
      <c r="V78" s="8">
        <f>G78*N78</f>
        <v>13.395</v>
      </c>
      <c r="W78" s="9">
        <f>G78*O78</f>
        <v>0</v>
      </c>
      <c r="X78" s="3"/>
      <c r="AA78" s="10">
        <v>1.95</v>
      </c>
      <c r="AB78" s="11">
        <v>137.47999999999999</v>
      </c>
    </row>
    <row r="79" spans="1:28" ht="24" x14ac:dyDescent="0.2">
      <c r="A79" s="5">
        <v>48</v>
      </c>
      <c r="B79" s="1" t="s">
        <v>114</v>
      </c>
      <c r="C79" s="1" t="s">
        <v>112</v>
      </c>
      <c r="D79" s="2" t="s">
        <v>132</v>
      </c>
      <c r="F79" s="6" t="s">
        <v>35</v>
      </c>
      <c r="G79" s="7">
        <v>70.5</v>
      </c>
      <c r="I79" s="8">
        <v>0.56000000000000005</v>
      </c>
      <c r="J79" s="8">
        <v>22.35</v>
      </c>
      <c r="K79" s="8">
        <v>0</v>
      </c>
      <c r="L79" s="8">
        <v>3.38</v>
      </c>
      <c r="M79" s="8">
        <v>2.56</v>
      </c>
      <c r="N79" s="8">
        <v>0.72</v>
      </c>
      <c r="O79" s="3"/>
      <c r="Q79" s="8">
        <f>G79*I79</f>
        <v>39.480000000000004</v>
      </c>
      <c r="R79" s="8">
        <f>G79*J79</f>
        <v>1575.6750000000002</v>
      </c>
      <c r="S79" s="8">
        <f>G79*K79</f>
        <v>0</v>
      </c>
      <c r="T79" s="8">
        <f>G79*L79</f>
        <v>238.29</v>
      </c>
      <c r="U79" s="8">
        <f>G79*M79</f>
        <v>180.48</v>
      </c>
      <c r="V79" s="8">
        <f>G79*N79</f>
        <v>50.76</v>
      </c>
      <c r="W79" s="9">
        <f>G79*O79</f>
        <v>0</v>
      </c>
      <c r="X79" s="3"/>
      <c r="AA79" s="10">
        <v>29.57</v>
      </c>
      <c r="AB79" s="11">
        <v>2084.69</v>
      </c>
    </row>
    <row r="80" spans="1:28" ht="24" x14ac:dyDescent="0.2">
      <c r="A80" s="5">
        <v>49</v>
      </c>
      <c r="B80" s="1" t="s">
        <v>133</v>
      </c>
      <c r="C80" s="1" t="s">
        <v>134</v>
      </c>
      <c r="D80" s="2" t="s">
        <v>135</v>
      </c>
      <c r="F80" s="6" t="s">
        <v>35</v>
      </c>
      <c r="G80" s="7">
        <v>70.5</v>
      </c>
      <c r="I80" s="8">
        <v>0.7</v>
      </c>
      <c r="J80" s="8">
        <v>77.959999999999994</v>
      </c>
      <c r="K80" s="8">
        <v>0</v>
      </c>
      <c r="L80" s="8">
        <v>4.1900000000000004</v>
      </c>
      <c r="M80" s="8">
        <v>3.18</v>
      </c>
      <c r="N80" s="8">
        <v>0.89</v>
      </c>
      <c r="O80" s="3"/>
      <c r="Q80" s="8">
        <f>G80*I80</f>
        <v>49.349999999999994</v>
      </c>
      <c r="R80" s="8">
        <f>G80*J80</f>
        <v>5496.1799999999994</v>
      </c>
      <c r="S80" s="8">
        <f>G80*K80</f>
        <v>0</v>
      </c>
      <c r="T80" s="8">
        <f>G80*L80</f>
        <v>295.39500000000004</v>
      </c>
      <c r="U80" s="8">
        <f>G80*M80</f>
        <v>224.19</v>
      </c>
      <c r="V80" s="8">
        <f>G80*N80</f>
        <v>62.744999999999997</v>
      </c>
      <c r="W80" s="9">
        <f>G80*O80</f>
        <v>0</v>
      </c>
      <c r="X80" s="3"/>
      <c r="AA80" s="10">
        <v>86.92</v>
      </c>
      <c r="AB80" s="11">
        <v>6127.86</v>
      </c>
    </row>
    <row r="81" spans="1:28" ht="24" x14ac:dyDescent="0.2">
      <c r="A81" s="5">
        <v>50</v>
      </c>
      <c r="B81" s="1" t="s">
        <v>136</v>
      </c>
      <c r="C81" s="1" t="s">
        <v>134</v>
      </c>
      <c r="D81" s="2" t="s">
        <v>137</v>
      </c>
      <c r="F81" s="6" t="s">
        <v>35</v>
      </c>
      <c r="G81" s="7">
        <v>70.5</v>
      </c>
      <c r="I81" s="8">
        <v>3.91</v>
      </c>
      <c r="J81" s="8">
        <v>77.16</v>
      </c>
      <c r="K81" s="8">
        <v>0</v>
      </c>
      <c r="L81" s="8">
        <v>6.79</v>
      </c>
      <c r="M81" s="8">
        <v>6.95</v>
      </c>
      <c r="N81" s="8">
        <v>1.94</v>
      </c>
      <c r="O81" s="3"/>
      <c r="Q81" s="8">
        <f>G81*I81</f>
        <v>275.65500000000003</v>
      </c>
      <c r="R81" s="8">
        <f>G81*J81</f>
        <v>5439.78</v>
      </c>
      <c r="S81" s="8">
        <f>G81*K81</f>
        <v>0</v>
      </c>
      <c r="T81" s="8">
        <f>G81*L81</f>
        <v>478.69499999999999</v>
      </c>
      <c r="U81" s="8">
        <f>G81*M81</f>
        <v>489.97500000000002</v>
      </c>
      <c r="V81" s="8">
        <f>G81*N81</f>
        <v>136.77000000000001</v>
      </c>
      <c r="W81" s="9">
        <f>G81*O81</f>
        <v>0</v>
      </c>
      <c r="X81" s="3"/>
      <c r="AA81" s="10">
        <v>96.75</v>
      </c>
      <c r="AB81" s="11">
        <v>6820.88</v>
      </c>
    </row>
    <row r="82" spans="1:28" ht="12.75" x14ac:dyDescent="0.2">
      <c r="F82" s="26" t="s">
        <v>40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13">
        <f t="shared" ref="Q82:W82" si="21">SUM(Q78:Q81)</f>
        <v>369.42</v>
      </c>
      <c r="R82" s="13">
        <f t="shared" si="21"/>
        <v>12513.75</v>
      </c>
      <c r="S82" s="13">
        <f t="shared" si="21"/>
        <v>0</v>
      </c>
      <c r="T82" s="13">
        <f t="shared" si="21"/>
        <v>1081.47</v>
      </c>
      <c r="U82" s="13">
        <f t="shared" si="21"/>
        <v>942.58500000000004</v>
      </c>
      <c r="V82" s="13">
        <f t="shared" si="21"/>
        <v>263.67</v>
      </c>
      <c r="W82" s="14">
        <f t="shared" si="21"/>
        <v>0</v>
      </c>
      <c r="X82" s="15"/>
      <c r="AB82" s="16">
        <v>15170.91</v>
      </c>
    </row>
    <row r="84" spans="1:28" ht="12.75" x14ac:dyDescent="0.2">
      <c r="A84" s="26" t="s">
        <v>138</v>
      </c>
      <c r="B84" s="27"/>
      <c r="C84" s="29" t="s">
        <v>139</v>
      </c>
      <c r="D84" s="27"/>
      <c r="E84" s="27"/>
    </row>
    <row r="85" spans="1:28" ht="24" x14ac:dyDescent="0.2">
      <c r="A85" s="5">
        <v>51</v>
      </c>
      <c r="B85" s="1" t="s">
        <v>111</v>
      </c>
      <c r="C85" s="1" t="s">
        <v>112</v>
      </c>
      <c r="D85" s="2" t="s">
        <v>113</v>
      </c>
      <c r="F85" s="6" t="s">
        <v>35</v>
      </c>
      <c r="G85" s="7">
        <v>54.7</v>
      </c>
      <c r="I85" s="8">
        <v>1.04</v>
      </c>
      <c r="J85" s="8">
        <v>1.94</v>
      </c>
      <c r="K85" s="8">
        <v>0</v>
      </c>
      <c r="L85" s="8">
        <v>0.25</v>
      </c>
      <c r="M85" s="8">
        <v>0.84</v>
      </c>
      <c r="N85" s="8">
        <v>0.23</v>
      </c>
      <c r="O85" s="3"/>
      <c r="Q85" s="8">
        <f>G85*I85</f>
        <v>56.888000000000005</v>
      </c>
      <c r="R85" s="8">
        <f>G85*J85</f>
        <v>106.11800000000001</v>
      </c>
      <c r="S85" s="8">
        <f>G85*K85</f>
        <v>0</v>
      </c>
      <c r="T85" s="8">
        <f>G85*L85</f>
        <v>13.675000000000001</v>
      </c>
      <c r="U85" s="8">
        <f>G85*M85</f>
        <v>45.948</v>
      </c>
      <c r="V85" s="8">
        <f>G85*N85</f>
        <v>12.581000000000001</v>
      </c>
      <c r="W85" s="9">
        <f>G85*O85</f>
        <v>0</v>
      </c>
      <c r="X85" s="3"/>
      <c r="AA85" s="10">
        <v>4.3</v>
      </c>
      <c r="AB85" s="11">
        <v>235.21</v>
      </c>
    </row>
    <row r="86" spans="1:28" ht="24" x14ac:dyDescent="0.2">
      <c r="A86" s="5">
        <v>52</v>
      </c>
      <c r="B86" s="1" t="s">
        <v>114</v>
      </c>
      <c r="C86" s="1" t="s">
        <v>112</v>
      </c>
      <c r="D86" s="2" t="s">
        <v>140</v>
      </c>
      <c r="F86" s="6" t="s">
        <v>35</v>
      </c>
      <c r="G86" s="7">
        <v>54.7</v>
      </c>
      <c r="I86" s="8">
        <v>1.1100000000000001</v>
      </c>
      <c r="J86" s="8">
        <v>44.36</v>
      </c>
      <c r="K86" s="8">
        <v>0</v>
      </c>
      <c r="L86" s="8">
        <v>6.71</v>
      </c>
      <c r="M86" s="8">
        <v>5.08</v>
      </c>
      <c r="N86" s="8">
        <v>1.42</v>
      </c>
      <c r="O86" s="3"/>
      <c r="Q86" s="8">
        <f>G86*I86</f>
        <v>60.717000000000006</v>
      </c>
      <c r="R86" s="8">
        <f>G86*J86</f>
        <v>2426.4920000000002</v>
      </c>
      <c r="S86" s="8">
        <f>G86*K86</f>
        <v>0</v>
      </c>
      <c r="T86" s="8">
        <f>G86*L86</f>
        <v>367.03700000000003</v>
      </c>
      <c r="U86" s="8">
        <f>G86*M86</f>
        <v>277.87600000000003</v>
      </c>
      <c r="V86" s="8">
        <f>G86*N86</f>
        <v>77.674000000000007</v>
      </c>
      <c r="W86" s="9">
        <f>G86*O86</f>
        <v>0</v>
      </c>
      <c r="X86" s="3"/>
      <c r="AA86" s="10">
        <v>58.68</v>
      </c>
      <c r="AB86" s="11">
        <v>3209.8</v>
      </c>
    </row>
    <row r="87" spans="1:28" ht="24" x14ac:dyDescent="0.2">
      <c r="A87" s="5">
        <v>53</v>
      </c>
      <c r="B87" s="1" t="s">
        <v>141</v>
      </c>
      <c r="C87" s="1" t="s">
        <v>112</v>
      </c>
      <c r="D87" s="2" t="s">
        <v>142</v>
      </c>
      <c r="F87" s="6" t="s">
        <v>35</v>
      </c>
      <c r="G87" s="7">
        <v>54.7</v>
      </c>
      <c r="I87" s="8">
        <v>0.48</v>
      </c>
      <c r="J87" s="8">
        <v>17.25</v>
      </c>
      <c r="K87" s="8">
        <v>0</v>
      </c>
      <c r="L87" s="8">
        <v>2.15</v>
      </c>
      <c r="M87" s="8">
        <v>1.71</v>
      </c>
      <c r="N87" s="8">
        <v>0.48</v>
      </c>
      <c r="O87" s="3"/>
      <c r="Q87" s="8">
        <f>G87*I87</f>
        <v>26.256</v>
      </c>
      <c r="R87" s="8">
        <f>G87*J87</f>
        <v>943.57500000000005</v>
      </c>
      <c r="S87" s="8">
        <f>G87*K87</f>
        <v>0</v>
      </c>
      <c r="T87" s="8">
        <f>G87*L87</f>
        <v>117.605</v>
      </c>
      <c r="U87" s="8">
        <f>G87*M87</f>
        <v>93.537000000000006</v>
      </c>
      <c r="V87" s="8">
        <f>G87*N87</f>
        <v>26.256</v>
      </c>
      <c r="W87" s="9">
        <f>G87*O87</f>
        <v>0</v>
      </c>
      <c r="X87" s="3"/>
      <c r="AA87" s="10">
        <v>22.07</v>
      </c>
      <c r="AB87" s="11">
        <v>1207.23</v>
      </c>
    </row>
    <row r="88" spans="1:28" ht="24" x14ac:dyDescent="0.2">
      <c r="A88" s="5">
        <v>54</v>
      </c>
      <c r="B88" s="1" t="s">
        <v>64</v>
      </c>
      <c r="C88" s="1" t="s">
        <v>143</v>
      </c>
      <c r="D88" s="2" t="s">
        <v>144</v>
      </c>
      <c r="F88" s="6" t="s">
        <v>35</v>
      </c>
      <c r="G88" s="7">
        <v>54.7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3"/>
      <c r="Q88" s="8">
        <f>G88*I88</f>
        <v>0</v>
      </c>
      <c r="R88" s="8">
        <f>G88*J88</f>
        <v>0</v>
      </c>
      <c r="S88" s="8">
        <f>G88*K88</f>
        <v>0</v>
      </c>
      <c r="T88" s="8">
        <f>G88*L88</f>
        <v>0</v>
      </c>
      <c r="U88" s="8">
        <f>G88*M88</f>
        <v>0</v>
      </c>
      <c r="V88" s="8">
        <f>G88*N88</f>
        <v>0</v>
      </c>
      <c r="W88" s="9">
        <f>G88*O88</f>
        <v>0</v>
      </c>
      <c r="X88" s="3"/>
      <c r="AA88" s="10">
        <v>415</v>
      </c>
      <c r="AB88" s="11">
        <v>22700.5</v>
      </c>
    </row>
    <row r="89" spans="1:28" ht="12.75" x14ac:dyDescent="0.2">
      <c r="F89" s="26" t="s">
        <v>40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13">
        <f t="shared" ref="Q89:W89" si="22">SUM(Q85:Q88)</f>
        <v>143.86100000000002</v>
      </c>
      <c r="R89" s="13">
        <f t="shared" si="22"/>
        <v>3476.1850000000004</v>
      </c>
      <c r="S89" s="13">
        <f t="shared" si="22"/>
        <v>0</v>
      </c>
      <c r="T89" s="13">
        <f t="shared" si="22"/>
        <v>498.31700000000006</v>
      </c>
      <c r="U89" s="13">
        <f t="shared" si="22"/>
        <v>417.36099999999999</v>
      </c>
      <c r="V89" s="13">
        <f t="shared" si="22"/>
        <v>116.51100000000001</v>
      </c>
      <c r="W89" s="14">
        <f t="shared" si="22"/>
        <v>0</v>
      </c>
      <c r="X89" s="15"/>
      <c r="AB89" s="16">
        <v>27352.74</v>
      </c>
    </row>
    <row r="91" spans="1:28" ht="12.75" x14ac:dyDescent="0.2">
      <c r="A91" s="26" t="s">
        <v>145</v>
      </c>
      <c r="B91" s="27"/>
      <c r="C91" s="29" t="s">
        <v>146</v>
      </c>
      <c r="D91" s="27"/>
      <c r="E91" s="27"/>
    </row>
    <row r="92" spans="1:28" ht="24" x14ac:dyDescent="0.2">
      <c r="A92" s="5">
        <v>55</v>
      </c>
      <c r="B92" s="1" t="s">
        <v>111</v>
      </c>
      <c r="C92" s="1" t="s">
        <v>112</v>
      </c>
      <c r="D92" s="2" t="s">
        <v>113</v>
      </c>
      <c r="F92" s="6" t="s">
        <v>35</v>
      </c>
      <c r="G92" s="7">
        <v>133</v>
      </c>
      <c r="I92" s="8">
        <v>1.04</v>
      </c>
      <c r="J92" s="8">
        <v>1.94</v>
      </c>
      <c r="K92" s="8">
        <v>0</v>
      </c>
      <c r="L92" s="8">
        <v>0.25</v>
      </c>
      <c r="M92" s="8">
        <v>0.84</v>
      </c>
      <c r="N92" s="8">
        <v>0.23</v>
      </c>
      <c r="O92" s="3"/>
      <c r="Q92" s="8">
        <f>G92*I92</f>
        <v>138.32</v>
      </c>
      <c r="R92" s="8">
        <f>G92*J92</f>
        <v>258.02</v>
      </c>
      <c r="S92" s="8">
        <f>G92*K92</f>
        <v>0</v>
      </c>
      <c r="T92" s="8">
        <f>G92*L92</f>
        <v>33.25</v>
      </c>
      <c r="U92" s="8">
        <f>G92*M92</f>
        <v>111.72</v>
      </c>
      <c r="V92" s="8">
        <f>G92*N92</f>
        <v>30.59</v>
      </c>
      <c r="W92" s="9">
        <f>G92*O92</f>
        <v>0</v>
      </c>
      <c r="X92" s="3"/>
      <c r="AA92" s="10">
        <v>4.3</v>
      </c>
      <c r="AB92" s="11">
        <v>571.9</v>
      </c>
    </row>
    <row r="93" spans="1:28" ht="24" x14ac:dyDescent="0.2">
      <c r="A93" s="5">
        <v>56</v>
      </c>
      <c r="B93" s="1" t="s">
        <v>114</v>
      </c>
      <c r="C93" s="1" t="s">
        <v>112</v>
      </c>
      <c r="D93" s="2" t="s">
        <v>140</v>
      </c>
      <c r="F93" s="6" t="s">
        <v>35</v>
      </c>
      <c r="G93" s="7">
        <v>133</v>
      </c>
      <c r="I93" s="8">
        <v>1.1100000000000001</v>
      </c>
      <c r="J93" s="8">
        <v>44.36</v>
      </c>
      <c r="K93" s="8">
        <v>0</v>
      </c>
      <c r="L93" s="8">
        <v>6.71</v>
      </c>
      <c r="M93" s="8">
        <v>5.08</v>
      </c>
      <c r="N93" s="8">
        <v>1.42</v>
      </c>
      <c r="O93" s="3"/>
      <c r="Q93" s="8">
        <f>G93*I93</f>
        <v>147.63000000000002</v>
      </c>
      <c r="R93" s="8">
        <f>G93*J93</f>
        <v>5899.88</v>
      </c>
      <c r="S93" s="8">
        <f>G93*K93</f>
        <v>0</v>
      </c>
      <c r="T93" s="8">
        <f>G93*L93</f>
        <v>892.43</v>
      </c>
      <c r="U93" s="8">
        <f>G93*M93</f>
        <v>675.64</v>
      </c>
      <c r="V93" s="8">
        <f>G93*N93</f>
        <v>188.85999999999999</v>
      </c>
      <c r="W93" s="9">
        <f>G93*O93</f>
        <v>0</v>
      </c>
      <c r="X93" s="3"/>
      <c r="AA93" s="10">
        <v>58.68</v>
      </c>
      <c r="AB93" s="11">
        <v>7804.44</v>
      </c>
    </row>
    <row r="94" spans="1:28" ht="24" x14ac:dyDescent="0.2">
      <c r="A94" s="5">
        <v>57</v>
      </c>
      <c r="B94" s="1" t="s">
        <v>141</v>
      </c>
      <c r="C94" s="1" t="s">
        <v>112</v>
      </c>
      <c r="D94" s="2" t="s">
        <v>142</v>
      </c>
      <c r="F94" s="6" t="s">
        <v>35</v>
      </c>
      <c r="G94" s="7">
        <v>133</v>
      </c>
      <c r="I94" s="8">
        <v>0.48</v>
      </c>
      <c r="J94" s="8">
        <v>17.25</v>
      </c>
      <c r="K94" s="8">
        <v>0</v>
      </c>
      <c r="L94" s="8">
        <v>2.15</v>
      </c>
      <c r="M94" s="8">
        <v>1.71</v>
      </c>
      <c r="N94" s="8">
        <v>0.48</v>
      </c>
      <c r="O94" s="3"/>
      <c r="Q94" s="8">
        <f>G94*I94</f>
        <v>63.839999999999996</v>
      </c>
      <c r="R94" s="8">
        <f>G94*J94</f>
        <v>2294.25</v>
      </c>
      <c r="S94" s="8">
        <f>G94*K94</f>
        <v>0</v>
      </c>
      <c r="T94" s="8">
        <f>G94*L94</f>
        <v>285.95</v>
      </c>
      <c r="U94" s="8">
        <f>G94*M94</f>
        <v>227.43</v>
      </c>
      <c r="V94" s="8">
        <f>G94*N94</f>
        <v>63.839999999999996</v>
      </c>
      <c r="W94" s="9">
        <f>G94*O94</f>
        <v>0</v>
      </c>
      <c r="X94" s="3"/>
      <c r="AA94" s="10">
        <v>22.07</v>
      </c>
      <c r="AB94" s="11">
        <v>2935.31</v>
      </c>
    </row>
    <row r="95" spans="1:28" ht="24" x14ac:dyDescent="0.2">
      <c r="A95" s="5">
        <v>58</v>
      </c>
      <c r="B95" s="1" t="s">
        <v>64</v>
      </c>
      <c r="C95" s="1" t="s">
        <v>143</v>
      </c>
      <c r="D95" s="2" t="s">
        <v>147</v>
      </c>
      <c r="F95" s="6" t="s">
        <v>35</v>
      </c>
      <c r="G95" s="7">
        <v>133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3"/>
      <c r="Q95" s="8">
        <f>G95*I95</f>
        <v>0</v>
      </c>
      <c r="R95" s="8">
        <f>G95*J95</f>
        <v>0</v>
      </c>
      <c r="S95" s="8">
        <f>G95*K95</f>
        <v>0</v>
      </c>
      <c r="T95" s="8">
        <f>G95*L95</f>
        <v>0</v>
      </c>
      <c r="U95" s="8">
        <f>G95*M95</f>
        <v>0</v>
      </c>
      <c r="V95" s="8">
        <f>G95*N95</f>
        <v>0</v>
      </c>
      <c r="W95" s="9">
        <f>G95*O95</f>
        <v>0</v>
      </c>
      <c r="X95" s="3"/>
      <c r="AA95" s="10">
        <v>365</v>
      </c>
      <c r="AB95" s="11">
        <v>48545</v>
      </c>
    </row>
    <row r="96" spans="1:28" ht="12.75" x14ac:dyDescent="0.2">
      <c r="F96" s="26" t="s">
        <v>40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13">
        <f t="shared" ref="Q96:W96" si="23">SUM(Q92:Q95)</f>
        <v>349.79</v>
      </c>
      <c r="R96" s="13">
        <f t="shared" si="23"/>
        <v>8452.15</v>
      </c>
      <c r="S96" s="13">
        <f t="shared" si="23"/>
        <v>0</v>
      </c>
      <c r="T96" s="13">
        <f t="shared" si="23"/>
        <v>1211.6299999999999</v>
      </c>
      <c r="U96" s="13">
        <f t="shared" si="23"/>
        <v>1014.79</v>
      </c>
      <c r="V96" s="13">
        <f t="shared" si="23"/>
        <v>283.28999999999996</v>
      </c>
      <c r="W96" s="14">
        <f t="shared" si="23"/>
        <v>0</v>
      </c>
      <c r="X96" s="15"/>
      <c r="AB96" s="16">
        <v>59856.65</v>
      </c>
    </row>
    <row r="98" spans="1:28" ht="12.75" x14ac:dyDescent="0.2">
      <c r="A98" s="26" t="s">
        <v>148</v>
      </c>
      <c r="B98" s="27"/>
      <c r="C98" s="29" t="s">
        <v>12</v>
      </c>
      <c r="D98" s="27"/>
      <c r="E98" s="27"/>
    </row>
    <row r="99" spans="1:28" ht="24" x14ac:dyDescent="0.2">
      <c r="A99" s="5">
        <v>59</v>
      </c>
      <c r="B99" s="1" t="s">
        <v>149</v>
      </c>
      <c r="C99" s="1" t="s">
        <v>150</v>
      </c>
      <c r="D99" s="2" t="s">
        <v>151</v>
      </c>
      <c r="F99" s="6" t="s">
        <v>58</v>
      </c>
      <c r="G99" s="7">
        <v>1.1000000000000001</v>
      </c>
      <c r="I99" s="8">
        <v>197.51</v>
      </c>
      <c r="J99" s="8">
        <v>348</v>
      </c>
      <c r="K99" s="8">
        <v>0</v>
      </c>
      <c r="L99" s="8">
        <v>7.7</v>
      </c>
      <c r="M99" s="8">
        <v>133.38999999999999</v>
      </c>
      <c r="N99" s="8">
        <v>37.25</v>
      </c>
      <c r="O99" s="3"/>
      <c r="Q99" s="8">
        <f t="shared" ref="Q99:Q105" si="24">G99*I99</f>
        <v>217.261</v>
      </c>
      <c r="R99" s="8">
        <f t="shared" ref="R99:R105" si="25">G99*J99</f>
        <v>382.8</v>
      </c>
      <c r="S99" s="8">
        <f t="shared" ref="S99:S105" si="26">G99*K99</f>
        <v>0</v>
      </c>
      <c r="T99" s="8">
        <f t="shared" ref="T99:T105" si="27">G99*L99</f>
        <v>8.4700000000000006</v>
      </c>
      <c r="U99" s="8">
        <f t="shared" ref="U99:U105" si="28">G99*M99</f>
        <v>146.72899999999998</v>
      </c>
      <c r="V99" s="8">
        <f t="shared" ref="V99:V105" si="29">G99*N99</f>
        <v>40.975000000000001</v>
      </c>
      <c r="W99" s="9">
        <f t="shared" ref="W99:W105" si="30">G99*O99</f>
        <v>0</v>
      </c>
      <c r="X99" s="3"/>
      <c r="AA99" s="10">
        <v>723.85</v>
      </c>
      <c r="AB99" s="11">
        <v>796.24</v>
      </c>
    </row>
    <row r="100" spans="1:28" ht="24" x14ac:dyDescent="0.2">
      <c r="A100" s="5">
        <v>60</v>
      </c>
      <c r="B100" s="1" t="s">
        <v>64</v>
      </c>
      <c r="C100" s="1" t="s">
        <v>150</v>
      </c>
      <c r="D100" s="2" t="s">
        <v>152</v>
      </c>
      <c r="F100" s="6" t="s">
        <v>39</v>
      </c>
      <c r="G100" s="7">
        <v>2</v>
      </c>
      <c r="I100" s="8">
        <v>200.72</v>
      </c>
      <c r="J100" s="8">
        <v>2323.36</v>
      </c>
      <c r="K100" s="8">
        <v>0</v>
      </c>
      <c r="L100" s="8">
        <v>0</v>
      </c>
      <c r="M100" s="8">
        <v>130.47</v>
      </c>
      <c r="N100" s="8">
        <v>36.43</v>
      </c>
      <c r="O100" s="3"/>
      <c r="Q100" s="8">
        <f t="shared" si="24"/>
        <v>401.44</v>
      </c>
      <c r="R100" s="8">
        <f t="shared" si="25"/>
        <v>4646.72</v>
      </c>
      <c r="S100" s="8">
        <f t="shared" si="26"/>
        <v>0</v>
      </c>
      <c r="T100" s="8">
        <f t="shared" si="27"/>
        <v>0</v>
      </c>
      <c r="U100" s="8">
        <f t="shared" si="28"/>
        <v>260.94</v>
      </c>
      <c r="V100" s="8">
        <f t="shared" si="29"/>
        <v>72.86</v>
      </c>
      <c r="W100" s="9">
        <f t="shared" si="30"/>
        <v>0</v>
      </c>
      <c r="X100" s="3"/>
      <c r="AA100" s="10">
        <v>2690.98</v>
      </c>
      <c r="AB100" s="11">
        <v>5381.96</v>
      </c>
    </row>
    <row r="101" spans="1:28" x14ac:dyDescent="0.2">
      <c r="A101" s="5">
        <v>61</v>
      </c>
      <c r="B101" s="1" t="s">
        <v>64</v>
      </c>
      <c r="C101" s="1" t="s">
        <v>150</v>
      </c>
      <c r="D101" s="2" t="s">
        <v>153</v>
      </c>
      <c r="F101" s="6" t="s">
        <v>39</v>
      </c>
      <c r="G101" s="7">
        <v>2</v>
      </c>
      <c r="I101" s="8">
        <v>200.72</v>
      </c>
      <c r="J101" s="8">
        <v>2243.2800000000002</v>
      </c>
      <c r="K101" s="8">
        <v>0</v>
      </c>
      <c r="L101" s="8">
        <v>0</v>
      </c>
      <c r="M101" s="8">
        <v>130.47</v>
      </c>
      <c r="N101" s="8">
        <v>36.43</v>
      </c>
      <c r="O101" s="3"/>
      <c r="Q101" s="8">
        <f t="shared" si="24"/>
        <v>401.44</v>
      </c>
      <c r="R101" s="8">
        <f t="shared" si="25"/>
        <v>4486.5600000000004</v>
      </c>
      <c r="S101" s="8">
        <f t="shared" si="26"/>
        <v>0</v>
      </c>
      <c r="T101" s="8">
        <f t="shared" si="27"/>
        <v>0</v>
      </c>
      <c r="U101" s="8">
        <f t="shared" si="28"/>
        <v>260.94</v>
      </c>
      <c r="V101" s="8">
        <f t="shared" si="29"/>
        <v>72.86</v>
      </c>
      <c r="W101" s="9">
        <f t="shared" si="30"/>
        <v>0</v>
      </c>
      <c r="X101" s="3"/>
      <c r="AA101" s="10">
        <v>2610.9</v>
      </c>
      <c r="AB101" s="11">
        <v>5221.8</v>
      </c>
    </row>
    <row r="102" spans="1:28" x14ac:dyDescent="0.2">
      <c r="A102" s="5">
        <v>62</v>
      </c>
      <c r="B102" s="1" t="s">
        <v>64</v>
      </c>
      <c r="C102" s="1" t="s">
        <v>150</v>
      </c>
      <c r="D102" s="2" t="s">
        <v>154</v>
      </c>
      <c r="F102" s="6" t="s">
        <v>39</v>
      </c>
      <c r="G102" s="7">
        <v>1</v>
      </c>
      <c r="I102" s="8">
        <v>200.72</v>
      </c>
      <c r="J102" s="8">
        <v>3602.56</v>
      </c>
      <c r="K102" s="8">
        <v>0</v>
      </c>
      <c r="L102" s="8">
        <v>0</v>
      </c>
      <c r="M102" s="8">
        <v>130.47</v>
      </c>
      <c r="N102" s="8">
        <v>36.43</v>
      </c>
      <c r="O102" s="3"/>
      <c r="Q102" s="8">
        <f t="shared" si="24"/>
        <v>200.72</v>
      </c>
      <c r="R102" s="8">
        <f t="shared" si="25"/>
        <v>3602.56</v>
      </c>
      <c r="S102" s="8">
        <f t="shared" si="26"/>
        <v>0</v>
      </c>
      <c r="T102" s="8">
        <f t="shared" si="27"/>
        <v>0</v>
      </c>
      <c r="U102" s="8">
        <f t="shared" si="28"/>
        <v>130.47</v>
      </c>
      <c r="V102" s="8">
        <f t="shared" si="29"/>
        <v>36.43</v>
      </c>
      <c r="W102" s="9">
        <f t="shared" si="30"/>
        <v>0</v>
      </c>
      <c r="X102" s="3"/>
      <c r="AA102" s="10">
        <v>3970.18</v>
      </c>
      <c r="AB102" s="11">
        <v>3970.18</v>
      </c>
    </row>
    <row r="103" spans="1:28" ht="24" x14ac:dyDescent="0.2">
      <c r="A103" s="5">
        <v>63</v>
      </c>
      <c r="B103" s="1" t="s">
        <v>64</v>
      </c>
      <c r="C103" s="1" t="s">
        <v>150</v>
      </c>
      <c r="D103" s="2" t="s">
        <v>155</v>
      </c>
      <c r="F103" s="6" t="s">
        <v>39</v>
      </c>
      <c r="G103" s="7">
        <v>1</v>
      </c>
      <c r="I103" s="8">
        <v>50.18</v>
      </c>
      <c r="J103" s="8">
        <v>936</v>
      </c>
      <c r="K103" s="8">
        <v>0</v>
      </c>
      <c r="L103" s="8">
        <v>0</v>
      </c>
      <c r="M103" s="8">
        <v>32.619999999999997</v>
      </c>
      <c r="N103" s="8">
        <v>9.11</v>
      </c>
      <c r="O103" s="3"/>
      <c r="Q103" s="8">
        <f t="shared" si="24"/>
        <v>50.18</v>
      </c>
      <c r="R103" s="8">
        <f t="shared" si="25"/>
        <v>936</v>
      </c>
      <c r="S103" s="8">
        <f t="shared" si="26"/>
        <v>0</v>
      </c>
      <c r="T103" s="8">
        <f t="shared" si="27"/>
        <v>0</v>
      </c>
      <c r="U103" s="8">
        <f t="shared" si="28"/>
        <v>32.619999999999997</v>
      </c>
      <c r="V103" s="8">
        <f t="shared" si="29"/>
        <v>9.11</v>
      </c>
      <c r="W103" s="9">
        <f t="shared" si="30"/>
        <v>0</v>
      </c>
      <c r="X103" s="3"/>
      <c r="AA103" s="10">
        <v>1027.9100000000001</v>
      </c>
      <c r="AB103" s="11">
        <v>1027.9100000000001</v>
      </c>
    </row>
    <row r="104" spans="1:28" x14ac:dyDescent="0.2">
      <c r="A104" s="5">
        <v>64</v>
      </c>
      <c r="B104" s="1" t="s">
        <v>64</v>
      </c>
      <c r="C104" s="1" t="s">
        <v>150</v>
      </c>
      <c r="D104" s="2" t="s">
        <v>156</v>
      </c>
      <c r="F104" s="6" t="s">
        <v>39</v>
      </c>
      <c r="G104" s="7">
        <v>2</v>
      </c>
      <c r="I104" s="8">
        <v>100.36</v>
      </c>
      <c r="J104" s="8">
        <v>3565.12</v>
      </c>
      <c r="K104" s="8">
        <v>0</v>
      </c>
      <c r="L104" s="8">
        <v>0</v>
      </c>
      <c r="M104" s="8">
        <v>65.23</v>
      </c>
      <c r="N104" s="8">
        <v>18.22</v>
      </c>
      <c r="O104" s="3"/>
      <c r="Q104" s="8">
        <f t="shared" si="24"/>
        <v>200.72</v>
      </c>
      <c r="R104" s="8">
        <f t="shared" si="25"/>
        <v>7130.24</v>
      </c>
      <c r="S104" s="8">
        <f t="shared" si="26"/>
        <v>0</v>
      </c>
      <c r="T104" s="8">
        <f t="shared" si="27"/>
        <v>0</v>
      </c>
      <c r="U104" s="8">
        <f t="shared" si="28"/>
        <v>130.46</v>
      </c>
      <c r="V104" s="8">
        <f t="shared" si="29"/>
        <v>36.44</v>
      </c>
      <c r="W104" s="9">
        <f t="shared" si="30"/>
        <v>0</v>
      </c>
      <c r="X104" s="3"/>
      <c r="AA104" s="10">
        <v>3748.93</v>
      </c>
      <c r="AB104" s="11">
        <v>7497.86</v>
      </c>
    </row>
    <row r="105" spans="1:28" x14ac:dyDescent="0.2">
      <c r="A105" s="5">
        <v>65</v>
      </c>
      <c r="B105" s="1" t="s">
        <v>64</v>
      </c>
      <c r="C105" s="1" t="s">
        <v>150</v>
      </c>
      <c r="D105" s="2" t="s">
        <v>157</v>
      </c>
      <c r="F105" s="6" t="s">
        <v>39</v>
      </c>
      <c r="G105" s="7">
        <v>3</v>
      </c>
      <c r="I105" s="8">
        <v>100.36</v>
      </c>
      <c r="J105" s="8">
        <v>270.39999999999998</v>
      </c>
      <c r="K105" s="8">
        <v>0</v>
      </c>
      <c r="L105" s="8">
        <v>0</v>
      </c>
      <c r="M105" s="8">
        <v>65.23</v>
      </c>
      <c r="N105" s="8">
        <v>18.22</v>
      </c>
      <c r="O105" s="3"/>
      <c r="Q105" s="8">
        <f t="shared" si="24"/>
        <v>301.08</v>
      </c>
      <c r="R105" s="8">
        <f t="shared" si="25"/>
        <v>811.19999999999993</v>
      </c>
      <c r="S105" s="8">
        <f t="shared" si="26"/>
        <v>0</v>
      </c>
      <c r="T105" s="8">
        <f t="shared" si="27"/>
        <v>0</v>
      </c>
      <c r="U105" s="8">
        <f t="shared" si="28"/>
        <v>195.69</v>
      </c>
      <c r="V105" s="8">
        <f t="shared" si="29"/>
        <v>54.66</v>
      </c>
      <c r="W105" s="9">
        <f t="shared" si="30"/>
        <v>0</v>
      </c>
      <c r="X105" s="3"/>
      <c r="AA105" s="10">
        <v>454.21</v>
      </c>
      <c r="AB105" s="11">
        <v>1362.63</v>
      </c>
    </row>
    <row r="106" spans="1:28" ht="12.75" x14ac:dyDescent="0.2"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13">
        <f t="shared" ref="Q106:W106" si="31">SUM(Q99:Q105)</f>
        <v>1772.8410000000001</v>
      </c>
      <c r="R106" s="13">
        <f t="shared" si="31"/>
        <v>21996.080000000002</v>
      </c>
      <c r="S106" s="13">
        <f t="shared" si="31"/>
        <v>0</v>
      </c>
      <c r="T106" s="13">
        <f t="shared" si="31"/>
        <v>8.4700000000000006</v>
      </c>
      <c r="U106" s="13">
        <f t="shared" si="31"/>
        <v>1157.8489999999999</v>
      </c>
      <c r="V106" s="13">
        <f t="shared" si="31"/>
        <v>323.33500000000004</v>
      </c>
      <c r="W106" s="14">
        <f t="shared" si="31"/>
        <v>0</v>
      </c>
      <c r="X106" s="15"/>
      <c r="AB106" s="16">
        <v>25258.58</v>
      </c>
    </row>
    <row r="108" spans="1:28" ht="12.75" x14ac:dyDescent="0.2">
      <c r="A108" s="26" t="s">
        <v>158</v>
      </c>
      <c r="B108" s="27"/>
      <c r="C108" s="29" t="s">
        <v>13</v>
      </c>
      <c r="D108" s="27"/>
      <c r="E108" s="27"/>
    </row>
    <row r="109" spans="1:28" ht="24" x14ac:dyDescent="0.2">
      <c r="A109" s="5">
        <v>66</v>
      </c>
      <c r="B109" s="1" t="s">
        <v>149</v>
      </c>
      <c r="C109" s="1" t="s">
        <v>159</v>
      </c>
      <c r="D109" s="2" t="s">
        <v>151</v>
      </c>
      <c r="F109" s="6" t="s">
        <v>58</v>
      </c>
      <c r="G109" s="7">
        <v>1.1000000000000001</v>
      </c>
      <c r="I109" s="8">
        <v>197.51</v>
      </c>
      <c r="J109" s="8">
        <v>348</v>
      </c>
      <c r="K109" s="8">
        <v>0</v>
      </c>
      <c r="L109" s="8">
        <v>7.7</v>
      </c>
      <c r="M109" s="8">
        <v>133.38999999999999</v>
      </c>
      <c r="N109" s="8">
        <v>37.25</v>
      </c>
      <c r="O109" s="3"/>
      <c r="Q109" s="8">
        <f>G109*I109</f>
        <v>217.261</v>
      </c>
      <c r="R109" s="8">
        <f>G109*J109</f>
        <v>382.8</v>
      </c>
      <c r="S109" s="8">
        <f>G109*K109</f>
        <v>0</v>
      </c>
      <c r="T109" s="8">
        <f>G109*L109</f>
        <v>8.4700000000000006</v>
      </c>
      <c r="U109" s="8">
        <f>G109*M109</f>
        <v>146.72899999999998</v>
      </c>
      <c r="V109" s="8">
        <f>G109*N109</f>
        <v>40.975000000000001</v>
      </c>
      <c r="W109" s="9">
        <f>G109*O109</f>
        <v>0</v>
      </c>
      <c r="X109" s="3"/>
      <c r="AA109" s="10">
        <v>723.85</v>
      </c>
      <c r="AB109" s="11">
        <v>796.24</v>
      </c>
    </row>
    <row r="110" spans="1:28" ht="12.75" x14ac:dyDescent="0.2">
      <c r="F110" s="26" t="s">
        <v>40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13">
        <f t="shared" ref="Q110:W110" si="32">SUM(Q109)</f>
        <v>217.261</v>
      </c>
      <c r="R110" s="13">
        <f t="shared" si="32"/>
        <v>382.8</v>
      </c>
      <c r="S110" s="13">
        <f t="shared" si="32"/>
        <v>0</v>
      </c>
      <c r="T110" s="13">
        <f t="shared" si="32"/>
        <v>8.4700000000000006</v>
      </c>
      <c r="U110" s="13">
        <f t="shared" si="32"/>
        <v>146.72899999999998</v>
      </c>
      <c r="V110" s="13">
        <f t="shared" si="32"/>
        <v>40.975000000000001</v>
      </c>
      <c r="W110" s="14">
        <f t="shared" si="32"/>
        <v>0</v>
      </c>
      <c r="X110" s="15"/>
      <c r="AB110" s="16">
        <v>796.24</v>
      </c>
    </row>
    <row r="112" spans="1:28" ht="12.75" x14ac:dyDescent="0.2">
      <c r="A112" s="26" t="s">
        <v>160</v>
      </c>
      <c r="B112" s="27"/>
      <c r="C112" s="29" t="s">
        <v>161</v>
      </c>
      <c r="D112" s="27"/>
      <c r="E112" s="27"/>
    </row>
    <row r="113" spans="1:28" x14ac:dyDescent="0.2">
      <c r="A113" s="5">
        <v>67</v>
      </c>
      <c r="B113" s="1" t="s">
        <v>64</v>
      </c>
      <c r="C113" s="1" t="s">
        <v>159</v>
      </c>
      <c r="D113" s="2" t="s">
        <v>162</v>
      </c>
      <c r="F113" s="6" t="s">
        <v>39</v>
      </c>
      <c r="G113" s="7">
        <v>1</v>
      </c>
      <c r="I113" s="8">
        <v>677.43</v>
      </c>
      <c r="J113" s="8">
        <v>50083.28</v>
      </c>
      <c r="K113" s="8">
        <v>0</v>
      </c>
      <c r="L113" s="8">
        <v>0</v>
      </c>
      <c r="M113" s="8">
        <v>440.33</v>
      </c>
      <c r="N113" s="8">
        <v>122.95</v>
      </c>
      <c r="O113" s="3"/>
      <c r="Q113" s="8">
        <f>G113*I113</f>
        <v>677.43</v>
      </c>
      <c r="R113" s="8">
        <f>G113*J113</f>
        <v>50083.28</v>
      </c>
      <c r="S113" s="8">
        <f>G113*K113</f>
        <v>0</v>
      </c>
      <c r="T113" s="8">
        <f>G113*L113</f>
        <v>0</v>
      </c>
      <c r="U113" s="8">
        <f>G113*M113</f>
        <v>440.33</v>
      </c>
      <c r="V113" s="8">
        <f>G113*N113</f>
        <v>122.95</v>
      </c>
      <c r="W113" s="9">
        <f>G113*O113</f>
        <v>0</v>
      </c>
      <c r="X113" s="3"/>
      <c r="AA113" s="10">
        <v>51323.99</v>
      </c>
      <c r="AB113" s="11">
        <v>51323.99</v>
      </c>
    </row>
    <row r="114" spans="1:28" x14ac:dyDescent="0.2">
      <c r="A114" s="5">
        <v>68</v>
      </c>
      <c r="B114" s="1" t="s">
        <v>64</v>
      </c>
      <c r="C114" s="1" t="s">
        <v>159</v>
      </c>
      <c r="D114" s="2" t="s">
        <v>163</v>
      </c>
      <c r="F114" s="6" t="s">
        <v>39</v>
      </c>
      <c r="G114" s="7">
        <v>1</v>
      </c>
      <c r="I114" s="8">
        <v>644.80999999999995</v>
      </c>
      <c r="J114" s="8">
        <v>17160</v>
      </c>
      <c r="K114" s="8">
        <v>0</v>
      </c>
      <c r="L114" s="8">
        <v>0</v>
      </c>
      <c r="M114" s="8">
        <v>419.13</v>
      </c>
      <c r="N114" s="8">
        <v>117.03</v>
      </c>
      <c r="O114" s="3"/>
      <c r="Q114" s="8">
        <f>G114*I114</f>
        <v>644.80999999999995</v>
      </c>
      <c r="R114" s="8">
        <f>G114*J114</f>
        <v>17160</v>
      </c>
      <c r="S114" s="8">
        <f>G114*K114</f>
        <v>0</v>
      </c>
      <c r="T114" s="8">
        <f>G114*L114</f>
        <v>0</v>
      </c>
      <c r="U114" s="8">
        <f>G114*M114</f>
        <v>419.13</v>
      </c>
      <c r="V114" s="8">
        <f>G114*N114</f>
        <v>117.03</v>
      </c>
      <c r="W114" s="9">
        <f>G114*O114</f>
        <v>0</v>
      </c>
      <c r="X114" s="3"/>
      <c r="AA114" s="10">
        <v>18340.97</v>
      </c>
      <c r="AB114" s="11">
        <v>18340.97</v>
      </c>
    </row>
    <row r="115" spans="1:28" ht="12.75" x14ac:dyDescent="0.2">
      <c r="F115" s="26" t="s">
        <v>40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13">
        <f t="shared" ref="Q115:W115" si="33">SUM(Q113:Q114)</f>
        <v>1322.2399999999998</v>
      </c>
      <c r="R115" s="13">
        <f t="shared" si="33"/>
        <v>67243.28</v>
      </c>
      <c r="S115" s="13">
        <f t="shared" si="33"/>
        <v>0</v>
      </c>
      <c r="T115" s="13">
        <f t="shared" si="33"/>
        <v>0</v>
      </c>
      <c r="U115" s="13">
        <f t="shared" si="33"/>
        <v>859.46</v>
      </c>
      <c r="V115" s="13">
        <f t="shared" si="33"/>
        <v>239.98000000000002</v>
      </c>
      <c r="W115" s="14">
        <f t="shared" si="33"/>
        <v>0</v>
      </c>
      <c r="X115" s="15"/>
      <c r="AB115" s="16">
        <v>69664.960000000006</v>
      </c>
    </row>
    <row r="117" spans="1:28" ht="12.75" x14ac:dyDescent="0.2">
      <c r="A117" s="26" t="s">
        <v>164</v>
      </c>
      <c r="B117" s="27"/>
      <c r="C117" s="29" t="s">
        <v>165</v>
      </c>
      <c r="D117" s="27"/>
      <c r="E117" s="27"/>
    </row>
    <row r="118" spans="1:28" x14ac:dyDescent="0.2">
      <c r="A118" s="5">
        <v>69</v>
      </c>
      <c r="B118" s="1" t="s">
        <v>64</v>
      </c>
      <c r="C118" s="1" t="s">
        <v>159</v>
      </c>
      <c r="D118" s="2" t="s">
        <v>166</v>
      </c>
      <c r="F118" s="6" t="s">
        <v>39</v>
      </c>
      <c r="G118" s="7">
        <v>1</v>
      </c>
      <c r="I118" s="8">
        <v>90.32</v>
      </c>
      <c r="J118" s="8">
        <v>1782.56</v>
      </c>
      <c r="K118" s="8">
        <v>0</v>
      </c>
      <c r="L118" s="8">
        <v>0</v>
      </c>
      <c r="M118" s="8">
        <v>58.71</v>
      </c>
      <c r="N118" s="8">
        <v>16.39</v>
      </c>
      <c r="O118" s="3"/>
      <c r="Q118" s="8">
        <f t="shared" ref="Q118:Q124" si="34">G118*I118</f>
        <v>90.32</v>
      </c>
      <c r="R118" s="8">
        <f t="shared" ref="R118:R124" si="35">G118*J118</f>
        <v>1782.56</v>
      </c>
      <c r="S118" s="8">
        <f t="shared" ref="S118:S124" si="36">G118*K118</f>
        <v>0</v>
      </c>
      <c r="T118" s="8">
        <f t="shared" ref="T118:T124" si="37">G118*L118</f>
        <v>0</v>
      </c>
      <c r="U118" s="8">
        <f t="shared" ref="U118:U124" si="38">G118*M118</f>
        <v>58.71</v>
      </c>
      <c r="V118" s="8">
        <f t="shared" ref="V118:V124" si="39">G118*N118</f>
        <v>16.39</v>
      </c>
      <c r="W118" s="9">
        <f t="shared" ref="W118:W124" si="40">G118*O118</f>
        <v>0</v>
      </c>
      <c r="X118" s="3"/>
      <c r="AA118" s="10">
        <v>1947.98</v>
      </c>
      <c r="AB118" s="11">
        <v>1947.98</v>
      </c>
    </row>
    <row r="119" spans="1:28" x14ac:dyDescent="0.2">
      <c r="A119" s="5">
        <v>70</v>
      </c>
      <c r="B119" s="1" t="s">
        <v>64</v>
      </c>
      <c r="C119" s="1" t="s">
        <v>159</v>
      </c>
      <c r="D119" s="2" t="s">
        <v>167</v>
      </c>
      <c r="F119" s="6" t="s">
        <v>39</v>
      </c>
      <c r="G119" s="7">
        <v>1</v>
      </c>
      <c r="I119" s="8">
        <v>125.45</v>
      </c>
      <c r="J119" s="8">
        <v>11934</v>
      </c>
      <c r="K119" s="8">
        <v>0</v>
      </c>
      <c r="L119" s="8">
        <v>0</v>
      </c>
      <c r="M119" s="8">
        <v>81.540000000000006</v>
      </c>
      <c r="N119" s="8">
        <v>22.77</v>
      </c>
      <c r="O119" s="3"/>
      <c r="Q119" s="8">
        <f t="shared" si="34"/>
        <v>125.45</v>
      </c>
      <c r="R119" s="8">
        <f t="shared" si="35"/>
        <v>11934</v>
      </c>
      <c r="S119" s="8">
        <f t="shared" si="36"/>
        <v>0</v>
      </c>
      <c r="T119" s="8">
        <f t="shared" si="37"/>
        <v>0</v>
      </c>
      <c r="U119" s="8">
        <f t="shared" si="38"/>
        <v>81.540000000000006</v>
      </c>
      <c r="V119" s="8">
        <f t="shared" si="39"/>
        <v>22.77</v>
      </c>
      <c r="W119" s="9">
        <f t="shared" si="40"/>
        <v>0</v>
      </c>
      <c r="X119" s="3"/>
      <c r="AA119" s="10">
        <v>12163.76</v>
      </c>
      <c r="AB119" s="11">
        <v>12163.76</v>
      </c>
    </row>
    <row r="120" spans="1:28" ht="24" x14ac:dyDescent="0.2">
      <c r="A120" s="5">
        <v>71</v>
      </c>
      <c r="B120" s="1" t="s">
        <v>64</v>
      </c>
      <c r="C120" s="1" t="s">
        <v>159</v>
      </c>
      <c r="D120" s="2" t="s">
        <v>168</v>
      </c>
      <c r="F120" s="6" t="s">
        <v>39</v>
      </c>
      <c r="G120" s="7">
        <v>1</v>
      </c>
      <c r="I120" s="8">
        <v>622.23</v>
      </c>
      <c r="J120" s="8">
        <v>12407.2</v>
      </c>
      <c r="K120" s="8">
        <v>0</v>
      </c>
      <c r="L120" s="8">
        <v>0</v>
      </c>
      <c r="M120" s="8">
        <v>404.45</v>
      </c>
      <c r="N120" s="8">
        <v>112.93</v>
      </c>
      <c r="O120" s="3"/>
      <c r="Q120" s="8">
        <f t="shared" si="34"/>
        <v>622.23</v>
      </c>
      <c r="R120" s="8">
        <f t="shared" si="35"/>
        <v>12407.2</v>
      </c>
      <c r="S120" s="8">
        <f t="shared" si="36"/>
        <v>0</v>
      </c>
      <c r="T120" s="8">
        <f t="shared" si="37"/>
        <v>0</v>
      </c>
      <c r="U120" s="8">
        <f t="shared" si="38"/>
        <v>404.45</v>
      </c>
      <c r="V120" s="8">
        <f t="shared" si="39"/>
        <v>112.93</v>
      </c>
      <c r="W120" s="9">
        <f t="shared" si="40"/>
        <v>0</v>
      </c>
      <c r="X120" s="3"/>
      <c r="AA120" s="10">
        <v>13546.81</v>
      </c>
      <c r="AB120" s="11">
        <v>13546.81</v>
      </c>
    </row>
    <row r="121" spans="1:28" x14ac:dyDescent="0.2">
      <c r="A121" s="5">
        <v>72</v>
      </c>
      <c r="B121" s="1" t="s">
        <v>64</v>
      </c>
      <c r="C121" s="1" t="s">
        <v>159</v>
      </c>
      <c r="D121" s="2" t="s">
        <v>169</v>
      </c>
      <c r="F121" s="6" t="s">
        <v>39</v>
      </c>
      <c r="G121" s="7">
        <v>1</v>
      </c>
      <c r="I121" s="8">
        <v>50.18</v>
      </c>
      <c r="J121" s="8">
        <v>592.79999999999995</v>
      </c>
      <c r="K121" s="8">
        <v>0</v>
      </c>
      <c r="L121" s="8">
        <v>0</v>
      </c>
      <c r="M121" s="8">
        <v>32.619999999999997</v>
      </c>
      <c r="N121" s="8">
        <v>9.11</v>
      </c>
      <c r="O121" s="3"/>
      <c r="Q121" s="8">
        <f t="shared" si="34"/>
        <v>50.18</v>
      </c>
      <c r="R121" s="8">
        <f t="shared" si="35"/>
        <v>592.79999999999995</v>
      </c>
      <c r="S121" s="8">
        <f t="shared" si="36"/>
        <v>0</v>
      </c>
      <c r="T121" s="8">
        <f t="shared" si="37"/>
        <v>0</v>
      </c>
      <c r="U121" s="8">
        <f t="shared" si="38"/>
        <v>32.619999999999997</v>
      </c>
      <c r="V121" s="8">
        <f t="shared" si="39"/>
        <v>9.11</v>
      </c>
      <c r="W121" s="9">
        <f t="shared" si="40"/>
        <v>0</v>
      </c>
      <c r="X121" s="3"/>
      <c r="AA121" s="10">
        <v>684.71</v>
      </c>
      <c r="AB121" s="11">
        <v>684.71</v>
      </c>
    </row>
    <row r="122" spans="1:28" x14ac:dyDescent="0.2">
      <c r="A122" s="5">
        <v>73</v>
      </c>
      <c r="B122" s="1" t="s">
        <v>64</v>
      </c>
      <c r="C122" s="1" t="s">
        <v>159</v>
      </c>
      <c r="D122" s="2" t="s">
        <v>170</v>
      </c>
      <c r="F122" s="6" t="s">
        <v>39</v>
      </c>
      <c r="G122" s="7">
        <v>1</v>
      </c>
      <c r="I122" s="8">
        <v>117.92</v>
      </c>
      <c r="J122" s="8">
        <v>2692.56</v>
      </c>
      <c r="K122" s="8">
        <v>0</v>
      </c>
      <c r="L122" s="8">
        <v>0</v>
      </c>
      <c r="M122" s="8">
        <v>76.650000000000006</v>
      </c>
      <c r="N122" s="8">
        <v>21.4</v>
      </c>
      <c r="O122" s="3"/>
      <c r="Q122" s="8">
        <f t="shared" si="34"/>
        <v>117.92</v>
      </c>
      <c r="R122" s="8">
        <f t="shared" si="35"/>
        <v>2692.56</v>
      </c>
      <c r="S122" s="8">
        <f t="shared" si="36"/>
        <v>0</v>
      </c>
      <c r="T122" s="8">
        <f t="shared" si="37"/>
        <v>0</v>
      </c>
      <c r="U122" s="8">
        <f t="shared" si="38"/>
        <v>76.650000000000006</v>
      </c>
      <c r="V122" s="8">
        <f t="shared" si="39"/>
        <v>21.4</v>
      </c>
      <c r="W122" s="9">
        <f t="shared" si="40"/>
        <v>0</v>
      </c>
      <c r="X122" s="3"/>
      <c r="AA122" s="10">
        <v>2908.53</v>
      </c>
      <c r="AB122" s="11">
        <v>2908.53</v>
      </c>
    </row>
    <row r="123" spans="1:28" x14ac:dyDescent="0.2">
      <c r="A123" s="5">
        <v>74</v>
      </c>
      <c r="B123" s="1" t="s">
        <v>64</v>
      </c>
      <c r="C123" s="1" t="s">
        <v>159</v>
      </c>
      <c r="D123" s="2" t="s">
        <v>171</v>
      </c>
      <c r="F123" s="6" t="s">
        <v>39</v>
      </c>
      <c r="G123" s="7">
        <v>1</v>
      </c>
      <c r="I123" s="8">
        <v>983.28</v>
      </c>
      <c r="J123" s="8">
        <v>15668.64</v>
      </c>
      <c r="K123" s="8">
        <v>0</v>
      </c>
      <c r="L123" s="8">
        <v>0</v>
      </c>
      <c r="M123" s="8">
        <v>639.13</v>
      </c>
      <c r="N123" s="8">
        <v>178.47</v>
      </c>
      <c r="O123" s="3"/>
      <c r="Q123" s="8">
        <f t="shared" si="34"/>
        <v>983.28</v>
      </c>
      <c r="R123" s="8">
        <f t="shared" si="35"/>
        <v>15668.64</v>
      </c>
      <c r="S123" s="8">
        <f t="shared" si="36"/>
        <v>0</v>
      </c>
      <c r="T123" s="8">
        <f t="shared" si="37"/>
        <v>0</v>
      </c>
      <c r="U123" s="8">
        <f t="shared" si="38"/>
        <v>639.13</v>
      </c>
      <c r="V123" s="8">
        <f t="shared" si="39"/>
        <v>178.47</v>
      </c>
      <c r="W123" s="9">
        <f t="shared" si="40"/>
        <v>0</v>
      </c>
      <c r="X123" s="3"/>
      <c r="AA123" s="10">
        <v>17469.52</v>
      </c>
      <c r="AB123" s="11">
        <v>17469.52</v>
      </c>
    </row>
    <row r="124" spans="1:28" x14ac:dyDescent="0.2">
      <c r="A124" s="5">
        <v>75</v>
      </c>
      <c r="B124" s="1" t="s">
        <v>172</v>
      </c>
      <c r="C124" s="1" t="s">
        <v>159</v>
      </c>
      <c r="D124" s="2" t="s">
        <v>173</v>
      </c>
      <c r="F124" s="6" t="s">
        <v>58</v>
      </c>
      <c r="G124" s="7">
        <v>2.5</v>
      </c>
      <c r="I124" s="8">
        <v>69.13</v>
      </c>
      <c r="J124" s="8">
        <v>68.64</v>
      </c>
      <c r="K124" s="8">
        <v>0</v>
      </c>
      <c r="L124" s="8">
        <v>0</v>
      </c>
      <c r="M124" s="8">
        <v>44.93</v>
      </c>
      <c r="N124" s="8">
        <v>12.55</v>
      </c>
      <c r="O124" s="3"/>
      <c r="Q124" s="8">
        <f t="shared" si="34"/>
        <v>172.82499999999999</v>
      </c>
      <c r="R124" s="8">
        <f t="shared" si="35"/>
        <v>171.6</v>
      </c>
      <c r="S124" s="8">
        <f t="shared" si="36"/>
        <v>0</v>
      </c>
      <c r="T124" s="8">
        <f t="shared" si="37"/>
        <v>0</v>
      </c>
      <c r="U124" s="8">
        <f t="shared" si="38"/>
        <v>112.325</v>
      </c>
      <c r="V124" s="8">
        <f t="shared" si="39"/>
        <v>31.375</v>
      </c>
      <c r="W124" s="9">
        <f t="shared" si="40"/>
        <v>0</v>
      </c>
      <c r="X124" s="3"/>
      <c r="AA124" s="10">
        <v>195.25</v>
      </c>
      <c r="AB124" s="11">
        <v>488.13</v>
      </c>
    </row>
    <row r="125" spans="1:28" ht="12.75" x14ac:dyDescent="0.2">
      <c r="F125" s="26" t="s">
        <v>40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13">
        <f t="shared" ref="Q125:W125" si="41">SUM(Q118:Q124)</f>
        <v>2162.2049999999999</v>
      </c>
      <c r="R125" s="13">
        <f t="shared" si="41"/>
        <v>45249.36</v>
      </c>
      <c r="S125" s="13">
        <f t="shared" si="41"/>
        <v>0</v>
      </c>
      <c r="T125" s="13">
        <f t="shared" si="41"/>
        <v>0</v>
      </c>
      <c r="U125" s="13">
        <f t="shared" si="41"/>
        <v>1405.425</v>
      </c>
      <c r="V125" s="13">
        <f t="shared" si="41"/>
        <v>392.44499999999999</v>
      </c>
      <c r="W125" s="14">
        <f t="shared" si="41"/>
        <v>0</v>
      </c>
      <c r="X125" s="15"/>
      <c r="AB125" s="16">
        <v>49209.440000000002</v>
      </c>
    </row>
    <row r="127" spans="1:28" ht="12.75" x14ac:dyDescent="0.2">
      <c r="A127" s="26" t="s">
        <v>174</v>
      </c>
      <c r="B127" s="27"/>
      <c r="C127" s="29" t="s">
        <v>14</v>
      </c>
      <c r="D127" s="27"/>
      <c r="E127" s="27"/>
    </row>
    <row r="128" spans="1:28" x14ac:dyDescent="0.2">
      <c r="A128" s="5">
        <v>76</v>
      </c>
      <c r="B128" s="1" t="s">
        <v>175</v>
      </c>
      <c r="C128" s="1" t="s">
        <v>176</v>
      </c>
      <c r="D128" s="2" t="s">
        <v>177</v>
      </c>
      <c r="F128" s="6" t="s">
        <v>35</v>
      </c>
      <c r="G128" s="7">
        <v>2.4</v>
      </c>
      <c r="I128" s="8">
        <v>27.1</v>
      </c>
      <c r="J128" s="8">
        <v>9.31</v>
      </c>
      <c r="K128" s="8">
        <v>0</v>
      </c>
      <c r="L128" s="8">
        <v>0</v>
      </c>
      <c r="M128" s="8">
        <v>17.61</v>
      </c>
      <c r="N128" s="8">
        <v>4.92</v>
      </c>
      <c r="O128" s="3"/>
      <c r="Q128" s="8">
        <f t="shared" ref="Q128:Q134" si="42">G128*I128</f>
        <v>65.040000000000006</v>
      </c>
      <c r="R128" s="8">
        <f t="shared" ref="R128:R134" si="43">G128*J128</f>
        <v>22.344000000000001</v>
      </c>
      <c r="S128" s="8">
        <f t="shared" ref="S128:S134" si="44">G128*K128</f>
        <v>0</v>
      </c>
      <c r="T128" s="8">
        <f t="shared" ref="T128:T134" si="45">G128*L128</f>
        <v>0</v>
      </c>
      <c r="U128" s="8">
        <f t="shared" ref="U128:U134" si="46">G128*M128</f>
        <v>42.263999999999996</v>
      </c>
      <c r="V128" s="8">
        <f t="shared" ref="V128:V134" si="47">G128*N128</f>
        <v>11.808</v>
      </c>
      <c r="W128" s="9">
        <f t="shared" ref="W128:W134" si="48">G128*O128</f>
        <v>0</v>
      </c>
      <c r="X128" s="3"/>
      <c r="AA128" s="10">
        <v>58.94</v>
      </c>
      <c r="AB128" s="11">
        <v>141.46</v>
      </c>
    </row>
    <row r="129" spans="1:28" ht="24" x14ac:dyDescent="0.2">
      <c r="A129" s="5">
        <v>77</v>
      </c>
      <c r="B129" s="1" t="s">
        <v>178</v>
      </c>
      <c r="C129" s="1" t="s">
        <v>176</v>
      </c>
      <c r="D129" s="2" t="s">
        <v>179</v>
      </c>
      <c r="F129" s="6" t="s">
        <v>58</v>
      </c>
      <c r="G129" s="7">
        <v>1.6</v>
      </c>
      <c r="I129" s="8">
        <v>135.12</v>
      </c>
      <c r="J129" s="8">
        <v>440.17</v>
      </c>
      <c r="K129" s="8">
        <v>0</v>
      </c>
      <c r="L129" s="8">
        <v>2.1</v>
      </c>
      <c r="M129" s="8">
        <v>89.19</v>
      </c>
      <c r="N129" s="8">
        <v>24.91</v>
      </c>
      <c r="O129" s="3"/>
      <c r="Q129" s="8">
        <f t="shared" si="42"/>
        <v>216.19200000000001</v>
      </c>
      <c r="R129" s="8">
        <f t="shared" si="43"/>
        <v>704.27200000000005</v>
      </c>
      <c r="S129" s="8">
        <f t="shared" si="44"/>
        <v>0</v>
      </c>
      <c r="T129" s="8">
        <f t="shared" si="45"/>
        <v>3.3600000000000003</v>
      </c>
      <c r="U129" s="8">
        <f t="shared" si="46"/>
        <v>142.70400000000001</v>
      </c>
      <c r="V129" s="8">
        <f t="shared" si="47"/>
        <v>39.856000000000002</v>
      </c>
      <c r="W129" s="9">
        <f t="shared" si="48"/>
        <v>0</v>
      </c>
      <c r="X129" s="3"/>
      <c r="AA129" s="10">
        <v>691.49</v>
      </c>
      <c r="AB129" s="11">
        <v>1106.3800000000001</v>
      </c>
    </row>
    <row r="130" spans="1:28" ht="24" x14ac:dyDescent="0.2">
      <c r="A130" s="5">
        <v>78</v>
      </c>
      <c r="B130" s="1" t="s">
        <v>149</v>
      </c>
      <c r="C130" s="1" t="s">
        <v>176</v>
      </c>
      <c r="D130" s="2" t="s">
        <v>180</v>
      </c>
      <c r="F130" s="6" t="s">
        <v>58</v>
      </c>
      <c r="G130" s="7">
        <v>1</v>
      </c>
      <c r="I130" s="8">
        <v>197.51</v>
      </c>
      <c r="J130" s="8">
        <v>348</v>
      </c>
      <c r="K130" s="8">
        <v>0</v>
      </c>
      <c r="L130" s="8">
        <v>7.7</v>
      </c>
      <c r="M130" s="8">
        <v>133.38999999999999</v>
      </c>
      <c r="N130" s="8">
        <v>37.25</v>
      </c>
      <c r="O130" s="3"/>
      <c r="Q130" s="8">
        <f t="shared" si="42"/>
        <v>197.51</v>
      </c>
      <c r="R130" s="8">
        <f t="shared" si="43"/>
        <v>348</v>
      </c>
      <c r="S130" s="8">
        <f t="shared" si="44"/>
        <v>0</v>
      </c>
      <c r="T130" s="8">
        <f t="shared" si="45"/>
        <v>7.7</v>
      </c>
      <c r="U130" s="8">
        <f t="shared" si="46"/>
        <v>133.38999999999999</v>
      </c>
      <c r="V130" s="8">
        <f t="shared" si="47"/>
        <v>37.25</v>
      </c>
      <c r="W130" s="9">
        <f t="shared" si="48"/>
        <v>0</v>
      </c>
      <c r="X130" s="3"/>
      <c r="AA130" s="10">
        <v>723.85</v>
      </c>
      <c r="AB130" s="11">
        <v>723.85</v>
      </c>
    </row>
    <row r="131" spans="1:28" x14ac:dyDescent="0.2">
      <c r="A131" s="5">
        <v>79</v>
      </c>
      <c r="B131" s="1" t="s">
        <v>181</v>
      </c>
      <c r="C131" s="1" t="s">
        <v>176</v>
      </c>
      <c r="D131" s="2" t="s">
        <v>182</v>
      </c>
      <c r="F131" s="6" t="s">
        <v>39</v>
      </c>
      <c r="G131" s="7">
        <v>9</v>
      </c>
      <c r="I131" s="8">
        <v>12.77</v>
      </c>
      <c r="J131" s="8">
        <v>45.41</v>
      </c>
      <c r="K131" s="8">
        <v>0</v>
      </c>
      <c r="L131" s="8">
        <v>19.2</v>
      </c>
      <c r="M131" s="8">
        <v>20.78</v>
      </c>
      <c r="N131" s="8">
        <v>5.8</v>
      </c>
      <c r="O131" s="3"/>
      <c r="Q131" s="8">
        <f t="shared" si="42"/>
        <v>114.92999999999999</v>
      </c>
      <c r="R131" s="8">
        <f t="shared" si="43"/>
        <v>408.68999999999994</v>
      </c>
      <c r="S131" s="8">
        <f t="shared" si="44"/>
        <v>0</v>
      </c>
      <c r="T131" s="8">
        <f t="shared" si="45"/>
        <v>172.79999999999998</v>
      </c>
      <c r="U131" s="8">
        <f t="shared" si="46"/>
        <v>187.02</v>
      </c>
      <c r="V131" s="8">
        <f t="shared" si="47"/>
        <v>52.199999999999996</v>
      </c>
      <c r="W131" s="9">
        <f t="shared" si="48"/>
        <v>0</v>
      </c>
      <c r="X131" s="3"/>
      <c r="AA131" s="10">
        <v>103.96</v>
      </c>
      <c r="AB131" s="11">
        <v>935.64</v>
      </c>
    </row>
    <row r="132" spans="1:28" x14ac:dyDescent="0.2">
      <c r="A132" s="5">
        <v>80</v>
      </c>
      <c r="B132" s="1" t="s">
        <v>181</v>
      </c>
      <c r="C132" s="1" t="s">
        <v>176</v>
      </c>
      <c r="D132" s="2" t="s">
        <v>183</v>
      </c>
      <c r="F132" s="6" t="s">
        <v>39</v>
      </c>
      <c r="G132" s="7">
        <v>6</v>
      </c>
      <c r="I132" s="8">
        <v>12.77</v>
      </c>
      <c r="J132" s="8">
        <v>69.56</v>
      </c>
      <c r="K132" s="8">
        <v>0</v>
      </c>
      <c r="L132" s="8">
        <v>19.2</v>
      </c>
      <c r="M132" s="8">
        <v>20.78</v>
      </c>
      <c r="N132" s="8">
        <v>5.8</v>
      </c>
      <c r="O132" s="3"/>
      <c r="Q132" s="8">
        <f t="shared" si="42"/>
        <v>76.62</v>
      </c>
      <c r="R132" s="8">
        <f t="shared" si="43"/>
        <v>417.36</v>
      </c>
      <c r="S132" s="8">
        <f t="shared" si="44"/>
        <v>0</v>
      </c>
      <c r="T132" s="8">
        <f t="shared" si="45"/>
        <v>115.19999999999999</v>
      </c>
      <c r="U132" s="8">
        <f t="shared" si="46"/>
        <v>124.68</v>
      </c>
      <c r="V132" s="8">
        <f t="shared" si="47"/>
        <v>34.799999999999997</v>
      </c>
      <c r="W132" s="9">
        <f t="shared" si="48"/>
        <v>0</v>
      </c>
      <c r="X132" s="3"/>
      <c r="AA132" s="10">
        <v>128.11000000000001</v>
      </c>
      <c r="AB132" s="11">
        <v>768.66</v>
      </c>
    </row>
    <row r="133" spans="1:28" ht="24" x14ac:dyDescent="0.2">
      <c r="A133" s="5">
        <v>81</v>
      </c>
      <c r="B133" s="1" t="s">
        <v>184</v>
      </c>
      <c r="C133" s="1" t="s">
        <v>176</v>
      </c>
      <c r="D133" s="2" t="s">
        <v>185</v>
      </c>
      <c r="F133" s="6" t="s">
        <v>39</v>
      </c>
      <c r="G133" s="7">
        <v>1</v>
      </c>
      <c r="I133" s="8">
        <v>0</v>
      </c>
      <c r="J133" s="8">
        <v>1007.33</v>
      </c>
      <c r="K133" s="8">
        <v>0</v>
      </c>
      <c r="L133" s="8">
        <v>0</v>
      </c>
      <c r="M133" s="8">
        <v>0</v>
      </c>
      <c r="N133" s="8">
        <v>0</v>
      </c>
      <c r="O133" s="3"/>
      <c r="Q133" s="8">
        <f t="shared" si="42"/>
        <v>0</v>
      </c>
      <c r="R133" s="8">
        <f t="shared" si="43"/>
        <v>1007.33</v>
      </c>
      <c r="S133" s="8">
        <f t="shared" si="44"/>
        <v>0</v>
      </c>
      <c r="T133" s="8">
        <f t="shared" si="45"/>
        <v>0</v>
      </c>
      <c r="U133" s="8">
        <f t="shared" si="46"/>
        <v>0</v>
      </c>
      <c r="V133" s="8">
        <f t="shared" si="47"/>
        <v>0</v>
      </c>
      <c r="W133" s="9">
        <f t="shared" si="48"/>
        <v>0</v>
      </c>
      <c r="X133" s="3"/>
      <c r="AA133" s="10">
        <v>1007.33</v>
      </c>
      <c r="AB133" s="11">
        <v>1007.33</v>
      </c>
    </row>
    <row r="134" spans="1:28" ht="36" x14ac:dyDescent="0.2">
      <c r="A134" s="5">
        <v>82</v>
      </c>
      <c r="B134" s="1" t="s">
        <v>186</v>
      </c>
      <c r="C134" s="1" t="s">
        <v>176</v>
      </c>
      <c r="D134" s="2" t="s">
        <v>187</v>
      </c>
      <c r="F134" s="6" t="s">
        <v>55</v>
      </c>
      <c r="G134" s="7">
        <v>32.4</v>
      </c>
      <c r="I134" s="8">
        <v>19.39</v>
      </c>
      <c r="J134" s="8">
        <v>96.07</v>
      </c>
      <c r="K134" s="8">
        <v>0</v>
      </c>
      <c r="L134" s="8">
        <v>0</v>
      </c>
      <c r="M134" s="8">
        <v>12.6</v>
      </c>
      <c r="N134" s="8">
        <v>3.52</v>
      </c>
      <c r="O134" s="3"/>
      <c r="Q134" s="8">
        <f t="shared" si="42"/>
        <v>628.23599999999999</v>
      </c>
      <c r="R134" s="8">
        <f t="shared" si="43"/>
        <v>3112.6679999999997</v>
      </c>
      <c r="S134" s="8">
        <f t="shared" si="44"/>
        <v>0</v>
      </c>
      <c r="T134" s="8">
        <f t="shared" si="45"/>
        <v>0</v>
      </c>
      <c r="U134" s="8">
        <f t="shared" si="46"/>
        <v>408.23999999999995</v>
      </c>
      <c r="V134" s="8">
        <f t="shared" si="47"/>
        <v>114.048</v>
      </c>
      <c r="W134" s="9">
        <f t="shared" si="48"/>
        <v>0</v>
      </c>
      <c r="X134" s="3"/>
      <c r="AA134" s="10">
        <v>131.58000000000001</v>
      </c>
      <c r="AB134" s="11">
        <v>4263.1899999999996</v>
      </c>
    </row>
    <row r="135" spans="1:28" ht="12.75" x14ac:dyDescent="0.2">
      <c r="F135" s="26" t="s">
        <v>40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13">
        <f t="shared" ref="Q135:W135" si="49">SUM(Q128:Q134)</f>
        <v>1298.528</v>
      </c>
      <c r="R135" s="13">
        <f t="shared" si="49"/>
        <v>6020.6639999999998</v>
      </c>
      <c r="S135" s="13">
        <f t="shared" si="49"/>
        <v>0</v>
      </c>
      <c r="T135" s="13">
        <f t="shared" si="49"/>
        <v>299.05999999999995</v>
      </c>
      <c r="U135" s="13">
        <f t="shared" si="49"/>
        <v>1038.298</v>
      </c>
      <c r="V135" s="13">
        <f t="shared" si="49"/>
        <v>289.96199999999999</v>
      </c>
      <c r="W135" s="14">
        <f t="shared" si="49"/>
        <v>0</v>
      </c>
      <c r="X135" s="15"/>
      <c r="AB135" s="16">
        <v>8946.51</v>
      </c>
    </row>
    <row r="137" spans="1:28" ht="12.75" x14ac:dyDescent="0.2">
      <c r="A137" s="26" t="s">
        <v>188</v>
      </c>
      <c r="B137" s="27"/>
      <c r="C137" s="29" t="s">
        <v>15</v>
      </c>
      <c r="D137" s="27"/>
      <c r="E137" s="27"/>
    </row>
    <row r="138" spans="1:28" ht="24" x14ac:dyDescent="0.2">
      <c r="A138" s="5">
        <v>83</v>
      </c>
      <c r="B138" s="1" t="s">
        <v>189</v>
      </c>
      <c r="C138" s="1" t="s">
        <v>190</v>
      </c>
      <c r="D138" s="2" t="s">
        <v>191</v>
      </c>
      <c r="F138" s="6" t="s">
        <v>35</v>
      </c>
      <c r="G138" s="7">
        <v>247.4</v>
      </c>
      <c r="I138" s="8">
        <v>4.67</v>
      </c>
      <c r="J138" s="8">
        <v>1.51</v>
      </c>
      <c r="K138" s="8">
        <v>0</v>
      </c>
      <c r="L138" s="8">
        <v>0</v>
      </c>
      <c r="M138" s="8">
        <v>3.04</v>
      </c>
      <c r="N138" s="8">
        <v>0.85</v>
      </c>
      <c r="O138" s="3"/>
      <c r="Q138" s="8">
        <f>G138*I138</f>
        <v>1155.3579999999999</v>
      </c>
      <c r="R138" s="8">
        <f>G138*J138</f>
        <v>373.57400000000001</v>
      </c>
      <c r="S138" s="8">
        <f>G138*K138</f>
        <v>0</v>
      </c>
      <c r="T138" s="8">
        <f>G138*L138</f>
        <v>0</v>
      </c>
      <c r="U138" s="8">
        <f>G138*M138</f>
        <v>752.096</v>
      </c>
      <c r="V138" s="8">
        <f>G138*N138</f>
        <v>210.29</v>
      </c>
      <c r="W138" s="9">
        <f>G138*O138</f>
        <v>0</v>
      </c>
      <c r="X138" s="3"/>
      <c r="AA138" s="10">
        <v>10.07</v>
      </c>
      <c r="AB138" s="11">
        <v>2491.3200000000002</v>
      </c>
    </row>
    <row r="139" spans="1:28" ht="24" x14ac:dyDescent="0.2">
      <c r="A139" s="5">
        <v>84</v>
      </c>
      <c r="B139" s="1" t="s">
        <v>64</v>
      </c>
      <c r="C139" s="1" t="s">
        <v>192</v>
      </c>
      <c r="D139" s="2" t="s">
        <v>193</v>
      </c>
      <c r="F139" s="6" t="s">
        <v>194</v>
      </c>
      <c r="G139" s="7">
        <v>1</v>
      </c>
      <c r="I139" s="8">
        <v>878.15</v>
      </c>
      <c r="J139" s="8">
        <v>0</v>
      </c>
      <c r="K139" s="8">
        <v>0</v>
      </c>
      <c r="L139" s="8">
        <v>0</v>
      </c>
      <c r="M139" s="8">
        <v>570.79999999999995</v>
      </c>
      <c r="N139" s="8">
        <v>159.38</v>
      </c>
      <c r="O139" s="3"/>
      <c r="Q139" s="8">
        <f>G139*I139</f>
        <v>878.15</v>
      </c>
      <c r="R139" s="8">
        <f>G139*J139</f>
        <v>0</v>
      </c>
      <c r="S139" s="8">
        <f>G139*K139</f>
        <v>0</v>
      </c>
      <c r="T139" s="8">
        <f>G139*L139</f>
        <v>0</v>
      </c>
      <c r="U139" s="8">
        <f>G139*M139</f>
        <v>570.79999999999995</v>
      </c>
      <c r="V139" s="8">
        <f>G139*N139</f>
        <v>159.38</v>
      </c>
      <c r="W139" s="9">
        <f>G139*O139</f>
        <v>0</v>
      </c>
      <c r="X139" s="3"/>
      <c r="AA139" s="10">
        <v>1608.33</v>
      </c>
      <c r="AB139" s="11">
        <v>1608.33</v>
      </c>
    </row>
    <row r="140" spans="1:28" ht="12.75" x14ac:dyDescent="0.2">
      <c r="F140" s="26" t="s">
        <v>40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13">
        <f t="shared" ref="Q140:W140" si="50">SUM(Q138:Q139)</f>
        <v>2033.5079999999998</v>
      </c>
      <c r="R140" s="13">
        <f t="shared" si="50"/>
        <v>373.57400000000001</v>
      </c>
      <c r="S140" s="13">
        <f t="shared" si="50"/>
        <v>0</v>
      </c>
      <c r="T140" s="13">
        <f t="shared" si="50"/>
        <v>0</v>
      </c>
      <c r="U140" s="13">
        <f t="shared" si="50"/>
        <v>1322.896</v>
      </c>
      <c r="V140" s="13">
        <f t="shared" si="50"/>
        <v>369.66999999999996</v>
      </c>
      <c r="W140" s="14">
        <f t="shared" si="50"/>
        <v>0</v>
      </c>
      <c r="X140" s="15"/>
      <c r="AB140" s="16">
        <v>4099.6499999999996</v>
      </c>
    </row>
    <row r="143" spans="1:28" ht="12.75" x14ac:dyDescent="0.2">
      <c r="F143" s="26" t="s">
        <v>195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13">
        <f t="shared" ref="Q143:W143" si="51">SUM(Q11,Q29,Q49,Q57,Q63,Q69,Q75,Q82,Q89,Q96,Q106,Q110,Q115,Q125,Q135,Q140)</f>
        <v>26434.039999999994</v>
      </c>
      <c r="R143" s="13">
        <f t="shared" si="51"/>
        <v>187991.53819999998</v>
      </c>
      <c r="S143" s="13">
        <f t="shared" si="51"/>
        <v>0</v>
      </c>
      <c r="T143" s="13">
        <f t="shared" si="51"/>
        <v>12841.313999999998</v>
      </c>
      <c r="U143" s="13">
        <f t="shared" si="51"/>
        <v>25529.062899999997</v>
      </c>
      <c r="V143" s="13">
        <f t="shared" si="51"/>
        <v>7132.847600000001</v>
      </c>
      <c r="W143" s="14">
        <f t="shared" si="51"/>
        <v>0</v>
      </c>
      <c r="X143" s="15"/>
      <c r="AB143" s="16">
        <v>331174.37</v>
      </c>
    </row>
    <row r="145" spans="2:6" x14ac:dyDescent="0.2">
      <c r="B145" s="28" t="s">
        <v>201</v>
      </c>
      <c r="C145" s="28"/>
      <c r="D145" s="28"/>
      <c r="E145" s="28"/>
      <c r="F145" s="28"/>
    </row>
    <row r="146" spans="2:6" x14ac:dyDescent="0.2">
      <c r="B146" s="28"/>
      <c r="C146" s="28"/>
      <c r="D146" s="28"/>
      <c r="E146" s="28"/>
      <c r="F146" s="28"/>
    </row>
    <row r="147" spans="2:6" x14ac:dyDescent="0.2">
      <c r="B147" s="28"/>
      <c r="C147" s="28"/>
      <c r="D147" s="28"/>
      <c r="E147" s="28"/>
      <c r="F147" s="28"/>
    </row>
  </sheetData>
  <mergeCells count="52">
    <mergeCell ref="A8:B8"/>
    <mergeCell ref="C8:E8"/>
    <mergeCell ref="F11:P11"/>
    <mergeCell ref="A13:B13"/>
    <mergeCell ref="C13:E13"/>
    <mergeCell ref="F29:P29"/>
    <mergeCell ref="A31:B31"/>
    <mergeCell ref="C31:E31"/>
    <mergeCell ref="F49:P49"/>
    <mergeCell ref="A51:B51"/>
    <mergeCell ref="C51:E51"/>
    <mergeCell ref="A53:B53"/>
    <mergeCell ref="C53:E53"/>
    <mergeCell ref="F57:P57"/>
    <mergeCell ref="A59:B59"/>
    <mergeCell ref="C59:E59"/>
    <mergeCell ref="F63:P63"/>
    <mergeCell ref="A65:B65"/>
    <mergeCell ref="C65:E65"/>
    <mergeCell ref="F69:P69"/>
    <mergeCell ref="A71:B71"/>
    <mergeCell ref="C71:E71"/>
    <mergeCell ref="F75:P75"/>
    <mergeCell ref="A77:B77"/>
    <mergeCell ref="C77:E77"/>
    <mergeCell ref="F82:P82"/>
    <mergeCell ref="A84:B84"/>
    <mergeCell ref="C84:E84"/>
    <mergeCell ref="F89:P89"/>
    <mergeCell ref="A91:B91"/>
    <mergeCell ref="C91:E91"/>
    <mergeCell ref="F96:P96"/>
    <mergeCell ref="A98:B98"/>
    <mergeCell ref="C98:E98"/>
    <mergeCell ref="F106:P106"/>
    <mergeCell ref="A108:B108"/>
    <mergeCell ref="C108:E108"/>
    <mergeCell ref="F110:P110"/>
    <mergeCell ref="A112:B112"/>
    <mergeCell ref="C112:E112"/>
    <mergeCell ref="F115:P115"/>
    <mergeCell ref="A117:B117"/>
    <mergeCell ref="C117:E117"/>
    <mergeCell ref="F140:P140"/>
    <mergeCell ref="F143:P143"/>
    <mergeCell ref="B145:F147"/>
    <mergeCell ref="F125:P125"/>
    <mergeCell ref="A127:B127"/>
    <mergeCell ref="C127:E127"/>
    <mergeCell ref="F135:P135"/>
    <mergeCell ref="A137:B137"/>
    <mergeCell ref="C137:E137"/>
  </mergeCells>
  <pageMargins left="0.25" right="0.25" top="0.5" bottom="0.75" header="0" footer="0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Ratajczak</dc:creator>
  <cp:lastModifiedBy>Anna Ratajczak</cp:lastModifiedBy>
  <cp:lastPrinted>2024-04-25T12:28:04Z</cp:lastPrinted>
  <dcterms:created xsi:type="dcterms:W3CDTF">2024-04-25T12:28:57Z</dcterms:created>
  <dcterms:modified xsi:type="dcterms:W3CDTF">2024-04-25T12:50:02Z</dcterms:modified>
</cp:coreProperties>
</file>