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9915" tabRatio="736" activeTab="9"/>
  </bookViews>
  <sheets>
    <sheet name="Bernardyńska 6-8" sheetId="1" r:id="rId1"/>
    <sheet name="Fordońska 430" sheetId="2" r:id="rId2"/>
    <sheet name="Hetmanska" sheetId="3" r:id="rId3"/>
    <sheet name="Kaliskiego 7" sheetId="4" r:id="rId4"/>
    <sheet name="Kaliskiego 12" sheetId="5" r:id="rId5"/>
    <sheet name="Kordeckiego 20" sheetId="6" r:id="rId6"/>
    <sheet name="Koszarowa" sheetId="7" r:id="rId7"/>
    <sheet name="Mazowiecka 28" sheetId="8" r:id="rId8"/>
    <sheet name="Seminaryjna 3-5" sheetId="9" r:id="rId9"/>
    <sheet name="Sucha 7-9" sheetId="10" r:id="rId10"/>
  </sheets>
  <definedNames>
    <definedName name="_xlnm.Print_Area" localSheetId="0">'Bernardyńska 6-8'!$A$1:$S$17</definedName>
    <definedName name="_xlnm.Print_Area" localSheetId="1">'Fordońska 430'!$A$1:$S$8</definedName>
    <definedName name="_xlnm.Print_Area" localSheetId="2">'Hetmanska'!$A$1:$S$9</definedName>
    <definedName name="_xlnm.Print_Area" localSheetId="4">'Kaliskiego 12'!$A$1:$S$11</definedName>
    <definedName name="_xlnm.Print_Area" localSheetId="3">'Kaliskiego 7'!$A$1:$S$19</definedName>
    <definedName name="_xlnm.Print_Area" localSheetId="5">'Kordeckiego 20'!$A$1:$S$16</definedName>
    <definedName name="_xlnm.Print_Area" localSheetId="6">'Koszarowa'!$A$1:$S$9</definedName>
    <definedName name="_xlnm.Print_Area" localSheetId="7">'Mazowiecka 28'!$A$1:$S$9</definedName>
    <definedName name="_xlnm.Print_Area" localSheetId="8">'Seminaryjna 3-5'!$A$1:$S$14</definedName>
    <definedName name="_xlnm.Print_Area" localSheetId="9">'Sucha 7-9'!$A$1:$S$13</definedName>
  </definedNames>
  <calcPr fullCalcOnLoad="1"/>
</workbook>
</file>

<file path=xl/sharedStrings.xml><?xml version="1.0" encoding="utf-8"?>
<sst xmlns="http://schemas.openxmlformats.org/spreadsheetml/2006/main" count="539" uniqueCount="246">
  <si>
    <t>Rok budowy</t>
  </si>
  <si>
    <t>Lp.</t>
  </si>
  <si>
    <t>Nr ewid.</t>
  </si>
  <si>
    <t>Nr KW</t>
  </si>
  <si>
    <t>Nr działki</t>
  </si>
  <si>
    <t>Wydział:</t>
  </si>
  <si>
    <t>Lokalizacja:</t>
  </si>
  <si>
    <r>
      <t>powierzchnia zabudowy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</si>
  <si>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powierzchnia użytkowa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</si>
  <si>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Data ostatniej moderni-zacji</t>
  </si>
  <si>
    <t>Nazwa budynku lub budowli</t>
  </si>
  <si>
    <t>Wykaz budynków i budowli</t>
  </si>
  <si>
    <t>Uniwersytet Technologiczno - Przyrodniczy w Bydgoszczy</t>
  </si>
  <si>
    <t>Przeznaczenie obiektu [rodzaj działalności]</t>
  </si>
  <si>
    <t>Konstrukcja i pokrycie dachu</t>
  </si>
  <si>
    <t>Materiał budowlany</t>
  </si>
  <si>
    <t>Posadzki</t>
  </si>
  <si>
    <t>Okna</t>
  </si>
  <si>
    <t>Instalacje</t>
  </si>
  <si>
    <t>Wartość łączna:</t>
  </si>
  <si>
    <t>Zabezpieczenia [przeciwpożarowe i przeciwkradzieżowe]</t>
  </si>
  <si>
    <t xml:space="preserve">Wartość początkowa [wartość księgowa brutto]                         </t>
  </si>
  <si>
    <t>Budynek Główny</t>
  </si>
  <si>
    <t xml:space="preserve">Budynek D Genet. </t>
  </si>
  <si>
    <t>Budynek E Sala gimn.</t>
  </si>
  <si>
    <t>Budynek trafostacji</t>
  </si>
  <si>
    <t>Zespół garaży</t>
  </si>
  <si>
    <t>Budynek warsztatowy</t>
  </si>
  <si>
    <t>Wiata metalowa</t>
  </si>
  <si>
    <t>Budynek szklarni</t>
  </si>
  <si>
    <t>drewno, gont bitumiczny</t>
  </si>
  <si>
    <t>cegła</t>
  </si>
  <si>
    <t>Prowadzenie zajęć wychowania fizycznego</t>
  </si>
  <si>
    <t>Dziekanat</t>
  </si>
  <si>
    <t>Budynek nr 2 [B] dydaktyczno - administracyjno - socjalny</t>
  </si>
  <si>
    <t>konstrukcja drewniana kryty papą na deskowaniu</t>
  </si>
  <si>
    <t>Murowany z cegły</t>
  </si>
  <si>
    <t>drewniane</t>
  </si>
  <si>
    <t>2 / 3</t>
  </si>
  <si>
    <r>
      <t>kubatura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</si>
  <si>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>Dom studenta nr 1</t>
  </si>
  <si>
    <t>Dom studenta nr 2</t>
  </si>
  <si>
    <t>Budynek 2.1 Audytor. W.T.i E.</t>
  </si>
  <si>
    <t>Budynek 2.2 lab. dydakt. W.T.i E.</t>
  </si>
  <si>
    <t>Budynek 2.4 dyd. Wydz. Telek.</t>
  </si>
  <si>
    <t>Budynek 2.5 dyd. Wydz. Eksploat.</t>
  </si>
  <si>
    <t>Budynek 2.6 dydakt.</t>
  </si>
  <si>
    <t>Budynek 2.7 dydakt.</t>
  </si>
  <si>
    <t>Budynek 3.1 Audytor. Wydz. Roln.</t>
  </si>
  <si>
    <t>Hala technolog. Bud. 3.2</t>
  </si>
  <si>
    <t>Stołówka</t>
  </si>
  <si>
    <t>Budynek A dydaktyczny</t>
  </si>
  <si>
    <t>Budynek B Rektorat</t>
  </si>
  <si>
    <t>Budynek C + E dyd.-lab.</t>
  </si>
  <si>
    <t>Budynek D Sala gimn.</t>
  </si>
  <si>
    <t>Budynek Portierni</t>
  </si>
  <si>
    <t>Dom Stud. Nr 1</t>
  </si>
  <si>
    <t>Dom Stud. Nr 2</t>
  </si>
  <si>
    <t>Hala Technolog. W. Chemii</t>
  </si>
  <si>
    <t>Budynek Zakładu Polim.</t>
  </si>
  <si>
    <t>Magazyn mat. chem.</t>
  </si>
  <si>
    <t>Budynek Gł. Wydz. Chemii</t>
  </si>
  <si>
    <t xml:space="preserve">Budynek C dyd. lab. </t>
  </si>
  <si>
    <t>Stacja tranformat.</t>
  </si>
  <si>
    <t>Budynek 2.3 Wydz.Techn.i Eks.</t>
  </si>
  <si>
    <t>Hala technolog.stacja trans.</t>
  </si>
  <si>
    <t>Hydrofornia</t>
  </si>
  <si>
    <t>Garaż - magazyn paliw</t>
  </si>
  <si>
    <t>Budynek GŁ. RCI</t>
  </si>
  <si>
    <t>Budynek szkoły z salą gimnastyczną</t>
  </si>
  <si>
    <t>2044/5696</t>
  </si>
  <si>
    <t>2035/5626</t>
  </si>
  <si>
    <t>Budynek E garaż. i trafo</t>
  </si>
  <si>
    <t>72/2</t>
  </si>
  <si>
    <t>budynek dydaktyczno - laboratoryjny</t>
  </si>
  <si>
    <t>1966-1970</t>
  </si>
  <si>
    <t>bud. dydaktyczno- laboratoryjny</t>
  </si>
  <si>
    <t>Budynek kontenerowy Wydz. Chem.</t>
  </si>
  <si>
    <t>Laboratorium Tworzyw Sztucznych</t>
  </si>
  <si>
    <r>
      <t>pow. zabudowy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</si>
  <si>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pow. użytkowa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</si>
  <si>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Łącznie powierzchnie</t>
  </si>
  <si>
    <t>Kaliskiego 12 - 14</t>
  </si>
  <si>
    <t>Kaliskiego 7</t>
  </si>
  <si>
    <t>Zabezpieczenia [przeciwpożarowe i przeciw- kradzieżowe]</t>
  </si>
  <si>
    <t>Fordońska 430</t>
  </si>
  <si>
    <t>Domy Studenckie</t>
  </si>
  <si>
    <t>Kordeckiego 20</t>
  </si>
  <si>
    <t>KW BY1B/ 00026812/ 0</t>
  </si>
  <si>
    <t>Liczba kondy-gnacji</t>
  </si>
  <si>
    <t>Konstrukcja drewniana pokryty dachówką</t>
  </si>
  <si>
    <t>Cagła pełna ceramiczna</t>
  </si>
  <si>
    <t>stropy drewn, pos.PCV</t>
  </si>
  <si>
    <t>wod-kan,gaz,c.o, wentylacji, elektr, teletechniczna.</t>
  </si>
  <si>
    <t>Sucha 7 - 9</t>
  </si>
  <si>
    <t>Koszarowa</t>
  </si>
  <si>
    <t>Seminaryjna 3 - 5</t>
  </si>
  <si>
    <t>Dydaktyczno - Audytoryjny</t>
  </si>
  <si>
    <t>1903 - 1906</t>
  </si>
  <si>
    <t>5</t>
  </si>
  <si>
    <t>Liczba kondy- gnacji</t>
  </si>
  <si>
    <t>Bernardyńska 6 - 8</t>
  </si>
  <si>
    <t>1970 - 1975</t>
  </si>
  <si>
    <t>Mazowiecka 28</t>
  </si>
  <si>
    <t>Cegła</t>
  </si>
  <si>
    <t>konstr. żelbeton, pokr.papa</t>
  </si>
  <si>
    <t>beton, gips, żelbeton</t>
  </si>
  <si>
    <t>żelbeton</t>
  </si>
  <si>
    <t>BY1B/ 00077171 /6</t>
  </si>
  <si>
    <t>lastrico, terakota, pcv</t>
  </si>
  <si>
    <t>2; 2/1; 11; 12; 13; 86/3; 127; 162; 170; 196; 201</t>
  </si>
  <si>
    <t>Garaże, hydrofornia, stacja trafo</t>
  </si>
  <si>
    <t>Garaże z magazynem paliw</t>
  </si>
  <si>
    <t>Stalowa i betonowa, blacha falista</t>
  </si>
  <si>
    <t>beton, metal</t>
  </si>
  <si>
    <t>beton</t>
  </si>
  <si>
    <t>płyty panwiowe, korytkowe, papa</t>
  </si>
  <si>
    <t>Beton, cegła</t>
  </si>
  <si>
    <t>elektryczna, odgromowa, wentylacyjna</t>
  </si>
  <si>
    <t>żelbeton, papa</t>
  </si>
  <si>
    <t>płyty typu KOLBET</t>
  </si>
  <si>
    <t>cement</t>
  </si>
  <si>
    <t>PCV</t>
  </si>
  <si>
    <t>elektryczna, c.o. wod.-kan</t>
  </si>
  <si>
    <t>cement, terrakota, lastrico</t>
  </si>
  <si>
    <t>cegła, bloczki betonowe</t>
  </si>
  <si>
    <t>elektryczna, c.o. wod.-kan, internet</t>
  </si>
  <si>
    <t>Magazyn</t>
  </si>
  <si>
    <t>Budynek Auditorium Novum</t>
  </si>
  <si>
    <t>Dydaktyczny</t>
  </si>
  <si>
    <t>dźwigary kratowe, papa</t>
  </si>
  <si>
    <t>cegła, beton, gips</t>
  </si>
  <si>
    <t>elektryczna, c.o. wod.-kan. internet, wentylacyjna, klimatyzacja monitoring</t>
  </si>
  <si>
    <t>papa</t>
  </si>
  <si>
    <t>cegła, beton</t>
  </si>
  <si>
    <t>płyta żelbetowa, papa</t>
  </si>
  <si>
    <t>cegła, żelbeton</t>
  </si>
  <si>
    <t>płyta żelbetonowa, papa</t>
  </si>
  <si>
    <t>prefabrykaty z gazobetonu</t>
  </si>
  <si>
    <t>Dydaktyczno laboratoryjny</t>
  </si>
  <si>
    <t>elektryczna, c.o. wod.-kan. internet, wentylacyjna, klimatyzacja</t>
  </si>
  <si>
    <t>beton, papa</t>
  </si>
  <si>
    <t>pustaki, gazobeton ceramiczny</t>
  </si>
  <si>
    <t>płyty panwiowe papa</t>
  </si>
  <si>
    <t>cegła, bloczki</t>
  </si>
  <si>
    <t>Adytoryjny, dydaktyczno - laboratoryjny</t>
  </si>
  <si>
    <t>Dydaktyczny (lektorat j.obcych)</t>
  </si>
  <si>
    <t>drewniana płatwiowo kleszczowa, papa</t>
  </si>
  <si>
    <t>cement, pcv</t>
  </si>
  <si>
    <t>elektryczna, c.o. wod.-kan. wentylacyjna</t>
  </si>
  <si>
    <t>wod - kan, gaz, co, elektryczna, wentylacyjna, odgromową</t>
  </si>
  <si>
    <t>elektryczna, c.o. wod.-kan.</t>
  </si>
  <si>
    <t>pustaki gazobeton, szkło na konstr. stalowej</t>
  </si>
  <si>
    <t>płyty żelbetowe, papa, szkło na konstr.stalowej</t>
  </si>
  <si>
    <t>ślusarka drewniana i stalowa</t>
  </si>
  <si>
    <t>beton, pcv</t>
  </si>
  <si>
    <t>Laboratorium</t>
  </si>
  <si>
    <t>Zasilanie obiektów</t>
  </si>
  <si>
    <t>elektryczna</t>
  </si>
  <si>
    <t>stropodach DZ-3, papa</t>
  </si>
  <si>
    <t xml:space="preserve">bud. pomocniczy </t>
  </si>
  <si>
    <t>beton, cegła ceramiczna</t>
  </si>
  <si>
    <t>drewniana krokwiowo - płatwiowa, papa</t>
  </si>
  <si>
    <t>cement, lastrico</t>
  </si>
  <si>
    <t>Budynek C
Katedra Melioracji
i Agrometeorologii</t>
  </si>
  <si>
    <t>Administracja</t>
  </si>
  <si>
    <t>Elektryczna, co, wod-kan</t>
  </si>
  <si>
    <t>Wydz. Hodowli, Wydz.Roln. i Administracja</t>
  </si>
  <si>
    <t>elektryczna, co. wod-kan, gaz, tele- techniczna wentylacyjna, odgromowa</t>
  </si>
  <si>
    <t>Wydz.Hodowli Archiwum i magazyn</t>
  </si>
  <si>
    <t>elektryczna, co. wod-kan, wentylacyjna, odgromowa</t>
  </si>
  <si>
    <t>1 + 1</t>
  </si>
  <si>
    <t>Warsztaty</t>
  </si>
  <si>
    <t>Portiernia</t>
  </si>
  <si>
    <t>elektryczna, co. wod-kan</t>
  </si>
  <si>
    <t>Studium Wychowania Fizycznego i Sportu</t>
  </si>
  <si>
    <t>elektryczna, co. wod-kan, gaz, tele- techniczna wentylacyjna, odgromowa, ppoż</t>
  </si>
  <si>
    <t>dydaktyczny</t>
  </si>
  <si>
    <t xml:space="preserve">elektryczna, co.z węzłem cieplnym.wod-kan, gaz, teletechniczna </t>
  </si>
  <si>
    <t>elektryczna, co.z węzłem cieplnym, wod-kan, wentylacyjną, odgromową</t>
  </si>
  <si>
    <t>Dydaktyczno - labolatoryjny</t>
  </si>
  <si>
    <t>Bursa - budynek hotelowy</t>
  </si>
  <si>
    <t>elektryczna, co.z węzłem cieplnym. wod-kan, gaz, teletechniczna, odgromową</t>
  </si>
  <si>
    <t>elektryczna, co.z węzłem cieplnym. wod-kan, gaz, teletechniczna, odgromową, p.poż</t>
  </si>
  <si>
    <t>wod – kan, gaz, co. z węzłem ciepln, elektryczna,wentylacyjna i odgromowa</t>
  </si>
  <si>
    <t>więźba drewniana kryta dachówką</t>
  </si>
  <si>
    <t>lastrico. pcv</t>
  </si>
  <si>
    <t>gaśnice, dozór przez agencję ochrony</t>
  </si>
  <si>
    <t>gaśnice, hydranty, dozór</t>
  </si>
  <si>
    <t>Budynki hotelowe</t>
  </si>
  <si>
    <t>cement, lastrico, pcv, terrakota</t>
  </si>
  <si>
    <t>płyty żelbetowe, papa termozgrzewalna</t>
  </si>
  <si>
    <t>cegła, żelbet</t>
  </si>
  <si>
    <t>całodobowy dozór</t>
  </si>
  <si>
    <t>Gaśnice proszkowe, oddymianie klatek schodowych, instalacje sygnalizacyjno alarmowe, 2 hydranty zewnętrzne, stały dozór, monitoring</t>
  </si>
  <si>
    <t>beton, gazobeton</t>
  </si>
  <si>
    <t>cementowe, pcv</t>
  </si>
  <si>
    <t>stropodach betonowy, papa na lepiku</t>
  </si>
  <si>
    <t>gazobeton, cegła ceramiczna</t>
  </si>
  <si>
    <t>drewniane i pcv</t>
  </si>
  <si>
    <t>beton, lastrico terrakota, pcv</t>
  </si>
  <si>
    <t>drewno, papa na lepiku</t>
  </si>
  <si>
    <t>beton, cegła</t>
  </si>
  <si>
    <t>beton, lastrico, pcv</t>
  </si>
  <si>
    <t>beton, cegła pełna, pustaki</t>
  </si>
  <si>
    <t>stalowo betonowa, papa asfaltowa</t>
  </si>
  <si>
    <t>szkielet żelbetowy, cegła</t>
  </si>
  <si>
    <t>płyty korytkowe, 3xpapa na lepiku</t>
  </si>
  <si>
    <t>drewniana kryta dachówką</t>
  </si>
  <si>
    <t>deski, cement, terrakota, lastrico</t>
  </si>
  <si>
    <t>cegła pełna, belki stropowe drewniane</t>
  </si>
  <si>
    <t>kleszczowo płatwiowa kryta dachówką ceram.</t>
  </si>
  <si>
    <t>beton, deski, pcv, terrakota</t>
  </si>
  <si>
    <t>gaśnice, stały dozór</t>
  </si>
  <si>
    <t>bloki betonowe</t>
  </si>
  <si>
    <t>cement, lastrico terrakota, pcv</t>
  </si>
  <si>
    <t>pcv</t>
  </si>
  <si>
    <t>płyty betonowe, kanałowe, papa</t>
  </si>
  <si>
    <t>gaśnice, oddymianie, instalcje sygnalizacyjno alarmowe, stały dozór</t>
  </si>
  <si>
    <t>gaśnice, stały dozór, monitoring, czujki ruchu</t>
  </si>
  <si>
    <t>gaśnice, stały dozór, moonitoring</t>
  </si>
  <si>
    <t>drewniany typ mansardowy, dachówka ceram.</t>
  </si>
  <si>
    <t>z płyt żelbetowych, ocieplony płytą wiór.-cementową</t>
  </si>
  <si>
    <t>14 szt. kontenerów typu PREBUD</t>
  </si>
  <si>
    <t>Cegła pełna ceramiczna oraz bloczki betonu komórkowego</t>
  </si>
  <si>
    <t>cegła ceramiczna, stropy drewniane i płytowe</t>
  </si>
  <si>
    <t>Hetmańska 33</t>
  </si>
  <si>
    <t>Budynek główny</t>
  </si>
  <si>
    <t>Budynek biurowy z węzłem</t>
  </si>
  <si>
    <t>drewniany pokryty papą</t>
  </si>
  <si>
    <t>murowany cegła</t>
  </si>
  <si>
    <t>drewniany</t>
  </si>
  <si>
    <t>drewniane i PCV</t>
  </si>
  <si>
    <t>2</t>
  </si>
  <si>
    <t>c.o., wod-kan, elektryczna</t>
  </si>
  <si>
    <t>alarm przeciw-włamaniowy</t>
  </si>
  <si>
    <t>Zabezpieczenia [przeciwpożarowe i przeciw-kradzieżowe]</t>
  </si>
  <si>
    <t>Budynek F</t>
  </si>
  <si>
    <t>Budynek zespół garażowy</t>
  </si>
  <si>
    <t>Wiata stalowa przy Bud. F</t>
  </si>
  <si>
    <t>Budynek warsztatowo - garażowy</t>
  </si>
  <si>
    <t>Budynek dydaktyczno - laboratoryjny</t>
  </si>
  <si>
    <t>Budynek 13.1 dydakt.- labor. WBAiIŚ</t>
  </si>
  <si>
    <t>Budynek B 13.2 dydakt.- laboratoryjny WIM</t>
  </si>
  <si>
    <t>Budynek D 13.4 magazynowy</t>
  </si>
  <si>
    <t>gaśnice, hydrant zewnętrzny, stały dozór od tamtego roku monitoring zewnętrzny i wewnetrznyi instalacja p.poz w pom. Archiwum.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</si>
</sst>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d\.mm\.yyyy"/>
    <numFmt numFmtId="167" formatCode="yy/mm/dd"/>
    <numFmt numFmtId="168" formatCode="[$-415]d\ mmmm\ yyyy"/>
    <numFmt numFmtId="169" formatCode="0.0"/>
    <numFmt numFmtId="170" formatCode="#,##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_ ;\-#,##0.0\ 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"/>
      <family val="2"/>
    </font>
    <font>
      <b/>
      <sz val="14"/>
      <name val="Arial CE"/>
      <family val="0"/>
    </font>
    <font>
      <sz val="14"/>
      <name val="Arial CE"/>
      <family val="0"/>
    </font>
    <font>
      <b/>
      <sz val="10"/>
      <name val="Arial CE"/>
      <family val="0"/>
    </font>
    <font>
      <sz val="12"/>
      <color indexed="22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 wrapText="1"/>
    </xf>
    <xf numFmtId="44" fontId="4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5" fillId="0" borderId="12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Border="1" applyAlignment="1">
      <alignment/>
    </xf>
    <xf numFmtId="0" fontId="5" fillId="0" borderId="14" xfId="0" applyFont="1" applyFill="1" applyBorder="1" applyAlignment="1">
      <alignment vertical="center"/>
    </xf>
    <xf numFmtId="44" fontId="5" fillId="0" borderId="15" xfId="0" applyNumberFormat="1" applyFont="1" applyFill="1" applyBorder="1" applyAlignment="1">
      <alignment horizontal="center" vertical="center"/>
    </xf>
    <xf numFmtId="17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0" fontId="4" fillId="0" borderId="13" xfId="0" applyNumberFormat="1" applyFont="1" applyFill="1" applyBorder="1" applyAlignment="1">
      <alignment horizontal="center" vertical="center" wrapText="1"/>
    </xf>
    <xf numFmtId="175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3" fillId="0" borderId="16" xfId="0" applyFont="1" applyBorder="1" applyAlignment="1">
      <alignment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 wrapText="1"/>
    </xf>
    <xf numFmtId="44" fontId="11" fillId="0" borderId="10" xfId="0" applyNumberFormat="1" applyFont="1" applyFill="1" applyBorder="1" applyAlignment="1">
      <alignment vertical="center"/>
    </xf>
    <xf numFmtId="44" fontId="0" fillId="0" borderId="10" xfId="0" applyNumberFormat="1" applyFont="1" applyFill="1" applyBorder="1" applyAlignment="1">
      <alignment vertical="center"/>
    </xf>
    <xf numFmtId="44" fontId="0" fillId="0" borderId="11" xfId="0" applyNumberFormat="1" applyFont="1" applyFill="1" applyBorder="1" applyAlignment="1">
      <alignment vertical="center"/>
    </xf>
    <xf numFmtId="44" fontId="0" fillId="0" borderId="15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170" fontId="4" fillId="0" borderId="11" xfId="0" applyNumberFormat="1" applyFont="1" applyFill="1" applyBorder="1" applyAlignment="1">
      <alignment vertical="center" wrapText="1"/>
    </xf>
    <xf numFmtId="44" fontId="0" fillId="0" borderId="11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75" fontId="5" fillId="0" borderId="15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170" fontId="4" fillId="0" borderId="11" xfId="0" applyNumberFormat="1" applyFont="1" applyFill="1" applyBorder="1" applyAlignment="1">
      <alignment horizontal="center" vertical="center" wrapText="1"/>
    </xf>
    <xf numFmtId="44" fontId="11" fillId="0" borderId="11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8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vertical="center" wrapText="1"/>
    </xf>
    <xf numFmtId="4" fontId="4" fillId="0" borderId="21" xfId="0" applyNumberFormat="1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170" fontId="4" fillId="0" borderId="13" xfId="0" applyNumberFormat="1" applyFont="1" applyFill="1" applyBorder="1" applyAlignment="1">
      <alignment vertical="center" wrapText="1"/>
    </xf>
    <xf numFmtId="170" fontId="4" fillId="0" borderId="15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170" fontId="4" fillId="0" borderId="13" xfId="0" applyNumberFormat="1" applyFont="1" applyFill="1" applyBorder="1" applyAlignment="1">
      <alignment horizontal="center" vertical="center" wrapText="1"/>
    </xf>
    <xf numFmtId="170" fontId="4" fillId="0" borderId="15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4" fontId="12" fillId="33" borderId="16" xfId="0" applyNumberFormat="1" applyFont="1" applyFill="1" applyBorder="1" applyAlignment="1">
      <alignment horizontal="center"/>
    </xf>
    <xf numFmtId="44" fontId="12" fillId="33" borderId="20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="87" zoomScaleNormal="55" zoomScaleSheetLayoutView="87" zoomScalePageLayoutView="40" workbookViewId="0" topLeftCell="A1">
      <pane ySplit="6" topLeftCell="A7" activePane="bottomLeft" state="frozen"/>
      <selection pane="topLeft" activeCell="A1" sqref="A1"/>
      <selection pane="bottomLeft" activeCell="S8" sqref="S8"/>
    </sheetView>
  </sheetViews>
  <sheetFormatPr defaultColWidth="9.00390625" defaultRowHeight="12.75"/>
  <cols>
    <col min="1" max="1" width="3.75390625" style="2" customWidth="1"/>
    <col min="2" max="2" width="11.625" style="2" customWidth="1"/>
    <col min="3" max="3" width="25.625" style="1" bestFit="1" customWidth="1"/>
    <col min="4" max="5" width="11.25390625" style="1" hidden="1" customWidth="1"/>
    <col min="6" max="6" width="13.75390625" style="1" customWidth="1"/>
    <col min="7" max="9" width="9.25390625" style="2" customWidth="1"/>
    <col min="10" max="11" width="11.75390625" style="2" customWidth="1"/>
    <col min="12" max="13" width="17.625" style="2" customWidth="1"/>
    <col min="14" max="15" width="11.125" style="2" customWidth="1"/>
    <col min="16" max="16" width="7.00390625" style="2" bestFit="1" customWidth="1"/>
    <col min="17" max="18" width="17.875" style="2" customWidth="1"/>
    <col min="19" max="19" width="16.875" style="2" customWidth="1"/>
    <col min="20" max="16384" width="9.125" style="2" customWidth="1"/>
  </cols>
  <sheetData>
    <row r="1" spans="1:19" s="13" customFormat="1" ht="18">
      <c r="A1" s="11" t="s">
        <v>12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5.75" customHeight="1">
      <c r="A2" s="8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5.75" customHeight="1">
      <c r="A3" s="65" t="s">
        <v>6</v>
      </c>
      <c r="B3" s="65"/>
      <c r="C3" s="20" t="s">
        <v>101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75" customHeight="1">
      <c r="A4" s="65" t="s">
        <v>5</v>
      </c>
      <c r="B4" s="65"/>
      <c r="C4" s="8"/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ht="15">
      <c r="S5" s="3"/>
    </row>
    <row r="6" spans="1:19" ht="51">
      <c r="A6" s="16" t="s">
        <v>1</v>
      </c>
      <c r="B6" s="16" t="s">
        <v>2</v>
      </c>
      <c r="C6" s="16" t="s">
        <v>10</v>
      </c>
      <c r="D6" s="17" t="s">
        <v>3</v>
      </c>
      <c r="E6" s="16" t="s">
        <v>4</v>
      </c>
      <c r="F6" s="16" t="s">
        <v>13</v>
      </c>
      <c r="G6" s="16" t="s">
        <v>0</v>
      </c>
      <c r="H6" s="16" t="s">
        <v>9</v>
      </c>
      <c r="I6" s="16" t="s">
        <v>39</v>
      </c>
      <c r="J6" s="16" t="s">
        <v>7</v>
      </c>
      <c r="K6" s="16" t="s">
        <v>8</v>
      </c>
      <c r="L6" s="16" t="s">
        <v>14</v>
      </c>
      <c r="M6" s="16" t="s">
        <v>15</v>
      </c>
      <c r="N6" s="16" t="s">
        <v>16</v>
      </c>
      <c r="O6" s="16" t="s">
        <v>17</v>
      </c>
      <c r="P6" s="16" t="s">
        <v>100</v>
      </c>
      <c r="Q6" s="16" t="s">
        <v>18</v>
      </c>
      <c r="R6" s="16" t="s">
        <v>20</v>
      </c>
      <c r="S6" s="16" t="s">
        <v>21</v>
      </c>
    </row>
    <row r="7" spans="1:19" ht="51" customHeight="1">
      <c r="A7" s="5">
        <v>1</v>
      </c>
      <c r="B7" s="18">
        <v>2015</v>
      </c>
      <c r="C7" s="19" t="s">
        <v>22</v>
      </c>
      <c r="D7" s="5"/>
      <c r="E7" s="6"/>
      <c r="F7" s="5" t="s">
        <v>145</v>
      </c>
      <c r="G7" s="5">
        <v>1900</v>
      </c>
      <c r="H7" s="5"/>
      <c r="I7" s="25">
        <v>16333</v>
      </c>
      <c r="J7" s="25">
        <v>912</v>
      </c>
      <c r="K7" s="25">
        <v>2771.1</v>
      </c>
      <c r="L7" s="9"/>
      <c r="M7" s="9"/>
      <c r="N7" s="9"/>
      <c r="O7" s="9"/>
      <c r="P7" s="31">
        <v>4</v>
      </c>
      <c r="Q7" s="9" t="s">
        <v>184</v>
      </c>
      <c r="R7" s="66" t="s">
        <v>187</v>
      </c>
      <c r="S7" s="7">
        <v>1513441.47</v>
      </c>
    </row>
    <row r="8" spans="1:19" ht="51" customHeight="1">
      <c r="A8" s="5">
        <v>2</v>
      </c>
      <c r="B8" s="18">
        <v>2016</v>
      </c>
      <c r="C8" s="19" t="s">
        <v>34</v>
      </c>
      <c r="D8" s="5">
        <v>89919</v>
      </c>
      <c r="E8" s="6"/>
      <c r="F8" s="5" t="s">
        <v>33</v>
      </c>
      <c r="G8" s="5">
        <v>1900</v>
      </c>
      <c r="H8" s="5">
        <v>1970</v>
      </c>
      <c r="I8" s="25">
        <v>5488</v>
      </c>
      <c r="J8" s="25">
        <v>402</v>
      </c>
      <c r="K8" s="25">
        <v>1131.9</v>
      </c>
      <c r="L8" s="9" t="s">
        <v>35</v>
      </c>
      <c r="M8" s="9" t="s">
        <v>36</v>
      </c>
      <c r="N8" s="9" t="s">
        <v>109</v>
      </c>
      <c r="O8" s="9" t="s">
        <v>37</v>
      </c>
      <c r="P8" s="26" t="s">
        <v>38</v>
      </c>
      <c r="Q8" s="9" t="s">
        <v>150</v>
      </c>
      <c r="R8" s="67"/>
      <c r="S8" s="7">
        <v>485070.42</v>
      </c>
    </row>
    <row r="9" spans="1:19" ht="51" customHeight="1">
      <c r="A9" s="5">
        <v>3</v>
      </c>
      <c r="B9" s="18">
        <v>2017</v>
      </c>
      <c r="C9" s="19" t="s">
        <v>164</v>
      </c>
      <c r="D9" s="5"/>
      <c r="E9" s="6"/>
      <c r="F9" s="5" t="s">
        <v>180</v>
      </c>
      <c r="G9" s="5">
        <v>1485</v>
      </c>
      <c r="H9" s="5"/>
      <c r="I9" s="25">
        <v>4293</v>
      </c>
      <c r="J9" s="25">
        <v>513</v>
      </c>
      <c r="K9" s="25">
        <v>581</v>
      </c>
      <c r="L9" s="9" t="s">
        <v>185</v>
      </c>
      <c r="M9" s="9" t="s">
        <v>36</v>
      </c>
      <c r="N9" s="9" t="s">
        <v>186</v>
      </c>
      <c r="O9" s="9"/>
      <c r="P9" s="31">
        <v>2</v>
      </c>
      <c r="Q9" s="9" t="s">
        <v>151</v>
      </c>
      <c r="R9" s="67"/>
      <c r="S9" s="7">
        <v>41354.06</v>
      </c>
    </row>
    <row r="10" spans="1:19" ht="51" customHeight="1">
      <c r="A10" s="5">
        <v>4</v>
      </c>
      <c r="B10" s="18">
        <v>2018</v>
      </c>
      <c r="C10" s="19" t="s">
        <v>23</v>
      </c>
      <c r="D10" s="5"/>
      <c r="E10" s="6"/>
      <c r="F10" s="5" t="s">
        <v>146</v>
      </c>
      <c r="G10" s="5">
        <v>1970</v>
      </c>
      <c r="H10" s="5">
        <v>2000</v>
      </c>
      <c r="I10" s="25">
        <v>768</v>
      </c>
      <c r="J10" s="25">
        <v>168</v>
      </c>
      <c r="K10" s="25">
        <v>150</v>
      </c>
      <c r="L10" s="9" t="s">
        <v>147</v>
      </c>
      <c r="M10" s="9" t="s">
        <v>117</v>
      </c>
      <c r="N10" s="9" t="s">
        <v>148</v>
      </c>
      <c r="O10" s="9" t="s">
        <v>37</v>
      </c>
      <c r="P10" s="31">
        <v>1</v>
      </c>
      <c r="Q10" s="9" t="s">
        <v>149</v>
      </c>
      <c r="R10" s="67"/>
      <c r="S10" s="7">
        <v>212958.07</v>
      </c>
    </row>
    <row r="11" spans="1:19" ht="51" customHeight="1">
      <c r="A11" s="5">
        <v>5</v>
      </c>
      <c r="B11" s="18">
        <v>2019</v>
      </c>
      <c r="C11" s="19" t="s">
        <v>24</v>
      </c>
      <c r="D11" s="5"/>
      <c r="E11" s="6"/>
      <c r="F11" s="5" t="s">
        <v>32</v>
      </c>
      <c r="G11" s="5">
        <v>1969</v>
      </c>
      <c r="H11" s="5"/>
      <c r="I11" s="25">
        <v>2137</v>
      </c>
      <c r="J11" s="25">
        <v>328.2</v>
      </c>
      <c r="K11" s="25">
        <v>269</v>
      </c>
      <c r="L11" s="9" t="s">
        <v>30</v>
      </c>
      <c r="M11" s="9" t="s">
        <v>31</v>
      </c>
      <c r="N11" s="9"/>
      <c r="O11" s="9"/>
      <c r="P11" s="31">
        <v>1</v>
      </c>
      <c r="Q11" s="9"/>
      <c r="R11" s="67"/>
      <c r="S11" s="7">
        <v>115818.01</v>
      </c>
    </row>
    <row r="12" spans="1:19" ht="51" customHeight="1">
      <c r="A12" s="5">
        <v>6</v>
      </c>
      <c r="B12" s="18">
        <v>2020</v>
      </c>
      <c r="C12" s="19" t="s">
        <v>25</v>
      </c>
      <c r="D12" s="5"/>
      <c r="E12" s="6"/>
      <c r="F12" s="5" t="s">
        <v>157</v>
      </c>
      <c r="G12" s="5">
        <v>1970</v>
      </c>
      <c r="H12" s="5"/>
      <c r="I12" s="25">
        <v>208</v>
      </c>
      <c r="J12" s="25">
        <v>54.8</v>
      </c>
      <c r="K12" s="25">
        <v>54.8</v>
      </c>
      <c r="L12" s="9" t="s">
        <v>159</v>
      </c>
      <c r="M12" s="9" t="s">
        <v>117</v>
      </c>
      <c r="N12" s="9" t="s">
        <v>121</v>
      </c>
      <c r="O12" s="9"/>
      <c r="P12" s="31">
        <v>1</v>
      </c>
      <c r="Q12" s="9" t="s">
        <v>158</v>
      </c>
      <c r="R12" s="67"/>
      <c r="S12" s="7">
        <v>34575.15</v>
      </c>
    </row>
    <row r="13" spans="1:19" ht="51" customHeight="1">
      <c r="A13" s="5">
        <v>7</v>
      </c>
      <c r="B13" s="18">
        <v>2022</v>
      </c>
      <c r="C13" s="19" t="s">
        <v>26</v>
      </c>
      <c r="D13" s="5"/>
      <c r="E13" s="6"/>
      <c r="F13" s="6"/>
      <c r="G13" s="5"/>
      <c r="H13" s="5"/>
      <c r="I13" s="25"/>
      <c r="J13" s="25"/>
      <c r="K13" s="25"/>
      <c r="L13" s="9"/>
      <c r="M13" s="9"/>
      <c r="N13" s="9"/>
      <c r="O13" s="9"/>
      <c r="P13" s="31"/>
      <c r="Q13" s="9"/>
      <c r="R13" s="67"/>
      <c r="S13" s="7">
        <v>12654.84</v>
      </c>
    </row>
    <row r="14" spans="1:19" ht="51" customHeight="1">
      <c r="A14" s="5">
        <v>8</v>
      </c>
      <c r="B14" s="18">
        <v>2023</v>
      </c>
      <c r="C14" s="19" t="s">
        <v>27</v>
      </c>
      <c r="D14" s="5"/>
      <c r="E14" s="6"/>
      <c r="F14" s="5" t="s">
        <v>160</v>
      </c>
      <c r="G14" s="5">
        <v>1973</v>
      </c>
      <c r="H14" s="5"/>
      <c r="I14" s="25">
        <v>445</v>
      </c>
      <c r="J14" s="25">
        <v>106</v>
      </c>
      <c r="K14" s="25">
        <v>106</v>
      </c>
      <c r="L14" s="9" t="s">
        <v>162</v>
      </c>
      <c r="M14" s="9" t="s">
        <v>161</v>
      </c>
      <c r="N14" s="9" t="s">
        <v>163</v>
      </c>
      <c r="O14" s="9" t="s">
        <v>37</v>
      </c>
      <c r="P14" s="31">
        <v>1</v>
      </c>
      <c r="Q14" s="9" t="s">
        <v>151</v>
      </c>
      <c r="R14" s="67"/>
      <c r="S14" s="7">
        <v>35387.08</v>
      </c>
    </row>
    <row r="15" spans="1:19" ht="51" customHeight="1">
      <c r="A15" s="5">
        <v>9</v>
      </c>
      <c r="B15" s="18">
        <v>4202</v>
      </c>
      <c r="C15" s="19" t="s">
        <v>28</v>
      </c>
      <c r="D15" s="6"/>
      <c r="E15" s="6"/>
      <c r="F15" s="6"/>
      <c r="G15" s="5"/>
      <c r="H15" s="5"/>
      <c r="I15" s="25"/>
      <c r="J15" s="25"/>
      <c r="K15" s="25"/>
      <c r="L15" s="9"/>
      <c r="M15" s="9"/>
      <c r="N15" s="9"/>
      <c r="O15" s="9"/>
      <c r="P15" s="31"/>
      <c r="Q15" s="9"/>
      <c r="R15" s="67"/>
      <c r="S15" s="7">
        <v>15840</v>
      </c>
    </row>
    <row r="16" spans="1:19" ht="51" customHeight="1" thickBot="1">
      <c r="A16" s="5">
        <v>10</v>
      </c>
      <c r="B16" s="18">
        <v>7751</v>
      </c>
      <c r="C16" s="19" t="s">
        <v>29</v>
      </c>
      <c r="D16" s="6"/>
      <c r="E16" s="6"/>
      <c r="F16" s="40" t="s">
        <v>156</v>
      </c>
      <c r="G16" s="40">
        <v>1970</v>
      </c>
      <c r="H16" s="40">
        <v>1985</v>
      </c>
      <c r="I16" s="41">
        <f>1144+1156</f>
        <v>2300</v>
      </c>
      <c r="J16" s="41">
        <f>292+340</f>
        <v>632</v>
      </c>
      <c r="K16" s="41">
        <v>632</v>
      </c>
      <c r="L16" s="9" t="s">
        <v>153</v>
      </c>
      <c r="M16" s="9" t="s">
        <v>152</v>
      </c>
      <c r="N16" s="9" t="s">
        <v>155</v>
      </c>
      <c r="O16" s="9" t="s">
        <v>154</v>
      </c>
      <c r="P16" s="31">
        <v>1</v>
      </c>
      <c r="Q16" s="9" t="s">
        <v>151</v>
      </c>
      <c r="R16" s="68"/>
      <c r="S16" s="10">
        <v>1887941.61</v>
      </c>
    </row>
    <row r="17" spans="1:19" ht="40.5" customHeight="1" thickTop="1">
      <c r="A17" s="56"/>
      <c r="B17" s="57"/>
      <c r="C17" s="58"/>
      <c r="D17" s="14"/>
      <c r="F17" s="47"/>
      <c r="G17" s="50"/>
      <c r="H17" s="51" t="s">
        <v>81</v>
      </c>
      <c r="I17" s="28">
        <f>SUM(I7:I16)</f>
        <v>31972</v>
      </c>
      <c r="J17" s="28">
        <f>SUM(J7:J16)</f>
        <v>3116</v>
      </c>
      <c r="K17" s="28">
        <f>SUM(K7:K16)</f>
        <v>5695.8</v>
      </c>
      <c r="L17" s="52"/>
      <c r="M17" s="53"/>
      <c r="N17" s="53"/>
      <c r="O17" s="53"/>
      <c r="P17" s="54"/>
      <c r="Q17" s="55"/>
      <c r="R17" s="47" t="s">
        <v>19</v>
      </c>
      <c r="S17" s="24">
        <f>SUM(S7:S16)</f>
        <v>4355040.71</v>
      </c>
    </row>
    <row r="18" spans="1:19" ht="15">
      <c r="A18" s="3"/>
      <c r="B18" s="3"/>
      <c r="C18" s="15"/>
      <c r="D18" s="15"/>
      <c r="E18" s="15"/>
      <c r="F18" s="15"/>
      <c r="G18" s="3"/>
      <c r="H18" s="3"/>
      <c r="I18" s="3"/>
      <c r="J18" s="3"/>
      <c r="K18" s="3"/>
      <c r="L18" s="3"/>
      <c r="M18" s="3"/>
      <c r="N18" s="3"/>
      <c r="O18" s="3"/>
      <c r="P18" s="22"/>
      <c r="Q18" s="3"/>
      <c r="R18" s="3"/>
      <c r="S18" s="3"/>
    </row>
    <row r="19" spans="1:19" ht="15">
      <c r="A19" s="3"/>
      <c r="B19" s="3"/>
      <c r="C19" s="15"/>
      <c r="D19" s="15"/>
      <c r="E19" s="15"/>
      <c r="F19" s="1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">
      <c r="A20" s="3"/>
      <c r="B20" s="3"/>
      <c r="C20" s="15"/>
      <c r="D20" s="15"/>
      <c r="E20" s="15"/>
      <c r="F20" s="1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5">
      <c r="A21" s="3"/>
      <c r="B21" s="3"/>
      <c r="C21" s="15"/>
      <c r="D21" s="15"/>
      <c r="E21" s="15"/>
      <c r="F21" s="1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">
      <c r="A22" s="3"/>
      <c r="B22" s="3"/>
      <c r="C22" s="15"/>
      <c r="D22" s="15"/>
      <c r="E22" s="15"/>
      <c r="F22" s="15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</sheetData>
  <sheetProtection/>
  <mergeCells count="3">
    <mergeCell ref="A3:B3"/>
    <mergeCell ref="A4:B4"/>
    <mergeCell ref="R7:R16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8"/>
  <sheetViews>
    <sheetView tabSelected="1" view="pageBreakPreview" zoomScale="87" zoomScaleNormal="55" zoomScaleSheetLayoutView="87" zoomScalePageLayoutView="0" workbookViewId="0" topLeftCell="A1">
      <pane ySplit="6" topLeftCell="A7" activePane="bottomLeft" state="frozen"/>
      <selection pane="topLeft" activeCell="A1" sqref="A1"/>
      <selection pane="bottomLeft" activeCell="R7" sqref="R7:R12"/>
    </sheetView>
  </sheetViews>
  <sheetFormatPr defaultColWidth="9.00390625" defaultRowHeight="12.75"/>
  <cols>
    <col min="1" max="1" width="3.75390625" style="2" customWidth="1"/>
    <col min="2" max="2" width="11.625" style="2" customWidth="1"/>
    <col min="3" max="3" width="25.625" style="1" bestFit="1" customWidth="1"/>
    <col min="4" max="5" width="11.25390625" style="1" hidden="1" customWidth="1"/>
    <col min="6" max="6" width="13.75390625" style="1" customWidth="1"/>
    <col min="7" max="9" width="9.25390625" style="2" customWidth="1"/>
    <col min="10" max="11" width="11.75390625" style="2" customWidth="1"/>
    <col min="12" max="13" width="17.625" style="2" customWidth="1"/>
    <col min="14" max="15" width="11.125" style="2" customWidth="1"/>
    <col min="16" max="16" width="7.00390625" style="2" bestFit="1" customWidth="1"/>
    <col min="17" max="18" width="17.875" style="2" customWidth="1"/>
    <col min="19" max="19" width="16.875" style="2" customWidth="1"/>
    <col min="20" max="16384" width="9.125" style="2" customWidth="1"/>
  </cols>
  <sheetData>
    <row r="1" spans="1:19" s="13" customFormat="1" ht="18">
      <c r="A1" s="11" t="s">
        <v>12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5.75" customHeight="1">
      <c r="A2" s="8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5.75" customHeight="1">
      <c r="A3" s="65" t="s">
        <v>6</v>
      </c>
      <c r="B3" s="65"/>
      <c r="C3" s="20" t="s">
        <v>94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75" customHeight="1">
      <c r="A4" s="65" t="s">
        <v>5</v>
      </c>
      <c r="B4" s="65"/>
      <c r="C4" s="8"/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ht="15">
      <c r="S5" s="3"/>
    </row>
    <row r="6" spans="1:19" ht="51">
      <c r="A6" s="16" t="s">
        <v>1</v>
      </c>
      <c r="B6" s="16" t="s">
        <v>2</v>
      </c>
      <c r="C6" s="16" t="s">
        <v>10</v>
      </c>
      <c r="D6" s="17" t="s">
        <v>3</v>
      </c>
      <c r="E6" s="16" t="s">
        <v>4</v>
      </c>
      <c r="F6" s="16" t="s">
        <v>13</v>
      </c>
      <c r="G6" s="16" t="s">
        <v>0</v>
      </c>
      <c r="H6" s="16" t="s">
        <v>9</v>
      </c>
      <c r="I6" s="16" t="s">
        <v>39</v>
      </c>
      <c r="J6" s="16" t="s">
        <v>7</v>
      </c>
      <c r="K6" s="16" t="s">
        <v>8</v>
      </c>
      <c r="L6" s="16" t="s">
        <v>14</v>
      </c>
      <c r="M6" s="16" t="s">
        <v>15</v>
      </c>
      <c r="N6" s="16" t="s">
        <v>16</v>
      </c>
      <c r="O6" s="16" t="s">
        <v>17</v>
      </c>
      <c r="P6" s="16" t="s">
        <v>89</v>
      </c>
      <c r="Q6" s="16" t="s">
        <v>18</v>
      </c>
      <c r="R6" s="16" t="s">
        <v>236</v>
      </c>
      <c r="S6" s="16" t="s">
        <v>21</v>
      </c>
    </row>
    <row r="7" spans="1:19" ht="51" customHeight="1">
      <c r="A7" s="5">
        <v>1</v>
      </c>
      <c r="B7" s="32">
        <v>2047</v>
      </c>
      <c r="C7" s="33" t="s">
        <v>242</v>
      </c>
      <c r="D7" s="80">
        <v>34544</v>
      </c>
      <c r="E7" s="80" t="s">
        <v>110</v>
      </c>
      <c r="F7" s="5" t="s">
        <v>139</v>
      </c>
      <c r="G7" s="5">
        <v>1974</v>
      </c>
      <c r="H7" s="5"/>
      <c r="I7" s="25">
        <v>2299</v>
      </c>
      <c r="J7" s="25">
        <v>292.89</v>
      </c>
      <c r="K7" s="25">
        <v>557.72</v>
      </c>
      <c r="L7" s="9" t="s">
        <v>119</v>
      </c>
      <c r="M7" s="9" t="s">
        <v>125</v>
      </c>
      <c r="N7" s="9"/>
      <c r="O7" s="9"/>
      <c r="P7" s="21">
        <v>2</v>
      </c>
      <c r="Q7" s="72" t="s">
        <v>126</v>
      </c>
      <c r="R7" s="66" t="s">
        <v>245</v>
      </c>
      <c r="S7" s="39">
        <v>212201.83</v>
      </c>
    </row>
    <row r="8" spans="1:19" ht="51" customHeight="1">
      <c r="A8" s="5">
        <v>2</v>
      </c>
      <c r="B8" s="18">
        <v>2048</v>
      </c>
      <c r="C8" s="19" t="s">
        <v>243</v>
      </c>
      <c r="D8" s="81"/>
      <c r="E8" s="81"/>
      <c r="F8" s="5" t="s">
        <v>139</v>
      </c>
      <c r="G8" s="5">
        <v>1974</v>
      </c>
      <c r="H8" s="5"/>
      <c r="I8" s="25">
        <v>3479</v>
      </c>
      <c r="J8" s="25">
        <v>775.9</v>
      </c>
      <c r="K8" s="25">
        <v>712</v>
      </c>
      <c r="L8" s="9" t="s">
        <v>119</v>
      </c>
      <c r="M8" s="9" t="s">
        <v>115</v>
      </c>
      <c r="N8" s="9"/>
      <c r="O8" s="9"/>
      <c r="P8" s="21">
        <v>1</v>
      </c>
      <c r="Q8" s="74"/>
      <c r="R8" s="67"/>
      <c r="S8" s="35">
        <v>282430.45</v>
      </c>
    </row>
    <row r="9" spans="1:19" ht="51" customHeight="1">
      <c r="A9" s="5">
        <v>3</v>
      </c>
      <c r="B9" s="18">
        <v>2049</v>
      </c>
      <c r="C9" s="19" t="s">
        <v>244</v>
      </c>
      <c r="D9" s="81"/>
      <c r="E9" s="81"/>
      <c r="F9" s="5" t="s">
        <v>139</v>
      </c>
      <c r="G9" s="5">
        <v>1974</v>
      </c>
      <c r="H9" s="5"/>
      <c r="I9" s="25">
        <v>3479</v>
      </c>
      <c r="J9" s="25">
        <v>775.9</v>
      </c>
      <c r="K9" s="25">
        <v>712</v>
      </c>
      <c r="L9" s="9" t="s">
        <v>119</v>
      </c>
      <c r="M9" s="9" t="s">
        <v>115</v>
      </c>
      <c r="N9" s="9"/>
      <c r="O9" s="9"/>
      <c r="P9" s="21">
        <v>1</v>
      </c>
      <c r="Q9" s="72" t="s">
        <v>123</v>
      </c>
      <c r="R9" s="67"/>
      <c r="S9" s="35">
        <v>133696.88</v>
      </c>
    </row>
    <row r="10" spans="1:19" ht="51" customHeight="1">
      <c r="A10" s="5">
        <v>4</v>
      </c>
      <c r="B10" s="18">
        <v>4192</v>
      </c>
      <c r="C10" s="19" t="s">
        <v>62</v>
      </c>
      <c r="D10" s="81"/>
      <c r="E10" s="81"/>
      <c r="F10" s="5" t="s">
        <v>139</v>
      </c>
      <c r="G10" s="5">
        <v>1989</v>
      </c>
      <c r="H10" s="5"/>
      <c r="I10" s="25">
        <v>3618</v>
      </c>
      <c r="J10" s="25">
        <v>675.2</v>
      </c>
      <c r="K10" s="25">
        <v>658.1</v>
      </c>
      <c r="L10" s="9" t="s">
        <v>119</v>
      </c>
      <c r="M10" s="9" t="s">
        <v>120</v>
      </c>
      <c r="N10" s="9" t="s">
        <v>121</v>
      </c>
      <c r="O10" s="9" t="s">
        <v>122</v>
      </c>
      <c r="P10" s="21">
        <v>1</v>
      </c>
      <c r="Q10" s="74"/>
      <c r="R10" s="67"/>
      <c r="S10" s="35">
        <v>210028.97</v>
      </c>
    </row>
    <row r="11" spans="1:19" ht="51" customHeight="1">
      <c r="A11" s="5">
        <v>5</v>
      </c>
      <c r="B11" s="18">
        <v>4194</v>
      </c>
      <c r="C11" s="19" t="s">
        <v>72</v>
      </c>
      <c r="D11" s="81"/>
      <c r="E11" s="81"/>
      <c r="F11" s="5" t="s">
        <v>111</v>
      </c>
      <c r="G11" s="5">
        <v>1974</v>
      </c>
      <c r="H11" s="5"/>
      <c r="I11" s="25">
        <v>537.06</v>
      </c>
      <c r="J11" s="25">
        <v>196.16</v>
      </c>
      <c r="K11" s="25">
        <v>161.43</v>
      </c>
      <c r="L11" s="9" t="s">
        <v>116</v>
      </c>
      <c r="M11" s="9" t="s">
        <v>117</v>
      </c>
      <c r="N11" s="9" t="s">
        <v>124</v>
      </c>
      <c r="O11" s="9"/>
      <c r="P11" s="21">
        <v>1</v>
      </c>
      <c r="Q11" s="9" t="s">
        <v>118</v>
      </c>
      <c r="R11" s="67"/>
      <c r="S11" s="35">
        <v>25100</v>
      </c>
    </row>
    <row r="12" spans="1:19" ht="51" customHeight="1" thickBot="1">
      <c r="A12" s="5">
        <v>6</v>
      </c>
      <c r="B12" s="18">
        <v>4203</v>
      </c>
      <c r="C12" s="19" t="s">
        <v>67</v>
      </c>
      <c r="D12" s="96"/>
      <c r="E12" s="96"/>
      <c r="F12" s="40" t="s">
        <v>112</v>
      </c>
      <c r="G12" s="40">
        <v>1974</v>
      </c>
      <c r="H12" s="40"/>
      <c r="I12" s="41">
        <f>364.5+99.13</f>
        <v>463.63</v>
      </c>
      <c r="J12" s="41">
        <f>135+41.3</f>
        <v>176.3</v>
      </c>
      <c r="K12" s="41"/>
      <c r="L12" s="9" t="s">
        <v>113</v>
      </c>
      <c r="M12" s="9" t="s">
        <v>114</v>
      </c>
      <c r="N12" s="9" t="s">
        <v>115</v>
      </c>
      <c r="O12" s="9"/>
      <c r="P12" s="21">
        <v>1</v>
      </c>
      <c r="Q12" s="9"/>
      <c r="R12" s="68"/>
      <c r="S12" s="42">
        <v>5200</v>
      </c>
    </row>
    <row r="13" spans="1:19" ht="40.5" customHeight="1" thickTop="1">
      <c r="A13" s="56"/>
      <c r="B13" s="57"/>
      <c r="C13" s="57"/>
      <c r="D13" s="57"/>
      <c r="E13" s="59"/>
      <c r="F13" s="47"/>
      <c r="G13" s="50"/>
      <c r="H13" s="51" t="s">
        <v>81</v>
      </c>
      <c r="I13" s="28">
        <f>SUM(I7:I12)</f>
        <v>13875.689999999999</v>
      </c>
      <c r="J13" s="28">
        <f>SUM(J7:J12)</f>
        <v>2892.3500000000004</v>
      </c>
      <c r="K13" s="28">
        <f>SUM(K7:K12)</f>
        <v>2801.25</v>
      </c>
      <c r="L13" s="52"/>
      <c r="M13" s="53"/>
      <c r="N13" s="53"/>
      <c r="O13" s="53"/>
      <c r="P13" s="94">
        <f>'Bernardyńska 6-8'!S17+'Fordońska 430'!S8+'Kaliskiego 7'!S19+'Kaliskiego 12'!S11+'Kordeckiego 20'!S16+Koszarowa!S9+'Mazowiecka 28'!S9+'Seminaryjna 3-5'!S14+'Sucha 7-9'!S13</f>
        <v>95502052.88999997</v>
      </c>
      <c r="Q13" s="95"/>
      <c r="R13" s="47" t="s">
        <v>19</v>
      </c>
      <c r="S13" s="24">
        <f>SUM(S7:S12)</f>
        <v>868658.13</v>
      </c>
    </row>
    <row r="14" spans="1:19" ht="15">
      <c r="A14" s="3"/>
      <c r="B14" s="3"/>
      <c r="C14" s="15"/>
      <c r="D14" s="15"/>
      <c r="E14" s="15"/>
      <c r="F14" s="15"/>
      <c r="G14" s="3"/>
      <c r="H14" s="3"/>
      <c r="I14" s="3"/>
      <c r="J14" s="3"/>
      <c r="K14" s="3"/>
      <c r="L14" s="3"/>
      <c r="M14" s="3"/>
      <c r="N14" s="3"/>
      <c r="O14" s="3"/>
      <c r="P14" s="22"/>
      <c r="Q14" s="3"/>
      <c r="R14" s="3"/>
      <c r="S14" s="3"/>
    </row>
    <row r="15" spans="1:19" ht="15">
      <c r="A15" s="3"/>
      <c r="B15" s="3"/>
      <c r="C15" s="15"/>
      <c r="D15" s="15"/>
      <c r="E15" s="15"/>
      <c r="F15" s="1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5">
      <c r="A16" s="3"/>
      <c r="B16" s="3"/>
      <c r="C16" s="15"/>
      <c r="D16" s="15"/>
      <c r="E16" s="15"/>
      <c r="F16" s="1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5">
      <c r="A17" s="3"/>
      <c r="B17" s="3"/>
      <c r="C17" s="15"/>
      <c r="D17" s="15"/>
      <c r="E17" s="15"/>
      <c r="F17" s="15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">
      <c r="A18" s="3"/>
      <c r="B18" s="3"/>
      <c r="C18" s="15"/>
      <c r="D18" s="15"/>
      <c r="E18" s="15"/>
      <c r="F18" s="1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</sheetData>
  <sheetProtection/>
  <mergeCells count="8">
    <mergeCell ref="R7:R12"/>
    <mergeCell ref="A3:B3"/>
    <mergeCell ref="A4:B4"/>
    <mergeCell ref="P13:Q13"/>
    <mergeCell ref="E7:E12"/>
    <mergeCell ref="D7:D12"/>
    <mergeCell ref="Q7:Q8"/>
    <mergeCell ref="Q9:Q10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view="pageBreakPreview" zoomScale="87" zoomScaleNormal="55" zoomScaleSheetLayoutView="87" zoomScalePageLayoutView="0" workbookViewId="0" topLeftCell="A1">
      <pane ySplit="6" topLeftCell="A7" activePane="bottomLeft" state="frozen"/>
      <selection pane="topLeft" activeCell="A1" sqref="A1"/>
      <selection pane="bottomLeft" activeCell="S8" sqref="S8"/>
    </sheetView>
  </sheetViews>
  <sheetFormatPr defaultColWidth="9.00390625" defaultRowHeight="12.75"/>
  <cols>
    <col min="1" max="1" width="3.75390625" style="2" customWidth="1"/>
    <col min="2" max="2" width="10.875" style="2" customWidth="1"/>
    <col min="3" max="3" width="25.625" style="1" bestFit="1" customWidth="1"/>
    <col min="4" max="5" width="10.875" style="1" hidden="1" customWidth="1"/>
    <col min="6" max="6" width="13.75390625" style="1" customWidth="1"/>
    <col min="7" max="9" width="9.25390625" style="2" customWidth="1"/>
    <col min="10" max="11" width="11.75390625" style="2" customWidth="1"/>
    <col min="12" max="13" width="17.625" style="2" customWidth="1"/>
    <col min="14" max="15" width="11.625" style="2" customWidth="1"/>
    <col min="16" max="16" width="7.00390625" style="2" bestFit="1" customWidth="1"/>
    <col min="17" max="18" width="17.875" style="2" customWidth="1"/>
    <col min="19" max="19" width="17.00390625" style="2" customWidth="1"/>
    <col min="20" max="16384" width="9.125" style="2" customWidth="1"/>
  </cols>
  <sheetData>
    <row r="1" spans="1:19" s="13" customFormat="1" ht="18">
      <c r="A1" s="11" t="s">
        <v>12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5.75" customHeight="1">
      <c r="A2" s="8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5.75" customHeight="1">
      <c r="A3" s="65" t="s">
        <v>6</v>
      </c>
      <c r="B3" s="65"/>
      <c r="C3" s="20" t="s">
        <v>85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75" customHeight="1">
      <c r="A4" s="65" t="s">
        <v>5</v>
      </c>
      <c r="B4" s="65"/>
      <c r="C4" s="8"/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ht="15">
      <c r="S5" s="3"/>
    </row>
    <row r="6" spans="1:19" ht="51">
      <c r="A6" s="16" t="s">
        <v>1</v>
      </c>
      <c r="B6" s="16" t="s">
        <v>2</v>
      </c>
      <c r="C6" s="16" t="s">
        <v>10</v>
      </c>
      <c r="D6" s="17" t="s">
        <v>3</v>
      </c>
      <c r="E6" s="16" t="s">
        <v>4</v>
      </c>
      <c r="F6" s="16" t="s">
        <v>13</v>
      </c>
      <c r="G6" s="16" t="s">
        <v>0</v>
      </c>
      <c r="H6" s="16" t="s">
        <v>9</v>
      </c>
      <c r="I6" s="16" t="s">
        <v>39</v>
      </c>
      <c r="J6" s="16" t="s">
        <v>79</v>
      </c>
      <c r="K6" s="16" t="s">
        <v>80</v>
      </c>
      <c r="L6" s="16" t="s">
        <v>14</v>
      </c>
      <c r="M6" s="16" t="s">
        <v>15</v>
      </c>
      <c r="N6" s="16" t="s">
        <v>16</v>
      </c>
      <c r="O6" s="16" t="s">
        <v>17</v>
      </c>
      <c r="P6" s="16" t="s">
        <v>100</v>
      </c>
      <c r="Q6" s="16" t="s">
        <v>18</v>
      </c>
      <c r="R6" s="16" t="s">
        <v>236</v>
      </c>
      <c r="S6" s="16" t="s">
        <v>21</v>
      </c>
    </row>
    <row r="7" spans="1:19" ht="50.25" customHeight="1">
      <c r="A7" s="5">
        <v>1</v>
      </c>
      <c r="B7" s="18">
        <v>7733</v>
      </c>
      <c r="C7" s="19" t="s">
        <v>69</v>
      </c>
      <c r="D7" s="5"/>
      <c r="E7" s="6"/>
      <c r="F7" s="5" t="s">
        <v>177</v>
      </c>
      <c r="G7" s="5">
        <v>1952</v>
      </c>
      <c r="H7" s="5">
        <v>2011</v>
      </c>
      <c r="I7" s="25">
        <v>22350</v>
      </c>
      <c r="J7" s="25">
        <v>1705.8</v>
      </c>
      <c r="K7" s="25"/>
      <c r="L7" s="9" t="s">
        <v>191</v>
      </c>
      <c r="M7" s="9" t="s">
        <v>192</v>
      </c>
      <c r="N7" s="9" t="s">
        <v>121</v>
      </c>
      <c r="O7" s="9"/>
      <c r="P7" s="26" t="s">
        <v>99</v>
      </c>
      <c r="Q7" s="9"/>
      <c r="R7" s="5" t="s">
        <v>193</v>
      </c>
      <c r="S7" s="35">
        <v>12298141.09</v>
      </c>
    </row>
    <row r="8" spans="1:19" ht="42" customHeight="1">
      <c r="A8" s="56"/>
      <c r="B8" s="57"/>
      <c r="C8" s="58"/>
      <c r="D8" s="29"/>
      <c r="E8" s="30"/>
      <c r="F8" s="47"/>
      <c r="G8" s="50"/>
      <c r="H8" s="51" t="s">
        <v>81</v>
      </c>
      <c r="I8" s="28">
        <f>SUM(I7:I7)</f>
        <v>22350</v>
      </c>
      <c r="J8" s="28">
        <f>SUM(J7:J7)</f>
        <v>1705.8</v>
      </c>
      <c r="K8" s="28">
        <f>SUM(K7:K7)</f>
        <v>0</v>
      </c>
      <c r="L8" s="52"/>
      <c r="M8" s="53"/>
      <c r="N8" s="53"/>
      <c r="O8" s="53"/>
      <c r="P8" s="54"/>
      <c r="Q8" s="55"/>
      <c r="R8" s="47" t="s">
        <v>19</v>
      </c>
      <c r="S8" s="24">
        <f>SUM(S7:S7)</f>
        <v>12298141.09</v>
      </c>
    </row>
    <row r="9" spans="1:19" ht="15">
      <c r="A9" s="3"/>
      <c r="B9" s="3"/>
      <c r="C9" s="15"/>
      <c r="D9" s="15"/>
      <c r="E9" s="15"/>
      <c r="F9" s="15"/>
      <c r="G9" s="3"/>
      <c r="H9" s="3"/>
      <c r="I9" s="3"/>
      <c r="J9" s="3"/>
      <c r="K9" s="3"/>
      <c r="L9" s="3"/>
      <c r="M9" s="3"/>
      <c r="N9" s="3"/>
      <c r="O9" s="3"/>
      <c r="P9" s="22"/>
      <c r="Q9" s="3"/>
      <c r="R9" s="3"/>
      <c r="S9" s="3"/>
    </row>
    <row r="10" spans="1:19" ht="15">
      <c r="A10" s="3"/>
      <c r="B10" s="3"/>
      <c r="C10" s="15"/>
      <c r="D10" s="15"/>
      <c r="E10" s="15"/>
      <c r="F10" s="1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5">
      <c r="A11" s="3"/>
      <c r="B11" s="3"/>
      <c r="C11" s="15"/>
      <c r="D11" s="15"/>
      <c r="E11" s="15"/>
      <c r="F11" s="1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5">
      <c r="A12" s="3"/>
      <c r="B12" s="3"/>
      <c r="C12" s="15"/>
      <c r="D12" s="15"/>
      <c r="E12" s="15"/>
      <c r="F12" s="1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5">
      <c r="A13" s="3"/>
      <c r="B13" s="3"/>
      <c r="C13" s="15"/>
      <c r="D13" s="15"/>
      <c r="E13" s="15"/>
      <c r="F13" s="1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</sheetData>
  <sheetProtection/>
  <mergeCells count="2">
    <mergeCell ref="A3:B3"/>
    <mergeCell ref="A4:B4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view="pageBreakPreview" zoomScale="87" zoomScaleNormal="55" zoomScaleSheetLayoutView="87" zoomScalePageLayoutView="0" workbookViewId="0" topLeftCell="A1">
      <pane ySplit="6" topLeftCell="A7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3.75390625" style="2" customWidth="1"/>
    <col min="2" max="2" width="11.625" style="2" customWidth="1"/>
    <col min="3" max="3" width="25.625" style="1" bestFit="1" customWidth="1"/>
    <col min="4" max="5" width="11.625" style="1" hidden="1" customWidth="1"/>
    <col min="6" max="6" width="13.75390625" style="1" customWidth="1"/>
    <col min="7" max="7" width="8.00390625" style="2" bestFit="1" customWidth="1"/>
    <col min="8" max="8" width="9.375" style="2" customWidth="1"/>
    <col min="9" max="9" width="9.25390625" style="2" customWidth="1"/>
    <col min="10" max="11" width="11.75390625" style="2" customWidth="1"/>
    <col min="12" max="13" width="17.625" style="2" customWidth="1"/>
    <col min="14" max="15" width="11.25390625" style="2" customWidth="1"/>
    <col min="16" max="16" width="7.00390625" style="2" bestFit="1" customWidth="1"/>
    <col min="17" max="18" width="17.875" style="2" customWidth="1"/>
    <col min="19" max="19" width="19.375" style="2" customWidth="1"/>
    <col min="20" max="16384" width="9.125" style="2" customWidth="1"/>
  </cols>
  <sheetData>
    <row r="1" spans="1:19" s="13" customFormat="1" ht="18">
      <c r="A1" s="11" t="s">
        <v>12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5.75" customHeight="1">
      <c r="A2" s="8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5.75" customHeight="1">
      <c r="A3" s="65" t="s">
        <v>6</v>
      </c>
      <c r="B3" s="65"/>
      <c r="C3" s="20" t="s">
        <v>226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75" customHeight="1">
      <c r="A4" s="65" t="s">
        <v>5</v>
      </c>
      <c r="B4" s="65"/>
      <c r="C4" s="8"/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ht="15">
      <c r="S5" s="3"/>
    </row>
    <row r="6" spans="1:19" ht="51">
      <c r="A6" s="16" t="s">
        <v>1</v>
      </c>
      <c r="B6" s="16" t="s">
        <v>2</v>
      </c>
      <c r="C6" s="16" t="s">
        <v>10</v>
      </c>
      <c r="D6" s="17" t="s">
        <v>3</v>
      </c>
      <c r="E6" s="16" t="s">
        <v>4</v>
      </c>
      <c r="F6" s="16" t="s">
        <v>13</v>
      </c>
      <c r="G6" s="16" t="s">
        <v>0</v>
      </c>
      <c r="H6" s="16" t="s">
        <v>9</v>
      </c>
      <c r="I6" s="16" t="s">
        <v>39</v>
      </c>
      <c r="J6" s="16" t="s">
        <v>79</v>
      </c>
      <c r="K6" s="16" t="s">
        <v>80</v>
      </c>
      <c r="L6" s="16" t="s">
        <v>14</v>
      </c>
      <c r="M6" s="16" t="s">
        <v>15</v>
      </c>
      <c r="N6" s="16" t="s">
        <v>16</v>
      </c>
      <c r="O6" s="16" t="s">
        <v>17</v>
      </c>
      <c r="P6" s="16" t="s">
        <v>89</v>
      </c>
      <c r="Q6" s="16" t="s">
        <v>18</v>
      </c>
      <c r="R6" s="16" t="s">
        <v>236</v>
      </c>
      <c r="S6" s="16" t="s">
        <v>21</v>
      </c>
    </row>
    <row r="7" spans="1:19" ht="50.25" customHeight="1">
      <c r="A7" s="5">
        <v>1</v>
      </c>
      <c r="B7" s="18">
        <v>9670</v>
      </c>
      <c r="C7" s="19" t="s">
        <v>227</v>
      </c>
      <c r="D7" s="5" t="s">
        <v>108</v>
      </c>
      <c r="E7" s="5">
        <v>145</v>
      </c>
      <c r="F7" s="5" t="s">
        <v>177</v>
      </c>
      <c r="G7" s="5">
        <v>1901</v>
      </c>
      <c r="H7" s="5">
        <v>2016</v>
      </c>
      <c r="I7" s="25">
        <v>2574</v>
      </c>
      <c r="J7" s="25">
        <v>194</v>
      </c>
      <c r="K7" s="25">
        <v>540.73</v>
      </c>
      <c r="L7" s="9" t="s">
        <v>229</v>
      </c>
      <c r="M7" s="9" t="s">
        <v>230</v>
      </c>
      <c r="N7" s="9" t="s">
        <v>37</v>
      </c>
      <c r="O7" s="9" t="s">
        <v>232</v>
      </c>
      <c r="P7" s="26" t="s">
        <v>233</v>
      </c>
      <c r="Q7" s="9" t="s">
        <v>234</v>
      </c>
      <c r="R7" s="5" t="s">
        <v>235</v>
      </c>
      <c r="S7" s="35">
        <v>41031.12</v>
      </c>
    </row>
    <row r="8" spans="1:19" ht="50.25" customHeight="1" thickBot="1">
      <c r="A8" s="5">
        <v>2</v>
      </c>
      <c r="B8" s="18">
        <v>9672</v>
      </c>
      <c r="C8" s="19" t="s">
        <v>228</v>
      </c>
      <c r="D8" s="5"/>
      <c r="E8" s="6"/>
      <c r="F8" s="5" t="s">
        <v>177</v>
      </c>
      <c r="G8" s="5">
        <v>1901</v>
      </c>
      <c r="H8" s="5">
        <v>2016</v>
      </c>
      <c r="I8" s="25">
        <v>486</v>
      </c>
      <c r="J8" s="25">
        <v>92</v>
      </c>
      <c r="K8" s="25">
        <v>121.09</v>
      </c>
      <c r="L8" s="9" t="s">
        <v>229</v>
      </c>
      <c r="M8" s="9" t="s">
        <v>230</v>
      </c>
      <c r="N8" s="9" t="s">
        <v>231</v>
      </c>
      <c r="O8" s="9" t="s">
        <v>232</v>
      </c>
      <c r="P8" s="31">
        <v>2</v>
      </c>
      <c r="Q8" s="9" t="s">
        <v>234</v>
      </c>
      <c r="R8" s="40" t="s">
        <v>235</v>
      </c>
      <c r="S8" s="42">
        <v>8046.26</v>
      </c>
    </row>
    <row r="9" spans="1:19" ht="42" customHeight="1" thickTop="1">
      <c r="A9" s="56"/>
      <c r="B9" s="57"/>
      <c r="C9" s="57"/>
      <c r="D9" s="57"/>
      <c r="E9" s="59"/>
      <c r="F9" s="47"/>
      <c r="G9" s="50"/>
      <c r="H9" s="51" t="s">
        <v>81</v>
      </c>
      <c r="I9" s="28">
        <f>SUM(I7:I8)</f>
        <v>3060</v>
      </c>
      <c r="J9" s="28">
        <f>SUM(J7:J8)</f>
        <v>286</v>
      </c>
      <c r="K9" s="28">
        <f>SUM(K7:K8)</f>
        <v>661.82</v>
      </c>
      <c r="L9" s="52"/>
      <c r="M9" s="53"/>
      <c r="N9" s="53"/>
      <c r="O9" s="53"/>
      <c r="P9" s="54"/>
      <c r="Q9" s="55"/>
      <c r="R9" s="47" t="s">
        <v>19</v>
      </c>
      <c r="S9" s="24">
        <f>SUM(S7:S8)</f>
        <v>49077.380000000005</v>
      </c>
    </row>
    <row r="10" spans="1:19" ht="15">
      <c r="A10" s="3"/>
      <c r="B10" s="3"/>
      <c r="C10" s="15"/>
      <c r="D10" s="15"/>
      <c r="E10" s="15"/>
      <c r="F10" s="15"/>
      <c r="G10" s="3"/>
      <c r="H10" s="3"/>
      <c r="I10" s="3"/>
      <c r="J10" s="3"/>
      <c r="K10" s="3"/>
      <c r="L10" s="3"/>
      <c r="M10" s="3"/>
      <c r="N10" s="3"/>
      <c r="O10" s="3"/>
      <c r="P10" s="22"/>
      <c r="Q10" s="3"/>
      <c r="R10" s="3"/>
      <c r="S10" s="3"/>
    </row>
    <row r="11" spans="1:19" ht="15">
      <c r="A11" s="3"/>
      <c r="B11" s="3"/>
      <c r="C11" s="15"/>
      <c r="D11" s="15"/>
      <c r="E11" s="15"/>
      <c r="F11" s="1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5">
      <c r="A12" s="3"/>
      <c r="B12" s="3"/>
      <c r="C12" s="15"/>
      <c r="D12" s="15"/>
      <c r="E12" s="15"/>
      <c r="F12" s="1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5">
      <c r="A13" s="3"/>
      <c r="B13" s="3"/>
      <c r="C13" s="15"/>
      <c r="D13" s="15"/>
      <c r="E13" s="15"/>
      <c r="F13" s="1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5">
      <c r="A14" s="3"/>
      <c r="B14" s="3"/>
      <c r="C14" s="15"/>
      <c r="D14" s="15"/>
      <c r="E14" s="15"/>
      <c r="F14" s="1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</sheetData>
  <sheetProtection/>
  <mergeCells count="2">
    <mergeCell ref="A3:B3"/>
    <mergeCell ref="A4:B4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="87" zoomScaleNormal="55" zoomScaleSheetLayoutView="87" zoomScalePageLayoutView="0" workbookViewId="0" topLeftCell="A1">
      <pane ySplit="6" topLeftCell="A13" activePane="bottomLeft" state="frozen"/>
      <selection pane="topLeft" activeCell="A1" sqref="A1"/>
      <selection pane="bottomLeft" activeCell="I13" sqref="I13"/>
    </sheetView>
  </sheetViews>
  <sheetFormatPr defaultColWidth="9.00390625" defaultRowHeight="12.75"/>
  <cols>
    <col min="1" max="1" width="3.75390625" style="2" customWidth="1"/>
    <col min="2" max="2" width="11.625" style="2" customWidth="1"/>
    <col min="3" max="3" width="25.625" style="1" bestFit="1" customWidth="1"/>
    <col min="4" max="4" width="9.875" style="1" hidden="1" customWidth="1"/>
    <col min="5" max="5" width="11.125" style="1" hidden="1" customWidth="1"/>
    <col min="6" max="6" width="13.75390625" style="1" customWidth="1"/>
    <col min="7" max="8" width="9.25390625" style="2" customWidth="1"/>
    <col min="9" max="9" width="10.75390625" style="2" bestFit="1" customWidth="1"/>
    <col min="10" max="11" width="11.75390625" style="2" customWidth="1"/>
    <col min="12" max="13" width="17.625" style="2" customWidth="1"/>
    <col min="14" max="15" width="10.625" style="2" customWidth="1"/>
    <col min="16" max="16" width="7.00390625" style="2" bestFit="1" customWidth="1"/>
    <col min="17" max="18" width="17.875" style="2" customWidth="1"/>
    <col min="19" max="19" width="18.00390625" style="2" customWidth="1"/>
    <col min="20" max="16384" width="9.125" style="2" customWidth="1"/>
  </cols>
  <sheetData>
    <row r="1" spans="1:19" s="13" customFormat="1" ht="18">
      <c r="A1" s="11" t="s">
        <v>12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5.75" customHeight="1">
      <c r="A2" s="8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5.75" customHeight="1">
      <c r="A3" s="65" t="s">
        <v>6</v>
      </c>
      <c r="B3" s="65"/>
      <c r="C3" s="20" t="s">
        <v>83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75" customHeight="1">
      <c r="A4" s="65" t="s">
        <v>5</v>
      </c>
      <c r="B4" s="65"/>
      <c r="C4" s="8"/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ht="15">
      <c r="S5" s="3"/>
    </row>
    <row r="6" spans="1:19" ht="51">
      <c r="A6" s="16" t="s">
        <v>1</v>
      </c>
      <c r="B6" s="16" t="s">
        <v>2</v>
      </c>
      <c r="C6" s="16" t="s">
        <v>10</v>
      </c>
      <c r="D6" s="17" t="s">
        <v>3</v>
      </c>
      <c r="E6" s="16" t="s">
        <v>4</v>
      </c>
      <c r="F6" s="16" t="s">
        <v>13</v>
      </c>
      <c r="G6" s="16" t="s">
        <v>0</v>
      </c>
      <c r="H6" s="16" t="s">
        <v>9</v>
      </c>
      <c r="I6" s="16" t="s">
        <v>39</v>
      </c>
      <c r="J6" s="16" t="s">
        <v>79</v>
      </c>
      <c r="K6" s="16" t="s">
        <v>80</v>
      </c>
      <c r="L6" s="16" t="s">
        <v>14</v>
      </c>
      <c r="M6" s="16" t="s">
        <v>15</v>
      </c>
      <c r="N6" s="16" t="s">
        <v>16</v>
      </c>
      <c r="O6" s="16" t="s">
        <v>17</v>
      </c>
      <c r="P6" s="16" t="s">
        <v>100</v>
      </c>
      <c r="Q6" s="16" t="s">
        <v>18</v>
      </c>
      <c r="R6" s="16" t="s">
        <v>236</v>
      </c>
      <c r="S6" s="16" t="s">
        <v>21</v>
      </c>
    </row>
    <row r="7" spans="1:19" ht="50.25" customHeight="1">
      <c r="A7" s="5">
        <v>1</v>
      </c>
      <c r="B7" s="18" t="s">
        <v>71</v>
      </c>
      <c r="C7" s="19" t="s">
        <v>42</v>
      </c>
      <c r="D7" s="80">
        <v>34544</v>
      </c>
      <c r="E7" s="69" t="s">
        <v>110</v>
      </c>
      <c r="F7" s="5" t="s">
        <v>129</v>
      </c>
      <c r="G7" s="5">
        <v>1978</v>
      </c>
      <c r="H7" s="5"/>
      <c r="I7" s="25">
        <v>43152</v>
      </c>
      <c r="J7" s="25">
        <v>6551.71</v>
      </c>
      <c r="K7" s="25">
        <v>6643.18</v>
      </c>
      <c r="L7" s="9" t="s">
        <v>135</v>
      </c>
      <c r="M7" s="9" t="s">
        <v>136</v>
      </c>
      <c r="N7" s="9"/>
      <c r="O7" s="9"/>
      <c r="P7" s="31">
        <v>2</v>
      </c>
      <c r="Q7" s="72" t="s">
        <v>132</v>
      </c>
      <c r="R7" s="66" t="s">
        <v>194</v>
      </c>
      <c r="S7" s="37">
        <v>10136105.43</v>
      </c>
    </row>
    <row r="8" spans="1:19" ht="50.25" customHeight="1">
      <c r="A8" s="5">
        <v>2</v>
      </c>
      <c r="B8" s="18">
        <v>2036</v>
      </c>
      <c r="C8" s="19" t="s">
        <v>43</v>
      </c>
      <c r="D8" s="81"/>
      <c r="E8" s="70"/>
      <c r="F8" s="5" t="s">
        <v>129</v>
      </c>
      <c r="G8" s="5">
        <v>1978</v>
      </c>
      <c r="H8" s="5"/>
      <c r="I8" s="25">
        <v>15308</v>
      </c>
      <c r="J8" s="25">
        <v>962.12</v>
      </c>
      <c r="K8" s="25">
        <v>2552.88</v>
      </c>
      <c r="L8" s="72" t="s">
        <v>137</v>
      </c>
      <c r="M8" s="72" t="s">
        <v>138</v>
      </c>
      <c r="N8" s="9"/>
      <c r="O8" s="9"/>
      <c r="P8" s="75">
        <v>4</v>
      </c>
      <c r="Q8" s="73"/>
      <c r="R8" s="67"/>
      <c r="S8" s="37">
        <v>2042350.29</v>
      </c>
    </row>
    <row r="9" spans="1:19" ht="50.25" customHeight="1">
      <c r="A9" s="5">
        <v>3</v>
      </c>
      <c r="B9" s="18">
        <v>2037</v>
      </c>
      <c r="C9" s="19" t="s">
        <v>64</v>
      </c>
      <c r="D9" s="81"/>
      <c r="E9" s="70"/>
      <c r="F9" s="5" t="s">
        <v>129</v>
      </c>
      <c r="G9" s="5">
        <v>1982</v>
      </c>
      <c r="H9" s="5"/>
      <c r="I9" s="25">
        <v>15602</v>
      </c>
      <c r="J9" s="25">
        <v>962.12</v>
      </c>
      <c r="K9" s="25">
        <v>2560</v>
      </c>
      <c r="L9" s="73"/>
      <c r="M9" s="73"/>
      <c r="N9" s="9"/>
      <c r="O9" s="9"/>
      <c r="P9" s="76"/>
      <c r="Q9" s="73"/>
      <c r="R9" s="67"/>
      <c r="S9" s="37">
        <v>2125988.63</v>
      </c>
    </row>
    <row r="10" spans="1:19" ht="50.25" customHeight="1">
      <c r="A10" s="5">
        <v>4</v>
      </c>
      <c r="B10" s="18">
        <v>2038</v>
      </c>
      <c r="C10" s="19" t="s">
        <v>44</v>
      </c>
      <c r="D10" s="81"/>
      <c r="E10" s="70"/>
      <c r="F10" s="5" t="s">
        <v>129</v>
      </c>
      <c r="G10" s="5">
        <v>1982</v>
      </c>
      <c r="H10" s="5"/>
      <c r="I10" s="25">
        <v>15808</v>
      </c>
      <c r="J10" s="25">
        <v>962.12</v>
      </c>
      <c r="K10" s="25">
        <v>2336.23</v>
      </c>
      <c r="L10" s="73"/>
      <c r="M10" s="73"/>
      <c r="N10" s="9"/>
      <c r="O10" s="9"/>
      <c r="P10" s="76"/>
      <c r="Q10" s="73"/>
      <c r="R10" s="67"/>
      <c r="S10" s="37">
        <v>1924978.46</v>
      </c>
    </row>
    <row r="11" spans="1:19" ht="50.25" customHeight="1">
      <c r="A11" s="5">
        <v>5</v>
      </c>
      <c r="B11" s="18">
        <v>2039</v>
      </c>
      <c r="C11" s="19" t="s">
        <v>45</v>
      </c>
      <c r="D11" s="81"/>
      <c r="E11" s="70"/>
      <c r="F11" s="5" t="s">
        <v>129</v>
      </c>
      <c r="G11" s="5">
        <v>1978</v>
      </c>
      <c r="H11" s="5"/>
      <c r="I11" s="25">
        <v>15848</v>
      </c>
      <c r="J11" s="25">
        <v>962.12</v>
      </c>
      <c r="K11" s="25">
        <v>2612.71</v>
      </c>
      <c r="L11" s="73"/>
      <c r="M11" s="73"/>
      <c r="N11" s="9"/>
      <c r="O11" s="9"/>
      <c r="P11" s="76"/>
      <c r="Q11" s="73"/>
      <c r="R11" s="67"/>
      <c r="S11" s="37">
        <v>2030128.36</v>
      </c>
    </row>
    <row r="12" spans="1:19" ht="50.25" customHeight="1">
      <c r="A12" s="5">
        <v>6</v>
      </c>
      <c r="B12" s="18">
        <v>2040</v>
      </c>
      <c r="C12" s="19" t="s">
        <v>46</v>
      </c>
      <c r="D12" s="81"/>
      <c r="E12" s="70"/>
      <c r="F12" s="5" t="s">
        <v>129</v>
      </c>
      <c r="G12" s="5">
        <v>1978</v>
      </c>
      <c r="H12" s="5"/>
      <c r="I12" s="25">
        <v>15308</v>
      </c>
      <c r="J12" s="25">
        <v>962.12</v>
      </c>
      <c r="K12" s="25">
        <v>2539.9</v>
      </c>
      <c r="L12" s="73"/>
      <c r="M12" s="73"/>
      <c r="N12" s="9"/>
      <c r="O12" s="9"/>
      <c r="P12" s="76"/>
      <c r="Q12" s="73"/>
      <c r="R12" s="67"/>
      <c r="S12" s="37">
        <v>2009254.44</v>
      </c>
    </row>
    <row r="13" spans="1:19" ht="50.25" customHeight="1">
      <c r="A13" s="5">
        <v>7</v>
      </c>
      <c r="B13" s="18">
        <v>2041</v>
      </c>
      <c r="C13" s="19" t="s">
        <v>47</v>
      </c>
      <c r="D13" s="81"/>
      <c r="E13" s="70"/>
      <c r="F13" s="5" t="s">
        <v>129</v>
      </c>
      <c r="G13" s="5">
        <v>1981</v>
      </c>
      <c r="H13" s="5"/>
      <c r="I13" s="25">
        <v>15836</v>
      </c>
      <c r="J13" s="25">
        <v>962.12</v>
      </c>
      <c r="K13" s="25">
        <v>2539.9</v>
      </c>
      <c r="L13" s="74"/>
      <c r="M13" s="74"/>
      <c r="N13" s="9"/>
      <c r="O13" s="9"/>
      <c r="P13" s="77"/>
      <c r="Q13" s="74"/>
      <c r="R13" s="67"/>
      <c r="S13" s="37">
        <v>2090658.45</v>
      </c>
    </row>
    <row r="14" spans="1:19" ht="50.25" customHeight="1">
      <c r="A14" s="5">
        <v>8</v>
      </c>
      <c r="B14" s="18">
        <v>2090</v>
      </c>
      <c r="C14" s="19" t="s">
        <v>48</v>
      </c>
      <c r="D14" s="81"/>
      <c r="E14" s="70"/>
      <c r="F14" s="5" t="s">
        <v>139</v>
      </c>
      <c r="G14" s="5">
        <v>1991</v>
      </c>
      <c r="H14" s="5"/>
      <c r="I14" s="25">
        <v>26334.78</v>
      </c>
      <c r="J14" s="25">
        <v>4100.73</v>
      </c>
      <c r="K14" s="25">
        <v>5162</v>
      </c>
      <c r="L14" s="9" t="s">
        <v>141</v>
      </c>
      <c r="M14" s="9" t="s">
        <v>142</v>
      </c>
      <c r="N14" s="9"/>
      <c r="O14" s="9"/>
      <c r="P14" s="31">
        <v>2</v>
      </c>
      <c r="Q14" s="9" t="s">
        <v>140</v>
      </c>
      <c r="R14" s="67"/>
      <c r="S14" s="37">
        <v>2331139.14</v>
      </c>
    </row>
    <row r="15" spans="1:19" ht="50.25" customHeight="1">
      <c r="A15" s="5">
        <v>9</v>
      </c>
      <c r="B15" s="18">
        <v>3909</v>
      </c>
      <c r="C15" s="19" t="s">
        <v>49</v>
      </c>
      <c r="D15" s="81"/>
      <c r="E15" s="70"/>
      <c r="F15" s="66" t="s">
        <v>139</v>
      </c>
      <c r="G15" s="66">
        <v>1998</v>
      </c>
      <c r="H15" s="5"/>
      <c r="I15" s="78">
        <v>48526.88</v>
      </c>
      <c r="J15" s="78">
        <v>5295.96</v>
      </c>
      <c r="K15" s="78">
        <v>6669.1</v>
      </c>
      <c r="L15" s="72" t="s">
        <v>143</v>
      </c>
      <c r="M15" s="72" t="s">
        <v>144</v>
      </c>
      <c r="N15" s="9"/>
      <c r="O15" s="9"/>
      <c r="P15" s="75">
        <v>2</v>
      </c>
      <c r="Q15" s="72" t="s">
        <v>140</v>
      </c>
      <c r="R15" s="67"/>
      <c r="S15" s="37">
        <v>9265906.67</v>
      </c>
    </row>
    <row r="16" spans="1:19" ht="50.25" customHeight="1">
      <c r="A16" s="5">
        <v>10</v>
      </c>
      <c r="B16" s="32">
        <v>2721</v>
      </c>
      <c r="C16" s="33" t="s">
        <v>65</v>
      </c>
      <c r="D16" s="81"/>
      <c r="E16" s="70"/>
      <c r="F16" s="71"/>
      <c r="G16" s="71"/>
      <c r="H16" s="5"/>
      <c r="I16" s="79"/>
      <c r="J16" s="79"/>
      <c r="K16" s="79"/>
      <c r="L16" s="74"/>
      <c r="M16" s="74"/>
      <c r="N16" s="9"/>
      <c r="O16" s="9"/>
      <c r="P16" s="77"/>
      <c r="Q16" s="74"/>
      <c r="R16" s="67"/>
      <c r="S16" s="37">
        <v>123118.32</v>
      </c>
    </row>
    <row r="17" spans="1:19" ht="63.75">
      <c r="A17" s="5">
        <v>11</v>
      </c>
      <c r="B17" s="18">
        <v>4960</v>
      </c>
      <c r="C17" s="19" t="s">
        <v>128</v>
      </c>
      <c r="D17" s="81"/>
      <c r="E17" s="70"/>
      <c r="F17" s="5" t="s">
        <v>129</v>
      </c>
      <c r="G17" s="5">
        <v>2001</v>
      </c>
      <c r="H17" s="5"/>
      <c r="I17" s="43">
        <v>14585.6</v>
      </c>
      <c r="J17" s="25">
        <v>1773.49</v>
      </c>
      <c r="K17" s="25">
        <v>1285.68</v>
      </c>
      <c r="L17" s="9" t="s">
        <v>130</v>
      </c>
      <c r="M17" s="9" t="s">
        <v>131</v>
      </c>
      <c r="N17" s="9"/>
      <c r="O17" s="9"/>
      <c r="P17" s="31">
        <v>2</v>
      </c>
      <c r="Q17" s="9" t="s">
        <v>132</v>
      </c>
      <c r="R17" s="67"/>
      <c r="S17" s="37">
        <v>8545529.6</v>
      </c>
    </row>
    <row r="18" spans="1:19" ht="50.25" customHeight="1" thickBot="1">
      <c r="A18" s="60">
        <v>12</v>
      </c>
      <c r="B18" s="18">
        <v>7367</v>
      </c>
      <c r="C18" s="34" t="s">
        <v>68</v>
      </c>
      <c r="D18" s="81"/>
      <c r="E18" s="70"/>
      <c r="F18" s="43" t="s">
        <v>129</v>
      </c>
      <c r="G18" s="43">
        <v>2007</v>
      </c>
      <c r="H18" s="5"/>
      <c r="I18" s="25">
        <v>26867</v>
      </c>
      <c r="J18" s="25">
        <v>3450.6</v>
      </c>
      <c r="K18" s="25">
        <v>3893.9</v>
      </c>
      <c r="L18" s="9" t="s">
        <v>133</v>
      </c>
      <c r="M18" s="9" t="s">
        <v>134</v>
      </c>
      <c r="N18" s="9"/>
      <c r="O18" s="9"/>
      <c r="P18" s="31">
        <v>2</v>
      </c>
      <c r="Q18" s="9" t="s">
        <v>132</v>
      </c>
      <c r="R18" s="68"/>
      <c r="S18" s="38">
        <v>14688431.7</v>
      </c>
    </row>
    <row r="19" spans="1:19" ht="42" customHeight="1" thickTop="1">
      <c r="A19" s="56"/>
      <c r="B19" s="57"/>
      <c r="C19" s="58"/>
      <c r="D19" s="29"/>
      <c r="E19" s="30"/>
      <c r="F19" s="47"/>
      <c r="G19" s="50"/>
      <c r="H19" s="51" t="s">
        <v>81</v>
      </c>
      <c r="I19" s="45">
        <f>SUM(I7:I18)</f>
        <v>253176.26</v>
      </c>
      <c r="J19" s="45">
        <f>SUM(J7:J18)</f>
        <v>26945.210000000003</v>
      </c>
      <c r="K19" s="45">
        <f>SUM(K7:K18)</f>
        <v>38795.48</v>
      </c>
      <c r="L19" s="61"/>
      <c r="M19" s="62"/>
      <c r="N19" s="62"/>
      <c r="O19" s="62"/>
      <c r="P19" s="63"/>
      <c r="Q19" s="64"/>
      <c r="R19" s="47" t="s">
        <v>19</v>
      </c>
      <c r="S19" s="24">
        <f>SUM(S7:S18)</f>
        <v>57313589.489999995</v>
      </c>
    </row>
    <row r="20" spans="1:19" ht="15">
      <c r="A20" s="3"/>
      <c r="B20" s="3"/>
      <c r="C20" s="15"/>
      <c r="D20" s="15"/>
      <c r="E20" s="15"/>
      <c r="F20" s="15"/>
      <c r="G20" s="3"/>
      <c r="H20" s="3"/>
      <c r="I20" s="3"/>
      <c r="J20" s="3"/>
      <c r="K20" s="3"/>
      <c r="L20" s="3"/>
      <c r="M20" s="3"/>
      <c r="N20" s="3"/>
      <c r="O20" s="3"/>
      <c r="P20" s="22"/>
      <c r="Q20" s="3"/>
      <c r="R20" s="3"/>
      <c r="S20" s="3"/>
    </row>
    <row r="21" spans="1:19" ht="15">
      <c r="A21" s="3"/>
      <c r="B21" s="3"/>
      <c r="C21" s="15"/>
      <c r="D21" s="15"/>
      <c r="E21" s="15"/>
      <c r="F21" s="1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">
      <c r="A22" s="3"/>
      <c r="B22" s="3"/>
      <c r="C22" s="15"/>
      <c r="D22" s="15"/>
      <c r="E22" s="15"/>
      <c r="F22" s="15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">
      <c r="A23" s="3"/>
      <c r="B23" s="3"/>
      <c r="C23" s="15"/>
      <c r="D23" s="15"/>
      <c r="E23" s="15"/>
      <c r="F23" s="1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">
      <c r="A24" s="3"/>
      <c r="B24" s="3"/>
      <c r="C24" s="15"/>
      <c r="D24" s="15"/>
      <c r="E24" s="15"/>
      <c r="F24" s="1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</sheetData>
  <sheetProtection/>
  <mergeCells count="18">
    <mergeCell ref="L15:L16"/>
    <mergeCell ref="M15:M16"/>
    <mergeCell ref="P15:P16"/>
    <mergeCell ref="A3:B3"/>
    <mergeCell ref="A4:B4"/>
    <mergeCell ref="I15:I16"/>
    <mergeCell ref="J15:J16"/>
    <mergeCell ref="D7:D18"/>
    <mergeCell ref="E7:E18"/>
    <mergeCell ref="F15:F16"/>
    <mergeCell ref="G15:G16"/>
    <mergeCell ref="R7:R18"/>
    <mergeCell ref="Q7:Q13"/>
    <mergeCell ref="L8:L13"/>
    <mergeCell ref="M8:M13"/>
    <mergeCell ref="P8:P13"/>
    <mergeCell ref="Q15:Q16"/>
    <mergeCell ref="K15:K16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"/>
  <sheetViews>
    <sheetView view="pageBreakPreview" zoomScale="87" zoomScaleNormal="55" zoomScaleSheetLayoutView="87"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3.75390625" style="2" customWidth="1"/>
    <col min="2" max="2" width="11.625" style="2" customWidth="1"/>
    <col min="3" max="3" width="25.625" style="1" bestFit="1" customWidth="1"/>
    <col min="4" max="5" width="11.125" style="1" hidden="1" customWidth="1"/>
    <col min="6" max="6" width="13.75390625" style="1" customWidth="1"/>
    <col min="7" max="9" width="9.25390625" style="2" customWidth="1"/>
    <col min="10" max="11" width="11.75390625" style="2" customWidth="1"/>
    <col min="12" max="13" width="17.625" style="2" customWidth="1"/>
    <col min="14" max="15" width="11.125" style="2" customWidth="1"/>
    <col min="16" max="16" width="7.00390625" style="2" bestFit="1" customWidth="1"/>
    <col min="17" max="18" width="17.875" style="2" customWidth="1"/>
    <col min="19" max="19" width="16.875" style="2" customWidth="1"/>
    <col min="20" max="16384" width="9.125" style="2" customWidth="1"/>
  </cols>
  <sheetData>
    <row r="1" spans="1:19" s="13" customFormat="1" ht="18">
      <c r="A1" s="11" t="s">
        <v>12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5.75" customHeight="1">
      <c r="A2" s="8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5.75" customHeight="1">
      <c r="A3" s="65" t="s">
        <v>6</v>
      </c>
      <c r="B3" s="65"/>
      <c r="C3" s="20" t="s">
        <v>82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75" customHeight="1">
      <c r="A4" s="65" t="s">
        <v>5</v>
      </c>
      <c r="B4" s="65"/>
      <c r="C4" s="20" t="s">
        <v>86</v>
      </c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ht="15">
      <c r="S5" s="3"/>
    </row>
    <row r="6" spans="1:19" ht="51">
      <c r="A6" s="16" t="s">
        <v>1</v>
      </c>
      <c r="B6" s="16" t="s">
        <v>2</v>
      </c>
      <c r="C6" s="16" t="s">
        <v>10</v>
      </c>
      <c r="D6" s="17" t="s">
        <v>3</v>
      </c>
      <c r="E6" s="16" t="s">
        <v>4</v>
      </c>
      <c r="F6" s="16" t="s">
        <v>13</v>
      </c>
      <c r="G6" s="16" t="s">
        <v>0</v>
      </c>
      <c r="H6" s="16" t="s">
        <v>9</v>
      </c>
      <c r="I6" s="16" t="s">
        <v>39</v>
      </c>
      <c r="J6" s="16" t="s">
        <v>79</v>
      </c>
      <c r="K6" s="16" t="s">
        <v>80</v>
      </c>
      <c r="L6" s="16" t="s">
        <v>14</v>
      </c>
      <c r="M6" s="16" t="s">
        <v>15</v>
      </c>
      <c r="N6" s="16" t="s">
        <v>16</v>
      </c>
      <c r="O6" s="16" t="s">
        <v>17</v>
      </c>
      <c r="P6" s="16" t="s">
        <v>100</v>
      </c>
      <c r="Q6" s="16" t="s">
        <v>18</v>
      </c>
      <c r="R6" s="16" t="s">
        <v>236</v>
      </c>
      <c r="S6" s="16" t="s">
        <v>21</v>
      </c>
    </row>
    <row r="7" spans="1:19" ht="51" customHeight="1">
      <c r="A7" s="5">
        <v>1</v>
      </c>
      <c r="B7" s="32">
        <v>2046</v>
      </c>
      <c r="C7" s="33" t="s">
        <v>66</v>
      </c>
      <c r="D7" s="5"/>
      <c r="E7" s="6"/>
      <c r="F7" s="5" t="s">
        <v>127</v>
      </c>
      <c r="G7" s="5">
        <v>1976</v>
      </c>
      <c r="H7" s="5"/>
      <c r="I7" s="43"/>
      <c r="J7" s="25"/>
      <c r="K7" s="25"/>
      <c r="L7" s="9" t="s">
        <v>105</v>
      </c>
      <c r="M7" s="9" t="s">
        <v>106</v>
      </c>
      <c r="N7" s="9" t="s">
        <v>107</v>
      </c>
      <c r="O7" s="9"/>
      <c r="P7" s="31">
        <v>1</v>
      </c>
      <c r="Q7" s="9"/>
      <c r="R7" s="5"/>
      <c r="S7" s="37">
        <v>4348.77</v>
      </c>
    </row>
    <row r="8" spans="1:19" ht="51" customHeight="1">
      <c r="A8" s="5">
        <v>2</v>
      </c>
      <c r="B8" s="18">
        <v>2043</v>
      </c>
      <c r="C8" s="19" t="s">
        <v>40</v>
      </c>
      <c r="D8" s="5"/>
      <c r="E8" s="6"/>
      <c r="F8" s="66" t="s">
        <v>189</v>
      </c>
      <c r="G8" s="5">
        <v>1976</v>
      </c>
      <c r="H8" s="5"/>
      <c r="I8" s="78">
        <v>62704.84</v>
      </c>
      <c r="J8" s="78">
        <v>1781.6</v>
      </c>
      <c r="K8" s="78">
        <v>10830.56</v>
      </c>
      <c r="L8" s="9" t="s">
        <v>105</v>
      </c>
      <c r="M8" s="9" t="s">
        <v>106</v>
      </c>
      <c r="N8" s="72" t="s">
        <v>190</v>
      </c>
      <c r="O8" s="9"/>
      <c r="P8" s="31">
        <v>11</v>
      </c>
      <c r="Q8" s="72" t="s">
        <v>168</v>
      </c>
      <c r="R8" s="66" t="s">
        <v>188</v>
      </c>
      <c r="S8" s="37">
        <v>3124983.75</v>
      </c>
    </row>
    <row r="9" spans="1:19" ht="51" customHeight="1">
      <c r="A9" s="5">
        <v>3</v>
      </c>
      <c r="B9" s="18" t="s">
        <v>70</v>
      </c>
      <c r="C9" s="19" t="s">
        <v>41</v>
      </c>
      <c r="D9" s="5"/>
      <c r="E9" s="6"/>
      <c r="F9" s="71"/>
      <c r="G9" s="5">
        <v>1979</v>
      </c>
      <c r="H9" s="5"/>
      <c r="I9" s="79"/>
      <c r="J9" s="79"/>
      <c r="K9" s="79"/>
      <c r="L9" s="9" t="s">
        <v>105</v>
      </c>
      <c r="M9" s="9" t="s">
        <v>106</v>
      </c>
      <c r="N9" s="74"/>
      <c r="O9" s="9"/>
      <c r="P9" s="31">
        <v>11</v>
      </c>
      <c r="Q9" s="74"/>
      <c r="R9" s="71"/>
      <c r="S9" s="37">
        <v>3444454.5</v>
      </c>
    </row>
    <row r="10" spans="1:19" ht="64.5" thickBot="1">
      <c r="A10" s="5">
        <v>4</v>
      </c>
      <c r="B10" s="18">
        <v>2045</v>
      </c>
      <c r="C10" s="19" t="s">
        <v>50</v>
      </c>
      <c r="D10" s="5"/>
      <c r="E10" s="6"/>
      <c r="F10" s="40"/>
      <c r="G10" s="40">
        <v>1979</v>
      </c>
      <c r="H10" s="40"/>
      <c r="I10" s="41">
        <v>14840</v>
      </c>
      <c r="J10" s="41">
        <v>1668.8</v>
      </c>
      <c r="K10" s="41">
        <v>3307.4</v>
      </c>
      <c r="L10" s="9" t="s">
        <v>207</v>
      </c>
      <c r="M10" s="9" t="s">
        <v>206</v>
      </c>
      <c r="N10" s="9" t="s">
        <v>190</v>
      </c>
      <c r="O10" s="9"/>
      <c r="P10" s="31">
        <v>2</v>
      </c>
      <c r="Q10" s="9" t="s">
        <v>176</v>
      </c>
      <c r="R10" s="40"/>
      <c r="S10" s="38">
        <v>808478.83</v>
      </c>
    </row>
    <row r="11" spans="1:19" ht="42" customHeight="1" thickTop="1">
      <c r="A11" s="56"/>
      <c r="B11" s="57"/>
      <c r="C11" s="58"/>
      <c r="D11" s="29"/>
      <c r="E11" s="30"/>
      <c r="F11" s="47"/>
      <c r="G11" s="50"/>
      <c r="H11" s="51" t="s">
        <v>81</v>
      </c>
      <c r="I11" s="45">
        <f>SUM(I7:I10)</f>
        <v>77544.84</v>
      </c>
      <c r="J11" s="45">
        <f>SUM(J7:J10)</f>
        <v>3450.3999999999996</v>
      </c>
      <c r="K11" s="45">
        <f>SUM(K7:K10)</f>
        <v>14137.96</v>
      </c>
      <c r="L11" s="52"/>
      <c r="M11" s="53"/>
      <c r="N11" s="53"/>
      <c r="O11" s="53"/>
      <c r="P11" s="54"/>
      <c r="Q11" s="55"/>
      <c r="R11" s="47" t="s">
        <v>19</v>
      </c>
      <c r="S11" s="24">
        <f>SUM(S7:S10)</f>
        <v>7382265.85</v>
      </c>
    </row>
    <row r="12" spans="1:19" ht="15">
      <c r="A12" s="3"/>
      <c r="B12" s="3"/>
      <c r="C12" s="15"/>
      <c r="D12" s="15"/>
      <c r="E12" s="15"/>
      <c r="F12" s="15"/>
      <c r="G12" s="3"/>
      <c r="H12" s="3"/>
      <c r="I12" s="3"/>
      <c r="J12" s="3"/>
      <c r="K12" s="3"/>
      <c r="L12" s="3"/>
      <c r="M12" s="3"/>
      <c r="N12" s="3"/>
      <c r="O12" s="3"/>
      <c r="P12" s="22"/>
      <c r="Q12" s="3"/>
      <c r="R12" s="3"/>
      <c r="S12" s="3"/>
    </row>
    <row r="13" spans="1:19" ht="15">
      <c r="A13" s="3"/>
      <c r="B13" s="3"/>
      <c r="C13" s="15"/>
      <c r="D13" s="15"/>
      <c r="E13" s="15"/>
      <c r="F13" s="1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5">
      <c r="A14" s="3"/>
      <c r="B14" s="3"/>
      <c r="C14" s="15"/>
      <c r="D14" s="15"/>
      <c r="E14" s="15"/>
      <c r="F14" s="1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5">
      <c r="A15" s="3"/>
      <c r="B15" s="3"/>
      <c r="C15" s="15"/>
      <c r="D15" s="15"/>
      <c r="E15" s="15"/>
      <c r="F15" s="1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5">
      <c r="A16" s="3"/>
      <c r="B16" s="3"/>
      <c r="C16" s="15"/>
      <c r="D16" s="15"/>
      <c r="E16" s="15"/>
      <c r="F16" s="1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</sheetData>
  <sheetProtection/>
  <mergeCells count="9">
    <mergeCell ref="R8:R9"/>
    <mergeCell ref="F8:F9"/>
    <mergeCell ref="N8:N9"/>
    <mergeCell ref="A3:B3"/>
    <mergeCell ref="A4:B4"/>
    <mergeCell ref="Q8:Q9"/>
    <mergeCell ref="I8:I9"/>
    <mergeCell ref="K8:K9"/>
    <mergeCell ref="J8:J9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="87" zoomScaleNormal="55" zoomScaleSheetLayoutView="87" zoomScalePageLayoutView="0" workbookViewId="0" topLeftCell="A1">
      <pane ySplit="6" topLeftCell="A7" activePane="bottomLeft" state="frozen"/>
      <selection pane="topLeft" activeCell="A1" sqref="A1"/>
      <selection pane="bottomLeft" activeCell="C16" sqref="C16"/>
    </sheetView>
  </sheetViews>
  <sheetFormatPr defaultColWidth="9.00390625" defaultRowHeight="12.75"/>
  <cols>
    <col min="1" max="1" width="3.75390625" style="2" customWidth="1"/>
    <col min="2" max="2" width="11.625" style="2" customWidth="1"/>
    <col min="3" max="3" width="25.625" style="1" bestFit="1" customWidth="1"/>
    <col min="4" max="5" width="11.125" style="1" hidden="1" customWidth="1"/>
    <col min="6" max="6" width="13.75390625" style="1" customWidth="1"/>
    <col min="7" max="9" width="9.25390625" style="2" customWidth="1"/>
    <col min="10" max="11" width="11.75390625" style="2" customWidth="1"/>
    <col min="12" max="13" width="17.625" style="2" customWidth="1"/>
    <col min="14" max="15" width="11.25390625" style="2" customWidth="1"/>
    <col min="16" max="16" width="7.00390625" style="2" bestFit="1" customWidth="1"/>
    <col min="17" max="18" width="17.875" style="2" customWidth="1"/>
    <col min="19" max="19" width="16.875" style="2" customWidth="1"/>
    <col min="20" max="16384" width="9.125" style="2" customWidth="1"/>
  </cols>
  <sheetData>
    <row r="1" spans="1:19" s="13" customFormat="1" ht="18">
      <c r="A1" s="11" t="s">
        <v>12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5.75" customHeight="1">
      <c r="A2" s="8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5.75" customHeight="1">
      <c r="A3" s="65" t="s">
        <v>6</v>
      </c>
      <c r="B3" s="65"/>
      <c r="C3" s="20" t="s">
        <v>87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75" customHeight="1">
      <c r="A4" s="65" t="s">
        <v>5</v>
      </c>
      <c r="B4" s="65"/>
      <c r="C4" s="8"/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ht="15">
      <c r="S5" s="3"/>
    </row>
    <row r="6" spans="1:19" ht="51">
      <c r="A6" s="16" t="s">
        <v>1</v>
      </c>
      <c r="B6" s="16" t="s">
        <v>2</v>
      </c>
      <c r="C6" s="16" t="s">
        <v>10</v>
      </c>
      <c r="D6" s="17" t="s">
        <v>3</v>
      </c>
      <c r="E6" s="16" t="s">
        <v>4</v>
      </c>
      <c r="F6" s="16" t="s">
        <v>13</v>
      </c>
      <c r="G6" s="16" t="s">
        <v>0</v>
      </c>
      <c r="H6" s="16" t="s">
        <v>9</v>
      </c>
      <c r="I6" s="16" t="s">
        <v>39</v>
      </c>
      <c r="J6" s="16" t="s">
        <v>7</v>
      </c>
      <c r="K6" s="16" t="s">
        <v>8</v>
      </c>
      <c r="L6" s="16" t="s">
        <v>14</v>
      </c>
      <c r="M6" s="16" t="s">
        <v>15</v>
      </c>
      <c r="N6" s="16" t="s">
        <v>16</v>
      </c>
      <c r="O6" s="16" t="s">
        <v>17</v>
      </c>
      <c r="P6" s="16" t="s">
        <v>100</v>
      </c>
      <c r="Q6" s="16" t="s">
        <v>18</v>
      </c>
      <c r="R6" s="16" t="s">
        <v>236</v>
      </c>
      <c r="S6" s="16" t="s">
        <v>21</v>
      </c>
    </row>
    <row r="7" spans="1:19" ht="51" customHeight="1">
      <c r="A7" s="5">
        <v>1</v>
      </c>
      <c r="B7" s="18">
        <v>2005</v>
      </c>
      <c r="C7" s="19" t="s">
        <v>51</v>
      </c>
      <c r="D7" s="5"/>
      <c r="E7" s="6"/>
      <c r="F7" s="5"/>
      <c r="G7" s="5">
        <v>1903</v>
      </c>
      <c r="H7" s="5">
        <v>2002</v>
      </c>
      <c r="I7" s="25">
        <v>10795</v>
      </c>
      <c r="J7" s="25">
        <v>822.5</v>
      </c>
      <c r="K7" s="25">
        <v>2878.7</v>
      </c>
      <c r="L7" s="9" t="s">
        <v>211</v>
      </c>
      <c r="M7" s="9" t="s">
        <v>210</v>
      </c>
      <c r="N7" s="9" t="s">
        <v>212</v>
      </c>
      <c r="O7" s="9" t="s">
        <v>37</v>
      </c>
      <c r="P7" s="21">
        <v>3</v>
      </c>
      <c r="Q7" s="9" t="s">
        <v>178</v>
      </c>
      <c r="R7" s="66" t="s">
        <v>213</v>
      </c>
      <c r="S7" s="35">
        <v>1063558.3</v>
      </c>
    </row>
    <row r="8" spans="1:19" ht="63.75">
      <c r="A8" s="5">
        <v>2</v>
      </c>
      <c r="B8" s="18">
        <v>2006</v>
      </c>
      <c r="C8" s="19" t="s">
        <v>52</v>
      </c>
      <c r="D8" s="5"/>
      <c r="E8" s="6"/>
      <c r="F8" s="5" t="s">
        <v>167</v>
      </c>
      <c r="G8" s="5">
        <v>1965</v>
      </c>
      <c r="H8" s="5"/>
      <c r="I8" s="25">
        <v>22100</v>
      </c>
      <c r="J8" s="25">
        <v>1279</v>
      </c>
      <c r="K8" s="25">
        <v>4810</v>
      </c>
      <c r="L8" s="9" t="s">
        <v>201</v>
      </c>
      <c r="M8" s="9" t="s">
        <v>198</v>
      </c>
      <c r="N8" s="9" t="s">
        <v>200</v>
      </c>
      <c r="O8" s="9" t="s">
        <v>199</v>
      </c>
      <c r="P8" s="21">
        <v>4</v>
      </c>
      <c r="Q8" s="9" t="s">
        <v>168</v>
      </c>
      <c r="R8" s="67"/>
      <c r="S8" s="35">
        <v>1475616.39</v>
      </c>
    </row>
    <row r="9" spans="1:19" ht="51" customHeight="1">
      <c r="A9" s="5">
        <v>3</v>
      </c>
      <c r="B9" s="18">
        <v>2007</v>
      </c>
      <c r="C9" s="19" t="s">
        <v>53</v>
      </c>
      <c r="D9" s="5"/>
      <c r="E9" s="6"/>
      <c r="F9" s="5"/>
      <c r="G9" s="5">
        <v>1960</v>
      </c>
      <c r="H9" s="5">
        <v>1972</v>
      </c>
      <c r="I9" s="25">
        <v>7217</v>
      </c>
      <c r="J9" s="25">
        <v>940</v>
      </c>
      <c r="K9" s="25">
        <v>1516.5</v>
      </c>
      <c r="L9" s="9" t="s">
        <v>143</v>
      </c>
      <c r="M9" s="9" t="s">
        <v>202</v>
      </c>
      <c r="N9" s="9" t="s">
        <v>200</v>
      </c>
      <c r="O9" s="9" t="s">
        <v>37</v>
      </c>
      <c r="P9" s="21">
        <v>2</v>
      </c>
      <c r="Q9" s="9" t="s">
        <v>179</v>
      </c>
      <c r="R9" s="67"/>
      <c r="S9" s="35">
        <v>688319.24</v>
      </c>
    </row>
    <row r="10" spans="1:19" ht="51" customHeight="1">
      <c r="A10" s="5">
        <v>4</v>
      </c>
      <c r="B10" s="18">
        <v>2008</v>
      </c>
      <c r="C10" s="19" t="s">
        <v>54</v>
      </c>
      <c r="D10" s="5"/>
      <c r="E10" s="6"/>
      <c r="F10" s="5" t="s">
        <v>175</v>
      </c>
      <c r="G10" s="5">
        <v>1902</v>
      </c>
      <c r="H10" s="5"/>
      <c r="I10" s="25">
        <v>4360</v>
      </c>
      <c r="J10" s="25">
        <v>389.47</v>
      </c>
      <c r="K10" s="25">
        <v>545.51</v>
      </c>
      <c r="L10" s="9" t="s">
        <v>208</v>
      </c>
      <c r="M10" s="9" t="s">
        <v>134</v>
      </c>
      <c r="N10" s="9" t="s">
        <v>209</v>
      </c>
      <c r="O10" s="9"/>
      <c r="P10" s="21">
        <v>2</v>
      </c>
      <c r="Q10" s="9" t="s">
        <v>170</v>
      </c>
      <c r="R10" s="67"/>
      <c r="S10" s="35">
        <v>269669.36</v>
      </c>
    </row>
    <row r="11" spans="1:19" ht="51" customHeight="1">
      <c r="A11" s="5">
        <v>5</v>
      </c>
      <c r="B11" s="18">
        <v>2009</v>
      </c>
      <c r="C11" s="19" t="s">
        <v>237</v>
      </c>
      <c r="D11" s="5"/>
      <c r="E11" s="6"/>
      <c r="F11" s="5" t="s">
        <v>169</v>
      </c>
      <c r="G11" s="5">
        <v>1957</v>
      </c>
      <c r="H11" s="5"/>
      <c r="I11" s="25">
        <v>6656</v>
      </c>
      <c r="J11" s="25">
        <v>980</v>
      </c>
      <c r="K11" s="25">
        <v>1093</v>
      </c>
      <c r="L11" s="9" t="s">
        <v>201</v>
      </c>
      <c r="M11" s="9" t="s">
        <v>202</v>
      </c>
      <c r="N11" s="9" t="s">
        <v>203</v>
      </c>
      <c r="O11" s="9"/>
      <c r="P11" s="21" t="s">
        <v>171</v>
      </c>
      <c r="Q11" s="9" t="s">
        <v>170</v>
      </c>
      <c r="R11" s="67"/>
      <c r="S11" s="35">
        <v>671352.08</v>
      </c>
    </row>
    <row r="12" spans="1:19" ht="38.25" customHeight="1">
      <c r="A12" s="5">
        <v>6</v>
      </c>
      <c r="B12" s="18">
        <v>2011</v>
      </c>
      <c r="C12" s="19" t="s">
        <v>238</v>
      </c>
      <c r="D12" s="5"/>
      <c r="E12" s="6"/>
      <c r="F12" s="5" t="s">
        <v>172</v>
      </c>
      <c r="G12" s="5">
        <v>1964</v>
      </c>
      <c r="H12" s="5"/>
      <c r="I12" s="43">
        <f>1456.5+1098.9</f>
        <v>2555.4</v>
      </c>
      <c r="J12" s="44">
        <f>443.75+302.75</f>
        <v>746.5</v>
      </c>
      <c r="K12" s="25">
        <f>443.75+302.75</f>
        <v>746.5</v>
      </c>
      <c r="L12" s="9" t="s">
        <v>205</v>
      </c>
      <c r="M12" s="9" t="s">
        <v>204</v>
      </c>
      <c r="N12" s="9" t="s">
        <v>115</v>
      </c>
      <c r="O12" s="9"/>
      <c r="P12" s="21">
        <v>1</v>
      </c>
      <c r="Q12" s="9" t="s">
        <v>158</v>
      </c>
      <c r="R12" s="67"/>
      <c r="S12" s="35">
        <v>35449.66</v>
      </c>
    </row>
    <row r="13" spans="1:19" ht="37.5" customHeight="1">
      <c r="A13" s="5">
        <v>7</v>
      </c>
      <c r="B13" s="18">
        <v>2014</v>
      </c>
      <c r="C13" s="19" t="s">
        <v>55</v>
      </c>
      <c r="D13" s="5"/>
      <c r="E13" s="6"/>
      <c r="F13" s="5" t="s">
        <v>173</v>
      </c>
      <c r="G13" s="5">
        <v>1970</v>
      </c>
      <c r="H13" s="5"/>
      <c r="I13" s="25">
        <v>48</v>
      </c>
      <c r="J13" s="25">
        <v>20</v>
      </c>
      <c r="K13" s="25">
        <v>20</v>
      </c>
      <c r="L13" s="9" t="s">
        <v>201</v>
      </c>
      <c r="M13" s="9" t="s">
        <v>202</v>
      </c>
      <c r="N13" s="9" t="s">
        <v>115</v>
      </c>
      <c r="O13" s="9" t="s">
        <v>37</v>
      </c>
      <c r="P13" s="21">
        <v>1</v>
      </c>
      <c r="Q13" s="9" t="s">
        <v>174</v>
      </c>
      <c r="R13" s="67"/>
      <c r="S13" s="35">
        <v>37740.49</v>
      </c>
    </row>
    <row r="14" spans="1:19" ht="51" customHeight="1">
      <c r="A14" s="5">
        <v>8</v>
      </c>
      <c r="B14" s="18">
        <v>4188</v>
      </c>
      <c r="C14" s="19" t="s">
        <v>239</v>
      </c>
      <c r="D14" s="6"/>
      <c r="E14" s="6"/>
      <c r="F14" s="5" t="s">
        <v>175</v>
      </c>
      <c r="G14" s="5"/>
      <c r="H14" s="5"/>
      <c r="I14" s="25"/>
      <c r="J14" s="25"/>
      <c r="K14" s="25"/>
      <c r="L14" s="9"/>
      <c r="M14" s="9"/>
      <c r="N14" s="9"/>
      <c r="O14" s="9"/>
      <c r="P14" s="21"/>
      <c r="Q14" s="9"/>
      <c r="R14" s="67"/>
      <c r="S14" s="35">
        <v>2100</v>
      </c>
    </row>
    <row r="15" spans="1:19" ht="51" customHeight="1" thickBot="1">
      <c r="A15" s="5">
        <v>9</v>
      </c>
      <c r="B15" s="18">
        <v>4190</v>
      </c>
      <c r="C15" s="19" t="s">
        <v>240</v>
      </c>
      <c r="D15" s="6"/>
      <c r="E15" s="6"/>
      <c r="F15" s="5" t="s">
        <v>165</v>
      </c>
      <c r="G15" s="5">
        <v>1969</v>
      </c>
      <c r="H15" s="5"/>
      <c r="I15" s="25">
        <v>385.32</v>
      </c>
      <c r="J15" s="25">
        <v>142.71</v>
      </c>
      <c r="K15" s="25">
        <v>142.7</v>
      </c>
      <c r="L15" s="9" t="s">
        <v>197</v>
      </c>
      <c r="M15" s="9" t="s">
        <v>195</v>
      </c>
      <c r="N15" s="9" t="s">
        <v>196</v>
      </c>
      <c r="O15" s="9"/>
      <c r="P15" s="21">
        <v>1</v>
      </c>
      <c r="Q15" s="9" t="s">
        <v>166</v>
      </c>
      <c r="R15" s="67"/>
      <c r="S15" s="42">
        <v>110586.89</v>
      </c>
    </row>
    <row r="16" spans="1:19" ht="40.5" customHeight="1" thickTop="1">
      <c r="A16" s="56"/>
      <c r="B16" s="57"/>
      <c r="C16" s="58"/>
      <c r="D16" s="14"/>
      <c r="F16" s="47"/>
      <c r="G16" s="50"/>
      <c r="H16" s="51" t="s">
        <v>81</v>
      </c>
      <c r="I16" s="28">
        <f>SUM(I7:I15)</f>
        <v>54116.72</v>
      </c>
      <c r="J16" s="28">
        <f>SUM(J7:J15)</f>
        <v>5320.18</v>
      </c>
      <c r="K16" s="28">
        <f>SUM(K7:K15)</f>
        <v>11752.910000000002</v>
      </c>
      <c r="L16" s="52"/>
      <c r="M16" s="53"/>
      <c r="N16" s="53"/>
      <c r="O16" s="53"/>
      <c r="P16" s="54"/>
      <c r="Q16" s="55"/>
      <c r="R16" s="23" t="s">
        <v>19</v>
      </c>
      <c r="S16" s="24">
        <f>SUM(S7:S15)</f>
        <v>4354392.409999999</v>
      </c>
    </row>
    <row r="17" spans="1:19" ht="15">
      <c r="A17" s="3"/>
      <c r="B17" s="3"/>
      <c r="C17" s="15"/>
      <c r="D17" s="15"/>
      <c r="E17" s="15"/>
      <c r="F17" s="15"/>
      <c r="G17" s="3"/>
      <c r="H17" s="3"/>
      <c r="I17" s="3"/>
      <c r="J17" s="3"/>
      <c r="K17" s="3"/>
      <c r="L17" s="3"/>
      <c r="M17" s="3"/>
      <c r="N17" s="3"/>
      <c r="O17" s="3"/>
      <c r="P17" s="22"/>
      <c r="Q17" s="3"/>
      <c r="R17" s="3"/>
      <c r="S17" s="3"/>
    </row>
    <row r="18" spans="1:19" ht="15">
      <c r="A18" s="3"/>
      <c r="B18" s="3"/>
      <c r="C18" s="15"/>
      <c r="D18" s="15"/>
      <c r="E18" s="15"/>
      <c r="F18" s="1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5">
      <c r="A19" s="3"/>
      <c r="B19" s="3"/>
      <c r="C19" s="15"/>
      <c r="D19" s="15"/>
      <c r="E19" s="15"/>
      <c r="F19" s="1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">
      <c r="A20" s="3"/>
      <c r="B20" s="3"/>
      <c r="C20" s="15"/>
      <c r="D20" s="15"/>
      <c r="E20" s="15"/>
      <c r="F20" s="1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5">
      <c r="A21" s="3"/>
      <c r="B21" s="3"/>
      <c r="C21" s="15"/>
      <c r="D21" s="15"/>
      <c r="E21" s="15"/>
      <c r="F21" s="1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</sheetData>
  <sheetProtection/>
  <mergeCells count="3">
    <mergeCell ref="A3:B3"/>
    <mergeCell ref="A4:B4"/>
    <mergeCell ref="R7:R15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view="pageBreakPreview" zoomScale="87" zoomScaleNormal="55" zoomScaleSheetLayoutView="87"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3.75390625" style="2" customWidth="1"/>
    <col min="2" max="2" width="11.125" style="2" customWidth="1"/>
    <col min="3" max="3" width="25.625" style="1" bestFit="1" customWidth="1"/>
    <col min="4" max="5" width="11.125" style="1" hidden="1" customWidth="1"/>
    <col min="6" max="6" width="13.75390625" style="1" customWidth="1"/>
    <col min="7" max="9" width="9.25390625" style="2" customWidth="1"/>
    <col min="10" max="11" width="11.75390625" style="2" customWidth="1"/>
    <col min="12" max="13" width="17.625" style="2" customWidth="1"/>
    <col min="14" max="15" width="11.125" style="2" customWidth="1"/>
    <col min="16" max="16" width="7.00390625" style="2" bestFit="1" customWidth="1"/>
    <col min="17" max="18" width="17.875" style="2" customWidth="1"/>
    <col min="19" max="19" width="17.00390625" style="2" customWidth="1"/>
    <col min="20" max="16384" width="9.125" style="2" customWidth="1"/>
  </cols>
  <sheetData>
    <row r="1" spans="1:19" s="13" customFormat="1" ht="18">
      <c r="A1" s="11" t="s">
        <v>12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5.75" customHeight="1">
      <c r="A2" s="8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5.75" customHeight="1">
      <c r="A3" s="65" t="s">
        <v>6</v>
      </c>
      <c r="B3" s="65"/>
      <c r="C3" s="20" t="s">
        <v>95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75" customHeight="1">
      <c r="A4" s="65" t="s">
        <v>5</v>
      </c>
      <c r="B4" s="65"/>
      <c r="C4" s="8"/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ht="15">
      <c r="S5" s="3"/>
    </row>
    <row r="6" spans="1:19" ht="51">
      <c r="A6" s="16" t="s">
        <v>1</v>
      </c>
      <c r="B6" s="16" t="s">
        <v>2</v>
      </c>
      <c r="C6" s="16" t="s">
        <v>10</v>
      </c>
      <c r="D6" s="17" t="s">
        <v>3</v>
      </c>
      <c r="E6" s="16" t="s">
        <v>4</v>
      </c>
      <c r="F6" s="16" t="s">
        <v>13</v>
      </c>
      <c r="G6" s="16" t="s">
        <v>0</v>
      </c>
      <c r="H6" s="16" t="s">
        <v>9</v>
      </c>
      <c r="I6" s="16" t="s">
        <v>39</v>
      </c>
      <c r="J6" s="16" t="s">
        <v>79</v>
      </c>
      <c r="K6" s="16" t="s">
        <v>80</v>
      </c>
      <c r="L6" s="16" t="s">
        <v>14</v>
      </c>
      <c r="M6" s="16" t="s">
        <v>15</v>
      </c>
      <c r="N6" s="16" t="s">
        <v>16</v>
      </c>
      <c r="O6" s="16" t="s">
        <v>17</v>
      </c>
      <c r="P6" s="16" t="s">
        <v>100</v>
      </c>
      <c r="Q6" s="16" t="s">
        <v>18</v>
      </c>
      <c r="R6" s="16" t="s">
        <v>236</v>
      </c>
      <c r="S6" s="16" t="s">
        <v>21</v>
      </c>
    </row>
    <row r="7" spans="1:19" ht="63.75">
      <c r="A7" s="5">
        <v>1</v>
      </c>
      <c r="B7" s="18">
        <v>2031</v>
      </c>
      <c r="C7" s="19" t="s">
        <v>56</v>
      </c>
      <c r="D7" s="5"/>
      <c r="E7" s="6"/>
      <c r="F7" s="5" t="s">
        <v>181</v>
      </c>
      <c r="G7" s="5">
        <v>1966</v>
      </c>
      <c r="H7" s="5">
        <v>2007</v>
      </c>
      <c r="I7" s="5">
        <v>10890</v>
      </c>
      <c r="J7" s="25">
        <v>713</v>
      </c>
      <c r="K7" s="25">
        <v>3375</v>
      </c>
      <c r="L7" s="72" t="s">
        <v>217</v>
      </c>
      <c r="M7" s="72" t="s">
        <v>214</v>
      </c>
      <c r="N7" s="72" t="s">
        <v>215</v>
      </c>
      <c r="O7" s="72" t="s">
        <v>216</v>
      </c>
      <c r="P7" s="31">
        <v>5</v>
      </c>
      <c r="Q7" s="9" t="s">
        <v>182</v>
      </c>
      <c r="R7" s="82" t="s">
        <v>218</v>
      </c>
      <c r="S7" s="35">
        <v>815194.39</v>
      </c>
    </row>
    <row r="8" spans="1:19" ht="63.75">
      <c r="A8" s="5">
        <v>2</v>
      </c>
      <c r="B8" s="18">
        <v>2032</v>
      </c>
      <c r="C8" s="19" t="s">
        <v>57</v>
      </c>
      <c r="D8" s="5"/>
      <c r="E8" s="6"/>
      <c r="F8" s="5" t="s">
        <v>181</v>
      </c>
      <c r="G8" s="5">
        <v>1970</v>
      </c>
      <c r="H8" s="5">
        <v>2009</v>
      </c>
      <c r="I8" s="5">
        <v>10395</v>
      </c>
      <c r="J8" s="25">
        <v>715</v>
      </c>
      <c r="K8" s="25">
        <v>3390</v>
      </c>
      <c r="L8" s="74"/>
      <c r="M8" s="74"/>
      <c r="N8" s="74"/>
      <c r="O8" s="74"/>
      <c r="P8" s="31">
        <v>5</v>
      </c>
      <c r="Q8" s="9" t="s">
        <v>183</v>
      </c>
      <c r="R8" s="83"/>
      <c r="S8" s="35">
        <v>820366.09</v>
      </c>
    </row>
    <row r="9" spans="1:19" ht="42" customHeight="1">
      <c r="A9" s="56"/>
      <c r="B9" s="57"/>
      <c r="C9" s="58"/>
      <c r="D9" s="29"/>
      <c r="E9" s="30"/>
      <c r="F9" s="47"/>
      <c r="G9" s="50"/>
      <c r="H9" s="51" t="s">
        <v>81</v>
      </c>
      <c r="I9" s="28">
        <f>SUM(I7:I8)</f>
        <v>21285</v>
      </c>
      <c r="J9" s="28">
        <f>SUM(J7:J8)</f>
        <v>1428</v>
      </c>
      <c r="K9" s="28">
        <f>SUM(K7:K8)</f>
        <v>6765</v>
      </c>
      <c r="L9" s="52"/>
      <c r="M9" s="53"/>
      <c r="N9" s="53"/>
      <c r="O9" s="53"/>
      <c r="P9" s="54"/>
      <c r="Q9" s="55"/>
      <c r="R9" s="47" t="s">
        <v>19</v>
      </c>
      <c r="S9" s="24">
        <f>SUM(S7:S8)</f>
        <v>1635560.48</v>
      </c>
    </row>
    <row r="10" spans="1:19" ht="15">
      <c r="A10" s="3"/>
      <c r="B10" s="3"/>
      <c r="C10" s="15"/>
      <c r="D10" s="15"/>
      <c r="E10" s="15"/>
      <c r="F10" s="15"/>
      <c r="G10" s="3"/>
      <c r="H10" s="3"/>
      <c r="I10" s="3"/>
      <c r="J10" s="3"/>
      <c r="K10" s="3"/>
      <c r="L10" s="3"/>
      <c r="M10" s="3"/>
      <c r="N10" s="3"/>
      <c r="O10" s="3"/>
      <c r="P10" s="22"/>
      <c r="Q10" s="3"/>
      <c r="R10" s="3"/>
      <c r="S10" s="3"/>
    </row>
    <row r="11" spans="1:19" ht="15">
      <c r="A11" s="3"/>
      <c r="B11" s="3"/>
      <c r="C11" s="15"/>
      <c r="D11" s="15"/>
      <c r="E11" s="15"/>
      <c r="F11" s="1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5">
      <c r="A12" s="3"/>
      <c r="B12" s="3"/>
      <c r="C12" s="15"/>
      <c r="D12" s="15"/>
      <c r="E12" s="15"/>
      <c r="F12" s="1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5">
      <c r="A13" s="3"/>
      <c r="B13" s="3"/>
      <c r="C13" s="15"/>
      <c r="D13" s="15"/>
      <c r="E13" s="15"/>
      <c r="F13" s="1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5">
      <c r="A14" s="3"/>
      <c r="B14" s="3"/>
      <c r="C14" s="15"/>
      <c r="D14" s="15"/>
      <c r="E14" s="15"/>
      <c r="F14" s="1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</sheetData>
  <sheetProtection/>
  <mergeCells count="7">
    <mergeCell ref="N7:N8"/>
    <mergeCell ref="O7:O8"/>
    <mergeCell ref="R7:R8"/>
    <mergeCell ref="A3:B3"/>
    <mergeCell ref="A4:B4"/>
    <mergeCell ref="L7:L8"/>
    <mergeCell ref="M7:M8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4"/>
  <sheetViews>
    <sheetView view="pageBreakPreview" zoomScale="87" zoomScaleNormal="55" zoomScaleSheetLayoutView="87" zoomScalePageLayoutView="0" workbookViewId="0" topLeftCell="A1">
      <pane ySplit="6" topLeftCell="A7" activePane="bottomLeft" state="frozen"/>
      <selection pane="topLeft" activeCell="A1" sqref="A1"/>
      <selection pane="bottomLeft" activeCell="S7" sqref="S7"/>
    </sheetView>
  </sheetViews>
  <sheetFormatPr defaultColWidth="9.00390625" defaultRowHeight="12.75"/>
  <cols>
    <col min="1" max="1" width="3.75390625" style="2" customWidth="1"/>
    <col min="2" max="2" width="11.625" style="2" customWidth="1"/>
    <col min="3" max="3" width="25.625" style="1" bestFit="1" customWidth="1"/>
    <col min="4" max="5" width="11.625" style="1" hidden="1" customWidth="1"/>
    <col min="6" max="6" width="13.75390625" style="1" customWidth="1"/>
    <col min="7" max="7" width="8.00390625" style="2" bestFit="1" customWidth="1"/>
    <col min="8" max="8" width="9.375" style="2" customWidth="1"/>
    <col min="9" max="9" width="9.25390625" style="2" customWidth="1"/>
    <col min="10" max="11" width="11.75390625" style="2" customWidth="1"/>
    <col min="12" max="13" width="17.625" style="2" customWidth="1"/>
    <col min="14" max="15" width="11.25390625" style="2" customWidth="1"/>
    <col min="16" max="16" width="7.00390625" style="2" bestFit="1" customWidth="1"/>
    <col min="17" max="18" width="17.875" style="2" customWidth="1"/>
    <col min="19" max="19" width="17.00390625" style="2" customWidth="1"/>
    <col min="20" max="16384" width="9.125" style="2" customWidth="1"/>
  </cols>
  <sheetData>
    <row r="1" spans="1:19" s="13" customFormat="1" ht="18">
      <c r="A1" s="11" t="s">
        <v>12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5.75" customHeight="1">
      <c r="A2" s="8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5.75" customHeight="1">
      <c r="A3" s="65" t="s">
        <v>6</v>
      </c>
      <c r="B3" s="65"/>
      <c r="C3" s="20" t="s">
        <v>103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75" customHeight="1">
      <c r="A4" s="65" t="s">
        <v>5</v>
      </c>
      <c r="B4" s="65"/>
      <c r="C4" s="8"/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ht="15">
      <c r="S5" s="3"/>
    </row>
    <row r="6" spans="1:19" ht="51">
      <c r="A6" s="16" t="s">
        <v>1</v>
      </c>
      <c r="B6" s="16" t="s">
        <v>2</v>
      </c>
      <c r="C6" s="16" t="s">
        <v>10</v>
      </c>
      <c r="D6" s="17" t="s">
        <v>3</v>
      </c>
      <c r="E6" s="16" t="s">
        <v>4</v>
      </c>
      <c r="F6" s="16" t="s">
        <v>13</v>
      </c>
      <c r="G6" s="16" t="s">
        <v>0</v>
      </c>
      <c r="H6" s="16" t="s">
        <v>9</v>
      </c>
      <c r="I6" s="16" t="s">
        <v>39</v>
      </c>
      <c r="J6" s="16" t="s">
        <v>79</v>
      </c>
      <c r="K6" s="16" t="s">
        <v>80</v>
      </c>
      <c r="L6" s="16" t="s">
        <v>14</v>
      </c>
      <c r="M6" s="16" t="s">
        <v>15</v>
      </c>
      <c r="N6" s="16" t="s">
        <v>16</v>
      </c>
      <c r="O6" s="16" t="s">
        <v>17</v>
      </c>
      <c r="P6" s="16" t="s">
        <v>89</v>
      </c>
      <c r="Q6" s="16" t="s">
        <v>18</v>
      </c>
      <c r="R6" s="16" t="s">
        <v>236</v>
      </c>
      <c r="S6" s="16" t="s">
        <v>21</v>
      </c>
    </row>
    <row r="7" spans="1:19" ht="50.25" customHeight="1">
      <c r="A7" s="5">
        <v>1</v>
      </c>
      <c r="B7" s="18">
        <v>2058</v>
      </c>
      <c r="C7" s="19" t="s">
        <v>22</v>
      </c>
      <c r="D7" s="5" t="s">
        <v>108</v>
      </c>
      <c r="E7" s="5">
        <v>145</v>
      </c>
      <c r="F7" s="5" t="s">
        <v>97</v>
      </c>
      <c r="G7" s="5" t="s">
        <v>98</v>
      </c>
      <c r="H7" s="5" t="s">
        <v>102</v>
      </c>
      <c r="I7" s="25">
        <v>25520</v>
      </c>
      <c r="J7" s="25">
        <v>1467</v>
      </c>
      <c r="K7" s="25">
        <v>5365</v>
      </c>
      <c r="L7" s="9" t="s">
        <v>105</v>
      </c>
      <c r="M7" s="9" t="s">
        <v>104</v>
      </c>
      <c r="N7" s="9" t="s">
        <v>37</v>
      </c>
      <c r="O7" s="9"/>
      <c r="P7" s="26" t="s">
        <v>99</v>
      </c>
      <c r="Q7" s="9" t="s">
        <v>93</v>
      </c>
      <c r="R7" s="5" t="s">
        <v>219</v>
      </c>
      <c r="S7" s="35">
        <v>2270199.63</v>
      </c>
    </row>
    <row r="8" spans="1:19" ht="50.25" customHeight="1">
      <c r="A8" s="5">
        <v>2</v>
      </c>
      <c r="B8" s="18">
        <v>2059</v>
      </c>
      <c r="C8" s="19" t="s">
        <v>25</v>
      </c>
      <c r="D8" s="5"/>
      <c r="E8" s="6"/>
      <c r="F8" s="5"/>
      <c r="G8" s="5"/>
      <c r="H8" s="5"/>
      <c r="I8" s="25"/>
      <c r="J8" s="25"/>
      <c r="K8" s="25"/>
      <c r="L8" s="9"/>
      <c r="M8" s="9"/>
      <c r="N8" s="9"/>
      <c r="O8" s="9"/>
      <c r="P8" s="31"/>
      <c r="Q8" s="9"/>
      <c r="R8" s="5"/>
      <c r="S8" s="35">
        <v>9419.55</v>
      </c>
    </row>
    <row r="9" spans="1:19" ht="42" customHeight="1">
      <c r="A9" s="56"/>
      <c r="B9" s="57"/>
      <c r="C9" s="57"/>
      <c r="D9" s="57"/>
      <c r="E9" s="59"/>
      <c r="F9" s="47"/>
      <c r="G9" s="50"/>
      <c r="H9" s="51" t="s">
        <v>81</v>
      </c>
      <c r="I9" s="28">
        <f>SUM(I7:I8)</f>
        <v>25520</v>
      </c>
      <c r="J9" s="28">
        <f>SUM(J7:J8)</f>
        <v>1467</v>
      </c>
      <c r="K9" s="28">
        <f>SUM(K7:K8)</f>
        <v>5365</v>
      </c>
      <c r="L9" s="52"/>
      <c r="M9" s="53"/>
      <c r="N9" s="53"/>
      <c r="O9" s="53"/>
      <c r="P9" s="54"/>
      <c r="Q9" s="55"/>
      <c r="R9" s="23" t="s">
        <v>19</v>
      </c>
      <c r="S9" s="24">
        <f>SUM(S7:S8)</f>
        <v>2279619.1799999997</v>
      </c>
    </row>
    <row r="10" spans="1:19" ht="15">
      <c r="A10" s="3"/>
      <c r="B10" s="3"/>
      <c r="C10" s="15"/>
      <c r="D10" s="15"/>
      <c r="E10" s="15"/>
      <c r="F10" s="15"/>
      <c r="G10" s="3"/>
      <c r="H10" s="3"/>
      <c r="I10" s="3"/>
      <c r="J10" s="3"/>
      <c r="K10" s="3"/>
      <c r="L10" s="3"/>
      <c r="M10" s="3"/>
      <c r="N10" s="3"/>
      <c r="O10" s="3"/>
      <c r="P10" s="22"/>
      <c r="Q10" s="3"/>
      <c r="R10" s="3"/>
      <c r="S10" s="3"/>
    </row>
    <row r="11" spans="1:19" ht="15">
      <c r="A11" s="3"/>
      <c r="B11" s="3"/>
      <c r="C11" s="15"/>
      <c r="D11" s="15"/>
      <c r="E11" s="15"/>
      <c r="F11" s="1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5">
      <c r="A12" s="3"/>
      <c r="B12" s="3"/>
      <c r="C12" s="15"/>
      <c r="D12" s="15"/>
      <c r="E12" s="15"/>
      <c r="F12" s="1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5">
      <c r="A13" s="3"/>
      <c r="B13" s="3"/>
      <c r="C13" s="15"/>
      <c r="D13" s="15"/>
      <c r="E13" s="15"/>
      <c r="F13" s="1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5">
      <c r="A14" s="3"/>
      <c r="B14" s="3"/>
      <c r="C14" s="15"/>
      <c r="D14" s="15"/>
      <c r="E14" s="15"/>
      <c r="F14" s="1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</sheetData>
  <sheetProtection/>
  <mergeCells count="2">
    <mergeCell ref="A3:B3"/>
    <mergeCell ref="A4:B4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="87" zoomScaleNormal="55" zoomScaleSheetLayoutView="87" zoomScalePageLayoutView="0" workbookViewId="0" topLeftCell="A1">
      <pane ySplit="6" topLeftCell="A7" activePane="bottomLeft" state="frozen"/>
      <selection pane="topLeft" activeCell="A1" sqref="A1"/>
      <selection pane="bottomLeft" activeCell="C14" sqref="C14"/>
    </sheetView>
  </sheetViews>
  <sheetFormatPr defaultColWidth="9.00390625" defaultRowHeight="12.75"/>
  <cols>
    <col min="1" max="1" width="3.75390625" style="2" customWidth="1"/>
    <col min="2" max="2" width="11.25390625" style="2" customWidth="1"/>
    <col min="3" max="3" width="25.625" style="1" bestFit="1" customWidth="1"/>
    <col min="4" max="5" width="11.125" style="1" hidden="1" customWidth="1"/>
    <col min="6" max="6" width="13.75390625" style="1" customWidth="1"/>
    <col min="7" max="7" width="8.875" style="2" customWidth="1"/>
    <col min="8" max="9" width="9.25390625" style="2" customWidth="1"/>
    <col min="10" max="11" width="11.75390625" style="2" customWidth="1"/>
    <col min="12" max="13" width="17.625" style="2" customWidth="1"/>
    <col min="14" max="15" width="11.25390625" style="2" customWidth="1"/>
    <col min="16" max="16" width="7.00390625" style="2" customWidth="1"/>
    <col min="17" max="18" width="17.875" style="2" customWidth="1"/>
    <col min="19" max="19" width="16.875" style="2" customWidth="1"/>
    <col min="20" max="16384" width="9.125" style="2" customWidth="1"/>
  </cols>
  <sheetData>
    <row r="1" spans="1:19" s="13" customFormat="1" ht="18">
      <c r="A1" s="11" t="s">
        <v>12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5.75" customHeight="1">
      <c r="A2" s="8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5.75" customHeight="1">
      <c r="A3" s="65" t="s">
        <v>6</v>
      </c>
      <c r="B3" s="65"/>
      <c r="C3" s="20" t="s">
        <v>96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75" customHeight="1">
      <c r="A4" s="65" t="s">
        <v>5</v>
      </c>
      <c r="B4" s="65"/>
      <c r="C4" s="8"/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ht="15">
      <c r="S5" s="3"/>
    </row>
    <row r="6" spans="1:19" ht="51">
      <c r="A6" s="16" t="s">
        <v>1</v>
      </c>
      <c r="B6" s="16" t="s">
        <v>2</v>
      </c>
      <c r="C6" s="16" t="s">
        <v>10</v>
      </c>
      <c r="D6" s="17" t="s">
        <v>3</v>
      </c>
      <c r="E6" s="16" t="s">
        <v>4</v>
      </c>
      <c r="F6" s="16" t="s">
        <v>13</v>
      </c>
      <c r="G6" s="16" t="s">
        <v>0</v>
      </c>
      <c r="H6" s="16" t="s">
        <v>9</v>
      </c>
      <c r="I6" s="16" t="s">
        <v>39</v>
      </c>
      <c r="J6" s="16" t="s">
        <v>79</v>
      </c>
      <c r="K6" s="16" t="s">
        <v>80</v>
      </c>
      <c r="L6" s="16" t="s">
        <v>14</v>
      </c>
      <c r="M6" s="16" t="s">
        <v>15</v>
      </c>
      <c r="N6" s="16" t="s">
        <v>16</v>
      </c>
      <c r="O6" s="16" t="s">
        <v>17</v>
      </c>
      <c r="P6" s="16" t="s">
        <v>89</v>
      </c>
      <c r="Q6" s="16" t="s">
        <v>18</v>
      </c>
      <c r="R6" s="16" t="s">
        <v>84</v>
      </c>
      <c r="S6" s="16" t="s">
        <v>21</v>
      </c>
    </row>
    <row r="7" spans="1:19" ht="50.25" customHeight="1">
      <c r="A7" s="5">
        <v>1</v>
      </c>
      <c r="B7" s="18">
        <v>2024</v>
      </c>
      <c r="C7" s="19" t="s">
        <v>61</v>
      </c>
      <c r="D7" s="66" t="s">
        <v>88</v>
      </c>
      <c r="E7" s="84" t="s">
        <v>73</v>
      </c>
      <c r="F7" s="66" t="s">
        <v>74</v>
      </c>
      <c r="G7" s="66">
        <v>1907</v>
      </c>
      <c r="H7" s="66" t="s">
        <v>75</v>
      </c>
      <c r="I7" s="89">
        <v>29800</v>
      </c>
      <c r="J7" s="89">
        <v>2568</v>
      </c>
      <c r="K7" s="89">
        <v>9245</v>
      </c>
      <c r="L7" s="91" t="s">
        <v>221</v>
      </c>
      <c r="M7" s="92" t="s">
        <v>225</v>
      </c>
      <c r="N7" s="9"/>
      <c r="O7" s="9"/>
      <c r="P7" s="75">
        <v>4</v>
      </c>
      <c r="Q7" s="72" t="s">
        <v>93</v>
      </c>
      <c r="R7" s="66" t="s">
        <v>220</v>
      </c>
      <c r="S7" s="36">
        <v>4307282.34</v>
      </c>
    </row>
    <row r="8" spans="1:19" ht="50.25" customHeight="1">
      <c r="A8" s="5">
        <v>2</v>
      </c>
      <c r="B8" s="18">
        <v>2025</v>
      </c>
      <c r="C8" s="19" t="s">
        <v>58</v>
      </c>
      <c r="D8" s="67"/>
      <c r="E8" s="85"/>
      <c r="F8" s="71"/>
      <c r="G8" s="71"/>
      <c r="H8" s="71"/>
      <c r="I8" s="90"/>
      <c r="J8" s="90"/>
      <c r="K8" s="90"/>
      <c r="L8" s="91"/>
      <c r="M8" s="93"/>
      <c r="N8" s="9"/>
      <c r="O8" s="9"/>
      <c r="P8" s="77"/>
      <c r="Q8" s="87"/>
      <c r="R8" s="67"/>
      <c r="S8" s="36">
        <v>296512.18</v>
      </c>
    </row>
    <row r="9" spans="1:19" ht="50.25" customHeight="1">
      <c r="A9" s="5">
        <v>3</v>
      </c>
      <c r="B9" s="18">
        <v>2026</v>
      </c>
      <c r="C9" s="19" t="s">
        <v>77</v>
      </c>
      <c r="D9" s="67"/>
      <c r="E9" s="85"/>
      <c r="F9" s="5" t="s">
        <v>76</v>
      </c>
      <c r="G9" s="5">
        <v>1980</v>
      </c>
      <c r="H9" s="5"/>
      <c r="I9" s="27">
        <v>618.8</v>
      </c>
      <c r="J9" s="27">
        <v>238</v>
      </c>
      <c r="K9" s="27">
        <v>230.5</v>
      </c>
      <c r="L9" s="46"/>
      <c r="M9" s="9" t="s">
        <v>223</v>
      </c>
      <c r="N9" s="9"/>
      <c r="O9" s="9"/>
      <c r="P9" s="31">
        <v>1</v>
      </c>
      <c r="Q9" s="87"/>
      <c r="R9" s="67"/>
      <c r="S9" s="36">
        <v>85288.71</v>
      </c>
    </row>
    <row r="10" spans="1:19" ht="50.25" customHeight="1">
      <c r="A10" s="5">
        <v>4</v>
      </c>
      <c r="B10" s="18">
        <v>2027</v>
      </c>
      <c r="C10" s="19" t="s">
        <v>59</v>
      </c>
      <c r="D10" s="67"/>
      <c r="E10" s="85"/>
      <c r="F10" s="5" t="s">
        <v>78</v>
      </c>
      <c r="G10" s="5">
        <v>1970</v>
      </c>
      <c r="H10" s="5"/>
      <c r="I10" s="27">
        <v>704.37</v>
      </c>
      <c r="J10" s="27">
        <v>140.87</v>
      </c>
      <c r="K10" s="27">
        <v>135</v>
      </c>
      <c r="L10" s="9" t="s">
        <v>222</v>
      </c>
      <c r="M10" s="9" t="s">
        <v>224</v>
      </c>
      <c r="N10" s="9"/>
      <c r="O10" s="9"/>
      <c r="P10" s="31">
        <v>1</v>
      </c>
      <c r="Q10" s="88"/>
      <c r="R10" s="67"/>
      <c r="S10" s="36">
        <v>20250.04</v>
      </c>
    </row>
    <row r="11" spans="1:19" ht="50.25" customHeight="1">
      <c r="A11" s="5">
        <v>5</v>
      </c>
      <c r="B11" s="18">
        <v>2028</v>
      </c>
      <c r="C11" s="19" t="s">
        <v>60</v>
      </c>
      <c r="D11" s="67"/>
      <c r="E11" s="85"/>
      <c r="F11" s="5"/>
      <c r="G11" s="5"/>
      <c r="H11" s="5"/>
      <c r="I11" s="5"/>
      <c r="J11" s="25"/>
      <c r="K11" s="25"/>
      <c r="L11" s="9"/>
      <c r="M11" s="9"/>
      <c r="N11" s="9"/>
      <c r="O11" s="9"/>
      <c r="P11" s="31"/>
      <c r="Q11" s="9" t="s">
        <v>158</v>
      </c>
      <c r="R11" s="67"/>
      <c r="S11" s="36">
        <v>5190</v>
      </c>
    </row>
    <row r="12" spans="1:19" ht="50.25" customHeight="1">
      <c r="A12" s="5">
        <v>6</v>
      </c>
      <c r="B12" s="18">
        <v>2029</v>
      </c>
      <c r="C12" s="19" t="s">
        <v>63</v>
      </c>
      <c r="D12" s="67"/>
      <c r="E12" s="85"/>
      <c r="F12" s="5"/>
      <c r="G12" s="5"/>
      <c r="H12" s="5"/>
      <c r="I12" s="5"/>
      <c r="J12" s="25"/>
      <c r="K12" s="25"/>
      <c r="L12" s="9"/>
      <c r="M12" s="9"/>
      <c r="N12" s="9"/>
      <c r="O12" s="9"/>
      <c r="P12" s="31"/>
      <c r="Q12" s="9" t="s">
        <v>158</v>
      </c>
      <c r="R12" s="67"/>
      <c r="S12" s="36">
        <v>3382.03</v>
      </c>
    </row>
    <row r="13" spans="1:19" ht="50.25" customHeight="1" thickBot="1">
      <c r="A13" s="5">
        <v>7</v>
      </c>
      <c r="B13" s="18">
        <v>2030</v>
      </c>
      <c r="C13" s="19" t="s">
        <v>241</v>
      </c>
      <c r="D13" s="71"/>
      <c r="E13" s="86"/>
      <c r="F13" s="40" t="s">
        <v>76</v>
      </c>
      <c r="G13" s="40">
        <v>1907</v>
      </c>
      <c r="H13" s="40">
        <v>1953</v>
      </c>
      <c r="I13" s="48">
        <v>3993.8</v>
      </c>
      <c r="J13" s="48">
        <v>213.23</v>
      </c>
      <c r="K13" s="48">
        <v>526</v>
      </c>
      <c r="L13" s="9" t="s">
        <v>90</v>
      </c>
      <c r="M13" s="9" t="s">
        <v>91</v>
      </c>
      <c r="N13" s="9" t="s">
        <v>92</v>
      </c>
      <c r="O13" s="9" t="s">
        <v>37</v>
      </c>
      <c r="P13" s="31">
        <v>4</v>
      </c>
      <c r="Q13" s="9" t="s">
        <v>93</v>
      </c>
      <c r="R13" s="68"/>
      <c r="S13" s="49">
        <v>296880.25</v>
      </c>
    </row>
    <row r="14" spans="1:19" ht="42" customHeight="1" thickTop="1">
      <c r="A14" s="56"/>
      <c r="B14" s="57"/>
      <c r="C14" s="58"/>
      <c r="D14" s="29"/>
      <c r="E14" s="30"/>
      <c r="F14" s="47"/>
      <c r="G14" s="50"/>
      <c r="H14" s="51" t="s">
        <v>81</v>
      </c>
      <c r="I14" s="28">
        <f>SUM(I7:I13)</f>
        <v>35116.97</v>
      </c>
      <c r="J14" s="28">
        <f>SUM(J7:J13)</f>
        <v>3160.1</v>
      </c>
      <c r="K14" s="28">
        <f>SUM(K7:K13)</f>
        <v>10136.5</v>
      </c>
      <c r="L14" s="52"/>
      <c r="M14" s="53"/>
      <c r="N14" s="53"/>
      <c r="O14" s="53"/>
      <c r="P14" s="54"/>
      <c r="Q14" s="55"/>
      <c r="R14" s="47" t="s">
        <v>19</v>
      </c>
      <c r="S14" s="24">
        <f>SUM(S7:S13)</f>
        <v>5014785.55</v>
      </c>
    </row>
    <row r="15" spans="1:19" ht="15">
      <c r="A15" s="3"/>
      <c r="B15" s="3"/>
      <c r="C15" s="15"/>
      <c r="D15" s="15"/>
      <c r="E15" s="15"/>
      <c r="F15" s="15"/>
      <c r="G15" s="3"/>
      <c r="H15" s="3"/>
      <c r="I15" s="3"/>
      <c r="J15" s="3"/>
      <c r="K15" s="3"/>
      <c r="L15" s="3"/>
      <c r="M15" s="3"/>
      <c r="N15" s="3"/>
      <c r="O15" s="3"/>
      <c r="P15" s="22"/>
      <c r="Q15" s="3"/>
      <c r="R15" s="3"/>
      <c r="S15" s="3"/>
    </row>
    <row r="16" spans="1:19" ht="15">
      <c r="A16" s="3"/>
      <c r="B16" s="3"/>
      <c r="C16" s="15"/>
      <c r="D16" s="15"/>
      <c r="E16" s="15"/>
      <c r="F16" s="1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5">
      <c r="A17" s="3"/>
      <c r="B17" s="3"/>
      <c r="C17" s="15"/>
      <c r="D17" s="15"/>
      <c r="E17" s="15"/>
      <c r="F17" s="15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">
      <c r="A18" s="3"/>
      <c r="B18" s="3"/>
      <c r="C18" s="15"/>
      <c r="D18" s="15"/>
      <c r="E18" s="15"/>
      <c r="F18" s="1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5">
      <c r="A19" s="3"/>
      <c r="B19" s="3"/>
      <c r="C19" s="15"/>
      <c r="D19" s="15"/>
      <c r="E19" s="15"/>
      <c r="F19" s="1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</sheetData>
  <sheetProtection/>
  <mergeCells count="15">
    <mergeCell ref="R7:R13"/>
    <mergeCell ref="Q7:Q10"/>
    <mergeCell ref="P7:P8"/>
    <mergeCell ref="H7:H8"/>
    <mergeCell ref="K7:K8"/>
    <mergeCell ref="J7:J8"/>
    <mergeCell ref="I7:I8"/>
    <mergeCell ref="L7:L8"/>
    <mergeCell ref="M7:M8"/>
    <mergeCell ref="A3:B3"/>
    <mergeCell ref="A4:B4"/>
    <mergeCell ref="F7:F8"/>
    <mergeCell ref="G7:G8"/>
    <mergeCell ref="D7:D13"/>
    <mergeCell ref="E7:E13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</dc:creator>
  <cp:keywords/>
  <dc:description/>
  <cp:lastModifiedBy>Mikado</cp:lastModifiedBy>
  <cp:lastPrinted>2017-04-11T11:13:46Z</cp:lastPrinted>
  <dcterms:created xsi:type="dcterms:W3CDTF">2009-05-02T16:28:41Z</dcterms:created>
  <dcterms:modified xsi:type="dcterms:W3CDTF">2020-03-25T13:03:18Z</dcterms:modified>
  <cp:category/>
  <cp:version/>
  <cp:contentType/>
  <cp:contentStatus/>
</cp:coreProperties>
</file>