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onika.szumiec\Desktop\SM Weronika\04. ZAMÓWIENIA PUBLICZNE\2023\SA.270.40.2023 Zakup energii elektrycznej na potrzeby Nadleśnictwa Świętoszów w 2024 roku\2. Ogłoszenie\"/>
    </mc:Choice>
  </mc:AlternateContent>
  <xr:revisionPtr revIDLastSave="0" documentId="13_ncr:1_{6C41269B-3AB2-41C3-8564-B5B88FDCFF99}" xr6:coauthVersionLast="47" xr6:coauthVersionMax="47" xr10:uidLastSave="{00000000-0000-0000-0000-000000000000}"/>
  <bookViews>
    <workbookView xWindow="7680" yWindow="432" windowWidth="23040" windowHeight="12120" xr2:uid="{5E3A862C-DBDD-4ABA-A788-E7561B982DEB}"/>
  </bookViews>
  <sheets>
    <sheet name="Arkusz1" sheetId="1" r:id="rId1"/>
  </sheets>
  <definedNames>
    <definedName name="_xlnm.Print_Area" localSheetId="0">Arkusz1!$A$1:$AU$23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AN18" i="1"/>
  <c r="AN20" i="1"/>
  <c r="U20" i="1" l="1"/>
  <c r="AN19" i="1"/>
  <c r="Y19" i="1"/>
  <c r="Y18" i="1"/>
  <c r="Y20" i="1" s="1"/>
  <c r="Y6" i="1" l="1"/>
  <c r="Y7" i="1"/>
  <c r="Y8" i="1"/>
  <c r="Y9" i="1"/>
  <c r="Y10" i="1"/>
  <c r="Y11" i="1"/>
  <c r="Y12" i="1"/>
  <c r="Y13" i="1"/>
  <c r="Y5" i="1"/>
  <c r="Y14" i="1" l="1"/>
</calcChain>
</file>

<file path=xl/sharedStrings.xml><?xml version="1.0" encoding="utf-8"?>
<sst xmlns="http://schemas.openxmlformats.org/spreadsheetml/2006/main" count="363" uniqueCount="138">
  <si>
    <t>ZAMAWIAJĄCY/ODBIORCA</t>
  </si>
  <si>
    <t xml:space="preserve">Jeśli umowa kompleksowa lub lojalnościowa </t>
  </si>
  <si>
    <t>Dane identyfikacyjne i techniczne ppe</t>
  </si>
  <si>
    <t>Szacowane roczne zużycie energii  w roku 2024</t>
  </si>
  <si>
    <t>Pełna nazwa Zamawiającego/Nabywcy</t>
  </si>
  <si>
    <t>Kod</t>
  </si>
  <si>
    <t>Nr posesji</t>
  </si>
  <si>
    <t>Nr lokalu</t>
  </si>
  <si>
    <t>Nazwa ppe</t>
  </si>
  <si>
    <t>Poczta/Miejscowość</t>
  </si>
  <si>
    <t>Miejsowość/Ulica</t>
  </si>
  <si>
    <t>Ulica</t>
  </si>
  <si>
    <t xml:space="preserve">Termin/okres wypowiedzenia </t>
  </si>
  <si>
    <t>Obowiazywanie umowy  (czas określony - data                                           / czas nieokreślony/ nie dotyczy)</t>
  </si>
  <si>
    <t xml:space="preserve">Czy umowa została wypowiedziana  (tak/nie/nie dotyczy)  </t>
  </si>
  <si>
    <t xml:space="preserve">Potrzeba dostosowania układu pomiarowego (TAK/NIE)  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</si>
  <si>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</si>
  <si>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</si>
  <si>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</si>
  <si>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</si>
  <si>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</si>
  <si>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</si>
  <si>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</si>
  <si>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</si>
  <si>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</si>
  <si>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</si>
  <si>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59-726</t>
  </si>
  <si>
    <t>Świętoszów</t>
  </si>
  <si>
    <t>Brzozowa</t>
  </si>
  <si>
    <t>59-724</t>
  </si>
  <si>
    <t>Osiecznica</t>
  </si>
  <si>
    <t>Ławszowa dz. 770</t>
  </si>
  <si>
    <t>-</t>
  </si>
  <si>
    <t>SR - sprzedaży rozdzielona</t>
  </si>
  <si>
    <t>nie dotyczy</t>
  </si>
  <si>
    <t>NIE</t>
  </si>
  <si>
    <t>TAURON Dystrybucja SA</t>
  </si>
  <si>
    <t>RENPRO Sp. z o.o.</t>
  </si>
  <si>
    <t>590322412600403207</t>
  </si>
  <si>
    <t>97798712</t>
  </si>
  <si>
    <t>C11</t>
  </si>
  <si>
    <t>17a</t>
  </si>
  <si>
    <t>590322412600450270</t>
  </si>
  <si>
    <t>94065125</t>
  </si>
  <si>
    <t>590322412600362689</t>
  </si>
  <si>
    <t>322056060119</t>
  </si>
  <si>
    <t>Przejęsław</t>
  </si>
  <si>
    <t>A</t>
  </si>
  <si>
    <t>Tauron Sprzedaż Sp. z o. o.</t>
  </si>
  <si>
    <t>590322412600189378</t>
  </si>
  <si>
    <t>93837698</t>
  </si>
  <si>
    <t>G11</t>
  </si>
  <si>
    <t>590322412600143820</t>
  </si>
  <si>
    <t>10068014</t>
  </si>
  <si>
    <t>67-320</t>
  </si>
  <si>
    <t>Małomice</t>
  </si>
  <si>
    <t>Lubiechów</t>
  </si>
  <si>
    <t>ENEA Operator sp. z o.o.</t>
  </si>
  <si>
    <t>ENEA Spółka Akcyjna</t>
  </si>
  <si>
    <t>590310600025561861</t>
  </si>
  <si>
    <t>37595046</t>
  </si>
  <si>
    <t>590322412600450645</t>
  </si>
  <si>
    <t>96948481</t>
  </si>
  <si>
    <t>59-700</t>
  </si>
  <si>
    <t>Bolesławiec</t>
  </si>
  <si>
    <t>Trzebień Mały</t>
  </si>
  <si>
    <t>590322412600590389</t>
  </si>
  <si>
    <t>98144310</t>
  </si>
  <si>
    <t>590322412600168120</t>
  </si>
  <si>
    <t>A322056060110</t>
  </si>
  <si>
    <t>Dane lokalizacyjne PPE</t>
  </si>
  <si>
    <t>Suma:</t>
  </si>
  <si>
    <t>Szacowane  zużycie energii w okresie trwania umowy z opcją + 20 %</t>
  </si>
  <si>
    <t>Fakturowanie</t>
  </si>
  <si>
    <t>Faktura zbiorcza  [TAK/NIE]</t>
  </si>
  <si>
    <t>Oznaczenie  grupy dla faktury zbiorczej</t>
  </si>
  <si>
    <t>Elektroniczny obraz faktury [TAK/NIE]</t>
  </si>
  <si>
    <t>Adres dla dostarczania faktury elektronicznej</t>
  </si>
  <si>
    <t>TAK</t>
  </si>
  <si>
    <t xml:space="preserve">swietoszow@wroclaw.lasy.gov.pl </t>
  </si>
  <si>
    <t>Pełnomocnictwa</t>
  </si>
  <si>
    <t>Czy trzeba wypowiedzieć umowę kompleksową (tak/nie)</t>
  </si>
  <si>
    <t>Czy trzeba złożyć wniosek do zawarcia umowy z OSD (tak/nie)</t>
  </si>
  <si>
    <t>Czy trzeba zawrzeć umowę z OSD (tak/nie)</t>
  </si>
  <si>
    <t>nie</t>
  </si>
  <si>
    <t>Data deklarowana rozpoczęcia sprzedaży</t>
  </si>
  <si>
    <t>Leśny Dwór</t>
  </si>
  <si>
    <t>Nadleśnictwo Świętoszów Ławszowa dz. nr 770 - kamera tv (p.poż)</t>
  </si>
  <si>
    <t>Nadleśnictwo Świętoszów ul. brzozowa 17a, 59-726 Świętoszów, budynek garażowo-socjalny</t>
  </si>
  <si>
    <t>Nadleśnictwo Świętoszów, ul. brzozowa 17, 59-726 Świętoszów Piwnice</t>
  </si>
  <si>
    <t>Nadleśnictwo Świętoszów, Przejęsław 11a, 59-724 Przejęsław, Kancelaria Leśnictw Ławszowa i Jeziornik</t>
  </si>
  <si>
    <t>Nadleśnictwo Świętoszów, ul. brzozowa 17, 59-726 Świętoszów, Świetlica</t>
  </si>
  <si>
    <t>Nadleśnictwo Świętoszów, Lubiechów, 67-320 Lubiechów, Budynek mieszkalny, Leśny Dwór 1,</t>
  </si>
  <si>
    <t>Nadleśnictwo Świętoszów, ul. brzozowa 17a, 59-726 Świętoszów, budynek garażowo-socjalny</t>
  </si>
  <si>
    <t>Nadleśnictwo Świętoszów, Kancelaria Leśnictwa Strachów, Trzebień Mały 22, 59-700 Bolesławiec</t>
  </si>
  <si>
    <t>Nadleśnictwo Świętoszów, ul. brzozowa 17, 59-726 Świętoszów , Biuro</t>
  </si>
  <si>
    <t>Moc umowna         kW</t>
  </si>
  <si>
    <t>Profil - planowana roczna wielkośc odsprzedaży</t>
  </si>
  <si>
    <t>Instalacja PV          moc          kW</t>
  </si>
  <si>
    <t>Czy odsprzedaż</t>
  </si>
  <si>
    <t>I strefa</t>
  </si>
  <si>
    <t>II strefa</t>
  </si>
  <si>
    <t>III strefa</t>
  </si>
  <si>
    <t>IV strefa</t>
  </si>
  <si>
    <t>Suma</t>
  </si>
  <si>
    <t>Czy ma umowę rozdzieloną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</si>
  <si>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</si>
  <si>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</si>
  <si>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</si>
  <si>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</si>
  <si>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</si>
  <si>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rozdzielona</t>
  </si>
  <si>
    <t>Lipowa</t>
  </si>
  <si>
    <t>590322412600378550</t>
  </si>
  <si>
    <t>67469723</t>
  </si>
  <si>
    <t>tak</t>
  </si>
  <si>
    <t xml:space="preserve">nie </t>
  </si>
  <si>
    <t>wniosek</t>
  </si>
  <si>
    <t>59-723</t>
  </si>
  <si>
    <t>Parowa</t>
  </si>
  <si>
    <t>Kompl- N-B - kompleksowa - prosument Net-Billing</t>
  </si>
  <si>
    <t>590322412600638753</t>
  </si>
  <si>
    <t>70982503</t>
  </si>
  <si>
    <t xml:space="preserve">1 miesiąc </t>
  </si>
  <si>
    <t>czas nieokreślony</t>
  </si>
  <si>
    <t xml:space="preserve">PPE BEZ INSTALACJI WYTWÓRCZYCH </t>
  </si>
  <si>
    <t>PPE POSIADAJĄCE INSTALACJE WYTWÓRCZE</t>
  </si>
  <si>
    <t>PGL LP Nadleśnictwo Świętoszów,  NIP  6120010903,REGON 230182187, 59-726 Świętoszów, ul. Brzozowa 17</t>
  </si>
  <si>
    <t>Nadleśnictwo Świętoszów, Kancelaria Leśnictwa Głębokie, Parowa 31 A,  59-723 Parowa</t>
  </si>
  <si>
    <t xml:space="preserve">Nadleśnictwo Świętoszów, Kancelaria Leśnictwa Dębowiec, ul. Lipowa 1, 59-726 Świętoszów </t>
  </si>
  <si>
    <t>suma:</t>
  </si>
  <si>
    <t xml:space="preserve">Rodzaj umowy (rozdzielona/  kompleksowa)
</t>
  </si>
  <si>
    <t xml:space="preserve">Jeśli rozdzielona - data ważności
</t>
  </si>
  <si>
    <t>od 01.02.2024</t>
  </si>
  <si>
    <t>od 01.01.2024</t>
  </si>
  <si>
    <t>wypowiedziana umowa sprzedaży rezerwowej, do 31.12.2023</t>
  </si>
  <si>
    <t>umowa sprzedaży rezerwowej/ nieoznaczony</t>
  </si>
  <si>
    <t xml:space="preserve">SA.270.40.2023 Zakup energii elektrycznej na potrzeby obiektów zlokalizowanych na terenie Nadleśnictwa Świętoszów oraz odkup energii wytworzonej w instalacji OZE w 2024 roku  -    Załącznik nr 3 - wykaz PPE objętych zamówieniem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</si>
</sst>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\ _z_ł"/>
    <numFmt numFmtId="165" formatCode="[$-415]General"/>
    <numFmt numFmtId="166" formatCode="[$-415]0.00"/>
    <numFmt numFmtId="167" formatCode="#,##0.00000\ _z_ł"/>
    <numFmt numFmtId="168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Aptos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8"/>
      <color theme="1"/>
      <name val="Aptos Narrow"/>
      <family val="2"/>
      <charset val="238"/>
    </font>
    <font>
      <b/>
      <sz val="24"/>
      <color theme="1"/>
      <name val="Aptos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rgb="FFFFFF00"/>
      </patternFill>
    </fill>
    <fill>
      <patternFill patternType="solid">
        <fgColor rgb="FF92D050"/>
        <bgColor rgb="FFFFC000"/>
      </patternFill>
    </fill>
    <fill>
      <patternFill patternType="solid">
        <fgColor theme="7"/>
        <bgColor rgb="FFFFFF00"/>
      </patternFill>
    </fill>
    <fill>
      <patternFill patternType="solid">
        <fgColor theme="7" tint="0.39997558519241921"/>
        <bgColor rgb="FFFFD965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39997558519241921"/>
        <bgColor rgb="FF99CCFF"/>
      </patternFill>
    </fill>
    <fill>
      <patternFill patternType="solid">
        <fgColor theme="5" tint="0.39997558519241921"/>
        <bgColor rgb="FFA8D08D"/>
      </patternFill>
    </fill>
    <fill>
      <patternFill patternType="solid">
        <fgColor theme="7"/>
        <bgColor rgb="FFC0C0C0"/>
      </patternFill>
    </fill>
    <fill>
      <patternFill patternType="solid">
        <fgColor indexed="44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165" fontId="7" fillId="0" borderId="0"/>
  </cellStyleXfs>
  <cellXfs count="10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right"/>
    </xf>
    <xf numFmtId="164" fontId="8" fillId="10" borderId="1" xfId="0" applyNumberFormat="1" applyFont="1" applyFill="1" applyBorder="1" applyAlignment="1">
      <alignment horizontal="right"/>
    </xf>
    <xf numFmtId="164" fontId="8" fillId="9" borderId="1" xfId="0" applyNumberFormat="1" applyFont="1" applyFill="1" applyBorder="1" applyAlignment="1">
      <alignment horizontal="right"/>
    </xf>
    <xf numFmtId="167" fontId="0" fillId="0" borderId="0" xfId="0" applyNumberFormat="1"/>
    <xf numFmtId="168" fontId="0" fillId="0" borderId="0" xfId="0" applyNumberFormat="1"/>
    <xf numFmtId="164" fontId="8" fillId="25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horizontal="right" vertical="center"/>
    </xf>
    <xf numFmtId="164" fontId="9" fillId="9" borderId="1" xfId="0" applyNumberFormat="1" applyFont="1" applyFill="1" applyBorder="1" applyAlignment="1">
      <alignment horizontal="right" vertical="center"/>
    </xf>
    <xf numFmtId="0" fontId="10" fillId="0" borderId="0" xfId="0" applyFont="1"/>
    <xf numFmtId="164" fontId="9" fillId="10" borderId="1" xfId="0" applyNumberFormat="1" applyFont="1" applyFill="1" applyBorder="1" applyAlignment="1">
      <alignment horizontal="right"/>
    </xf>
    <xf numFmtId="164" fontId="9" fillId="9" borderId="1" xfId="0" applyNumberFormat="1" applyFont="1" applyFill="1" applyBorder="1" applyAlignment="1">
      <alignment horizontal="right"/>
    </xf>
    <xf numFmtId="0" fontId="9" fillId="25" borderId="1" xfId="6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9" fillId="2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left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9" fillId="2" borderId="1" xfId="1" applyNumberFormat="1" applyFont="1" applyFill="1" applyBorder="1" applyAlignment="1">
      <alignment horizontal="center" vertical="center" textRotation="90" wrapText="1"/>
    </xf>
    <xf numFmtId="0" fontId="9" fillId="17" borderId="1" xfId="0" applyFont="1" applyFill="1" applyBorder="1" applyAlignment="1">
      <alignment horizontal="center" vertical="center" textRotation="90" wrapText="1"/>
    </xf>
    <xf numFmtId="0" fontId="9" fillId="12" borderId="1" xfId="0" applyFont="1" applyFill="1" applyBorder="1" applyAlignment="1">
      <alignment horizontal="center" vertical="center" textRotation="90" wrapText="1"/>
    </xf>
    <xf numFmtId="0" fontId="9" fillId="13" borderId="1" xfId="0" applyFont="1" applyFill="1" applyBorder="1" applyAlignment="1">
      <alignment horizontal="center" vertical="center" textRotation="90" wrapText="1"/>
    </xf>
    <xf numFmtId="0" fontId="9" fillId="8" borderId="2" xfId="6" applyFont="1" applyFill="1" applyBorder="1" applyAlignment="1">
      <alignment horizontal="center" vertical="center" textRotation="90" wrapText="1"/>
    </xf>
    <xf numFmtId="0" fontId="9" fillId="19" borderId="1" xfId="6" applyFont="1" applyFill="1" applyBorder="1" applyAlignment="1">
      <alignment horizontal="center" vertical="center" textRotation="90" wrapText="1"/>
    </xf>
    <xf numFmtId="0" fontId="9" fillId="15" borderId="1" xfId="6" applyFont="1" applyFill="1" applyBorder="1" applyAlignment="1">
      <alignment horizontal="center" vertical="center" textRotation="90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/>
    </xf>
    <xf numFmtId="14" fontId="9" fillId="11" borderId="1" xfId="0" applyNumberFormat="1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6" applyFont="1" applyFill="1" applyBorder="1" applyAlignment="1">
      <alignment horizontal="center" vertical="center"/>
    </xf>
    <xf numFmtId="14" fontId="9" fillId="11" borderId="1" xfId="6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14" fontId="9" fillId="0" borderId="1" xfId="6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165" fontId="14" fillId="23" borderId="2" xfId="8" applyFont="1" applyFill="1" applyBorder="1" applyAlignment="1">
      <alignment horizontal="center" vertical="center" wrapText="1"/>
    </xf>
    <xf numFmtId="165" fontId="14" fillId="22" borderId="2" xfId="8" applyFont="1" applyFill="1" applyBorder="1" applyAlignment="1">
      <alignment horizontal="center" vertical="center" textRotation="90" wrapText="1"/>
    </xf>
    <xf numFmtId="165" fontId="14" fillId="22" borderId="2" xfId="8" applyFont="1" applyFill="1" applyBorder="1" applyAlignment="1">
      <alignment horizontal="center" vertical="center" textRotation="90"/>
    </xf>
    <xf numFmtId="14" fontId="9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2" fontId="9" fillId="11" borderId="1" xfId="6" applyNumberFormat="1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left" vertical="center" wrapText="1"/>
    </xf>
    <xf numFmtId="0" fontId="9" fillId="24" borderId="1" xfId="0" applyFont="1" applyFill="1" applyBorder="1" applyAlignment="1">
      <alignment horizontal="left" vertical="center"/>
    </xf>
    <xf numFmtId="0" fontId="9" fillId="24" borderId="1" xfId="0" applyFont="1" applyFill="1" applyBorder="1" applyAlignment="1">
      <alignment horizontal="center" vertical="center"/>
    </xf>
    <xf numFmtId="14" fontId="9" fillId="24" borderId="1" xfId="0" applyNumberFormat="1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49" fontId="9" fillId="24" borderId="1" xfId="0" applyNumberFormat="1" applyFont="1" applyFill="1" applyBorder="1" applyAlignment="1">
      <alignment horizontal="left" vertical="center"/>
    </xf>
    <xf numFmtId="0" fontId="9" fillId="24" borderId="1" xfId="6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11" borderId="1" xfId="6" applyFont="1" applyFill="1" applyBorder="1" applyAlignment="1">
      <alignment horizontal="center" vertical="center" wrapText="1"/>
    </xf>
    <xf numFmtId="0" fontId="9" fillId="24" borderId="1" xfId="6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8" fillId="11" borderId="1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left" vertical="center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19" borderId="5" xfId="6" applyFont="1" applyFill="1" applyBorder="1" applyAlignment="1">
      <alignment horizontal="center" vertical="center" wrapText="1"/>
    </xf>
    <xf numFmtId="0" fontId="9" fillId="19" borderId="6" xfId="6" applyFont="1" applyFill="1" applyBorder="1" applyAlignment="1">
      <alignment horizontal="center" vertical="center" wrapText="1"/>
    </xf>
    <xf numFmtId="0" fontId="9" fillId="19" borderId="8" xfId="6" applyFont="1" applyFill="1" applyBorder="1" applyAlignment="1">
      <alignment horizontal="center" vertical="center" wrapText="1"/>
    </xf>
    <xf numFmtId="0" fontId="9" fillId="11" borderId="2" xfId="6" applyFont="1" applyFill="1" applyBorder="1" applyAlignment="1">
      <alignment horizontal="center" vertical="center" textRotation="90" wrapText="1"/>
    </xf>
    <xf numFmtId="0" fontId="9" fillId="11" borderId="4" xfId="6" applyFont="1" applyFill="1" applyBorder="1" applyAlignment="1">
      <alignment horizontal="center" vertical="center" textRotation="90" wrapText="1"/>
    </xf>
    <xf numFmtId="166" fontId="14" fillId="22" borderId="2" xfId="8" applyNumberFormat="1" applyFont="1" applyFill="1" applyBorder="1" applyAlignment="1">
      <alignment horizontal="center" vertical="center" wrapText="1"/>
    </xf>
    <xf numFmtId="166" fontId="14" fillId="22" borderId="4" xfId="8" applyNumberFormat="1" applyFont="1" applyFill="1" applyBorder="1" applyAlignment="1">
      <alignment horizontal="center" vertical="center" wrapText="1"/>
    </xf>
    <xf numFmtId="165" fontId="14" fillId="21" borderId="2" xfId="8" applyFont="1" applyFill="1" applyBorder="1" applyAlignment="1">
      <alignment horizontal="center" vertical="center" wrapText="1"/>
    </xf>
    <xf numFmtId="165" fontId="14" fillId="21" borderId="4" xfId="8" applyFont="1" applyFill="1" applyBorder="1" applyAlignment="1">
      <alignment horizontal="center" vertical="center" wrapText="1"/>
    </xf>
    <xf numFmtId="0" fontId="9" fillId="11" borderId="3" xfId="6" applyFont="1" applyFill="1" applyBorder="1" applyAlignment="1">
      <alignment horizontal="center" vertical="center" textRotation="90" wrapText="1"/>
    </xf>
    <xf numFmtId="0" fontId="9" fillId="20" borderId="5" xfId="6" applyFont="1" applyFill="1" applyBorder="1" applyAlignment="1">
      <alignment horizontal="center" vertical="center"/>
    </xf>
    <xf numFmtId="0" fontId="9" fillId="20" borderId="6" xfId="6" applyFont="1" applyFill="1" applyBorder="1" applyAlignment="1">
      <alignment horizontal="center" vertical="center"/>
    </xf>
    <xf numFmtId="0" fontId="9" fillId="20" borderId="8" xfId="6" applyFont="1" applyFill="1" applyBorder="1" applyAlignment="1">
      <alignment horizontal="center" vertical="center"/>
    </xf>
    <xf numFmtId="165" fontId="14" fillId="22" borderId="5" xfId="8" applyFont="1" applyFill="1" applyBorder="1" applyAlignment="1">
      <alignment horizontal="center" vertical="center"/>
    </xf>
    <xf numFmtId="165" fontId="14" fillId="22" borderId="6" xfId="8" applyFont="1" applyFill="1" applyBorder="1" applyAlignment="1">
      <alignment horizontal="center" vertical="center"/>
    </xf>
    <xf numFmtId="165" fontId="14" fillId="22" borderId="8" xfId="8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6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19" borderId="1" xfId="6" applyFont="1" applyFill="1" applyBorder="1" applyAlignment="1">
      <alignment horizontal="center" vertical="center" wrapText="1"/>
    </xf>
    <xf numFmtId="0" fontId="9" fillId="20" borderId="1" xfId="6" applyFont="1" applyFill="1" applyBorder="1" applyAlignment="1">
      <alignment horizontal="center" vertical="center"/>
    </xf>
    <xf numFmtId="0" fontId="9" fillId="3" borderId="2" xfId="6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horizontal="center" vertical="center" wrapText="1"/>
    </xf>
  </cellXfs>
  <cellStyles count="9">
    <cellStyle name="Excel Built-in Normal" xfId="8" xr:uid="{232573F0-2E51-4642-A1F6-41F519B29FF4}"/>
    <cellStyle name="Normalny" xfId="0" builtinId="0"/>
    <cellStyle name="Normalny 2" xfId="4" xr:uid="{CAA05EED-41F4-4D3A-9F4D-0E66D706459C}"/>
    <cellStyle name="Normalny 3" xfId="6" xr:uid="{AB0A1294-DDDB-4E9E-BCE9-FD2A0386D7CB}"/>
    <cellStyle name="Normalny 4" xfId="5" xr:uid="{9AF11AA4-424F-4E7C-BE3F-7C12E2D1BCF3}"/>
    <cellStyle name="Normalny 5" xfId="2" xr:uid="{C8AFA667-A4C5-4CD0-B9F8-36FD1195C984}"/>
    <cellStyle name="Walutowy" xfId="1" builtinId="4"/>
    <cellStyle name="Walutowy 2" xfId="7" xr:uid="{08B8E502-C2CE-487A-9BD1-5FABD4D3B8AD}"/>
    <cellStyle name="Walutowy 3" xfId="3" xr:uid="{27CB313F-F5CB-4266-9FC9-7E5E00E73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wietoszow@wroclaw.lasy.gov.pl" TargetMode="External"/><Relationship Id="rId1" Type="http://schemas.openxmlformats.org/officeDocument/2006/relationships/hyperlink" Target="mailto:swietoszow@wroclaw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B846-22C6-43C5-BCA9-560267B36763}">
  <sheetPr>
    <pageSetUpPr fitToPage="1"/>
  </sheetPr>
  <dimension ref="A1:AU22"/>
  <sheetViews>
    <sheetView tabSelected="1" view="pageBreakPreview" zoomScale="52" zoomScaleNormal="100" zoomScaleSheetLayoutView="52" workbookViewId="0">
      <selection sqref="A1:AU1"/>
    </sheetView>
  </sheetViews>
  <sheetFormatPr defaultRowHeight="14.4"/>
  <cols>
    <col min="1" max="1" width="18" customWidth="1"/>
    <col min="2" max="2" width="20.21875" customWidth="1"/>
    <col min="3" max="3" width="7" customWidth="1"/>
    <col min="4" max="4" width="11.21875" customWidth="1"/>
    <col min="5" max="5" width="11.88671875" customWidth="1"/>
    <col min="6" max="6" width="9.44140625" style="74" customWidth="1"/>
    <col min="7" max="7" width="4.5546875" customWidth="1"/>
    <col min="8" max="8" width="4.88671875" customWidth="1"/>
    <col min="9" max="9" width="12.33203125" customWidth="1"/>
    <col min="10" max="10" width="12.88671875" customWidth="1"/>
    <col min="11" max="11" width="11.33203125" customWidth="1"/>
    <col min="12" max="12" width="12.21875" customWidth="1"/>
    <col min="13" max="13" width="11.109375" customWidth="1"/>
    <col min="15" max="15" width="12.5546875" customWidth="1"/>
    <col min="16" max="16" width="9.44140625" customWidth="1"/>
    <col min="17" max="17" width="20.5546875" customWidth="1"/>
    <col min="18" max="18" width="13.77734375" customWidth="1"/>
    <col min="19" max="20" width="7.109375" bestFit="1" customWidth="1"/>
    <col min="21" max="21" width="12" customWidth="1"/>
    <col min="23" max="23" width="10.109375" bestFit="1" customWidth="1"/>
    <col min="25" max="25" width="11.21875" customWidth="1"/>
    <col min="32" max="32" width="8.33203125" customWidth="1"/>
    <col min="33" max="33" width="8.77734375" customWidth="1"/>
    <col min="34" max="34" width="8.6640625" customWidth="1"/>
    <col min="35" max="35" width="9.109375" customWidth="1"/>
    <col min="36" max="37" width="11.88671875" customWidth="1"/>
    <col min="38" max="38" width="12.5546875" customWidth="1"/>
    <col min="39" max="39" width="12" customWidth="1"/>
    <col min="40" max="40" width="9.6640625" bestFit="1" customWidth="1"/>
    <col min="44" max="45" width="10.109375" customWidth="1"/>
    <col min="46" max="46" width="11.109375" customWidth="1"/>
    <col min="47" max="48" width="12.21875" customWidth="1"/>
  </cols>
  <sheetData>
    <row r="1" spans="1:47" ht="28.8" customHeight="1">
      <c r="A1" s="100" t="s">
        <v>137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</row>
    <row r="2" spans="1:47" ht="28.8" customHeight="1">
      <c r="A2" s="63" t="s">
        <v>125</v>
      </c>
      <c r="B2" s="15"/>
      <c r="C2" s="15"/>
      <c r="D2" s="15"/>
      <c r="E2" s="15"/>
      <c r="F2" s="72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16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ht="27.6" customHeight="1">
      <c r="A3" s="8" t="s">
        <v>0</v>
      </c>
      <c r="B3" s="93" t="s">
        <v>70</v>
      </c>
      <c r="C3" s="93"/>
      <c r="D3" s="93"/>
      <c r="E3" s="93"/>
      <c r="F3" s="93"/>
      <c r="G3" s="93"/>
      <c r="H3" s="93"/>
      <c r="I3" s="94" t="s">
        <v>131</v>
      </c>
      <c r="J3" s="94" t="s">
        <v>132</v>
      </c>
      <c r="K3" s="95" t="s">
        <v>1</v>
      </c>
      <c r="L3" s="95"/>
      <c r="M3" s="95"/>
      <c r="N3" s="95"/>
      <c r="O3" s="96" t="s">
        <v>2</v>
      </c>
      <c r="P3" s="96"/>
      <c r="Q3" s="96"/>
      <c r="R3" s="96"/>
      <c r="S3" s="96"/>
      <c r="T3" s="96"/>
      <c r="U3" s="97" t="s">
        <v>3</v>
      </c>
      <c r="V3" s="97"/>
      <c r="W3" s="97"/>
      <c r="X3" s="97"/>
      <c r="Y3" s="98" t="s">
        <v>72</v>
      </c>
      <c r="Z3" s="99"/>
      <c r="AA3" s="99"/>
      <c r="AB3" s="99"/>
      <c r="AC3" s="101" t="s">
        <v>73</v>
      </c>
      <c r="AD3" s="101"/>
      <c r="AE3" s="101"/>
      <c r="AF3" s="101"/>
      <c r="AG3" s="102" t="s">
        <v>80</v>
      </c>
      <c r="AH3" s="102"/>
      <c r="AI3" s="102"/>
      <c r="AJ3" s="103" t="s">
        <v>85</v>
      </c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175.2" customHeight="1">
      <c r="A4" s="19" t="s">
        <v>4</v>
      </c>
      <c r="B4" s="20" t="s">
        <v>8</v>
      </c>
      <c r="C4" s="21" t="s">
        <v>5</v>
      </c>
      <c r="D4" s="21" t="s">
        <v>9</v>
      </c>
      <c r="E4" s="21" t="s">
        <v>10</v>
      </c>
      <c r="F4" s="21" t="s">
        <v>11</v>
      </c>
      <c r="G4" s="21" t="s">
        <v>6</v>
      </c>
      <c r="H4" s="22" t="s">
        <v>7</v>
      </c>
      <c r="I4" s="94"/>
      <c r="J4" s="94"/>
      <c r="K4" s="18" t="s">
        <v>12</v>
      </c>
      <c r="L4" s="18" t="s">
        <v>13</v>
      </c>
      <c r="M4" s="18" t="s">
        <v>14</v>
      </c>
      <c r="N4" s="23" t="s">
        <v>15</v>
      </c>
      <c r="O4" s="24" t="s">
        <v>16</v>
      </c>
      <c r="P4" s="24" t="s">
        <v>17</v>
      </c>
      <c r="Q4" s="25" t="s">
        <v>18</v>
      </c>
      <c r="R4" s="25" t="s">
        <v>19</v>
      </c>
      <c r="S4" s="25" t="s">
        <v>20</v>
      </c>
      <c r="T4" s="25" t="s">
        <v>21</v>
      </c>
      <c r="U4" s="26" t="s">
        <v>22</v>
      </c>
      <c r="V4" s="26" t="s">
        <v>23</v>
      </c>
      <c r="W4" s="26" t="s">
        <v>24</v>
      </c>
      <c r="X4" s="26" t="s">
        <v>25</v>
      </c>
      <c r="Y4" s="27" t="s">
        <v>22</v>
      </c>
      <c r="Z4" s="27" t="s">
        <v>23</v>
      </c>
      <c r="AA4" s="27" t="s">
        <v>24</v>
      </c>
      <c r="AB4" s="27" t="s">
        <v>25</v>
      </c>
      <c r="AC4" s="28" t="s">
        <v>74</v>
      </c>
      <c r="AD4" s="28" t="s">
        <v>75</v>
      </c>
      <c r="AE4" s="28" t="s">
        <v>76</v>
      </c>
      <c r="AF4" s="28" t="s">
        <v>77</v>
      </c>
      <c r="AG4" s="29" t="s">
        <v>81</v>
      </c>
      <c r="AH4" s="29" t="s">
        <v>82</v>
      </c>
      <c r="AI4" s="29" t="s">
        <v>83</v>
      </c>
      <c r="AJ4" s="104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ht="84" customHeight="1">
      <c r="A5" s="75" t="s">
        <v>127</v>
      </c>
      <c r="B5" s="30" t="s">
        <v>87</v>
      </c>
      <c r="C5" s="31" t="s">
        <v>29</v>
      </c>
      <c r="D5" s="31" t="s">
        <v>30</v>
      </c>
      <c r="E5" s="30" t="s">
        <v>31</v>
      </c>
      <c r="F5" s="30" t="s">
        <v>32</v>
      </c>
      <c r="G5" s="31"/>
      <c r="H5" s="31"/>
      <c r="I5" s="30" t="s">
        <v>33</v>
      </c>
      <c r="J5" s="32">
        <v>45291</v>
      </c>
      <c r="K5" s="68" t="s">
        <v>32</v>
      </c>
      <c r="L5" s="69" t="s">
        <v>34</v>
      </c>
      <c r="M5" s="69" t="s">
        <v>34</v>
      </c>
      <c r="N5" s="69" t="s">
        <v>35</v>
      </c>
      <c r="O5" s="30" t="s">
        <v>36</v>
      </c>
      <c r="P5" s="30" t="s">
        <v>37</v>
      </c>
      <c r="Q5" s="33" t="s">
        <v>38</v>
      </c>
      <c r="R5" s="33" t="s">
        <v>39</v>
      </c>
      <c r="S5" s="34" t="s">
        <v>40</v>
      </c>
      <c r="T5" s="34">
        <v>2</v>
      </c>
      <c r="U5" s="9">
        <v>100</v>
      </c>
      <c r="V5" s="34">
        <v>0</v>
      </c>
      <c r="W5" s="34">
        <v>0</v>
      </c>
      <c r="X5" s="34">
        <v>0</v>
      </c>
      <c r="Y5" s="10">
        <f>INT(U5*120%)</f>
        <v>120</v>
      </c>
      <c r="Z5" s="34">
        <v>0</v>
      </c>
      <c r="AA5" s="34">
        <v>0</v>
      </c>
      <c r="AB5" s="34">
        <v>0</v>
      </c>
      <c r="AC5" s="35" t="s">
        <v>35</v>
      </c>
      <c r="AD5" s="35" t="s">
        <v>32</v>
      </c>
      <c r="AE5" s="35" t="s">
        <v>78</v>
      </c>
      <c r="AF5" s="80" t="s">
        <v>79</v>
      </c>
      <c r="AG5" s="35" t="s">
        <v>84</v>
      </c>
      <c r="AH5" s="35" t="s">
        <v>84</v>
      </c>
      <c r="AI5" s="35" t="s">
        <v>84</v>
      </c>
      <c r="AJ5" s="36">
        <v>45292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ht="85.2" customHeight="1">
      <c r="A6" s="76"/>
      <c r="B6" s="37" t="s">
        <v>88</v>
      </c>
      <c r="C6" s="38" t="s">
        <v>26</v>
      </c>
      <c r="D6" s="38" t="s">
        <v>27</v>
      </c>
      <c r="E6" s="37" t="s">
        <v>27</v>
      </c>
      <c r="F6" s="37" t="s">
        <v>28</v>
      </c>
      <c r="G6" s="38" t="s">
        <v>41</v>
      </c>
      <c r="H6" s="38"/>
      <c r="I6" s="37" t="s">
        <v>33</v>
      </c>
      <c r="J6" s="39">
        <v>45291</v>
      </c>
      <c r="K6" s="70" t="s">
        <v>32</v>
      </c>
      <c r="L6" s="71" t="s">
        <v>34</v>
      </c>
      <c r="M6" s="71" t="s">
        <v>34</v>
      </c>
      <c r="N6" s="71" t="s">
        <v>35</v>
      </c>
      <c r="O6" s="37" t="s">
        <v>36</v>
      </c>
      <c r="P6" s="37" t="s">
        <v>37</v>
      </c>
      <c r="Q6" s="40" t="s">
        <v>42</v>
      </c>
      <c r="R6" s="40" t="s">
        <v>43</v>
      </c>
      <c r="S6" s="41" t="s">
        <v>40</v>
      </c>
      <c r="T6" s="41">
        <v>13</v>
      </c>
      <c r="U6" s="9">
        <v>1302</v>
      </c>
      <c r="V6" s="41">
        <v>0</v>
      </c>
      <c r="W6" s="41">
        <v>0</v>
      </c>
      <c r="X6" s="41">
        <v>0</v>
      </c>
      <c r="Y6" s="10">
        <f t="shared" ref="Y6:Y13" si="0">INT(U6*120%)</f>
        <v>1562</v>
      </c>
      <c r="Z6" s="41">
        <v>0</v>
      </c>
      <c r="AA6" s="41">
        <v>0</v>
      </c>
      <c r="AB6" s="41">
        <v>0</v>
      </c>
      <c r="AC6" s="42" t="s">
        <v>35</v>
      </c>
      <c r="AD6" s="42" t="s">
        <v>32</v>
      </c>
      <c r="AE6" s="42" t="s">
        <v>78</v>
      </c>
      <c r="AF6" s="86"/>
      <c r="AG6" s="42" t="s">
        <v>84</v>
      </c>
      <c r="AH6" s="42" t="s">
        <v>84</v>
      </c>
      <c r="AI6" s="42" t="s">
        <v>84</v>
      </c>
      <c r="AJ6" s="43">
        <v>45292</v>
      </c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63" customHeight="1">
      <c r="A7" s="44"/>
      <c r="B7" s="30" t="s">
        <v>89</v>
      </c>
      <c r="C7" s="31" t="s">
        <v>26</v>
      </c>
      <c r="D7" s="31" t="s">
        <v>27</v>
      </c>
      <c r="E7" s="30" t="s">
        <v>27</v>
      </c>
      <c r="F7" s="30" t="s">
        <v>28</v>
      </c>
      <c r="G7" s="31">
        <v>17</v>
      </c>
      <c r="H7" s="31"/>
      <c r="I7" s="30" t="s">
        <v>33</v>
      </c>
      <c r="J7" s="32">
        <v>45291</v>
      </c>
      <c r="K7" s="68" t="s">
        <v>32</v>
      </c>
      <c r="L7" s="69" t="s">
        <v>34</v>
      </c>
      <c r="M7" s="69" t="s">
        <v>34</v>
      </c>
      <c r="N7" s="69" t="s">
        <v>35</v>
      </c>
      <c r="O7" s="30" t="s">
        <v>36</v>
      </c>
      <c r="P7" s="30" t="s">
        <v>37</v>
      </c>
      <c r="Q7" s="33" t="s">
        <v>44</v>
      </c>
      <c r="R7" s="33" t="s">
        <v>45</v>
      </c>
      <c r="S7" s="34" t="s">
        <v>40</v>
      </c>
      <c r="T7" s="34">
        <v>21</v>
      </c>
      <c r="U7" s="9">
        <v>2888</v>
      </c>
      <c r="V7" s="34">
        <v>0</v>
      </c>
      <c r="W7" s="34">
        <v>0</v>
      </c>
      <c r="X7" s="34">
        <v>0</v>
      </c>
      <c r="Y7" s="10">
        <f t="shared" si="0"/>
        <v>3465</v>
      </c>
      <c r="Z7" s="34">
        <v>0</v>
      </c>
      <c r="AA7" s="34">
        <v>0</v>
      </c>
      <c r="AB7" s="34">
        <v>0</v>
      </c>
      <c r="AC7" s="35" t="s">
        <v>35</v>
      </c>
      <c r="AD7" s="35" t="s">
        <v>32</v>
      </c>
      <c r="AE7" s="35" t="s">
        <v>78</v>
      </c>
      <c r="AF7" s="86"/>
      <c r="AG7" s="35" t="s">
        <v>84</v>
      </c>
      <c r="AH7" s="35" t="s">
        <v>84</v>
      </c>
      <c r="AI7" s="35" t="s">
        <v>84</v>
      </c>
      <c r="AJ7" s="36">
        <v>45292</v>
      </c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103.8" customHeight="1">
      <c r="A8" s="44"/>
      <c r="B8" s="37" t="s">
        <v>90</v>
      </c>
      <c r="C8" s="38" t="s">
        <v>29</v>
      </c>
      <c r="D8" s="38" t="s">
        <v>30</v>
      </c>
      <c r="E8" s="37" t="s">
        <v>46</v>
      </c>
      <c r="F8" s="37"/>
      <c r="G8" s="38">
        <v>11</v>
      </c>
      <c r="H8" s="38" t="s">
        <v>47</v>
      </c>
      <c r="I8" s="37" t="s">
        <v>33</v>
      </c>
      <c r="J8" s="64" t="s">
        <v>136</v>
      </c>
      <c r="K8" s="70" t="s">
        <v>32</v>
      </c>
      <c r="L8" s="71" t="s">
        <v>34</v>
      </c>
      <c r="M8" s="71" t="s">
        <v>34</v>
      </c>
      <c r="N8" s="71" t="s">
        <v>35</v>
      </c>
      <c r="O8" s="37" t="s">
        <v>36</v>
      </c>
      <c r="P8" s="37" t="s">
        <v>48</v>
      </c>
      <c r="Q8" s="40" t="s">
        <v>49</v>
      </c>
      <c r="R8" s="40" t="s">
        <v>50</v>
      </c>
      <c r="S8" s="41" t="s">
        <v>51</v>
      </c>
      <c r="T8" s="41">
        <v>26</v>
      </c>
      <c r="U8" s="9">
        <v>2392</v>
      </c>
      <c r="V8" s="41">
        <v>0</v>
      </c>
      <c r="W8" s="41">
        <v>0</v>
      </c>
      <c r="X8" s="41">
        <v>0</v>
      </c>
      <c r="Y8" s="10">
        <f t="shared" si="0"/>
        <v>2870</v>
      </c>
      <c r="Z8" s="41">
        <v>0</v>
      </c>
      <c r="AA8" s="41">
        <v>0</v>
      </c>
      <c r="AB8" s="41">
        <v>0</v>
      </c>
      <c r="AC8" s="42" t="s">
        <v>35</v>
      </c>
      <c r="AD8" s="42" t="s">
        <v>32</v>
      </c>
      <c r="AE8" s="42" t="s">
        <v>78</v>
      </c>
      <c r="AF8" s="86"/>
      <c r="AG8" s="42" t="s">
        <v>84</v>
      </c>
      <c r="AH8" s="42" t="s">
        <v>84</v>
      </c>
      <c r="AI8" s="42" t="s">
        <v>84</v>
      </c>
      <c r="AJ8" s="43">
        <v>45292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1" customFormat="1" ht="83.4" customHeight="1">
      <c r="A9" s="44"/>
      <c r="B9" s="30" t="s">
        <v>91</v>
      </c>
      <c r="C9" s="31" t="s">
        <v>26</v>
      </c>
      <c r="D9" s="31" t="s">
        <v>27</v>
      </c>
      <c r="E9" s="30" t="s">
        <v>27</v>
      </c>
      <c r="F9" s="30" t="s">
        <v>28</v>
      </c>
      <c r="G9" s="31">
        <v>17</v>
      </c>
      <c r="H9" s="31"/>
      <c r="I9" s="30" t="s">
        <v>33</v>
      </c>
      <c r="J9" s="53" t="s">
        <v>136</v>
      </c>
      <c r="K9" s="68" t="s">
        <v>32</v>
      </c>
      <c r="L9" s="69" t="s">
        <v>34</v>
      </c>
      <c r="M9" s="69" t="s">
        <v>34</v>
      </c>
      <c r="N9" s="69" t="s">
        <v>35</v>
      </c>
      <c r="O9" s="30" t="s">
        <v>36</v>
      </c>
      <c r="P9" s="30" t="s">
        <v>48</v>
      </c>
      <c r="Q9" s="33" t="s">
        <v>52</v>
      </c>
      <c r="R9" s="33" t="s">
        <v>53</v>
      </c>
      <c r="S9" s="34" t="s">
        <v>51</v>
      </c>
      <c r="T9" s="34">
        <v>26</v>
      </c>
      <c r="U9" s="9">
        <v>107</v>
      </c>
      <c r="V9" s="34">
        <v>0</v>
      </c>
      <c r="W9" s="34">
        <v>0</v>
      </c>
      <c r="X9" s="34">
        <v>0</v>
      </c>
      <c r="Y9" s="10">
        <f t="shared" si="0"/>
        <v>128</v>
      </c>
      <c r="Z9" s="34">
        <v>0</v>
      </c>
      <c r="AA9" s="34">
        <v>0</v>
      </c>
      <c r="AB9" s="34">
        <v>0</v>
      </c>
      <c r="AC9" s="35" t="s">
        <v>35</v>
      </c>
      <c r="AD9" s="35" t="s">
        <v>32</v>
      </c>
      <c r="AE9" s="35" t="s">
        <v>78</v>
      </c>
      <c r="AF9" s="86"/>
      <c r="AG9" s="35" t="s">
        <v>84</v>
      </c>
      <c r="AH9" s="35" t="s">
        <v>84</v>
      </c>
      <c r="AI9" s="35" t="s">
        <v>84</v>
      </c>
      <c r="AJ9" s="36">
        <v>45292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s="1" customFormat="1" ht="94.2" customHeight="1">
      <c r="A10" s="44"/>
      <c r="B10" s="37" t="s">
        <v>92</v>
      </c>
      <c r="C10" s="38" t="s">
        <v>54</v>
      </c>
      <c r="D10" s="38" t="s">
        <v>55</v>
      </c>
      <c r="E10" s="37" t="s">
        <v>56</v>
      </c>
      <c r="F10" s="37" t="s">
        <v>86</v>
      </c>
      <c r="G10" s="38">
        <v>1</v>
      </c>
      <c r="H10" s="38"/>
      <c r="I10" s="37" t="s">
        <v>33</v>
      </c>
      <c r="J10" s="67" t="s">
        <v>135</v>
      </c>
      <c r="K10" s="70" t="s">
        <v>32</v>
      </c>
      <c r="L10" s="71" t="s">
        <v>34</v>
      </c>
      <c r="M10" s="71" t="s">
        <v>34</v>
      </c>
      <c r="N10" s="71" t="s">
        <v>35</v>
      </c>
      <c r="O10" s="37" t="s">
        <v>57</v>
      </c>
      <c r="P10" s="37" t="s">
        <v>58</v>
      </c>
      <c r="Q10" s="40" t="s">
        <v>59</v>
      </c>
      <c r="R10" s="40" t="s">
        <v>60</v>
      </c>
      <c r="S10" s="41" t="s">
        <v>51</v>
      </c>
      <c r="T10" s="41">
        <v>9</v>
      </c>
      <c r="U10" s="9">
        <v>5437</v>
      </c>
      <c r="V10" s="41">
        <v>0</v>
      </c>
      <c r="W10" s="41">
        <v>0</v>
      </c>
      <c r="X10" s="41">
        <v>0</v>
      </c>
      <c r="Y10" s="10">
        <f t="shared" si="0"/>
        <v>6524</v>
      </c>
      <c r="Z10" s="41">
        <v>0</v>
      </c>
      <c r="AA10" s="41">
        <v>0</v>
      </c>
      <c r="AB10" s="41">
        <v>0</v>
      </c>
      <c r="AC10" s="42" t="s">
        <v>35</v>
      </c>
      <c r="AD10" s="42" t="s">
        <v>32</v>
      </c>
      <c r="AE10" s="42" t="s">
        <v>78</v>
      </c>
      <c r="AF10" s="86"/>
      <c r="AG10" s="42" t="s">
        <v>84</v>
      </c>
      <c r="AH10" s="42" t="s">
        <v>84</v>
      </c>
      <c r="AI10" s="42" t="s">
        <v>84</v>
      </c>
      <c r="AJ10" s="43">
        <v>45292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s="1" customFormat="1" ht="102.6" customHeight="1">
      <c r="A11" s="44"/>
      <c r="B11" s="30" t="s">
        <v>93</v>
      </c>
      <c r="C11" s="31" t="s">
        <v>26</v>
      </c>
      <c r="D11" s="31" t="s">
        <v>27</v>
      </c>
      <c r="E11" s="30" t="s">
        <v>27</v>
      </c>
      <c r="F11" s="30" t="s">
        <v>28</v>
      </c>
      <c r="G11" s="31" t="s">
        <v>41</v>
      </c>
      <c r="H11" s="31"/>
      <c r="I11" s="30" t="s">
        <v>33</v>
      </c>
      <c r="J11" s="53" t="s">
        <v>136</v>
      </c>
      <c r="K11" s="68" t="s">
        <v>32</v>
      </c>
      <c r="L11" s="69" t="s">
        <v>34</v>
      </c>
      <c r="M11" s="69" t="s">
        <v>34</v>
      </c>
      <c r="N11" s="69" t="s">
        <v>35</v>
      </c>
      <c r="O11" s="30" t="s">
        <v>36</v>
      </c>
      <c r="P11" s="30" t="s">
        <v>48</v>
      </c>
      <c r="Q11" s="33" t="s">
        <v>61</v>
      </c>
      <c r="R11" s="33" t="s">
        <v>62</v>
      </c>
      <c r="S11" s="34" t="s">
        <v>51</v>
      </c>
      <c r="T11" s="34">
        <v>16</v>
      </c>
      <c r="U11" s="9">
        <v>875</v>
      </c>
      <c r="V11" s="34">
        <v>0</v>
      </c>
      <c r="W11" s="34">
        <v>0</v>
      </c>
      <c r="X11" s="34">
        <v>0</v>
      </c>
      <c r="Y11" s="10">
        <f t="shared" si="0"/>
        <v>1050</v>
      </c>
      <c r="Z11" s="34">
        <v>0</v>
      </c>
      <c r="AA11" s="34">
        <v>0</v>
      </c>
      <c r="AB11" s="34">
        <v>0</v>
      </c>
      <c r="AC11" s="35" t="s">
        <v>35</v>
      </c>
      <c r="AD11" s="35" t="s">
        <v>32</v>
      </c>
      <c r="AE11" s="35" t="s">
        <v>78</v>
      </c>
      <c r="AF11" s="86"/>
      <c r="AG11" s="35" t="s">
        <v>84</v>
      </c>
      <c r="AH11" s="35" t="s">
        <v>84</v>
      </c>
      <c r="AI11" s="35" t="s">
        <v>84</v>
      </c>
      <c r="AJ11" s="36">
        <v>45292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1" customFormat="1" ht="92.4" customHeight="1">
      <c r="A12" s="44"/>
      <c r="B12" s="37" t="s">
        <v>94</v>
      </c>
      <c r="C12" s="38" t="s">
        <v>63</v>
      </c>
      <c r="D12" s="38" t="s">
        <v>64</v>
      </c>
      <c r="E12" s="37" t="s">
        <v>65</v>
      </c>
      <c r="F12" s="37"/>
      <c r="G12" s="38">
        <v>22</v>
      </c>
      <c r="H12" s="38" t="s">
        <v>47</v>
      </c>
      <c r="I12" s="37" t="s">
        <v>33</v>
      </c>
      <c r="J12" s="64" t="s">
        <v>136</v>
      </c>
      <c r="K12" s="70" t="s">
        <v>32</v>
      </c>
      <c r="L12" s="71" t="s">
        <v>34</v>
      </c>
      <c r="M12" s="71" t="s">
        <v>34</v>
      </c>
      <c r="N12" s="71" t="s">
        <v>35</v>
      </c>
      <c r="O12" s="37" t="s">
        <v>36</v>
      </c>
      <c r="P12" s="37" t="s">
        <v>48</v>
      </c>
      <c r="Q12" s="40" t="s">
        <v>66</v>
      </c>
      <c r="R12" s="40" t="s">
        <v>67</v>
      </c>
      <c r="S12" s="41" t="s">
        <v>51</v>
      </c>
      <c r="T12" s="41">
        <v>15</v>
      </c>
      <c r="U12" s="9">
        <v>6451</v>
      </c>
      <c r="V12" s="41">
        <v>0</v>
      </c>
      <c r="W12" s="41">
        <v>0</v>
      </c>
      <c r="X12" s="41">
        <v>0</v>
      </c>
      <c r="Y12" s="10">
        <f t="shared" si="0"/>
        <v>7741</v>
      </c>
      <c r="Z12" s="41">
        <v>0</v>
      </c>
      <c r="AA12" s="41">
        <v>0</v>
      </c>
      <c r="AB12" s="41">
        <v>0</v>
      </c>
      <c r="AC12" s="42" t="s">
        <v>35</v>
      </c>
      <c r="AD12" s="42" t="s">
        <v>32</v>
      </c>
      <c r="AE12" s="42" t="s">
        <v>78</v>
      </c>
      <c r="AF12" s="86"/>
      <c r="AG12" s="42" t="s">
        <v>84</v>
      </c>
      <c r="AH12" s="42" t="s">
        <v>84</v>
      </c>
      <c r="AI12" s="42" t="s">
        <v>84</v>
      </c>
      <c r="AJ12" s="43">
        <v>45292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ht="81" customHeight="1">
      <c r="A13" s="45"/>
      <c r="B13" s="30" t="s">
        <v>95</v>
      </c>
      <c r="C13" s="31" t="s">
        <v>26</v>
      </c>
      <c r="D13" s="31" t="s">
        <v>27</v>
      </c>
      <c r="E13" s="30" t="s">
        <v>27</v>
      </c>
      <c r="F13" s="30" t="s">
        <v>28</v>
      </c>
      <c r="G13" s="31">
        <v>17</v>
      </c>
      <c r="H13" s="31"/>
      <c r="I13" s="30" t="s">
        <v>33</v>
      </c>
      <c r="J13" s="32">
        <v>45291</v>
      </c>
      <c r="K13" s="68" t="s">
        <v>32</v>
      </c>
      <c r="L13" s="69" t="s">
        <v>34</v>
      </c>
      <c r="M13" s="69" t="s">
        <v>34</v>
      </c>
      <c r="N13" s="69" t="s">
        <v>35</v>
      </c>
      <c r="O13" s="30" t="s">
        <v>36</v>
      </c>
      <c r="P13" s="30" t="s">
        <v>37</v>
      </c>
      <c r="Q13" s="33" t="s">
        <v>68</v>
      </c>
      <c r="R13" s="33" t="s">
        <v>69</v>
      </c>
      <c r="S13" s="34" t="s">
        <v>40</v>
      </c>
      <c r="T13" s="34">
        <v>26</v>
      </c>
      <c r="U13" s="9">
        <v>22013</v>
      </c>
      <c r="V13" s="34">
        <v>0</v>
      </c>
      <c r="W13" s="34">
        <v>0</v>
      </c>
      <c r="X13" s="34">
        <v>0</v>
      </c>
      <c r="Y13" s="10">
        <f t="shared" si="0"/>
        <v>26415</v>
      </c>
      <c r="Z13" s="34">
        <v>0</v>
      </c>
      <c r="AA13" s="34">
        <v>0</v>
      </c>
      <c r="AB13" s="34">
        <v>0</v>
      </c>
      <c r="AC13" s="35" t="s">
        <v>35</v>
      </c>
      <c r="AD13" s="35" t="s">
        <v>32</v>
      </c>
      <c r="AE13" s="35" t="s">
        <v>78</v>
      </c>
      <c r="AF13" s="81"/>
      <c r="AG13" s="35" t="s">
        <v>84</v>
      </c>
      <c r="AH13" s="35" t="s">
        <v>84</v>
      </c>
      <c r="AI13" s="35" t="s">
        <v>84</v>
      </c>
      <c r="AJ13" s="36">
        <v>45292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5.6">
      <c r="A14" s="17"/>
      <c r="B14" s="17"/>
      <c r="C14" s="17"/>
      <c r="D14" s="17"/>
      <c r="E14" s="17"/>
      <c r="F14" s="7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6" t="s">
        <v>71</v>
      </c>
      <c r="U14" s="12">
        <f>SUM(U5:U13)</f>
        <v>41565</v>
      </c>
      <c r="V14" s="17"/>
      <c r="W14" s="17"/>
      <c r="X14" s="46" t="s">
        <v>71</v>
      </c>
      <c r="Y14" s="13">
        <f>SUM(Y5:Y13)</f>
        <v>49875</v>
      </c>
      <c r="Z14" s="17"/>
      <c r="AA14" s="17"/>
      <c r="AB14" s="17"/>
      <c r="AC14" s="17"/>
      <c r="AD14" s="17"/>
      <c r="AE14" s="17"/>
      <c r="AF14" s="17"/>
      <c r="AG14" s="47"/>
      <c r="AH14" s="47"/>
      <c r="AI14" s="4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25.2" customHeight="1">
      <c r="A15" s="63" t="s">
        <v>126</v>
      </c>
      <c r="B15" s="17"/>
      <c r="C15" s="17"/>
      <c r="D15" s="17"/>
      <c r="E15" s="17"/>
      <c r="F15" s="7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48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31.8" customHeight="1">
      <c r="A16" s="8" t="s">
        <v>0</v>
      </c>
      <c r="B16" s="93" t="s">
        <v>70</v>
      </c>
      <c r="C16" s="93"/>
      <c r="D16" s="93"/>
      <c r="E16" s="93"/>
      <c r="F16" s="93"/>
      <c r="G16" s="93"/>
      <c r="H16" s="93"/>
      <c r="I16" s="94" t="s">
        <v>131</v>
      </c>
      <c r="J16" s="94" t="s">
        <v>132</v>
      </c>
      <c r="K16" s="95" t="s">
        <v>1</v>
      </c>
      <c r="L16" s="95"/>
      <c r="M16" s="95"/>
      <c r="N16" s="95"/>
      <c r="O16" s="96" t="s">
        <v>2</v>
      </c>
      <c r="P16" s="96"/>
      <c r="Q16" s="96"/>
      <c r="R16" s="96"/>
      <c r="S16" s="96"/>
      <c r="T16" s="96"/>
      <c r="U16" s="97" t="s">
        <v>3</v>
      </c>
      <c r="V16" s="97"/>
      <c r="W16" s="97"/>
      <c r="X16" s="97"/>
      <c r="Y16" s="98" t="s">
        <v>72</v>
      </c>
      <c r="Z16" s="99"/>
      <c r="AA16" s="99"/>
      <c r="AB16" s="99"/>
      <c r="AC16" s="77" t="s">
        <v>73</v>
      </c>
      <c r="AD16" s="78"/>
      <c r="AE16" s="78"/>
      <c r="AF16" s="79"/>
      <c r="AG16" s="82" t="s">
        <v>96</v>
      </c>
      <c r="AH16" s="90" t="s">
        <v>97</v>
      </c>
      <c r="AI16" s="91"/>
      <c r="AJ16" s="91"/>
      <c r="AK16" s="91"/>
      <c r="AL16" s="91"/>
      <c r="AM16" s="91"/>
      <c r="AN16" s="92"/>
      <c r="AO16" s="87" t="s">
        <v>80</v>
      </c>
      <c r="AP16" s="88"/>
      <c r="AQ16" s="88"/>
      <c r="AR16" s="88"/>
      <c r="AS16" s="88"/>
      <c r="AT16" s="89"/>
      <c r="AU16" s="84" t="s">
        <v>85</v>
      </c>
    </row>
    <row r="17" spans="1:47" ht="160.80000000000001" customHeight="1">
      <c r="A17" s="49" t="s">
        <v>4</v>
      </c>
      <c r="B17" s="20" t="s">
        <v>8</v>
      </c>
      <c r="C17" s="21" t="s">
        <v>5</v>
      </c>
      <c r="D17" s="21" t="s">
        <v>9</v>
      </c>
      <c r="E17" s="21" t="s">
        <v>10</v>
      </c>
      <c r="F17" s="21" t="s">
        <v>11</v>
      </c>
      <c r="G17" s="21" t="s">
        <v>6</v>
      </c>
      <c r="H17" s="22" t="s">
        <v>7</v>
      </c>
      <c r="I17" s="94"/>
      <c r="J17" s="94"/>
      <c r="K17" s="18" t="s">
        <v>12</v>
      </c>
      <c r="L17" s="18" t="s">
        <v>13</v>
      </c>
      <c r="M17" s="18" t="s">
        <v>14</v>
      </c>
      <c r="N17" s="23" t="s">
        <v>15</v>
      </c>
      <c r="O17" s="24" t="s">
        <v>16</v>
      </c>
      <c r="P17" s="24" t="s">
        <v>17</v>
      </c>
      <c r="Q17" s="25" t="s">
        <v>18</v>
      </c>
      <c r="R17" s="25" t="s">
        <v>19</v>
      </c>
      <c r="S17" s="25" t="s">
        <v>20</v>
      </c>
      <c r="T17" s="25" t="s">
        <v>21</v>
      </c>
      <c r="U17" s="26" t="s">
        <v>22</v>
      </c>
      <c r="V17" s="26" t="s">
        <v>23</v>
      </c>
      <c r="W17" s="26" t="s">
        <v>24</v>
      </c>
      <c r="X17" s="26" t="s">
        <v>25</v>
      </c>
      <c r="Y17" s="27" t="s">
        <v>22</v>
      </c>
      <c r="Z17" s="27" t="s">
        <v>23</v>
      </c>
      <c r="AA17" s="27" t="s">
        <v>24</v>
      </c>
      <c r="AB17" s="27" t="s">
        <v>25</v>
      </c>
      <c r="AC17" s="28" t="s">
        <v>74</v>
      </c>
      <c r="AD17" s="28" t="s">
        <v>75</v>
      </c>
      <c r="AE17" s="28" t="s">
        <v>76</v>
      </c>
      <c r="AF17" s="28" t="s">
        <v>77</v>
      </c>
      <c r="AG17" s="83"/>
      <c r="AH17" s="50" t="s">
        <v>98</v>
      </c>
      <c r="AI17" s="51" t="s">
        <v>99</v>
      </c>
      <c r="AJ17" s="52" t="s">
        <v>100</v>
      </c>
      <c r="AK17" s="52" t="s">
        <v>101</v>
      </c>
      <c r="AL17" s="52" t="s">
        <v>102</v>
      </c>
      <c r="AM17" s="52" t="s">
        <v>103</v>
      </c>
      <c r="AN17" s="51" t="s">
        <v>104</v>
      </c>
      <c r="AO17" s="29" t="s">
        <v>105</v>
      </c>
      <c r="AP17" s="29" t="s">
        <v>106</v>
      </c>
      <c r="AQ17" s="29" t="s">
        <v>107</v>
      </c>
      <c r="AR17" s="29" t="s">
        <v>108</v>
      </c>
      <c r="AS17" s="29" t="s">
        <v>109</v>
      </c>
      <c r="AT17" s="29" t="s">
        <v>110</v>
      </c>
      <c r="AU17" s="85"/>
    </row>
    <row r="18" spans="1:47" ht="93.6" customHeight="1">
      <c r="A18" s="75" t="s">
        <v>127</v>
      </c>
      <c r="B18" s="30" t="s">
        <v>128</v>
      </c>
      <c r="C18" s="31" t="s">
        <v>118</v>
      </c>
      <c r="D18" s="31" t="s">
        <v>119</v>
      </c>
      <c r="E18" s="31" t="s">
        <v>119</v>
      </c>
      <c r="F18" s="30" t="s">
        <v>32</v>
      </c>
      <c r="G18" s="31">
        <v>31</v>
      </c>
      <c r="H18" s="31" t="s">
        <v>47</v>
      </c>
      <c r="I18" s="30" t="s">
        <v>120</v>
      </c>
      <c r="J18" s="53" t="s">
        <v>32</v>
      </c>
      <c r="K18" s="53" t="s">
        <v>123</v>
      </c>
      <c r="L18" s="30" t="s">
        <v>124</v>
      </c>
      <c r="M18" s="54" t="s">
        <v>116</v>
      </c>
      <c r="N18" s="54" t="s">
        <v>35</v>
      </c>
      <c r="O18" s="30" t="s">
        <v>36</v>
      </c>
      <c r="P18" s="30" t="s">
        <v>48</v>
      </c>
      <c r="Q18" s="33" t="s">
        <v>121</v>
      </c>
      <c r="R18" s="33" t="s">
        <v>122</v>
      </c>
      <c r="S18" s="34" t="s">
        <v>40</v>
      </c>
      <c r="T18" s="34">
        <v>10</v>
      </c>
      <c r="U18" s="9">
        <v>5500</v>
      </c>
      <c r="V18" s="34">
        <v>0</v>
      </c>
      <c r="W18" s="34">
        <v>0</v>
      </c>
      <c r="X18" s="34">
        <v>0</v>
      </c>
      <c r="Y18" s="10">
        <f>INT(U18*120%)</f>
        <v>6600</v>
      </c>
      <c r="Z18" s="34">
        <v>0</v>
      </c>
      <c r="AA18" s="34">
        <v>0</v>
      </c>
      <c r="AB18" s="34">
        <v>0</v>
      </c>
      <c r="AC18" s="35" t="s">
        <v>84</v>
      </c>
      <c r="AD18" s="35" t="s">
        <v>32</v>
      </c>
      <c r="AE18" s="35" t="s">
        <v>115</v>
      </c>
      <c r="AF18" s="80" t="s">
        <v>79</v>
      </c>
      <c r="AG18" s="35">
        <v>13</v>
      </c>
      <c r="AH18" s="55">
        <v>4.5999999999999996</v>
      </c>
      <c r="AI18" s="35" t="s">
        <v>115</v>
      </c>
      <c r="AJ18" s="35">
        <v>3000</v>
      </c>
      <c r="AK18" s="35">
        <v>0</v>
      </c>
      <c r="AL18" s="35">
        <v>0</v>
      </c>
      <c r="AM18" s="35">
        <v>0</v>
      </c>
      <c r="AN18" s="14">
        <f>AJ18</f>
        <v>3000</v>
      </c>
      <c r="AO18" s="35" t="s">
        <v>84</v>
      </c>
      <c r="AP18" s="35" t="s">
        <v>116</v>
      </c>
      <c r="AQ18" s="35" t="s">
        <v>84</v>
      </c>
      <c r="AR18" s="35" t="s">
        <v>84</v>
      </c>
      <c r="AS18" s="35" t="s">
        <v>117</v>
      </c>
      <c r="AT18" s="35" t="s">
        <v>115</v>
      </c>
      <c r="AU18" s="65" t="s">
        <v>133</v>
      </c>
    </row>
    <row r="19" spans="1:47" ht="87" customHeight="1">
      <c r="A19" s="76"/>
      <c r="B19" s="56" t="s">
        <v>129</v>
      </c>
      <c r="C19" s="57" t="s">
        <v>26</v>
      </c>
      <c r="D19" s="57" t="s">
        <v>27</v>
      </c>
      <c r="E19" s="57" t="s">
        <v>27</v>
      </c>
      <c r="F19" s="56" t="s">
        <v>112</v>
      </c>
      <c r="G19" s="57">
        <v>1</v>
      </c>
      <c r="H19" s="58" t="s">
        <v>32</v>
      </c>
      <c r="I19" s="57" t="s">
        <v>111</v>
      </c>
      <c r="J19" s="59">
        <v>45291</v>
      </c>
      <c r="K19" s="59" t="s">
        <v>32</v>
      </c>
      <c r="L19" s="60" t="s">
        <v>32</v>
      </c>
      <c r="M19" s="60" t="s">
        <v>32</v>
      </c>
      <c r="N19" s="60" t="s">
        <v>35</v>
      </c>
      <c r="O19" s="56" t="s">
        <v>36</v>
      </c>
      <c r="P19" s="56" t="s">
        <v>37</v>
      </c>
      <c r="Q19" s="61" t="s">
        <v>113</v>
      </c>
      <c r="R19" s="61" t="s">
        <v>114</v>
      </c>
      <c r="S19" s="58" t="s">
        <v>40</v>
      </c>
      <c r="T19" s="58">
        <v>13</v>
      </c>
      <c r="U19" s="9">
        <v>6652</v>
      </c>
      <c r="V19" s="58">
        <v>0</v>
      </c>
      <c r="W19" s="58">
        <v>0</v>
      </c>
      <c r="X19" s="58">
        <v>0</v>
      </c>
      <c r="Y19" s="10">
        <f>INT(U19*120%)</f>
        <v>7982</v>
      </c>
      <c r="Z19" s="58">
        <v>0</v>
      </c>
      <c r="AA19" s="58">
        <v>0</v>
      </c>
      <c r="AB19" s="58">
        <v>0</v>
      </c>
      <c r="AC19" s="62" t="s">
        <v>84</v>
      </c>
      <c r="AD19" s="62" t="s">
        <v>32</v>
      </c>
      <c r="AE19" s="62" t="s">
        <v>115</v>
      </c>
      <c r="AF19" s="81"/>
      <c r="AG19" s="62">
        <v>13</v>
      </c>
      <c r="AH19" s="62">
        <v>3.25</v>
      </c>
      <c r="AI19" s="62" t="s">
        <v>115</v>
      </c>
      <c r="AJ19" s="62">
        <v>3000</v>
      </c>
      <c r="AK19" s="62">
        <v>0</v>
      </c>
      <c r="AL19" s="62">
        <v>0</v>
      </c>
      <c r="AM19" s="62">
        <v>0</v>
      </c>
      <c r="AN19" s="14">
        <f>AJ19</f>
        <v>3000</v>
      </c>
      <c r="AO19" s="62" t="s">
        <v>115</v>
      </c>
      <c r="AP19" s="62" t="s">
        <v>116</v>
      </c>
      <c r="AQ19" s="62" t="s">
        <v>84</v>
      </c>
      <c r="AR19" s="62" t="s">
        <v>84</v>
      </c>
      <c r="AS19" s="62" t="s">
        <v>117</v>
      </c>
      <c r="AT19" s="62" t="s">
        <v>115</v>
      </c>
      <c r="AU19" s="66" t="s">
        <v>134</v>
      </c>
    </row>
    <row r="20" spans="1:47" ht="18">
      <c r="T20" s="2" t="s">
        <v>71</v>
      </c>
      <c r="U20" s="3">
        <f>SUM(U18:U19)</f>
        <v>12152</v>
      </c>
      <c r="X20" s="2" t="s">
        <v>71</v>
      </c>
      <c r="Y20" s="4">
        <f>SUM(Y18:Y19)</f>
        <v>14582</v>
      </c>
      <c r="AM20" s="2" t="s">
        <v>130</v>
      </c>
      <c r="AN20" s="7">
        <f>AJ18+AJ19</f>
        <v>6000</v>
      </c>
    </row>
    <row r="22" spans="1:47">
      <c r="Q22" s="6"/>
      <c r="W22" s="5"/>
    </row>
  </sheetData>
  <mergeCells count="27">
    <mergeCell ref="A1:AU1"/>
    <mergeCell ref="AC3:AF3"/>
    <mergeCell ref="AG3:AI3"/>
    <mergeCell ref="AJ3:AJ4"/>
    <mergeCell ref="U3:X3"/>
    <mergeCell ref="B3:H3"/>
    <mergeCell ref="I3:I4"/>
    <mergeCell ref="J3:J4"/>
    <mergeCell ref="K3:N3"/>
    <mergeCell ref="O3:T3"/>
    <mergeCell ref="Y3:AB3"/>
    <mergeCell ref="AU16:AU17"/>
    <mergeCell ref="AF5:AF13"/>
    <mergeCell ref="AO16:AT16"/>
    <mergeCell ref="AH16:AN16"/>
    <mergeCell ref="B16:H16"/>
    <mergeCell ref="I16:I17"/>
    <mergeCell ref="J16:J17"/>
    <mergeCell ref="K16:N16"/>
    <mergeCell ref="O16:T16"/>
    <mergeCell ref="U16:X16"/>
    <mergeCell ref="Y16:AB16"/>
    <mergeCell ref="A5:A6"/>
    <mergeCell ref="A18:A19"/>
    <mergeCell ref="AC16:AF16"/>
    <mergeCell ref="AF18:AF19"/>
    <mergeCell ref="AG16:AG17"/>
  </mergeCells>
  <hyperlinks>
    <hyperlink ref="AF5" r:id="rId1" xr:uid="{5C394C4A-D1DD-4A14-9AFE-8348CA7CD2CE}"/>
    <hyperlink ref="AF18" r:id="rId2" xr:uid="{A2C4A5EE-E35C-4F8C-A65A-8C153CC0FEDB}"/>
  </hyperlinks>
  <printOptions horizontalCentered="1"/>
  <pageMargins left="0.31496062992125984" right="0.31496062992125984" top="0.74803149606299213" bottom="0.74803149606299213" header="0.31496062992125984" footer="0.31496062992125984"/>
  <pageSetup paperSize="8" scale="4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Szumiec</dc:creator>
  <cp:lastModifiedBy>Weronika Szumiec</cp:lastModifiedBy>
  <cp:lastPrinted>2023-12-04T12:45:24Z</cp:lastPrinted>
  <dcterms:created xsi:type="dcterms:W3CDTF">2023-11-23T06:36:32Z</dcterms:created>
  <dcterms:modified xsi:type="dcterms:W3CDTF">2023-12-11T07:18:49Z</dcterms:modified>
</cp:coreProperties>
</file>