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.bosak\Desktop\postępowanie usunięcie szkód descze nawalne w 2021roku - CUPRUM\postępowanie\"/>
    </mc:Choice>
  </mc:AlternateContent>
  <bookViews>
    <workbookView xWindow="480" yWindow="36" windowWidth="22992" windowHeight="10032" activeTab="2"/>
  </bookViews>
  <sheets>
    <sheet name="Zbiornik L. Czarna" sheetId="2" r:id="rId1"/>
    <sheet name="Zbiornik L.Brzóza" sheetId="3" r:id="rId2"/>
    <sheet name="Zbiornik L. Marynin" sheetId="5" r:id="rId3"/>
    <sheet name="droga L. Potok" sheetId="6" r:id="rId4"/>
    <sheet name=" Ogrodzenie L. Potok" sheetId="7" r:id="rId5"/>
  </sheets>
  <definedNames>
    <definedName name="_xlnm.Print_Area" localSheetId="0">'Zbiornik L. Czarna'!$A$3:$G$19</definedName>
    <definedName name="_xlnm.Print_Area" localSheetId="2">'Zbiornik L. Marynin'!$A$3:$G$15</definedName>
    <definedName name="_xlnm.Print_Area" localSheetId="1">'Zbiornik L.Brzóza'!#REF!</definedName>
  </definedNames>
  <calcPr calcId="152511"/>
</workbook>
</file>

<file path=xl/calcChain.xml><?xml version="1.0" encoding="utf-8"?>
<calcChain xmlns="http://schemas.openxmlformats.org/spreadsheetml/2006/main">
  <c r="E15" i="7" l="1"/>
  <c r="E14" i="7" l="1"/>
  <c r="E13" i="7"/>
  <c r="E9" i="2" l="1"/>
  <c r="E8" i="2"/>
  <c r="E7" i="2" l="1"/>
  <c r="E8" i="6"/>
  <c r="E12" i="6" l="1"/>
  <c r="E11" i="6"/>
  <c r="E10" i="6"/>
  <c r="E9" i="6"/>
  <c r="E8" i="3" l="1"/>
  <c r="E9" i="3"/>
</calcChain>
</file>

<file path=xl/sharedStrings.xml><?xml version="1.0" encoding="utf-8"?>
<sst xmlns="http://schemas.openxmlformats.org/spreadsheetml/2006/main" count="151" uniqueCount="66">
  <si>
    <t>Lp</t>
  </si>
  <si>
    <t>Opis</t>
  </si>
  <si>
    <t>J. m.</t>
  </si>
  <si>
    <t>Ilość</t>
  </si>
  <si>
    <t>Cena jednostkowa</t>
  </si>
  <si>
    <t>Wartość
[zł netto]</t>
  </si>
  <si>
    <t>Wartość netto, zł</t>
  </si>
  <si>
    <t>Wartość brutto, zł</t>
  </si>
  <si>
    <t>Kalkulacja własna</t>
  </si>
  <si>
    <t>m3</t>
  </si>
  <si>
    <t>Zbiornik małej retencji położony w Leśnictwie Czarna, nr inw. 225/2136</t>
  </si>
  <si>
    <t>Pozycja KNR</t>
  </si>
  <si>
    <t>m2</t>
  </si>
  <si>
    <t>Zbiornik małej retencji położony w Leśnictwie Brzóza, nr inw. 225/2111</t>
  </si>
  <si>
    <t>Zbiornik ppoż położony w Leśnictwie Marynin, nr inw. 225/2118</t>
  </si>
  <si>
    <t xml:space="preserve">Oczyszczenie rowu melioracyjnego (ciek) z namułu o gr. 20 cm bez naruszania skarp rowu. Usunięcie namułu z rowu  z odrzuceniem poza rów wraz z rozplantowaniem
długość 40 mb </t>
  </si>
  <si>
    <t>m</t>
  </si>
  <si>
    <t>Pozycja
 KNR</t>
  </si>
  <si>
    <t>KNR 2-31 1402-02</t>
  </si>
  <si>
    <t>KNR 2-31 1403-05</t>
  </si>
  <si>
    <t>KNR 2-31 1404-01</t>
  </si>
  <si>
    <t>Oczyszczenie przepustów o śr. 0,6m z namułu przepust pod koroną drogi, fi 0,6m, dł - 8 mb, 
Obmiar: 
km 0+035, dł 8mb</t>
  </si>
  <si>
    <t>Droga leśna nr 43 POTOK (Brzeźnik) położona w Leśnictwia Potok, nr inw. 220/2167</t>
  </si>
  <si>
    <t>kalkulacja własna</t>
  </si>
  <si>
    <t>Zn. spr.: S.270.2.24.2021</t>
  </si>
  <si>
    <t>Załącznik nr 2 - kosztorys ofertowy, część 2</t>
  </si>
  <si>
    <t xml:space="preserve">Wykonanie napraw w infrastrukturze powstałych w wyniku nawalnych opadów deszczu  na obiektach:
Część 2: Droga leśna nr L43/03 położona w Leśnictwie Potok, nr inw. 220/2167
</t>
  </si>
  <si>
    <t>Wartość podatku VAT …. %</t>
  </si>
  <si>
    <t>Oczyszczenie przepustów o śr. 0,4m z namułu przepusty pod zjazdami, fi 0,4, dł - 6 mb
Obmiar: 
km 1+165 str.P, dł. 6,0m
km 1+576 str. P, dł. 6,0m</t>
  </si>
  <si>
    <t>KNR 2-31 1404-02</t>
  </si>
  <si>
    <t>Uzupełnienie wyrw w poboczach drogi materiałem pozyskanym z ukupu wraz z zagęszczeniem i rozplantowaniem na czysto
Obmiar:
km 0+332 str. L, P=3,0*1,20*0,7=2,52 m3 
km 1+015 str. P, P=1,60*0,90*0,30=0,43m3
km 1+055 str. P, P=1,20*0,60*0,40=0,29m3</t>
  </si>
  <si>
    <t>Ręczne plantowanie poboczy
Obmiar:
km 0+020 - 0+025 str.L, P=5,0*1,25=6,25m2
km 1+328 - 1+357 str.L, P=29,0*1,25=36,25 m2</t>
  </si>
  <si>
    <t>Oczyszczenie rowów z namułu o grubości 20 cm z wyprofilowaniem skarp rowu. 
Obmiar: 
km 1+447 - 1+553 str.L, dł. 106,0m
km 1+447 - 1+564 str.P, dł. 117,0m</t>
  </si>
  <si>
    <t>Oczyszczenie rowów z namułu o grubości 15 cm z wyprofilowaniem skarp rowu. 
Obmiar: 
km 0+050 - 0+220 str. L, dł. 170,0m
km 0+260 - 0+332 str. L, dł. 72,0 m
km 0+460 - 0+475 str. L, dł. 15,0m
km 0+739 - 0+757 str. P, dł. 18,0m
km 0+850 - 0+950 str. P, dł. 100,0m
km 1+032 - 1+044 str. L, dł. 12,0m
km 1+120 - 1+185 str. P, dł. 65,0m
km 1+265 - 1+328 str.P, dł. 63,0m
km 1+328 - 1+357 str.L, dł. 29,0m
km 1+365 - 1+375 str. P, dł. 10,0m
km 1+375 - 1+420 str. P, dł.45,0m
km 1+375 - 1+443 str.L, dł. 68,0m
km 1+570 - 1+589 str.P, dł. 19,0m
km 1+800 - 1+820 str. L, dł. 20,0m
km 1+957 - 1960 str. P, dł. 3,0m
km 2+034 - 2+052 str. L, dł. 18,0m
km 2+087 - 2+105 str. P, dł. 18,0m
km 2+090 - 2+105 str. L, dł. 15,0m</t>
  </si>
  <si>
    <t>KNR 2-31 1403-01</t>
  </si>
  <si>
    <t>Oczyszczenie rowów z namułu o grubości 10 cm bez naruszania skarp rowu.
Obmiar: 
km 0+022 - 0+033 str. L, dł. 11,0m
km 1+614 -1+720 str. P, dł. 106,0m
km 1+614 - 1+720 str. L, dł. 106,0m
km 1+735 - 1+745 str. P, dł. 10,0m
km 1+915 - 1+940 str. P, dł. 25,0m
km 1+928 - 1+967 str. L, dł. 39,0m</t>
  </si>
  <si>
    <t>Załącznik nr 2 - kosztorys ofertowy, część 3</t>
  </si>
  <si>
    <t>Wykonanie napraw w infrastrukturze powstałych w wyniku nawalnych opadów deszczu  na obiektach:
Część 4: Zbiornik małej retencji położony w Leśnictwie Brzóza, nr inw. 225/2111</t>
  </si>
  <si>
    <t>Załącznik nr 2 - kosztorys ofertowy, część 4</t>
  </si>
  <si>
    <t>Wykonanie napraw w infrastrukturze powstałych w wyniku nawalnych opadów deszczu  na obiektach:
Część 5: Zbiornik p.poż Wólka Niedźwiedzka położony w Leśnictwie Marynin, nr inw. 225/2118</t>
  </si>
  <si>
    <t>Załącznik nr 2 - kosztorys ofertowy, część 5</t>
  </si>
  <si>
    <t>Wykonanie napraw w infrastrukturze powstałych w wyniku nawalnych opadów deszczu  na obiektach:
Część 3: Zbiornik małej retencji położony w Leśnictwie Czarna, nr inw. 225/2136</t>
  </si>
  <si>
    <t>Wykonanie napraw w infrastrukturze powstałych w wyniku nawalnych opadów deszczu  na obiektach:
Część 1: Ogrodzenia podleśniczówki Leśnictwa Potok, nr inw. 165/5</t>
  </si>
  <si>
    <t>Załącznik nr 2 - kosztorys ofertowy, część 1</t>
  </si>
  <si>
    <t>Ręczne zasypywanie rowków erozyjnych powstałych na skarpach zbiornika wraz z dostarczeniem materiału, zagęszczenie mechaniczne, grunt kat. I-II
Obmiar:
Zbiornik nr 3: (3,30*0,6*0,50)*7szt=6,930 m3
Zbiornik nr 4: (4,0*0,7*0,4)*5 szt=5,600 m3</t>
  </si>
  <si>
    <t>Nasypy wykonywane koparkami z łyżką skarpową na wysięgniku teleskopowym z bezpośrednim wbudowaniem urobku uzyskanego z ukopu w skarpę zbiornika, grunt kat. I-II (grunty sypkie) - część wykopu poniżej lustra wody o głebokości 1,5-3,0m
Obmiar: 
Zbiornik nr 1: 25m*3,0m=75,0m2
Zbiornik nr 2: 25m*3,5m=87,50m2
Zbiornik nr 3: 30m*4,0m=120,0m2
Zbiornik nr 4: 25m*4,0m=100,0m2</t>
  </si>
  <si>
    <t>Odmulenie brzegów zbiornika wykonywane koparkami z przemieszczeniem urobku do rezerwy lub w nasyp na odl. 10 m, obj. Wykopu do 1,5/m3 /m krawędzi zbiornika, grunt kat. I-II, koparka 0,40m3
Obmiar: 30*1,5=45,0m3</t>
  </si>
  <si>
    <t>Wartość podatku VAT  …. %</t>
  </si>
  <si>
    <t>Ręczne zasypywanie rowków erozyjnych powstałych na skarpach zbiornika wraz z dostarczeniem materiału, zagęszczenie mechaniczne, grunt kat. I-II
Obmiar: 
Zbiornik nr 3: 5m*1,5m*0,6m=4,5m3
Zbiornik nr 3: 5m*0,5m*0,3m=0,75m3
Zbiornik nr 3: (9m*0,3m*0,2m)*9szt=4,86m3
Zbiornik nr 4: (7m*0,4*0,2)*4szt=2,24m3
Zbiornik nr 5: (3m*0,8*0,2)*5szt=2,40m3</t>
  </si>
  <si>
    <t>Nasypy wykonywane koparkami z łyżką skarpową na wysięgniku teleskopowym z bezpośrednim wbudowaniem urobku uzyskanego z ukopu w skarpę zbiornika, grunt kat. I-II (grunty sypkie) - część wykopu poniżej lustra wody o głebokości 1,5-3,0m
Obmiar: 
Zbiornik nr 3: 60m*3,0m=180,0m2
Zbiornik nr 3: 19m*8,0m=152,0m2</t>
  </si>
  <si>
    <t>Odtworzenie zastawki płotków faszynowych na rowie odpływowym za pomocą płotków i kiszki faszynowej (jeden rzad) na długości  3*1,5mb</t>
  </si>
  <si>
    <t>Plantowanie wraz z obsiewem skarp i korony nasypów - kat. gruntu I-II przy robotach wodno-melioracyjnych, poz. 2</t>
  </si>
  <si>
    <t>Plantowanie wraz z obsiewem skarp i korony nasypów - kat. gruntu I-II przy robotach wodno-melioracyjnych, poz. 3</t>
  </si>
  <si>
    <t>szt.</t>
  </si>
  <si>
    <t>mb</t>
  </si>
  <si>
    <t>Zakup i motaż drutu naciagowego na długości 16,8m - 3 rzędy drutu.</t>
  </si>
  <si>
    <t xml:space="preserve">Demontaż istniejącego słupka na stopie fundamentowej </t>
  </si>
  <si>
    <t>Zakup i montaż prefabrykowanego cokołu o wymiarach 80mm*250m</t>
  </si>
  <si>
    <t>Demontaż istniejącej siatki oraz drutu naciągowego lokalizacja: od furtki do narożnika ogrodzenia 
obmiar: 16,80m*1,20m =  20,16 m2</t>
  </si>
  <si>
    <t>Demontaż istniejącego cokołu prefabrykowanego na dugości 6mb wraz z utylizacją</t>
  </si>
  <si>
    <t>Montażsiatki na odcinku od furtki do narożnika ogrodzenia
Obmiar 16,80*1,20m= 20,16 m2</t>
  </si>
  <si>
    <t>Ręczne zasypywanie ubytków gruntu powstałych wskutek wypłukania wodą wyrzucaną z przepustu przelewowego na leje odpływowe wykonane z bruku kamiennego na zaprawiw cementowej wraz z dostarczeniem materiału, zagęszczenie mechaniczne, grunt kat. III
Obmiar: 
Zbiornik nr 1 str.P : 3,0m*0,5m*0,5m=0,750m3
Zbiornik nr 1 str.L : 2,5m*0,5m*0,5m=0,625m3
Zbiornik 3-4 str. L: 2,5m*1,0m*0,3m=0,750m3
Zbiornik 3-4 str. P: 3m*0,8m*0,3m=0,720m3
Zbiornik 4-5: 3m*0,5m*0,2m=0,300m3
Zbiornik 4-5: 1,5m*0,4m*0,15m=0,090m3</t>
  </si>
  <si>
    <t>Usunięcie karpy korzeniowej wraz z uzupełnieniem powstałego dołu gruntem z dowozu, grunt kat. I-II zagęszczany mechnanicznie (rekultywacja terenu). Utylizacja karpy korzeniowej</t>
  </si>
  <si>
    <t>Zakup siatki ogrodzeniowej ocynkowanej powlekanej PCV, średnica drutu min. 2,5 mm, oczka boku siatki dobrać wg istniejącego stanu, kolor zielony, wysokość siatki  1,20m, długość siatki 6,0m 
(2 przesła)</t>
  </si>
  <si>
    <t>Ogrodzenia podleśniczówki Leśnictwa Potok, nr inw. 165/5</t>
  </si>
  <si>
    <t>Zakup i montaż słupka z profilu (kątownik 40mm*40mm*2mm),  stopa fundamentowa o wymiarach 250mm*250mm*1200mm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</si>
</sst>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4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0" fillId="0" borderId="0" xfId="0" applyFill="1" applyAlignment="1"/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5" zoomScale="60" zoomScaleNormal="60" workbookViewId="0">
      <selection activeCell="B7" sqref="B7"/>
    </sheetView>
  </sheetViews>
  <sheetFormatPr defaultRowHeight="14.4" x14ac:dyDescent="0.3"/>
  <cols>
    <col min="1" max="1" width="8.88671875" style="7"/>
    <col min="2" max="2" width="11.5546875" customWidth="1"/>
    <col min="3" max="3" width="43.44140625" customWidth="1"/>
    <col min="5" max="5" width="10.88671875" customWidth="1"/>
    <col min="6" max="6" width="12.21875" customWidth="1"/>
    <col min="7" max="7" width="18.44140625" customWidth="1"/>
    <col min="10" max="10" width="11.5546875" customWidth="1"/>
    <col min="11" max="11" width="42" customWidth="1"/>
  </cols>
  <sheetData>
    <row r="1" spans="1:7" x14ac:dyDescent="0.3">
      <c r="A1" s="26" t="s">
        <v>24</v>
      </c>
      <c r="B1" s="26"/>
      <c r="D1" s="26" t="s">
        <v>36</v>
      </c>
      <c r="E1" s="26"/>
      <c r="F1" s="26"/>
      <c r="G1" s="26"/>
    </row>
    <row r="3" spans="1:7" ht="36" customHeight="1" x14ac:dyDescent="0.3">
      <c r="A3" s="27" t="s">
        <v>41</v>
      </c>
      <c r="B3" s="27"/>
      <c r="C3" s="27"/>
      <c r="D3" s="27"/>
      <c r="E3" s="27"/>
      <c r="F3" s="27"/>
      <c r="G3" s="27"/>
    </row>
    <row r="5" spans="1:7" ht="32.4" customHeight="1" x14ac:dyDescent="0.3">
      <c r="A5" s="31" t="s">
        <v>10</v>
      </c>
      <c r="B5" s="32"/>
      <c r="C5" s="32"/>
      <c r="D5" s="32"/>
      <c r="E5" s="32"/>
      <c r="F5" s="32"/>
      <c r="G5" s="33"/>
    </row>
    <row r="6" spans="1:7" ht="28.8" x14ac:dyDescent="0.3">
      <c r="A6" s="1" t="s">
        <v>0</v>
      </c>
      <c r="B6" s="2" t="s">
        <v>11</v>
      </c>
      <c r="C6" s="1" t="s">
        <v>1</v>
      </c>
      <c r="D6" s="1" t="s">
        <v>2</v>
      </c>
      <c r="E6" s="2" t="s">
        <v>3</v>
      </c>
      <c r="F6" s="2" t="s">
        <v>4</v>
      </c>
      <c r="G6" s="2" t="s">
        <v>5</v>
      </c>
    </row>
    <row r="7" spans="1:7" ht="201.6" x14ac:dyDescent="0.3">
      <c r="A7" s="18">
        <v>1</v>
      </c>
      <c r="B7" s="17" t="s">
        <v>23</v>
      </c>
      <c r="C7" s="16" t="s">
        <v>61</v>
      </c>
      <c r="D7" s="18" t="s">
        <v>9</v>
      </c>
      <c r="E7" s="25">
        <f>0.75+0.625+0.75+0.72+0.3+0.09</f>
        <v>3.2349999999999994</v>
      </c>
      <c r="F7" s="8"/>
      <c r="G7" s="3"/>
    </row>
    <row r="8" spans="1:7" ht="115.2" x14ac:dyDescent="0.3">
      <c r="A8" s="22">
        <v>2</v>
      </c>
      <c r="B8" s="24" t="s">
        <v>23</v>
      </c>
      <c r="C8" s="23" t="s">
        <v>44</v>
      </c>
      <c r="D8" s="22" t="s">
        <v>9</v>
      </c>
      <c r="E8" s="8">
        <f>6.93+5.6</f>
        <v>12.53</v>
      </c>
      <c r="F8" s="8"/>
      <c r="G8" s="3"/>
    </row>
    <row r="9" spans="1:7" ht="158.4" x14ac:dyDescent="0.3">
      <c r="A9" s="22">
        <v>3</v>
      </c>
      <c r="B9" s="24" t="s">
        <v>23</v>
      </c>
      <c r="C9" s="23" t="s">
        <v>45</v>
      </c>
      <c r="D9" s="22" t="s">
        <v>12</v>
      </c>
      <c r="E9" s="8">
        <f>75+87.5+120+100</f>
        <v>382.5</v>
      </c>
      <c r="F9" s="8"/>
      <c r="G9" s="3"/>
    </row>
    <row r="10" spans="1:7" ht="43.2" x14ac:dyDescent="0.3">
      <c r="A10" s="22">
        <v>4</v>
      </c>
      <c r="B10" s="24" t="s">
        <v>23</v>
      </c>
      <c r="C10" s="23" t="s">
        <v>52</v>
      </c>
      <c r="D10" s="22" t="s">
        <v>12</v>
      </c>
      <c r="E10" s="8">
        <v>382.5</v>
      </c>
      <c r="F10" s="8"/>
      <c r="G10" s="3"/>
    </row>
    <row r="11" spans="1:7" ht="86.4" x14ac:dyDescent="0.3">
      <c r="A11" s="22">
        <v>5</v>
      </c>
      <c r="B11" s="24" t="s">
        <v>23</v>
      </c>
      <c r="C11" s="23" t="s">
        <v>46</v>
      </c>
      <c r="D11" s="22" t="s">
        <v>9</v>
      </c>
      <c r="E11" s="8">
        <v>45</v>
      </c>
      <c r="F11" s="8"/>
      <c r="G11" s="3"/>
    </row>
    <row r="12" spans="1:7" ht="30" customHeight="1" x14ac:dyDescent="0.3">
      <c r="A12" s="28" t="s">
        <v>6</v>
      </c>
      <c r="B12" s="29"/>
      <c r="C12" s="29"/>
      <c r="D12" s="29"/>
      <c r="E12" s="29"/>
      <c r="F12" s="30"/>
      <c r="G12" s="4"/>
    </row>
    <row r="13" spans="1:7" ht="30" customHeight="1" x14ac:dyDescent="0.3">
      <c r="A13" s="28" t="s">
        <v>47</v>
      </c>
      <c r="B13" s="29"/>
      <c r="C13" s="29"/>
      <c r="D13" s="29"/>
      <c r="E13" s="29"/>
      <c r="F13" s="30"/>
      <c r="G13" s="4"/>
    </row>
    <row r="14" spans="1:7" ht="30" customHeight="1" x14ac:dyDescent="0.3">
      <c r="A14" s="28" t="s">
        <v>7</v>
      </c>
      <c r="B14" s="29"/>
      <c r="C14" s="29"/>
      <c r="D14" s="29"/>
      <c r="E14" s="29"/>
      <c r="F14" s="30"/>
      <c r="G14" s="4"/>
    </row>
    <row r="15" spans="1:7" x14ac:dyDescent="0.3">
      <c r="A15" s="9"/>
      <c r="B15" s="5"/>
      <c r="C15" s="5"/>
      <c r="D15" s="5"/>
      <c r="E15" s="5"/>
      <c r="F15" s="5"/>
      <c r="G15" s="6"/>
    </row>
    <row r="16" spans="1:7" x14ac:dyDescent="0.3">
      <c r="A16" s="15"/>
      <c r="B16" s="15"/>
      <c r="C16" s="15"/>
      <c r="D16" s="15"/>
      <c r="E16" s="15"/>
      <c r="F16" s="15"/>
      <c r="G16" s="15"/>
    </row>
    <row r="17" spans="1:7" x14ac:dyDescent="0.3">
      <c r="A17" s="10"/>
      <c r="B17" s="11"/>
      <c r="D17" s="11"/>
      <c r="E17" s="11"/>
      <c r="F17" s="11"/>
      <c r="G17" s="12"/>
    </row>
    <row r="18" spans="1:7" x14ac:dyDescent="0.3">
      <c r="A18" s="10"/>
      <c r="B18" s="11"/>
      <c r="D18" s="11"/>
      <c r="E18" s="11"/>
      <c r="F18" s="13"/>
      <c r="G18" s="14"/>
    </row>
    <row r="19" spans="1:7" x14ac:dyDescent="0.3">
      <c r="A19" s="10"/>
      <c r="B19" s="11"/>
      <c r="D19" s="11"/>
      <c r="E19" s="11"/>
      <c r="F19" s="13"/>
      <c r="G19" s="14"/>
    </row>
  </sheetData>
  <mergeCells count="7">
    <mergeCell ref="A1:B1"/>
    <mergeCell ref="D1:G1"/>
    <mergeCell ref="A3:G3"/>
    <mergeCell ref="A14:F14"/>
    <mergeCell ref="A13:F13"/>
    <mergeCell ref="A12:F12"/>
    <mergeCell ref="A5:G5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opLeftCell="A10" zoomScale="80" zoomScaleNormal="80" workbookViewId="0">
      <selection activeCell="K8" sqref="K8"/>
    </sheetView>
  </sheetViews>
  <sheetFormatPr defaultRowHeight="14.4" x14ac:dyDescent="0.3"/>
  <cols>
    <col min="2" max="2" width="11.5546875" customWidth="1"/>
    <col min="3" max="3" width="43.44140625" customWidth="1"/>
    <col min="5" max="5" width="12.33203125" customWidth="1"/>
    <col min="6" max="6" width="12.21875" customWidth="1"/>
    <col min="7" max="7" width="18.44140625" customWidth="1"/>
  </cols>
  <sheetData>
    <row r="1" spans="1:7" x14ac:dyDescent="0.3">
      <c r="A1" s="26" t="s">
        <v>24</v>
      </c>
      <c r="B1" s="26"/>
      <c r="D1" s="26" t="s">
        <v>38</v>
      </c>
      <c r="E1" s="26"/>
      <c r="F1" s="26"/>
      <c r="G1" s="26"/>
    </row>
    <row r="3" spans="1:7" ht="36.6" customHeight="1" x14ac:dyDescent="0.3">
      <c r="A3" s="27"/>
      <c r="B3" s="27"/>
      <c r="C3" s="27"/>
      <c r="D3" s="27"/>
      <c r="E3" s="27"/>
      <c r="F3" s="27"/>
    </row>
    <row r="4" spans="1:7" ht="40.200000000000003" customHeight="1" x14ac:dyDescent="0.3">
      <c r="A4" s="27" t="s">
        <v>37</v>
      </c>
      <c r="B4" s="27"/>
      <c r="C4" s="27"/>
      <c r="D4" s="27"/>
      <c r="E4" s="27"/>
      <c r="F4" s="27"/>
      <c r="G4" s="27"/>
    </row>
    <row r="5" spans="1:7" x14ac:dyDescent="0.3">
      <c r="A5" s="7"/>
    </row>
    <row r="6" spans="1:7" ht="32.4" customHeight="1" x14ac:dyDescent="0.3">
      <c r="A6" s="31" t="s">
        <v>13</v>
      </c>
      <c r="B6" s="32"/>
      <c r="C6" s="32"/>
      <c r="D6" s="32"/>
      <c r="E6" s="32"/>
      <c r="F6" s="32"/>
      <c r="G6" s="33"/>
    </row>
    <row r="7" spans="1:7" ht="28.8" x14ac:dyDescent="0.3">
      <c r="A7" s="22" t="s">
        <v>0</v>
      </c>
      <c r="B7" s="24" t="s">
        <v>11</v>
      </c>
      <c r="C7" s="22" t="s">
        <v>1</v>
      </c>
      <c r="D7" s="22" t="s">
        <v>2</v>
      </c>
      <c r="E7" s="24" t="s">
        <v>3</v>
      </c>
      <c r="F7" s="24" t="s">
        <v>4</v>
      </c>
      <c r="G7" s="24" t="s">
        <v>5</v>
      </c>
    </row>
    <row r="8" spans="1:7" ht="158.4" x14ac:dyDescent="0.3">
      <c r="A8" s="22">
        <v>1</v>
      </c>
      <c r="B8" s="24" t="s">
        <v>23</v>
      </c>
      <c r="C8" s="23" t="s">
        <v>48</v>
      </c>
      <c r="D8" s="22" t="s">
        <v>9</v>
      </c>
      <c r="E8" s="8">
        <f>4.5+0.75+4.86+2.24+2.4</f>
        <v>14.75</v>
      </c>
      <c r="F8" s="8"/>
      <c r="G8" s="8"/>
    </row>
    <row r="9" spans="1:7" ht="144" x14ac:dyDescent="0.3">
      <c r="A9" s="22">
        <v>2</v>
      </c>
      <c r="B9" s="24" t="s">
        <v>23</v>
      </c>
      <c r="C9" s="23" t="s">
        <v>49</v>
      </c>
      <c r="D9" s="22" t="s">
        <v>12</v>
      </c>
      <c r="E9" s="8">
        <f>180+152</f>
        <v>332</v>
      </c>
      <c r="F9" s="8"/>
      <c r="G9" s="8"/>
    </row>
    <row r="10" spans="1:7" ht="43.2" x14ac:dyDescent="0.3">
      <c r="A10" s="22">
        <v>3</v>
      </c>
      <c r="B10" s="24" t="s">
        <v>23</v>
      </c>
      <c r="C10" s="23" t="s">
        <v>51</v>
      </c>
      <c r="D10" s="22" t="s">
        <v>12</v>
      </c>
      <c r="E10" s="8">
        <v>332</v>
      </c>
      <c r="F10" s="8"/>
      <c r="G10" s="8"/>
    </row>
    <row r="11" spans="1:7" ht="86.4" x14ac:dyDescent="0.3">
      <c r="A11" s="22">
        <v>4</v>
      </c>
      <c r="B11" s="24" t="s">
        <v>23</v>
      </c>
      <c r="C11" s="23" t="s">
        <v>46</v>
      </c>
      <c r="D11" s="22" t="s">
        <v>9</v>
      </c>
      <c r="E11" s="8">
        <v>45</v>
      </c>
      <c r="F11" s="8"/>
      <c r="G11" s="8"/>
    </row>
    <row r="12" spans="1:7" ht="30" customHeight="1" x14ac:dyDescent="0.3">
      <c r="A12" s="28" t="s">
        <v>6</v>
      </c>
      <c r="B12" s="29"/>
      <c r="C12" s="29"/>
      <c r="D12" s="29"/>
      <c r="E12" s="29"/>
      <c r="F12" s="30"/>
      <c r="G12" s="4"/>
    </row>
    <row r="13" spans="1:7" ht="30" customHeight="1" x14ac:dyDescent="0.3">
      <c r="A13" s="28" t="s">
        <v>47</v>
      </c>
      <c r="B13" s="29"/>
      <c r="C13" s="29"/>
      <c r="D13" s="29"/>
      <c r="E13" s="29"/>
      <c r="F13" s="30"/>
      <c r="G13" s="4"/>
    </row>
    <row r="14" spans="1:7" ht="30" customHeight="1" x14ac:dyDescent="0.3">
      <c r="A14" s="28" t="s">
        <v>7</v>
      </c>
      <c r="B14" s="29"/>
      <c r="C14" s="29"/>
      <c r="D14" s="29"/>
      <c r="E14" s="29"/>
      <c r="F14" s="30"/>
      <c r="G14" s="4"/>
    </row>
    <row r="15" spans="1:7" x14ac:dyDescent="0.3">
      <c r="A15" s="9"/>
      <c r="B15" s="5"/>
      <c r="C15" s="5"/>
      <c r="D15" s="5"/>
      <c r="E15" s="5"/>
      <c r="F15" s="5"/>
      <c r="G15" s="6"/>
    </row>
    <row r="16" spans="1:7" x14ac:dyDescent="0.3">
      <c r="A16" s="15"/>
      <c r="B16" s="15"/>
      <c r="C16" s="15"/>
      <c r="D16" s="15"/>
      <c r="E16" s="15"/>
      <c r="F16" s="15"/>
      <c r="G16" s="15"/>
    </row>
    <row r="17" spans="1:7" x14ac:dyDescent="0.3">
      <c r="A17" s="10"/>
      <c r="B17" s="11"/>
      <c r="D17" s="11"/>
      <c r="E17" s="11"/>
      <c r="F17" s="11"/>
      <c r="G17" s="12"/>
    </row>
    <row r="18" spans="1:7" x14ac:dyDescent="0.3">
      <c r="A18" s="10"/>
      <c r="B18" s="11"/>
      <c r="D18" s="11"/>
      <c r="E18" s="11"/>
      <c r="F18" s="13"/>
      <c r="G18" s="14"/>
    </row>
    <row r="19" spans="1:7" x14ac:dyDescent="0.3">
      <c r="A19" s="10"/>
      <c r="B19" s="11"/>
      <c r="D19" s="11"/>
      <c r="E19" s="11"/>
      <c r="F19" s="13"/>
      <c r="G19" s="14"/>
    </row>
    <row r="20" spans="1:7" x14ac:dyDescent="0.3">
      <c r="A20" s="7"/>
    </row>
  </sheetData>
  <mergeCells count="8">
    <mergeCell ref="A1:B1"/>
    <mergeCell ref="D1:G1"/>
    <mergeCell ref="A14:F14"/>
    <mergeCell ref="A3:F3"/>
    <mergeCell ref="A4:G4"/>
    <mergeCell ref="A6:G6"/>
    <mergeCell ref="A12:F12"/>
    <mergeCell ref="A13:F13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zoomScale="80" zoomScaleNormal="80" workbookViewId="0">
      <selection activeCell="L8" sqref="L8"/>
    </sheetView>
  </sheetViews>
  <sheetFormatPr defaultRowHeight="14.4" x14ac:dyDescent="0.3"/>
  <cols>
    <col min="1" max="1" width="8.88671875" style="20"/>
    <col min="2" max="2" width="11.5546875" customWidth="1"/>
    <col min="3" max="3" width="43.44140625" customWidth="1"/>
    <col min="5" max="5" width="10.88671875" customWidth="1"/>
    <col min="6" max="6" width="12.21875" customWidth="1"/>
    <col min="7" max="7" width="18.44140625" customWidth="1"/>
    <col min="11" max="11" width="11.5546875" customWidth="1"/>
    <col min="12" max="12" width="43.44140625" customWidth="1"/>
    <col min="14" max="14" width="10.88671875" customWidth="1"/>
    <col min="15" max="15" width="12.21875" customWidth="1"/>
    <col min="16" max="16" width="14.6640625" customWidth="1"/>
  </cols>
  <sheetData>
    <row r="1" spans="1:7" x14ac:dyDescent="0.3">
      <c r="A1" s="26" t="s">
        <v>24</v>
      </c>
      <c r="B1" s="26"/>
      <c r="D1" s="26" t="s">
        <v>40</v>
      </c>
      <c r="E1" s="26"/>
      <c r="F1" s="26"/>
      <c r="G1" s="26"/>
    </row>
    <row r="3" spans="1:7" ht="45" customHeight="1" x14ac:dyDescent="0.3">
      <c r="A3" s="27" t="s">
        <v>39</v>
      </c>
      <c r="B3" s="27"/>
      <c r="C3" s="27"/>
      <c r="D3" s="27"/>
      <c r="E3" s="27"/>
      <c r="F3" s="27"/>
      <c r="G3" s="27"/>
    </row>
    <row r="4" spans="1:7" x14ac:dyDescent="0.3">
      <c r="A4"/>
    </row>
    <row r="5" spans="1:7" ht="23.4" customHeight="1" x14ac:dyDescent="0.3">
      <c r="A5" s="31" t="s">
        <v>14</v>
      </c>
      <c r="B5" s="32"/>
      <c r="C5" s="32"/>
      <c r="D5" s="32"/>
      <c r="E5" s="32"/>
      <c r="F5" s="32"/>
      <c r="G5" s="33"/>
    </row>
    <row r="6" spans="1:7" ht="28.8" x14ac:dyDescent="0.3">
      <c r="A6" s="18" t="s">
        <v>0</v>
      </c>
      <c r="B6" s="17" t="s">
        <v>11</v>
      </c>
      <c r="C6" s="18" t="s">
        <v>1</v>
      </c>
      <c r="D6" s="18" t="s">
        <v>2</v>
      </c>
      <c r="E6" s="17" t="s">
        <v>3</v>
      </c>
      <c r="F6" s="17" t="s">
        <v>4</v>
      </c>
      <c r="G6" s="17" t="s">
        <v>5</v>
      </c>
    </row>
    <row r="7" spans="1:7" ht="78.599999999999994" customHeight="1" x14ac:dyDescent="0.3">
      <c r="A7" s="18">
        <v>1</v>
      </c>
      <c r="B7" s="24" t="s">
        <v>23</v>
      </c>
      <c r="C7" s="16" t="s">
        <v>15</v>
      </c>
      <c r="D7" s="18" t="s">
        <v>16</v>
      </c>
      <c r="E7" s="8">
        <v>40</v>
      </c>
      <c r="F7" s="8"/>
      <c r="G7" s="8"/>
    </row>
    <row r="8" spans="1:7" ht="69.599999999999994" customHeight="1" x14ac:dyDescent="0.3">
      <c r="A8" s="17">
        <v>2</v>
      </c>
      <c r="B8" s="24" t="s">
        <v>8</v>
      </c>
      <c r="C8" s="19" t="s">
        <v>50</v>
      </c>
      <c r="D8" s="17" t="s">
        <v>16</v>
      </c>
      <c r="E8" s="21">
        <v>4.5</v>
      </c>
      <c r="F8" s="21"/>
      <c r="G8" s="21"/>
    </row>
    <row r="9" spans="1:7" ht="30" customHeight="1" x14ac:dyDescent="0.3">
      <c r="A9" s="28" t="s">
        <v>6</v>
      </c>
      <c r="B9" s="29"/>
      <c r="C9" s="29"/>
      <c r="D9" s="29"/>
      <c r="E9" s="29"/>
      <c r="F9" s="30"/>
      <c r="G9" s="4"/>
    </row>
    <row r="10" spans="1:7" ht="30" customHeight="1" x14ac:dyDescent="0.3">
      <c r="A10" s="28" t="s">
        <v>47</v>
      </c>
      <c r="B10" s="29"/>
      <c r="C10" s="29"/>
      <c r="D10" s="29"/>
      <c r="E10" s="29"/>
      <c r="F10" s="30"/>
      <c r="G10" s="4"/>
    </row>
    <row r="11" spans="1:7" ht="30" customHeight="1" x14ac:dyDescent="0.3">
      <c r="A11" s="28" t="s">
        <v>7</v>
      </c>
      <c r="B11" s="29"/>
      <c r="C11" s="29"/>
      <c r="D11" s="29"/>
      <c r="E11" s="29"/>
      <c r="F11" s="30"/>
      <c r="G11" s="4"/>
    </row>
  </sheetData>
  <mergeCells count="7">
    <mergeCell ref="A1:B1"/>
    <mergeCell ref="D1:G1"/>
    <mergeCell ref="A5:G5"/>
    <mergeCell ref="A11:F11"/>
    <mergeCell ref="A3:G3"/>
    <mergeCell ref="A9:F9"/>
    <mergeCell ref="A10:F10"/>
  </mergeCells>
  <pageMargins left="0.7" right="0.7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10" zoomScale="81" zoomScaleNormal="81" workbookViewId="0">
      <selection activeCell="E12" sqref="E12"/>
    </sheetView>
  </sheetViews>
  <sheetFormatPr defaultRowHeight="14.4" x14ac:dyDescent="0.3"/>
  <cols>
    <col min="2" max="2" width="11.5546875" customWidth="1"/>
    <col min="3" max="3" width="43.44140625" customWidth="1"/>
    <col min="5" max="5" width="10.88671875" customWidth="1"/>
    <col min="6" max="6" width="12.21875" customWidth="1"/>
    <col min="7" max="7" width="18.44140625" customWidth="1"/>
  </cols>
  <sheetData>
    <row r="1" spans="1:7" x14ac:dyDescent="0.3">
      <c r="A1" s="26" t="s">
        <v>24</v>
      </c>
      <c r="B1" s="26"/>
      <c r="D1" s="26" t="s">
        <v>25</v>
      </c>
      <c r="E1" s="26"/>
      <c r="F1" s="26"/>
      <c r="G1" s="26"/>
    </row>
    <row r="3" spans="1:7" ht="54" customHeight="1" x14ac:dyDescent="0.3">
      <c r="A3" s="27" t="s">
        <v>26</v>
      </c>
      <c r="B3" s="27"/>
      <c r="C3" s="27"/>
      <c r="D3" s="27"/>
      <c r="E3" s="27"/>
      <c r="F3" s="27"/>
      <c r="G3" s="27"/>
    </row>
    <row r="4" spans="1:7" ht="28.2" customHeight="1" x14ac:dyDescent="0.3">
      <c r="A4" s="34" t="s">
        <v>22</v>
      </c>
      <c r="B4" s="35"/>
      <c r="C4" s="35"/>
      <c r="D4" s="35"/>
      <c r="E4" s="35"/>
      <c r="F4" s="35"/>
      <c r="G4" s="36"/>
    </row>
    <row r="5" spans="1:7" ht="28.8" x14ac:dyDescent="0.3">
      <c r="A5" s="22" t="s">
        <v>0</v>
      </c>
      <c r="B5" s="24" t="s">
        <v>17</v>
      </c>
      <c r="C5" s="22" t="s">
        <v>1</v>
      </c>
      <c r="D5" s="22" t="s">
        <v>2</v>
      </c>
      <c r="E5" s="24" t="s">
        <v>3</v>
      </c>
      <c r="F5" s="24" t="s">
        <v>4</v>
      </c>
      <c r="G5" s="24" t="s">
        <v>5</v>
      </c>
    </row>
    <row r="6" spans="1:7" ht="72" x14ac:dyDescent="0.3">
      <c r="A6" s="22">
        <v>1</v>
      </c>
      <c r="B6" s="23" t="s">
        <v>20</v>
      </c>
      <c r="C6" s="23" t="s">
        <v>28</v>
      </c>
      <c r="D6" s="24" t="s">
        <v>16</v>
      </c>
      <c r="E6" s="8">
        <v>12</v>
      </c>
      <c r="F6" s="8"/>
      <c r="G6" s="8"/>
    </row>
    <row r="7" spans="1:7" ht="57.6" x14ac:dyDescent="0.3">
      <c r="A7" s="22">
        <v>2</v>
      </c>
      <c r="B7" s="23" t="s">
        <v>29</v>
      </c>
      <c r="C7" s="23" t="s">
        <v>21</v>
      </c>
      <c r="D7" s="24" t="s">
        <v>16</v>
      </c>
      <c r="E7" s="8">
        <v>8</v>
      </c>
      <c r="F7" s="8"/>
      <c r="G7" s="8"/>
    </row>
    <row r="8" spans="1:7" ht="100.8" x14ac:dyDescent="0.3">
      <c r="A8" s="22">
        <v>3</v>
      </c>
      <c r="B8" s="23" t="s">
        <v>23</v>
      </c>
      <c r="C8" s="23" t="s">
        <v>30</v>
      </c>
      <c r="D8" s="24" t="s">
        <v>9</v>
      </c>
      <c r="E8" s="8">
        <f>2.52+0.43+0.29</f>
        <v>3.24</v>
      </c>
      <c r="F8" s="8"/>
      <c r="G8" s="8"/>
    </row>
    <row r="9" spans="1:7" ht="78" customHeight="1" x14ac:dyDescent="0.3">
      <c r="A9" s="22">
        <v>4</v>
      </c>
      <c r="B9" s="23" t="s">
        <v>18</v>
      </c>
      <c r="C9" s="23" t="s">
        <v>31</v>
      </c>
      <c r="D9" s="24" t="s">
        <v>12</v>
      </c>
      <c r="E9" s="8">
        <f>6.25+36.25</f>
        <v>42.5</v>
      </c>
      <c r="F9" s="8"/>
      <c r="G9" s="8"/>
    </row>
    <row r="10" spans="1:7" ht="72" x14ac:dyDescent="0.3">
      <c r="A10" s="22">
        <v>5</v>
      </c>
      <c r="B10" s="23" t="s">
        <v>19</v>
      </c>
      <c r="C10" s="23" t="s">
        <v>32</v>
      </c>
      <c r="D10" s="24" t="s">
        <v>16</v>
      </c>
      <c r="E10" s="8">
        <f>106+117</f>
        <v>223</v>
      </c>
      <c r="F10" s="8"/>
      <c r="G10" s="8"/>
    </row>
    <row r="11" spans="1:7" ht="302.39999999999998" x14ac:dyDescent="0.3">
      <c r="A11" s="22">
        <v>6</v>
      </c>
      <c r="B11" s="23" t="s">
        <v>23</v>
      </c>
      <c r="C11" s="23" t="s">
        <v>33</v>
      </c>
      <c r="D11" s="24" t="s">
        <v>16</v>
      </c>
      <c r="E11" s="8">
        <f>170+72+15+18+100+12+65+63+29+10+45+68+19+20+3+18+18+15</f>
        <v>760</v>
      </c>
      <c r="F11" s="8"/>
      <c r="G11" s="8"/>
    </row>
    <row r="12" spans="1:7" ht="150" customHeight="1" x14ac:dyDescent="0.3">
      <c r="A12" s="24">
        <v>7</v>
      </c>
      <c r="B12" s="23" t="s">
        <v>34</v>
      </c>
      <c r="C12" s="23" t="s">
        <v>35</v>
      </c>
      <c r="D12" s="24" t="s">
        <v>16</v>
      </c>
      <c r="E12" s="8">
        <f>11+106+106+10+25+39</f>
        <v>297</v>
      </c>
      <c r="F12" s="8"/>
      <c r="G12" s="8"/>
    </row>
    <row r="13" spans="1:7" ht="30" customHeight="1" x14ac:dyDescent="0.3">
      <c r="A13" s="28" t="s">
        <v>6</v>
      </c>
      <c r="B13" s="29"/>
      <c r="C13" s="29"/>
      <c r="D13" s="29"/>
      <c r="E13" s="29"/>
      <c r="F13" s="30"/>
      <c r="G13" s="4"/>
    </row>
    <row r="14" spans="1:7" ht="30" customHeight="1" x14ac:dyDescent="0.3">
      <c r="A14" s="28" t="s">
        <v>27</v>
      </c>
      <c r="B14" s="29"/>
      <c r="C14" s="29"/>
      <c r="D14" s="29"/>
      <c r="E14" s="29"/>
      <c r="F14" s="30"/>
      <c r="G14" s="4"/>
    </row>
    <row r="15" spans="1:7" ht="30" customHeight="1" x14ac:dyDescent="0.3">
      <c r="A15" s="28" t="s">
        <v>7</v>
      </c>
      <c r="B15" s="29"/>
      <c r="C15" s="29"/>
      <c r="D15" s="29"/>
      <c r="E15" s="29"/>
      <c r="F15" s="30"/>
      <c r="G15" s="4"/>
    </row>
  </sheetData>
  <mergeCells count="7">
    <mergeCell ref="A14:F14"/>
    <mergeCell ref="A15:F15"/>
    <mergeCell ref="A1:B1"/>
    <mergeCell ref="D1:G1"/>
    <mergeCell ref="A3:G3"/>
    <mergeCell ref="A4:G4"/>
    <mergeCell ref="A13:F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0" workbookViewId="0">
      <selection activeCell="I10" sqref="I10"/>
    </sheetView>
  </sheetViews>
  <sheetFormatPr defaultRowHeight="14.4" x14ac:dyDescent="0.3"/>
  <cols>
    <col min="2" max="2" width="11.5546875" customWidth="1"/>
    <col min="3" max="3" width="43.44140625" customWidth="1"/>
    <col min="5" max="5" width="10.88671875" customWidth="1"/>
    <col min="6" max="6" width="12.21875" customWidth="1"/>
    <col min="7" max="7" width="18.44140625" customWidth="1"/>
  </cols>
  <sheetData>
    <row r="1" spans="1:7" x14ac:dyDescent="0.3">
      <c r="A1" s="26" t="s">
        <v>24</v>
      </c>
      <c r="B1" s="26"/>
      <c r="D1" s="26" t="s">
        <v>43</v>
      </c>
      <c r="E1" s="26"/>
      <c r="F1" s="26"/>
      <c r="G1" s="26"/>
    </row>
    <row r="2" spans="1:7" x14ac:dyDescent="0.3">
      <c r="A2" s="7"/>
    </row>
    <row r="3" spans="1:7" ht="42.6" customHeight="1" x14ac:dyDescent="0.3">
      <c r="A3" s="27" t="s">
        <v>42</v>
      </c>
      <c r="B3" s="27"/>
      <c r="C3" s="27"/>
      <c r="D3" s="27"/>
      <c r="E3" s="27"/>
      <c r="F3" s="27"/>
      <c r="G3" s="27"/>
    </row>
    <row r="4" spans="1:7" x14ac:dyDescent="0.3">
      <c r="A4" s="7"/>
    </row>
    <row r="5" spans="1:7" ht="21.6" customHeight="1" x14ac:dyDescent="0.3">
      <c r="A5" s="31" t="s">
        <v>64</v>
      </c>
      <c r="B5" s="32"/>
      <c r="C5" s="32"/>
      <c r="D5" s="32"/>
      <c r="E5" s="32"/>
      <c r="F5" s="32"/>
      <c r="G5" s="33"/>
    </row>
    <row r="6" spans="1:7" ht="28.8" x14ac:dyDescent="0.3">
      <c r="A6" s="22" t="s">
        <v>0</v>
      </c>
      <c r="B6" s="24" t="s">
        <v>17</v>
      </c>
      <c r="C6" s="22" t="s">
        <v>1</v>
      </c>
      <c r="D6" s="22" t="s">
        <v>2</v>
      </c>
      <c r="E6" s="24" t="s">
        <v>3</v>
      </c>
      <c r="F6" s="24" t="s">
        <v>4</v>
      </c>
      <c r="G6" s="24" t="s">
        <v>5</v>
      </c>
    </row>
    <row r="7" spans="1:7" ht="57" customHeight="1" x14ac:dyDescent="0.3">
      <c r="A7" s="22">
        <v>1</v>
      </c>
      <c r="B7" s="24" t="s">
        <v>23</v>
      </c>
      <c r="C7" s="23" t="s">
        <v>62</v>
      </c>
      <c r="D7" s="22" t="s">
        <v>53</v>
      </c>
      <c r="E7" s="21">
        <v>1</v>
      </c>
      <c r="F7" s="21"/>
      <c r="G7" s="21"/>
    </row>
    <row r="8" spans="1:7" ht="52.8" customHeight="1" x14ac:dyDescent="0.3">
      <c r="A8" s="22">
        <v>2</v>
      </c>
      <c r="B8" s="24" t="s">
        <v>23</v>
      </c>
      <c r="C8" s="23" t="s">
        <v>58</v>
      </c>
      <c r="D8" s="22" t="s">
        <v>12</v>
      </c>
      <c r="E8" s="21">
        <v>20.16</v>
      </c>
      <c r="F8" s="21"/>
      <c r="G8" s="21"/>
    </row>
    <row r="9" spans="1:7" ht="39.6" customHeight="1" x14ac:dyDescent="0.3">
      <c r="A9" s="22">
        <v>3</v>
      </c>
      <c r="B9" s="24" t="s">
        <v>23</v>
      </c>
      <c r="C9" s="23" t="s">
        <v>59</v>
      </c>
      <c r="D9" s="22" t="s">
        <v>16</v>
      </c>
      <c r="E9" s="21">
        <v>6</v>
      </c>
      <c r="F9" s="21"/>
      <c r="G9" s="21"/>
    </row>
    <row r="10" spans="1:7" ht="39.6" customHeight="1" x14ac:dyDescent="0.3">
      <c r="A10" s="22">
        <v>4</v>
      </c>
      <c r="B10" s="24" t="s">
        <v>23</v>
      </c>
      <c r="C10" s="23" t="s">
        <v>56</v>
      </c>
      <c r="D10" s="22" t="s">
        <v>53</v>
      </c>
      <c r="E10" s="21">
        <v>1</v>
      </c>
      <c r="F10" s="21"/>
      <c r="G10" s="21"/>
    </row>
    <row r="11" spans="1:7" ht="52.8" customHeight="1" x14ac:dyDescent="0.3">
      <c r="A11" s="22">
        <v>5</v>
      </c>
      <c r="B11" s="24" t="s">
        <v>23</v>
      </c>
      <c r="C11" s="23" t="s">
        <v>65</v>
      </c>
      <c r="D11" s="22" t="s">
        <v>54</v>
      </c>
      <c r="E11" s="21">
        <v>2.4</v>
      </c>
      <c r="F11" s="21"/>
      <c r="G11" s="21"/>
    </row>
    <row r="12" spans="1:7" ht="36" customHeight="1" x14ac:dyDescent="0.3">
      <c r="A12" s="22">
        <v>6</v>
      </c>
      <c r="B12" s="24" t="s">
        <v>23</v>
      </c>
      <c r="C12" s="23" t="s">
        <v>57</v>
      </c>
      <c r="D12" s="22" t="s">
        <v>16</v>
      </c>
      <c r="E12" s="21">
        <v>6</v>
      </c>
      <c r="F12" s="21"/>
      <c r="G12" s="21"/>
    </row>
    <row r="13" spans="1:7" ht="40.200000000000003" customHeight="1" x14ac:dyDescent="0.3">
      <c r="A13" s="22">
        <v>7</v>
      </c>
      <c r="B13" s="24" t="s">
        <v>23</v>
      </c>
      <c r="C13" s="23" t="s">
        <v>55</v>
      </c>
      <c r="D13" s="22" t="s">
        <v>54</v>
      </c>
      <c r="E13" s="21">
        <f>3*16.8</f>
        <v>50.400000000000006</v>
      </c>
      <c r="F13" s="21"/>
      <c r="G13" s="21"/>
    </row>
    <row r="14" spans="1:7" ht="73.8" customHeight="1" x14ac:dyDescent="0.3">
      <c r="A14" s="22">
        <v>8</v>
      </c>
      <c r="B14" s="24" t="s">
        <v>23</v>
      </c>
      <c r="C14" s="23" t="s">
        <v>63</v>
      </c>
      <c r="D14" s="22" t="s">
        <v>12</v>
      </c>
      <c r="E14" s="21">
        <f>1.2*6</f>
        <v>7.1999999999999993</v>
      </c>
      <c r="F14" s="21"/>
      <c r="G14" s="21"/>
    </row>
    <row r="15" spans="1:7" ht="52.8" customHeight="1" x14ac:dyDescent="0.3">
      <c r="A15" s="22">
        <v>9</v>
      </c>
      <c r="B15" s="24" t="s">
        <v>23</v>
      </c>
      <c r="C15" s="23" t="s">
        <v>60</v>
      </c>
      <c r="D15" s="22" t="s">
        <v>12</v>
      </c>
      <c r="E15" s="21">
        <f>16.8*1.2</f>
        <v>20.16</v>
      </c>
      <c r="F15" s="21"/>
      <c r="G15" s="21"/>
    </row>
    <row r="16" spans="1:7" ht="30" customHeight="1" x14ac:dyDescent="0.3">
      <c r="A16" s="28" t="s">
        <v>6</v>
      </c>
      <c r="B16" s="29"/>
      <c r="C16" s="29"/>
      <c r="D16" s="29"/>
      <c r="E16" s="29"/>
      <c r="F16" s="30"/>
      <c r="G16" s="4"/>
    </row>
    <row r="17" spans="1:7" ht="30" customHeight="1" x14ac:dyDescent="0.3">
      <c r="A17" s="28" t="s">
        <v>27</v>
      </c>
      <c r="B17" s="29"/>
      <c r="C17" s="29"/>
      <c r="D17" s="29"/>
      <c r="E17" s="29"/>
      <c r="F17" s="30"/>
      <c r="G17" s="4"/>
    </row>
    <row r="18" spans="1:7" ht="30" customHeight="1" x14ac:dyDescent="0.3">
      <c r="A18" s="28" t="s">
        <v>7</v>
      </c>
      <c r="B18" s="29"/>
      <c r="C18" s="29"/>
      <c r="D18" s="29"/>
      <c r="E18" s="29"/>
      <c r="F18" s="30"/>
      <c r="G18" s="4"/>
    </row>
  </sheetData>
  <mergeCells count="7">
    <mergeCell ref="A18:F18"/>
    <mergeCell ref="A1:B1"/>
    <mergeCell ref="D1:G1"/>
    <mergeCell ref="A3:G3"/>
    <mergeCell ref="A5:G5"/>
    <mergeCell ref="A16:F16"/>
    <mergeCell ref="A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Zbiornik L. Czarna</vt:lpstr>
      <vt:lpstr>Zbiornik L.Brzóza</vt:lpstr>
      <vt:lpstr>Zbiornik L. Marynin</vt:lpstr>
      <vt:lpstr>droga L. Potok</vt:lpstr>
      <vt:lpstr> Ogrodzenie L. Potok</vt:lpstr>
      <vt:lpstr>'Zbiornik L. Czarna'!Obszar_wydruku</vt:lpstr>
      <vt:lpstr>'Zbiornik L. Marynin'!Obszar_wydruku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Bogusław Krzanowski</dc:creator>
  <cp:lastModifiedBy>Ewa Bosak - Nadleśnictwo Leżajsk</cp:lastModifiedBy>
  <cp:lastPrinted>2021-06-16T08:16:06Z</cp:lastPrinted>
  <dcterms:created xsi:type="dcterms:W3CDTF">2014-01-16T12:49:36Z</dcterms:created>
  <dcterms:modified xsi:type="dcterms:W3CDTF">2021-09-22T08:43:09Z</dcterms:modified>
</cp:coreProperties>
</file>