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40" activeTab="1"/>
  </bookViews>
  <sheets>
    <sheet name="Arkusz1" sheetId="1" r:id="rId1"/>
    <sheet name="zał. nr 1" sheetId="2" r:id="rId2"/>
  </sheets>
  <definedNames>
    <definedName name="_xlnm.Print_Area" localSheetId="1">'zał. nr 1'!$A$1:$M$217</definedName>
    <definedName name="_xlnm.Print_Titles" localSheetId="1">'zał. nr 1'!$2:$2</definedName>
  </definedNames>
  <calcPr fullCalcOnLoad="1"/>
</workbook>
</file>

<file path=xl/sharedStrings.xml><?xml version="1.0" encoding="utf-8"?>
<sst xmlns="http://schemas.openxmlformats.org/spreadsheetml/2006/main" count="805" uniqueCount="446">
  <si>
    <t>Dimethicon</t>
  </si>
  <si>
    <t>x5g gtt</t>
  </si>
  <si>
    <t xml:space="preserve">Diosmectyt </t>
  </si>
  <si>
    <t>3g</t>
  </si>
  <si>
    <t>x30 saszetka</t>
  </si>
  <si>
    <t>Diosmin</t>
  </si>
  <si>
    <t>500mg</t>
  </si>
  <si>
    <t>Duphaston</t>
  </si>
  <si>
    <t>Etamsylatum</t>
  </si>
  <si>
    <t>250mg</t>
  </si>
  <si>
    <t>Gelatum Aluminum hydrochloricum</t>
  </si>
  <si>
    <t>250g</t>
  </si>
  <si>
    <t>Hioscyne</t>
  </si>
  <si>
    <t>Hydrocortisone</t>
  </si>
  <si>
    <t>100mg/ 5ml</t>
  </si>
  <si>
    <t>krople miętowe</t>
  </si>
  <si>
    <t>x35g</t>
  </si>
  <si>
    <t>krople nasercowe</t>
  </si>
  <si>
    <t>x30-35g</t>
  </si>
  <si>
    <t>Lactulosum</t>
  </si>
  <si>
    <t>7,5g/ 15ml</t>
  </si>
  <si>
    <t>x150 ml</t>
  </si>
  <si>
    <t xml:space="preserve">Loperamidum </t>
  </si>
  <si>
    <t xml:space="preserve">2mg </t>
  </si>
  <si>
    <t>Magnesium (nie mniej niż 48mg Mg)/ piridoxine, nie dopuszcza się suplementu diety</t>
  </si>
  <si>
    <t xml:space="preserve">Magnesium + potassium </t>
  </si>
  <si>
    <t>17mgMg/ 54mgK</t>
  </si>
  <si>
    <t>Metoclopramid</t>
  </si>
  <si>
    <t xml:space="preserve">preparat złożony </t>
  </si>
  <si>
    <t xml:space="preserve"> x50</t>
  </si>
  <si>
    <t>Paracetamol+tramadol</t>
  </si>
  <si>
    <t>325mg+ 37,5mg</t>
  </si>
  <si>
    <t xml:space="preserve"> x60</t>
  </si>
  <si>
    <t>120mg/ 5ml</t>
  </si>
  <si>
    <t>100mg/ml</t>
  </si>
  <si>
    <t>x 30ml</t>
  </si>
  <si>
    <t xml:space="preserve">Promethazinum </t>
  </si>
  <si>
    <t>0,01g</t>
  </si>
  <si>
    <t>0,025g</t>
  </si>
  <si>
    <t>70 mg</t>
  </si>
  <si>
    <t>x1tabl</t>
  </si>
  <si>
    <t>Sotalol</t>
  </si>
  <si>
    <t>80 mg</t>
  </si>
  <si>
    <t>Ferrum (II) 100 mg + 60mg acidum ascorbicum</t>
  </si>
  <si>
    <t>Timonacicum</t>
  </si>
  <si>
    <t>100mg</t>
  </si>
  <si>
    <t>Thiamazolum</t>
  </si>
  <si>
    <t>5 mg</t>
  </si>
  <si>
    <t>produkt leczniczy ziołowy preparat złożony</t>
  </si>
  <si>
    <t>minimum 150 mg suchego wyciągu z kłącza ruszczyka kolczastego + minimum 150mg soli hesperydyny</t>
  </si>
  <si>
    <t>75g</t>
  </si>
  <si>
    <t>0,2g</t>
  </si>
  <si>
    <t>Tymianek z podbiałem</t>
  </si>
  <si>
    <t>preparat złożony 
dla dorosłych</t>
  </si>
  <si>
    <t>x16</t>
  </si>
  <si>
    <t>Czopki glicerynowe</t>
  </si>
  <si>
    <t>1g</t>
  </si>
  <si>
    <t>doodbytnicza</t>
  </si>
  <si>
    <t>2g</t>
  </si>
  <si>
    <t>Lidocaine hydrochloride + Tribenoside, miejscowe leczenie zewnętrznych i wewnętrznych hemoroidów</t>
  </si>
  <si>
    <t>preparat złożony dla dorosłych</t>
  </si>
  <si>
    <t xml:space="preserve">x10 </t>
  </si>
  <si>
    <t>x6 supp.</t>
  </si>
  <si>
    <t>60mg</t>
  </si>
  <si>
    <t>x10 supp.</t>
  </si>
  <si>
    <t>125 mg</t>
  </si>
  <si>
    <t>50mg</t>
  </si>
  <si>
    <t>250 mg</t>
  </si>
  <si>
    <t>500 mg</t>
  </si>
  <si>
    <t>x6</t>
  </si>
  <si>
    <t>Amikacyna</t>
  </si>
  <si>
    <t>do oka</t>
  </si>
  <si>
    <t>x5ml</t>
  </si>
  <si>
    <t>Dexpanthenol</t>
  </si>
  <si>
    <t>do nosa</t>
  </si>
  <si>
    <t>Oxymetazolin</t>
  </si>
  <si>
    <t xml:space="preserve">Clotrimazole </t>
  </si>
  <si>
    <t>100 mg</t>
  </si>
  <si>
    <t>dopochwowo</t>
  </si>
  <si>
    <t>x 6</t>
  </si>
  <si>
    <t>Aciclovir
dopuszcza się objętość 125ml w ilości 30 op.</t>
  </si>
  <si>
    <t>200mg/5ml</t>
  </si>
  <si>
    <t>150 ml</t>
  </si>
  <si>
    <t>Adrenalinum</t>
  </si>
  <si>
    <t>300mcg/ 0,3ml</t>
  </si>
  <si>
    <t>iniekcja im.</t>
  </si>
  <si>
    <t>0,3 ml ampułkostrzykawka</t>
  </si>
  <si>
    <t>Racecadotrilum</t>
  </si>
  <si>
    <t>30mg</t>
  </si>
  <si>
    <t>Ipratropii bromidum + salbutamolum</t>
  </si>
  <si>
    <t>nebulizacja</t>
  </si>
  <si>
    <t>x20 ampułek</t>
  </si>
  <si>
    <t>Furazydyna</t>
  </si>
  <si>
    <t>140ml zawiesina</t>
  </si>
  <si>
    <t>Amphotericin B</t>
  </si>
  <si>
    <t xml:space="preserve">x1 </t>
  </si>
  <si>
    <t>Acidum tranexamicum</t>
  </si>
  <si>
    <t>0,5g/5ml</t>
  </si>
  <si>
    <t>Allantoine</t>
  </si>
  <si>
    <t>zewnętrzna</t>
  </si>
  <si>
    <t>x100g zasypka</t>
  </si>
  <si>
    <t>Allantoine/de-pantenol</t>
  </si>
  <si>
    <t>20mg+ 50mg/g</t>
  </si>
  <si>
    <t>x30g krem</t>
  </si>
  <si>
    <t>Alumininium acetotratrate</t>
  </si>
  <si>
    <t>x75g żel</t>
  </si>
  <si>
    <t xml:space="preserve">x6 tabletka </t>
  </si>
  <si>
    <t>Aethylum chloratum</t>
  </si>
  <si>
    <t>70 g</t>
  </si>
  <si>
    <t>x20g krem</t>
  </si>
  <si>
    <t>x15ml płyn</t>
  </si>
  <si>
    <t>Etacridine lactata</t>
  </si>
  <si>
    <t>x30g żel</t>
  </si>
  <si>
    <t>Hydrocortisonum</t>
  </si>
  <si>
    <t>x15g krem</t>
  </si>
  <si>
    <t>Hydrocotrisonum</t>
  </si>
  <si>
    <t>x250g</t>
  </si>
  <si>
    <t>Linomag</t>
  </si>
  <si>
    <t>Lidocaina</t>
  </si>
  <si>
    <t>Mupirocyna</t>
  </si>
  <si>
    <t>20mg/g</t>
  </si>
  <si>
    <t>x15g</t>
  </si>
  <si>
    <t>Maść ichtiolowa</t>
  </si>
  <si>
    <t>x20g</t>
  </si>
  <si>
    <t>Maść kamforowa</t>
  </si>
  <si>
    <t xml:space="preserve">Maść pięciornikowa lub równoważna pod względem zawartości wyciągu z kłącza pięciornika w ilości nie mniejszej niż 3g </t>
  </si>
  <si>
    <t>x20-30g</t>
  </si>
  <si>
    <t>Naproxen</t>
  </si>
  <si>
    <t>x50g żel</t>
  </si>
  <si>
    <t>Pasta cynkowa</t>
  </si>
  <si>
    <t>preparat przeciwodleżynowy typu PC 30 V lub równoważny w zakresie składu tj.: zawierający co najmniej Dexapanthenol, Alantoinę, wyciąg z rumianku, wyciąg z kasztanowca.  Dopuszcza się kosmetyk</t>
  </si>
  <si>
    <t>x100ml płyn</t>
  </si>
  <si>
    <t xml:space="preserve">Tłusty krem dla skóry suchej i wrażliwej, z lanoliną, bez substancji zapachowych i konserwujących, lipofilny, np.: Clobaza </t>
  </si>
  <si>
    <t>x40g krem</t>
  </si>
  <si>
    <t>x500g</t>
  </si>
  <si>
    <t>Proteazy towarzyszące + collagenasum Enzymatyczne oczyszczanie ran z tkanek martwiczych</t>
  </si>
  <si>
    <t>1,2 j.m./g</t>
  </si>
  <si>
    <t>x20g maść</t>
  </si>
  <si>
    <t>Diclofenac</t>
  </si>
  <si>
    <t>minimum 10mg/g</t>
  </si>
  <si>
    <t>x100g żel</t>
  </si>
  <si>
    <t xml:space="preserve">Parafina  ciekła, kod ATC A 06 AA 01, </t>
  </si>
  <si>
    <t>doustnie</t>
  </si>
  <si>
    <t>x100g 
butelka plastikowa zakończona stożkowo</t>
  </si>
  <si>
    <t>Roztwór Kwasu Bornego</t>
  </si>
  <si>
    <t>Hydrogenii Peroxydum</t>
  </si>
  <si>
    <t>x100g butelka</t>
  </si>
  <si>
    <t>x1l</t>
  </si>
  <si>
    <t>Spirytus salicylowy</t>
  </si>
  <si>
    <t xml:space="preserve">x100g </t>
  </si>
  <si>
    <t>Benzyl benzoate, kod ATC  P 03 AX lub kosmetyk</t>
  </si>
  <si>
    <t>10-30%</t>
  </si>
  <si>
    <t>x150g</t>
  </si>
  <si>
    <t>(0,5mg+ 2,5mg)/2,5ml</t>
  </si>
  <si>
    <t>0,16mg/ml= 8mg/50ml</t>
  </si>
  <si>
    <t>0,08mg/ml= 8mg/100ml</t>
  </si>
  <si>
    <t>10 mg/ 1ml= 100mg/10ml</t>
  </si>
  <si>
    <t>10 mg/ 1ml= 1000mg/100ml</t>
  </si>
  <si>
    <t>Metamizole+ pitophenon+ fenpiverine</t>
  </si>
  <si>
    <t>szt.</t>
  </si>
  <si>
    <t>wartość pakietu</t>
  </si>
  <si>
    <t>xxx</t>
  </si>
  <si>
    <t>wartość
 netto</t>
  </si>
  <si>
    <t xml:space="preserve">wartość brutto </t>
  </si>
  <si>
    <t>Pakiet 5</t>
  </si>
  <si>
    <t>Pakiet 12</t>
  </si>
  <si>
    <t>l.p.</t>
  </si>
  <si>
    <t>Przedmiot zamówienia - nazwa międzynarodowa</t>
  </si>
  <si>
    <t>wymagana dawka</t>
  </si>
  <si>
    <t>wymagana postać i wielkość opakowania
j.m.</t>
  </si>
  <si>
    <t>szacowane zapotrzebowanie</t>
  </si>
  <si>
    <t xml:space="preserve">cena jednostowa netto wg j.m. </t>
  </si>
  <si>
    <t>nazwa producenta</t>
  </si>
  <si>
    <t>Kod EAN</t>
  </si>
  <si>
    <t>10mg/ml</t>
  </si>
  <si>
    <t>iniekcja</t>
  </si>
  <si>
    <t>x10</t>
  </si>
  <si>
    <t>20mg/ml</t>
  </si>
  <si>
    <t>10 mg</t>
  </si>
  <si>
    <t>doustna</t>
  </si>
  <si>
    <t>x1</t>
  </si>
  <si>
    <t>20mg</t>
  </si>
  <si>
    <t>x5</t>
  </si>
  <si>
    <t>x50</t>
  </si>
  <si>
    <t>Pakiet 2</t>
  </si>
  <si>
    <t>Nalbuphine</t>
  </si>
  <si>
    <t>20mg/ 2ml</t>
  </si>
  <si>
    <t xml:space="preserve">x5 </t>
  </si>
  <si>
    <t>200mg/ 20ml</t>
  </si>
  <si>
    <t>1.</t>
  </si>
  <si>
    <t>Aplikator  do pobierania i wstrzykiwania do pojemników wielodawkowych. Zapobiega zanieczyszczeniom dzięki filtrowi powietrza o średnicy 0,45 µm. Kompatybilny z zaoferowaną butelką wyposażony w zintegrowany zawór dwudrożny, blokujący swobodny przepływ płynów podczas, gdy urządzenie ustawione jest w odwrotnej pozycji pionowej.</t>
  </si>
  <si>
    <t>2.</t>
  </si>
  <si>
    <t>Nasadka na butelkę (kompatybilna z zaoferowaną butelką)- umożliwiająca rozpuszczenie leku w fiolce i przeniesienie go do butelki bez użycia dodatkowej igły</t>
  </si>
  <si>
    <t>3.</t>
  </si>
  <si>
    <t>4.</t>
  </si>
  <si>
    <t>5.</t>
  </si>
  <si>
    <t>6.</t>
  </si>
  <si>
    <t xml:space="preserve">Etomidatum emulsja </t>
  </si>
  <si>
    <t>iniekcja iv</t>
  </si>
  <si>
    <t>7.</t>
  </si>
  <si>
    <t>8.</t>
  </si>
  <si>
    <t>9.</t>
  </si>
  <si>
    <t>10.</t>
  </si>
  <si>
    <t>Ibuprofenum</t>
  </si>
  <si>
    <t>11.</t>
  </si>
  <si>
    <t>Ondansetron</t>
  </si>
  <si>
    <t>14.</t>
  </si>
  <si>
    <t>10 x50 ml
roztwór gotowy do użycia</t>
  </si>
  <si>
    <t>15.</t>
  </si>
  <si>
    <t>10 x 100 ml
roztwór gotowy do użycia</t>
  </si>
  <si>
    <t>16.</t>
  </si>
  <si>
    <t>Paracetamolum</t>
  </si>
  <si>
    <t>x20
roztwór gotowy do użycia a 10ml</t>
  </si>
  <si>
    <t>17.</t>
  </si>
  <si>
    <t>18.</t>
  </si>
  <si>
    <t>19.</t>
  </si>
  <si>
    <t xml:space="preserve">Prilocan </t>
  </si>
  <si>
    <t>20mg/1ml</t>
  </si>
  <si>
    <t>20.</t>
  </si>
  <si>
    <t>Propofol- jako nośnik leku emulsja LCT/MCT technologia lipuro</t>
  </si>
  <si>
    <t>21.</t>
  </si>
  <si>
    <t xml:space="preserve">Natrium chloratum </t>
  </si>
  <si>
    <t>irygacja</t>
  </si>
  <si>
    <t>20x100ml
butelka z miękkiego materiału, wyprofilowany otwór wylotowy pozwala na precyzyjne przepłukanie ran</t>
  </si>
  <si>
    <t>22.</t>
  </si>
  <si>
    <t>20x250ml
butelka z miękkiego materiału, wyprofilowany otwór wylotowy pozwala na precyzyjne przepłukanie ran</t>
  </si>
  <si>
    <t>23.</t>
  </si>
  <si>
    <t>Natrium chloratum</t>
  </si>
  <si>
    <t>10x500 ml
butelka z miękkiego materiału, wyprofilowany otwór wylotowy pozwala na precyzyjne przepłukanie ran</t>
  </si>
  <si>
    <t>24.</t>
  </si>
  <si>
    <t>10x500 ml
butelka z miękkiego materiału, wyprofilowany otwór wylotowy pozwala na precyzyjne przepłukanie ran
(opakowanie zewnętrzne gwarantujące sterylność)</t>
  </si>
  <si>
    <t>25.</t>
  </si>
  <si>
    <t>Ringer lactate</t>
  </si>
  <si>
    <t>26.</t>
  </si>
  <si>
    <t>Woda -rozwtór do płukania ran</t>
  </si>
  <si>
    <t>6x1000ml
butelka z miękkiego materiału, wyprofilowany otwór wylotowy pozwala na precyzyjne przepłukanie ran</t>
  </si>
  <si>
    <t>Płyn wieloelektrolitowy (buforowany jabłczanem i octanem-bez udziału mleczanu) zawierający Ca</t>
  </si>
  <si>
    <t>10x500ml</t>
  </si>
  <si>
    <t>Roztwór glukozy</t>
  </si>
  <si>
    <t>Roztwór 0,15%KCL z glukozą 5%</t>
  </si>
  <si>
    <t>10x500 ml</t>
  </si>
  <si>
    <t>Roztwór 0,15%KCL z NaCl 0,9%</t>
  </si>
  <si>
    <t>Roztwór 0,3%KCL z NaCl 0,9%</t>
  </si>
  <si>
    <t>Roztwór 0,3%KCL z z glukozą 5%</t>
  </si>
  <si>
    <t>Roztwór zmodyfikowanej płynnej żelatyny z elektrolitami (Ca, Mg, K, Na)</t>
  </si>
  <si>
    <t>Aldactone</t>
  </si>
  <si>
    <t>200 mg/ 10ml</t>
  </si>
  <si>
    <t>Amiodarone</t>
  </si>
  <si>
    <t>0,05g/ml</t>
  </si>
  <si>
    <t>Drotaverinum</t>
  </si>
  <si>
    <t>Etamsylate</t>
  </si>
  <si>
    <t>250mg/ 2ml</t>
  </si>
  <si>
    <t>injekcja</t>
  </si>
  <si>
    <t>Glyceroli trinitras</t>
  </si>
  <si>
    <t>10mg/ 10ml</t>
  </si>
  <si>
    <t xml:space="preserve">Siarczan protaminy </t>
  </si>
  <si>
    <t>0,05g/ 5ml</t>
  </si>
  <si>
    <t>Urapidilum</t>
  </si>
  <si>
    <t>25mg/ 5ml</t>
  </si>
  <si>
    <t>Hioscinum</t>
  </si>
  <si>
    <t>0,02g/ml</t>
  </si>
  <si>
    <t>preparat złożony</t>
  </si>
  <si>
    <t>Metoprolol</t>
  </si>
  <si>
    <t>5mg/5ml</t>
  </si>
  <si>
    <t>Acidum ascorbinicum</t>
  </si>
  <si>
    <t>0,5mg/ 5ml</t>
  </si>
  <si>
    <t>Theophyllinum</t>
  </si>
  <si>
    <t>Torasemide</t>
  </si>
  <si>
    <t>20mg/ 4ml</t>
  </si>
  <si>
    <t>Esmolol</t>
  </si>
  <si>
    <t>100mg/ 10ml</t>
  </si>
  <si>
    <t>Glucosum</t>
  </si>
  <si>
    <t>20%/ 10ml</t>
  </si>
  <si>
    <t>40%/ 10ml</t>
  </si>
  <si>
    <t>Cyanocobalamini B12</t>
  </si>
  <si>
    <t>1000ug/ 2ml</t>
  </si>
  <si>
    <t>100ug/ml</t>
  </si>
  <si>
    <t>Ambroxoli chloridum</t>
  </si>
  <si>
    <t>15mg</t>
  </si>
  <si>
    <t>Colecalciferolum D3</t>
  </si>
  <si>
    <t>15 000j.m/ ml</t>
  </si>
  <si>
    <t xml:space="preserve"> x10ml</t>
  </si>
  <si>
    <t>Phytomenadionum  K</t>
  </si>
  <si>
    <t xml:space="preserve"> x5</t>
  </si>
  <si>
    <t>10mg</t>
  </si>
  <si>
    <t>x30</t>
  </si>
  <si>
    <t>Thiaminum B1</t>
  </si>
  <si>
    <t>25 mg</t>
  </si>
  <si>
    <t>Vit.B-composit.</t>
  </si>
  <si>
    <t>L-calcidol</t>
  </si>
  <si>
    <t>0,25ug</t>
  </si>
  <si>
    <t xml:space="preserve"> x100</t>
  </si>
  <si>
    <t>1ug</t>
  </si>
  <si>
    <t>Polivinylate alkohol</t>
  </si>
  <si>
    <t>krople do oczu</t>
  </si>
  <si>
    <t>2x5ml</t>
  </si>
  <si>
    <t>Acidum acetylosalicylicum</t>
  </si>
  <si>
    <t>300mg</t>
  </si>
  <si>
    <t>x20</t>
  </si>
  <si>
    <t>Aphthin</t>
  </si>
  <si>
    <t>x10g</t>
  </si>
  <si>
    <t>Baclofenum</t>
  </si>
  <si>
    <t>Bakterie kwasu mlekowego, Lactobacillus rhamnosus, Lactobacillus helveticus, produkt zarejestrowany na terenie RP jako lek</t>
  </si>
  <si>
    <t>1,6-2mld</t>
  </si>
  <si>
    <t>x60</t>
  </si>
  <si>
    <t>Betaksolol</t>
  </si>
  <si>
    <t>Bisaccodyl</t>
  </si>
  <si>
    <t>5mg</t>
  </si>
  <si>
    <t>Bromhexinum</t>
  </si>
  <si>
    <t>8mg</t>
  </si>
  <si>
    <t>x40</t>
  </si>
  <si>
    <t>2mg/5ml</t>
  </si>
  <si>
    <t>2mg/1ml</t>
  </si>
  <si>
    <t>x30ml gtt</t>
  </si>
  <si>
    <t>Butamirat</t>
  </si>
  <si>
    <t>1,5mg/1ml</t>
  </si>
  <si>
    <t>5mg/1ml</t>
  </si>
  <si>
    <t>x20ml gtt</t>
  </si>
  <si>
    <t>Calcium 
dopuszcza się suplement diety</t>
  </si>
  <si>
    <t>minimum 300 mg Ca</t>
  </si>
  <si>
    <t>x20
tabletka musująca</t>
  </si>
  <si>
    <t>Calcium glubinate+ Calcium lactobionate</t>
  </si>
  <si>
    <t>114-116mg Ca2+/ 5ml</t>
  </si>
  <si>
    <t>x150ml</t>
  </si>
  <si>
    <t>Calcium carbonate</t>
  </si>
  <si>
    <t>0,5g</t>
  </si>
  <si>
    <t>x200</t>
  </si>
  <si>
    <t>1,0g</t>
  </si>
  <si>
    <t>x100</t>
  </si>
  <si>
    <t>Carbo medicinalis nie dopuszcza się postaci kapsułki</t>
  </si>
  <si>
    <t xml:space="preserve">minimum 0,2g </t>
  </si>
  <si>
    <t>Chlorchinaldinum</t>
  </si>
  <si>
    <t>0,002g</t>
  </si>
  <si>
    <t>Clemastine</t>
  </si>
  <si>
    <t>1mg</t>
  </si>
  <si>
    <t>x100ml</t>
  </si>
  <si>
    <t>Colchicinum</t>
  </si>
  <si>
    <t>0,5mg</t>
  </si>
  <si>
    <t>Diclofenac sodium+mizoprostol</t>
  </si>
  <si>
    <t>50mg + 0,2mg</t>
  </si>
  <si>
    <t>75mg + 0,2mg</t>
  </si>
  <si>
    <t>Dimethicon lub Simethicon</t>
  </si>
  <si>
    <r>
      <t>Krem zawierajacy co najmniej tlenek</t>
    </r>
    <r>
      <rPr>
        <sz val="8"/>
        <rFont val="Garamond"/>
        <family val="1"/>
      </rPr>
      <t xml:space="preserve"> cynku, antyseptyczny, dedykowany do profilaktyki odparzeń, pieluszkowego odparzenia</t>
    </r>
  </si>
  <si>
    <t xml:space="preserve">Pakiet 1 Płyny infuzyjne w butelkach stojących z dwoma samouszczelniającym, sterylnymi portami </t>
  </si>
  <si>
    <t>Pakiet 3</t>
  </si>
  <si>
    <t>Pakiet 4</t>
  </si>
  <si>
    <t>50 lub 40mg</t>
  </si>
  <si>
    <t>x30g maść</t>
  </si>
  <si>
    <t>10x500ml
butelka z miękkiego materiału, wyprofilowany otwór wylotowy pozwala na precyzyjne przepłukanie ran</t>
  </si>
  <si>
    <t>Woda -roztwór do płukania ran</t>
  </si>
  <si>
    <t>Wazelina biała dopuszcza się kosmetyk bez dodatkowych substancji np. zapachowych</t>
  </si>
  <si>
    <t>Metyloprednizolonu bursztynian</t>
  </si>
  <si>
    <t>40mg/1ml</t>
  </si>
  <si>
    <t>Thiethylperazinum</t>
  </si>
  <si>
    <t>6,5 mg/ml</t>
  </si>
  <si>
    <t>Neomycinum + Gramicidinum + Fludrocortisoni acetas</t>
  </si>
  <si>
    <t>(2 500 j.m. + 25 j.m. + 1 mg)/ml</t>
  </si>
  <si>
    <t>5 ml</t>
  </si>
  <si>
    <t>Methylprednisolonum</t>
  </si>
  <si>
    <t>16 mg</t>
  </si>
  <si>
    <t>Ivabradinum</t>
  </si>
  <si>
    <t>x56</t>
  </si>
  <si>
    <t>Thiamini hydrochloridum (vitaminum B1) + Pyridoxini hydrochloridum (Vitaminum B6) + Cyanocobalaminum</t>
  </si>
  <si>
    <t>100 mg + 200 mg + 0,2 mg</t>
  </si>
  <si>
    <t>Hydroxyzini hydrochloridum</t>
  </si>
  <si>
    <t>0,1g/2ml</t>
  </si>
  <si>
    <t>Deferoxamini mesilas</t>
  </si>
  <si>
    <t>100ml</t>
  </si>
  <si>
    <t>20g</t>
  </si>
  <si>
    <t>Caspofungin</t>
  </si>
  <si>
    <t>Kwas octowy, preparat przeznaczony do diagnostyki cytologicznej i histologicznej</t>
  </si>
  <si>
    <t>Preparat do utrwalania próbek cytologicznych np. Cytofix
Utrwalacz można stosować przy wymazach: różnych osadów pochodzących z płynów jam ciała i moczu, BAC-biopsji aspiracyjnej cienkoigłowej - różnych guzów tj. tarczycy, prostaty, węzłów chłonnych, tkanek miękkich, prostaty, sutków, ślinianek</t>
  </si>
  <si>
    <t>aerozol 150 ml</t>
  </si>
  <si>
    <t>Natrium bicarbonicum</t>
  </si>
  <si>
    <t>8,4%/20ml</t>
  </si>
  <si>
    <t>Trazodon</t>
  </si>
  <si>
    <t>75mg</t>
  </si>
  <si>
    <t>Pakiet 6</t>
  </si>
  <si>
    <t>Pakiet 7</t>
  </si>
  <si>
    <t>Pakiet 8</t>
  </si>
  <si>
    <t>Pakiet 9</t>
  </si>
  <si>
    <t>Pakiet 10</t>
  </si>
  <si>
    <t>Pakiet 11</t>
  </si>
  <si>
    <t>Pakiet 15</t>
  </si>
  <si>
    <t>x10
roztwór gotowy do użycia a 100ml</t>
  </si>
  <si>
    <t>Itopride</t>
  </si>
  <si>
    <t>Finasteride</t>
  </si>
  <si>
    <t>x28</t>
  </si>
  <si>
    <t>Flumazenil</t>
  </si>
  <si>
    <t>0,5mg/5ml</t>
  </si>
  <si>
    <t>Olanzapine</t>
  </si>
  <si>
    <t>Mometasone</t>
  </si>
  <si>
    <t>1mg/g</t>
  </si>
  <si>
    <t>30g</t>
  </si>
  <si>
    <t>3 ml</t>
  </si>
  <si>
    <t>10 ml</t>
  </si>
  <si>
    <t>12.</t>
  </si>
  <si>
    <t>13.</t>
  </si>
  <si>
    <t>Pakiet 16</t>
  </si>
  <si>
    <t xml:space="preserve">100 mg +25 mg </t>
  </si>
  <si>
    <t xml:space="preserve">200 mg +50 mg </t>
  </si>
  <si>
    <t>Lewodopa + benzerazyd</t>
  </si>
  <si>
    <t>wymagana 
droga podania</t>
  </si>
  <si>
    <t>dane identyfikujące 
oferowany asortyment: nazwa handlowa</t>
  </si>
  <si>
    <t>VAT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</si>
  <si>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</si>
  <si>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</si>
  <si>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</si>
  <si>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</si>
  <si>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</si>
  <si>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</si>
  <si>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</si>
  <si>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</si>
  <si>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</si>
  <si>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</si>
  <si>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</si>
  <si>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</si>
  <si>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</si>
  <si>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pakiet 14</t>
  </si>
  <si>
    <t>pakiet 15</t>
  </si>
  <si>
    <t>pakiet 16</t>
  </si>
  <si>
    <t>wartość netto</t>
  </si>
  <si>
    <t>wartość brutto</t>
  </si>
  <si>
    <t>x1 aerozol</t>
  </si>
  <si>
    <t xml:space="preserve">x38g aerozol </t>
  </si>
  <si>
    <t>dodatek nr 2 do SWZ
Załącznik nr 1 do oferty na dostawę produktów leczniczych, nr sprawy PCZSzp/TP-MN/13/2024</t>
  </si>
  <si>
    <t>10 x 5ml</t>
  </si>
  <si>
    <t>x5 ampułek</t>
  </si>
  <si>
    <t>x200ml</t>
  </si>
  <si>
    <t>5ml</t>
  </si>
  <si>
    <t xml:space="preserve">x16 saszetek
granulat do 
sporządzenia zawiesiny </t>
  </si>
  <si>
    <t>Koreczek dezynfekcyjny do zaworu typu Luer zawierająca alkohol izopropylowy 70% IPA izopropanol dezynfekuje w ciągu 30 sekund od założenia. Do dezynfekcji płaskich dostępów bezigłowych, sterylne opakowania jednostkowe.</t>
  </si>
  <si>
    <r>
      <rPr>
        <sz val="8"/>
        <color indexed="12"/>
        <rFont val="Garamond"/>
        <family val="1"/>
      </rPr>
      <t>Roztwór 0,9 % NaCl w strzykawce trzyczęściowej</t>
    </r>
    <r>
      <rPr>
        <sz val="8"/>
        <rFont val="Garamond"/>
        <family val="1"/>
      </rPr>
      <t>, do płukania dostępów naczyniowych. Strzykawka zakręcona koreczkiem obejmującym połączenie luer lock  i koreczkiem dezynfekcyjnym wbudowanym w tłok</t>
    </r>
  </si>
  <si>
    <t>doustna forma rozpuszczalna</t>
  </si>
  <si>
    <t>x100 tab typu HBS (Hydrodynamically Balanced System - System
Hydrodynamicznie Zrównoważony) lub system równowazny w osiąganiu maskymalnego stężenia lewodopy po 3 godzinach - wg ChPL</t>
  </si>
  <si>
    <t>Gencjana roztwór wodny</t>
  </si>
  <si>
    <t>Pakiet 13</t>
  </si>
  <si>
    <r>
      <t>Pakiet 14</t>
    </r>
    <r>
      <rPr>
        <b/>
        <sz val="8"/>
        <color indexed="30"/>
        <rFont val="Garamond"/>
        <family val="1"/>
      </rPr>
      <t xml:space="preserve">
</t>
    </r>
    <r>
      <rPr>
        <b/>
        <sz val="8"/>
        <rFont val="Garamond"/>
        <family val="1"/>
      </rPr>
      <t xml:space="preserve"> dopuszcza się możliwość wyceny preparatu dostępnego na jednorazowe pozwolenie MZ;</t>
    </r>
  </si>
  <si>
    <r>
      <t xml:space="preserve">Glukoza farmaceutyczna produkt leczniczy stosowany w celach diagnostycznych, dopuszcza się dietetyczny środek spożywczy specjalnego przeznaczenia medycznego;
</t>
    </r>
    <r>
      <rPr>
        <sz val="8"/>
        <color indexed="12"/>
        <rFont val="Garamond"/>
        <family val="1"/>
      </rPr>
      <t>dopuszczono glukozę będącą dietetycznym środkiem spożywczym specjalnego przeznaczenia medycznego do postępowania dietetycznego w celu wykonania krzywej cukrowej o smaku cytrynowym.</t>
    </r>
  </si>
  <si>
    <t>x5 a 10ml</t>
  </si>
  <si>
    <r>
      <t xml:space="preserve">Silibininum
</t>
    </r>
    <r>
      <rPr>
        <sz val="8"/>
        <color indexed="12"/>
        <rFont val="Garamond"/>
        <family val="1"/>
      </rPr>
      <t>dopuszczono Silimax 70mg, kapsułki twarde;</t>
    </r>
  </si>
  <si>
    <r>
      <t xml:space="preserve">Theophylinum
</t>
    </r>
    <r>
      <rPr>
        <sz val="8"/>
        <color indexed="12"/>
        <rFont val="Garamond"/>
        <family val="1"/>
      </rPr>
      <t>dopuszczono tabletki o przedłużonym uwalnianiu</t>
    </r>
  </si>
  <si>
    <r>
      <t xml:space="preserve">Pancreatyna wieprzowa o aktywności eznymatycznej lipazy 10000j. Ph.Eur.; 
</t>
    </r>
    <r>
      <rPr>
        <sz val="8"/>
        <color indexed="12"/>
        <rFont val="Garamond"/>
        <family val="1"/>
      </rPr>
      <t>dopuszczono produkt w postaci kapsułek zawierających minitabletki;</t>
    </r>
  </si>
  <si>
    <r>
      <t xml:space="preserve">Pancreatyna wieprzowa o aktywności eznymatycznej lipazy 25 000j. Ph.Eur. ;
</t>
    </r>
    <r>
      <rPr>
        <sz val="8"/>
        <color indexed="12"/>
        <rFont val="Garamond"/>
        <family val="1"/>
      </rPr>
      <t>dopuszczono produkt w postaci kapsułek zawierających minitabletki;</t>
    </r>
  </si>
  <si>
    <r>
      <t xml:space="preserve">Extr. Sicc. hippocastani vel escinum + rutoside;
</t>
    </r>
    <r>
      <rPr>
        <sz val="8"/>
        <color indexed="12"/>
        <rFont val="Garamond"/>
        <family val="1"/>
      </rPr>
      <t xml:space="preserve">dopuszczono Venescin, tabl.draż.; </t>
    </r>
  </si>
  <si>
    <r>
      <t xml:space="preserve">Ibuprofenum
</t>
    </r>
    <r>
      <rPr>
        <sz val="8"/>
        <color indexed="12"/>
        <rFont val="Garamond"/>
        <family val="1"/>
      </rPr>
      <t>dopuszczono produkt w dawce 200mg/5ml w objętości 50ml, w ilości 15 opakowań</t>
    </r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</si>
</sst>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\ [$€-82E]"/>
    <numFmt numFmtId="165" formatCode="#,##0.00\ [$€-82E]"/>
    <numFmt numFmtId="166" formatCode="#,##0.0000\ [$€-1]"/>
    <numFmt numFmtId="167" formatCode="#,##0.00\ [$€-1];\-#,##0.00\ [$€-1]"/>
    <numFmt numFmtId="168" formatCode="_-* #,##0.0\ &quot;zł&quot;_-;\-* #,##0.0\ &quot;zł&quot;_-;_-* &quot;-&quot;??\ &quot;zł&quot;_-;_-@_-"/>
    <numFmt numFmtId="169" formatCode="_-* #,##0.000\ &quot;zł&quot;_-;\-* #,##0.000\ &quot;zł&quot;_-;_-* &quot;-&quot;??\ &quot;zł&quot;_-;_-@_-"/>
    <numFmt numFmtId="170" formatCode="#,##0.00\ &quot;zł&quot;"/>
    <numFmt numFmtId="171" formatCode="_-* #,##0.00\ &quot;zł&quot;_-;\-* #,##0.00\ &quot;zł&quot;_-;_-* &quot;-&quot;????\ &quot;zł&quot;_-;_-@_-"/>
    <numFmt numFmtId="172" formatCode="_-* #,##0.0000\ &quot;zł&quot;_-;\-* #,##0.0000\ &quot;zł&quot;_-;_-* &quot;-&quot;????\ &quot;zł&quot;_-;_-@_-"/>
    <numFmt numFmtId="173" formatCode="0.0%"/>
    <numFmt numFmtId="174" formatCode="0.0"/>
    <numFmt numFmtId="175" formatCode="_-* #,##0.000\ &quot;zł&quot;_-;\-* #,##0.000\ &quot;zł&quot;_-;_-* &quot;-&quot;????\ &quot;zł&quot;_-;_-@_-"/>
    <numFmt numFmtId="176" formatCode="0.000"/>
    <numFmt numFmtId="177" formatCode="0.0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_-[$€-2]\ * #,##0.00_-;\-[$€-2]\ * #,##0.00_-;_-[$€-2]\ * &quot;-&quot;??_-;_-@_-"/>
    <numFmt numFmtId="183" formatCode="_-* #,##0.00\ [$€-1]_-;\-* #,##0.00\ [$€-1]_-;_-* &quot;-&quot;??\ [$€-1]_-;_-@_-"/>
    <numFmt numFmtId="184" formatCode="[$-415]dd\ mmmm\ yyyy"/>
    <numFmt numFmtId="185" formatCode="#,##0.00\ [$€-1]"/>
    <numFmt numFmtId="186" formatCode="#,##0.000"/>
    <numFmt numFmtId="187" formatCode="#,##0.0000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  <font>
      <sz val="8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sz val="8"/>
      <name val="Arial"/>
      <family val="2"/>
    </font>
    <font>
      <sz val="8"/>
      <color indexed="10"/>
      <name val="Garamond"/>
      <family val="1"/>
    </font>
    <font>
      <b/>
      <sz val="8"/>
      <color indexed="30"/>
      <name val="Garamond"/>
      <family val="1"/>
    </font>
    <font>
      <sz val="8"/>
      <color indexed="12"/>
      <name val="Garamond"/>
      <family val="1"/>
    </font>
    <font>
      <sz val="10"/>
      <name val="Garamond"/>
      <family val="1"/>
    </font>
    <font>
      <sz val="8"/>
      <color indexed="8"/>
      <name val="Garamond"/>
      <family val="1"/>
    </font>
    <font>
      <b/>
      <sz val="8"/>
      <color indexed="12"/>
      <name val="Garamond"/>
      <family val="1"/>
    </font>
    <font>
      <sz val="7"/>
      <color indexed="12"/>
      <name val="Garamond"/>
      <family val="1"/>
    </font>
    <font>
      <sz val="8"/>
      <color theme="1"/>
      <name val="Garamond"/>
      <family val="1"/>
    </font>
    <font>
      <b/>
      <sz val="8"/>
      <color rgb="FF0000FF"/>
      <name val="Garamond"/>
      <family val="1"/>
    </font>
    <font>
      <sz val="7"/>
      <color rgb="FF0000FF"/>
      <name val="Garamond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44" fontId="22" fillId="4" borderId="10" xfId="0" applyNumberFormat="1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9" fontId="23" fillId="0" borderId="10" xfId="0" applyNumberFormat="1" applyFont="1" applyFill="1" applyBorder="1" applyAlignment="1">
      <alignment horizontal="center" vertical="center" wrapText="1"/>
    </xf>
    <xf numFmtId="10" fontId="2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4" fontId="24" fillId="0" borderId="10" xfId="0" applyNumberFormat="1" applyFont="1" applyFill="1" applyBorder="1" applyAlignment="1">
      <alignment vertical="center" wrapText="1"/>
    </xf>
    <xf numFmtId="9" fontId="22" fillId="0" borderId="10" xfId="0" applyNumberFormat="1" applyFont="1" applyFill="1" applyBorder="1" applyAlignment="1">
      <alignment horizontal="center" vertical="center" wrapText="1"/>
    </xf>
    <xf numFmtId="44" fontId="22" fillId="4" borderId="10" xfId="0" applyNumberFormat="1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173" fontId="22" fillId="0" borderId="10" xfId="0" applyNumberFormat="1" applyFont="1" applyFill="1" applyBorder="1" applyAlignment="1">
      <alignment horizontal="center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3" fontId="22" fillId="4" borderId="10" xfId="0" applyNumberFormat="1" applyFont="1" applyFill="1" applyBorder="1" applyAlignment="1">
      <alignment horizontal="center" vertical="center" wrapText="1"/>
    </xf>
    <xf numFmtId="44" fontId="24" fillId="4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2" fillId="4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4" borderId="10" xfId="0" applyNumberFormat="1" applyFont="1" applyFill="1" applyBorder="1" applyAlignment="1">
      <alignment horizontal="left" vertical="center" wrapText="1"/>
    </xf>
    <xf numFmtId="0" fontId="24" fillId="4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28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174" fontId="22" fillId="24" borderId="10" xfId="0" applyNumberFormat="1" applyFont="1" applyFill="1" applyBorder="1" applyAlignment="1">
      <alignment vertical="center" wrapText="1"/>
    </xf>
    <xf numFmtId="44" fontId="22" fillId="24" borderId="10" xfId="0" applyNumberFormat="1" applyFont="1" applyFill="1" applyBorder="1" applyAlignment="1">
      <alignment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vertical="center" wrapText="1"/>
    </xf>
    <xf numFmtId="3" fontId="22" fillId="25" borderId="10" xfId="0" applyNumberFormat="1" applyFont="1" applyFill="1" applyBorder="1" applyAlignment="1">
      <alignment horizontal="center" vertical="center" wrapText="1"/>
    </xf>
    <xf numFmtId="44" fontId="22" fillId="25" borderId="10" xfId="0" applyNumberFormat="1" applyFont="1" applyFill="1" applyBorder="1" applyAlignment="1">
      <alignment vertical="center" wrapText="1"/>
    </xf>
    <xf numFmtId="0" fontId="22" fillId="25" borderId="10" xfId="0" applyNumberFormat="1" applyFont="1" applyFill="1" applyBorder="1" applyAlignment="1">
      <alignment vertical="center" wrapText="1"/>
    </xf>
    <xf numFmtId="0" fontId="23" fillId="25" borderId="10" xfId="0" applyFont="1" applyFill="1" applyBorder="1" applyAlignment="1">
      <alignment horizontal="center" vertical="center" wrapText="1"/>
    </xf>
    <xf numFmtId="9" fontId="23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 applyAlignment="1">
      <alignment/>
    </xf>
    <xf numFmtId="44" fontId="29" fillId="0" borderId="0" xfId="0" applyNumberFormat="1" applyFont="1" applyAlignment="1">
      <alignment/>
    </xf>
    <xf numFmtId="185" fontId="29" fillId="0" borderId="0" xfId="0" applyNumberFormat="1" applyFont="1" applyAlignment="1">
      <alignment/>
    </xf>
    <xf numFmtId="0" fontId="22" fillId="24" borderId="10" xfId="0" applyFont="1" applyFill="1" applyBorder="1" applyAlignment="1">
      <alignment horizontal="center" vertical="center" wrapText="1"/>
    </xf>
    <xf numFmtId="9" fontId="22" fillId="24" borderId="10" xfId="0" applyNumberFormat="1" applyFont="1" applyFill="1" applyBorder="1" applyAlignment="1">
      <alignment horizontal="center" vertical="center" wrapText="1"/>
    </xf>
    <xf numFmtId="9" fontId="23" fillId="24" borderId="10" xfId="0" applyNumberFormat="1" applyFont="1" applyFill="1" applyBorder="1" applyAlignment="1">
      <alignment horizontal="center" vertical="center" wrapText="1"/>
    </xf>
    <xf numFmtId="2" fontId="22" fillId="24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44" fontId="24" fillId="24" borderId="10" xfId="0" applyNumberFormat="1" applyFont="1" applyFill="1" applyBorder="1" applyAlignment="1">
      <alignment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44" fontId="22" fillId="0" borderId="10" xfId="0" applyNumberFormat="1" applyFont="1" applyFill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vertical="center" wrapText="1"/>
    </xf>
    <xf numFmtId="44" fontId="22" fillId="0" borderId="10" xfId="0" applyNumberFormat="1" applyFont="1" applyFill="1" applyBorder="1" applyAlignment="1">
      <alignment horizontal="center" vertical="center" wrapText="1"/>
    </xf>
    <xf numFmtId="44" fontId="22" fillId="24" borderId="10" xfId="0" applyNumberFormat="1" applyFont="1" applyFill="1" applyBorder="1" applyAlignment="1">
      <alignment horizontal="center" vertical="center" wrapText="1"/>
    </xf>
    <xf numFmtId="44" fontId="24" fillId="4" borderId="10" xfId="0" applyNumberFormat="1" applyFont="1" applyFill="1" applyBorder="1" applyAlignment="1">
      <alignment horizontal="left" vertical="center" wrapText="1"/>
    </xf>
    <xf numFmtId="44" fontId="0" fillId="0" borderId="0" xfId="0" applyNumberFormat="1" applyBorder="1" applyAlignment="1">
      <alignment/>
    </xf>
    <xf numFmtId="44" fontId="0" fillId="0" borderId="0" xfId="0" applyNumberFormat="1" applyAlignment="1">
      <alignment/>
    </xf>
    <xf numFmtId="0" fontId="23" fillId="26" borderId="10" xfId="0" applyFont="1" applyFill="1" applyBorder="1" applyAlignment="1">
      <alignment horizontal="center" vertical="center" wrapText="1"/>
    </xf>
    <xf numFmtId="0" fontId="23" fillId="26" borderId="10" xfId="0" applyNumberFormat="1" applyFont="1" applyFill="1" applyBorder="1" applyAlignment="1" applyProtection="1">
      <alignment horizontal="center" vertical="center" wrapText="1"/>
      <protection/>
    </xf>
    <xf numFmtId="3" fontId="23" fillId="26" borderId="10" xfId="0" applyNumberFormat="1" applyFont="1" applyFill="1" applyBorder="1" applyAlignment="1">
      <alignment horizontal="center" vertical="center" wrapText="1"/>
    </xf>
    <xf numFmtId="44" fontId="23" fillId="26" borderId="10" xfId="0" applyNumberFormat="1" applyFont="1" applyFill="1" applyBorder="1" applyAlignment="1" applyProtection="1">
      <alignment horizontal="center" vertical="center" wrapText="1"/>
      <protection/>
    </xf>
    <xf numFmtId="1" fontId="23" fillId="26" borderId="10" xfId="0" applyNumberFormat="1" applyFont="1" applyFill="1" applyBorder="1" applyAlignment="1" applyProtection="1">
      <alignment horizontal="center" vertical="center" wrapText="1"/>
      <protection/>
    </xf>
    <xf numFmtId="0" fontId="23" fillId="26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 wrapText="1"/>
    </xf>
    <xf numFmtId="0" fontId="22" fillId="4" borderId="11" xfId="0" applyFont="1" applyFill="1" applyBorder="1" applyAlignment="1">
      <alignment vertical="center" wrapText="1"/>
    </xf>
    <xf numFmtId="0" fontId="22" fillId="24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176" fontId="22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1" fillId="27" borderId="0" xfId="52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 wrapText="1"/>
    </xf>
    <xf numFmtId="9" fontId="35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9.140625" style="56" customWidth="1"/>
    <col min="2" max="2" width="18.57421875" style="56" customWidth="1"/>
    <col min="3" max="3" width="20.7109375" style="56" customWidth="1"/>
    <col min="4" max="4" width="37.140625" style="56" customWidth="1"/>
    <col min="5" max="16384" width="9.140625" style="56" customWidth="1"/>
  </cols>
  <sheetData>
    <row r="2" spans="2:4" ht="12.75">
      <c r="B2" s="56" t="s">
        <v>421</v>
      </c>
      <c r="C2" s="56" t="s">
        <v>422</v>
      </c>
      <c r="D2" s="56" t="s">
        <v>421</v>
      </c>
    </row>
    <row r="3" spans="1:4" ht="12.75">
      <c r="A3" s="56" t="s">
        <v>405</v>
      </c>
      <c r="B3" s="57">
        <f>'zał. nr 1'!H30</f>
        <v>0</v>
      </c>
      <c r="C3" s="57">
        <f>'zał. nr 1'!J30</f>
        <v>0</v>
      </c>
      <c r="D3" s="58">
        <f>B3/C22</f>
        <v>0</v>
      </c>
    </row>
    <row r="4" spans="1:4" ht="12.75">
      <c r="A4" s="56" t="s">
        <v>406</v>
      </c>
      <c r="B4" s="57">
        <f>'zał. nr 1'!H43</f>
        <v>0</v>
      </c>
      <c r="C4" s="57">
        <f>'zał. nr 1'!J43</f>
        <v>0</v>
      </c>
      <c r="D4" s="58">
        <f>B4/C22</f>
        <v>0</v>
      </c>
    </row>
    <row r="5" spans="1:4" ht="12.75">
      <c r="A5" s="56" t="s">
        <v>407</v>
      </c>
      <c r="B5" s="57">
        <f>'zał. nr 1'!H58</f>
        <v>0</v>
      </c>
      <c r="C5" s="57">
        <f>'zał. nr 1'!J58</f>
        <v>0</v>
      </c>
      <c r="D5" s="58">
        <f>B5/C22</f>
        <v>0</v>
      </c>
    </row>
    <row r="6" spans="1:4" ht="12.75">
      <c r="A6" s="56" t="s">
        <v>408</v>
      </c>
      <c r="B6" s="57">
        <f>'zał. nr 1'!H60</f>
        <v>0</v>
      </c>
      <c r="C6" s="57">
        <f>'zał. nr 1'!J60</f>
        <v>0</v>
      </c>
      <c r="D6" s="58">
        <f>B6/C22</f>
        <v>0</v>
      </c>
    </row>
    <row r="7" spans="1:4" ht="12.75">
      <c r="A7" s="56" t="s">
        <v>409</v>
      </c>
      <c r="B7" s="57">
        <f>'zał. nr 1'!H62</f>
        <v>0</v>
      </c>
      <c r="C7" s="57">
        <f>'zał. nr 1'!J62</f>
        <v>0</v>
      </c>
      <c r="D7" s="58">
        <f>B7/C22</f>
        <v>0</v>
      </c>
    </row>
    <row r="8" spans="1:4" ht="12.75">
      <c r="A8" s="56" t="s">
        <v>410</v>
      </c>
      <c r="B8" s="57">
        <f>'zał. nr 1'!H64</f>
        <v>0</v>
      </c>
      <c r="C8" s="57">
        <f>'zał. nr 1'!J64</f>
        <v>0</v>
      </c>
      <c r="D8" s="58">
        <f>B8/C22</f>
        <v>0</v>
      </c>
    </row>
    <row r="9" spans="1:4" ht="12.75">
      <c r="A9" s="56" t="s">
        <v>411</v>
      </c>
      <c r="B9" s="57">
        <f>'zał. nr 1'!H74</f>
        <v>0</v>
      </c>
      <c r="C9" s="57">
        <f>'zał. nr 1'!J74</f>
        <v>0</v>
      </c>
      <c r="D9" s="58">
        <f>B9/C22</f>
        <v>0</v>
      </c>
    </row>
    <row r="10" spans="1:4" ht="12.75">
      <c r="A10" s="56" t="s">
        <v>412</v>
      </c>
      <c r="B10" s="57">
        <f>'zał. nr 1'!H98</f>
        <v>0</v>
      </c>
      <c r="C10" s="57">
        <f>'zał. nr 1'!J98</f>
        <v>0</v>
      </c>
      <c r="D10" s="58">
        <f>B10/C22</f>
        <v>0</v>
      </c>
    </row>
    <row r="11" spans="1:4" ht="12.75">
      <c r="A11" s="56" t="s">
        <v>413</v>
      </c>
      <c r="B11" s="57">
        <f>'zał. nr 1'!H148</f>
        <v>0</v>
      </c>
      <c r="C11" s="57">
        <f>'zał. nr 1'!J148</f>
        <v>0</v>
      </c>
      <c r="D11" s="58">
        <f>B11/C22</f>
        <v>0</v>
      </c>
    </row>
    <row r="12" spans="1:4" ht="12.75">
      <c r="A12" s="56" t="s">
        <v>414</v>
      </c>
      <c r="B12" s="57">
        <f>'zał. nr 1'!H167</f>
        <v>0</v>
      </c>
      <c r="C12" s="57">
        <f>'zał. nr 1'!J167</f>
        <v>0</v>
      </c>
      <c r="D12" s="58">
        <f>B12/C22</f>
        <v>0</v>
      </c>
    </row>
    <row r="13" spans="1:4" ht="12.75">
      <c r="A13" s="56" t="s">
        <v>415</v>
      </c>
      <c r="B13" s="57">
        <f>'zał. nr 1'!H204</f>
        <v>0</v>
      </c>
      <c r="C13" s="57">
        <f>'zał. nr 1'!J204</f>
        <v>0</v>
      </c>
      <c r="D13" s="58">
        <f>B13/C22</f>
        <v>0</v>
      </c>
    </row>
    <row r="14" spans="1:4" ht="12.75">
      <c r="A14" s="56" t="s">
        <v>416</v>
      </c>
      <c r="B14" s="57">
        <f>'zał. nr 1'!H206</f>
        <v>0</v>
      </c>
      <c r="C14" s="57">
        <f>'zał. nr 1'!J206</f>
        <v>0</v>
      </c>
      <c r="D14" s="58">
        <f>B14/C22</f>
        <v>0</v>
      </c>
    </row>
    <row r="15" spans="1:4" ht="12.75">
      <c r="A15" s="56" t="s">
        <v>417</v>
      </c>
      <c r="B15" s="57">
        <f>'zał. nr 1'!H208</f>
        <v>0</v>
      </c>
      <c r="C15" s="57">
        <f>'zał. nr 1'!J208</f>
        <v>0</v>
      </c>
      <c r="D15" s="58">
        <f>B15/C22</f>
        <v>0</v>
      </c>
    </row>
    <row r="16" spans="1:4" ht="12.75">
      <c r="A16" s="56" t="s">
        <v>418</v>
      </c>
      <c r="B16" s="57">
        <f>'zał. nr 1'!H210</f>
        <v>0</v>
      </c>
      <c r="C16" s="57">
        <f>'zał. nr 1'!J210</f>
        <v>0</v>
      </c>
      <c r="D16" s="58">
        <f>B16/C22</f>
        <v>0</v>
      </c>
    </row>
    <row r="17" spans="1:4" ht="12.75">
      <c r="A17" s="56" t="s">
        <v>419</v>
      </c>
      <c r="B17" s="57">
        <f>'zał. nr 1'!H215</f>
        <v>0</v>
      </c>
      <c r="C17" s="57">
        <f>'zał. nr 1'!J215</f>
        <v>0</v>
      </c>
      <c r="D17" s="58">
        <f>B17/C22</f>
        <v>0</v>
      </c>
    </row>
    <row r="18" spans="1:4" ht="12.75">
      <c r="A18" s="56" t="s">
        <v>420</v>
      </c>
      <c r="B18" s="57">
        <f>'zał. nr 1'!H217</f>
        <v>0</v>
      </c>
      <c r="C18" s="57">
        <f>'zał. nr 1'!J217</f>
        <v>0</v>
      </c>
      <c r="D18" s="58">
        <f>B18/C22</f>
        <v>0</v>
      </c>
    </row>
    <row r="19" spans="2:4" ht="12.75">
      <c r="B19" s="57">
        <f>SUM(B3:B18)</f>
        <v>0</v>
      </c>
      <c r="C19" s="57">
        <f>SUM(C3:C18)</f>
        <v>0</v>
      </c>
      <c r="D19" s="58">
        <f>SUM(D3:D18)</f>
        <v>0</v>
      </c>
    </row>
    <row r="22" ht="12.75">
      <c r="C22" s="56">
        <v>4.6371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1"/>
  <sheetViews>
    <sheetView tabSelected="1" zoomScaleSheetLayoutView="130" zoomScalePageLayoutView="0" workbookViewId="0" topLeftCell="A76">
      <selection activeCell="D88" sqref="D88"/>
    </sheetView>
  </sheetViews>
  <sheetFormatPr defaultColWidth="9.140625" defaultRowHeight="12.75"/>
  <cols>
    <col min="1" max="1" width="2.7109375" style="0" bestFit="1" customWidth="1"/>
    <col min="2" max="2" width="29.00390625" style="34" customWidth="1"/>
    <col min="3" max="3" width="15.140625" style="54" bestFit="1" customWidth="1"/>
    <col min="4" max="4" width="8.28125" style="28" customWidth="1"/>
    <col min="5" max="5" width="19.00390625" style="3" bestFit="1" customWidth="1"/>
    <col min="6" max="6" width="9.57421875" style="0" customWidth="1"/>
    <col min="7" max="7" width="8.7109375" style="75" customWidth="1"/>
    <col min="8" max="8" width="13.28125" style="1" customWidth="1"/>
    <col min="9" max="9" width="3.8515625" style="1" customWidth="1"/>
    <col min="10" max="10" width="13.28125" style="2" customWidth="1"/>
    <col min="11" max="11" width="10.57421875" style="0" customWidth="1"/>
    <col min="12" max="12" width="7.57421875" style="0" customWidth="1"/>
    <col min="13" max="13" width="8.57421875" style="33" customWidth="1"/>
  </cols>
  <sheetData>
    <row r="1" spans="1:13" ht="28.5" customHeight="1">
      <c r="A1" s="94" t="s">
        <v>425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s="82" customFormat="1" ht="38.25" customHeight="1">
      <c r="A2" s="76" t="s">
        <v>166</v>
      </c>
      <c r="B2" s="77" t="s">
        <v>167</v>
      </c>
      <c r="C2" s="77" t="s">
        <v>168</v>
      </c>
      <c r="D2" s="76" t="s">
        <v>402</v>
      </c>
      <c r="E2" s="76" t="s">
        <v>169</v>
      </c>
      <c r="F2" s="78" t="s">
        <v>170</v>
      </c>
      <c r="G2" s="79" t="s">
        <v>171</v>
      </c>
      <c r="H2" s="79" t="s">
        <v>162</v>
      </c>
      <c r="I2" s="80" t="s">
        <v>404</v>
      </c>
      <c r="J2" s="79" t="s">
        <v>163</v>
      </c>
      <c r="K2" s="76" t="s">
        <v>403</v>
      </c>
      <c r="L2" s="76" t="s">
        <v>172</v>
      </c>
      <c r="M2" s="81" t="s">
        <v>173</v>
      </c>
    </row>
    <row r="3" spans="1:14" s="20" customFormat="1" ht="16.5" customHeight="1">
      <c r="A3" s="92" t="s">
        <v>343</v>
      </c>
      <c r="B3" s="92"/>
      <c r="C3" s="92"/>
      <c r="D3" s="92"/>
      <c r="E3" s="92"/>
      <c r="F3" s="92"/>
      <c r="G3" s="92"/>
      <c r="H3" s="19"/>
      <c r="I3" s="5"/>
      <c r="J3" s="19"/>
      <c r="M3" s="31"/>
      <c r="N3" s="85"/>
    </row>
    <row r="4" spans="1:14" s="13" customFormat="1" ht="103.5" customHeight="1">
      <c r="A4" s="8" t="s">
        <v>189</v>
      </c>
      <c r="B4" s="13" t="s">
        <v>190</v>
      </c>
      <c r="C4" s="8" t="s">
        <v>161</v>
      </c>
      <c r="D4" s="9" t="s">
        <v>161</v>
      </c>
      <c r="E4" s="10" t="s">
        <v>159</v>
      </c>
      <c r="F4" s="11">
        <v>1000</v>
      </c>
      <c r="G4" s="68"/>
      <c r="H4" s="12">
        <f aca="true" t="shared" si="0" ref="H4:H29">G4*F4</f>
        <v>0</v>
      </c>
      <c r="I4" s="8"/>
      <c r="J4" s="12">
        <f aca="true" t="shared" si="1" ref="J4:J29">ROUND(H4*I4/100,2)+H4</f>
        <v>0</v>
      </c>
      <c r="M4" s="30"/>
      <c r="N4" s="86"/>
    </row>
    <row r="5" spans="1:14" s="13" customFormat="1" ht="51.75" customHeight="1">
      <c r="A5" s="8" t="s">
        <v>191</v>
      </c>
      <c r="B5" s="13" t="s">
        <v>192</v>
      </c>
      <c r="C5" s="8" t="s">
        <v>161</v>
      </c>
      <c r="D5" s="9" t="s">
        <v>161</v>
      </c>
      <c r="E5" s="10" t="s">
        <v>159</v>
      </c>
      <c r="F5" s="11">
        <v>200</v>
      </c>
      <c r="G5" s="68"/>
      <c r="H5" s="12">
        <f t="shared" si="0"/>
        <v>0</v>
      </c>
      <c r="I5" s="8"/>
      <c r="J5" s="12">
        <f t="shared" si="1"/>
        <v>0</v>
      </c>
      <c r="M5" s="30"/>
      <c r="N5" s="86"/>
    </row>
    <row r="6" spans="1:14" s="13" customFormat="1" ht="67.5">
      <c r="A6" s="8" t="s">
        <v>193</v>
      </c>
      <c r="B6" s="13" t="s">
        <v>431</v>
      </c>
      <c r="C6" s="8" t="s">
        <v>161</v>
      </c>
      <c r="D6" s="9" t="s">
        <v>161</v>
      </c>
      <c r="E6" s="10" t="s">
        <v>159</v>
      </c>
      <c r="F6" s="11">
        <v>1000</v>
      </c>
      <c r="G6" s="68"/>
      <c r="H6" s="12">
        <f t="shared" si="0"/>
        <v>0</v>
      </c>
      <c r="I6" s="8"/>
      <c r="J6" s="12">
        <f t="shared" si="1"/>
        <v>0</v>
      </c>
      <c r="M6" s="30"/>
      <c r="N6" s="86"/>
    </row>
    <row r="7" spans="1:14" s="13" customFormat="1" ht="18.75" customHeight="1">
      <c r="A7" s="8" t="s">
        <v>194</v>
      </c>
      <c r="B7" s="93" t="s">
        <v>432</v>
      </c>
      <c r="C7" s="8" t="s">
        <v>394</v>
      </c>
      <c r="D7" s="96" t="s">
        <v>175</v>
      </c>
      <c r="E7" s="10" t="s">
        <v>159</v>
      </c>
      <c r="F7" s="11">
        <v>500</v>
      </c>
      <c r="G7" s="68"/>
      <c r="H7" s="12">
        <f t="shared" si="0"/>
        <v>0</v>
      </c>
      <c r="I7" s="8"/>
      <c r="J7" s="12">
        <f t="shared" si="1"/>
        <v>0</v>
      </c>
      <c r="M7" s="30"/>
      <c r="N7" s="86"/>
    </row>
    <row r="8" spans="1:14" s="13" customFormat="1" ht="28.5" customHeight="1">
      <c r="A8" s="8" t="s">
        <v>195</v>
      </c>
      <c r="B8" s="93"/>
      <c r="C8" s="8" t="s">
        <v>357</v>
      </c>
      <c r="D8" s="96" t="s">
        <v>175</v>
      </c>
      <c r="E8" s="10" t="s">
        <v>159</v>
      </c>
      <c r="F8" s="11">
        <v>500</v>
      </c>
      <c r="G8" s="68"/>
      <c r="H8" s="12">
        <f t="shared" si="0"/>
        <v>0</v>
      </c>
      <c r="I8" s="8"/>
      <c r="J8" s="12">
        <f t="shared" si="1"/>
        <v>0</v>
      </c>
      <c r="M8" s="30"/>
      <c r="N8" s="86"/>
    </row>
    <row r="9" spans="1:14" s="13" customFormat="1" ht="25.5" customHeight="1">
      <c r="A9" s="8" t="s">
        <v>196</v>
      </c>
      <c r="B9" s="93"/>
      <c r="C9" s="8" t="s">
        <v>395</v>
      </c>
      <c r="D9" s="96" t="s">
        <v>175</v>
      </c>
      <c r="E9" s="10" t="s">
        <v>159</v>
      </c>
      <c r="F9" s="11">
        <v>500</v>
      </c>
      <c r="G9" s="68"/>
      <c r="H9" s="12">
        <f t="shared" si="0"/>
        <v>0</v>
      </c>
      <c r="I9" s="8"/>
      <c r="J9" s="12">
        <f t="shared" si="1"/>
        <v>0</v>
      </c>
      <c r="M9" s="30"/>
      <c r="N9" s="86"/>
    </row>
    <row r="10" spans="1:14" s="13" customFormat="1" ht="15" customHeight="1">
      <c r="A10" s="8" t="s">
        <v>199</v>
      </c>
      <c r="B10" s="13" t="s">
        <v>197</v>
      </c>
      <c r="C10" s="18" t="s">
        <v>181</v>
      </c>
      <c r="D10" s="14" t="s">
        <v>198</v>
      </c>
      <c r="E10" s="10" t="s">
        <v>176</v>
      </c>
      <c r="F10" s="11">
        <v>5</v>
      </c>
      <c r="G10" s="68"/>
      <c r="H10" s="12">
        <f t="shared" si="0"/>
        <v>0</v>
      </c>
      <c r="I10" s="8"/>
      <c r="J10" s="12">
        <f t="shared" si="1"/>
        <v>0</v>
      </c>
      <c r="M10" s="30"/>
      <c r="N10" s="86"/>
    </row>
    <row r="11" spans="1:14" s="13" customFormat="1" ht="22.5">
      <c r="A11" s="8" t="s">
        <v>200</v>
      </c>
      <c r="B11" s="13" t="s">
        <v>205</v>
      </c>
      <c r="C11" s="8" t="s">
        <v>154</v>
      </c>
      <c r="D11" s="14" t="s">
        <v>175</v>
      </c>
      <c r="E11" s="16" t="s">
        <v>207</v>
      </c>
      <c r="F11" s="11">
        <v>10</v>
      </c>
      <c r="G11" s="69"/>
      <c r="H11" s="12">
        <f t="shared" si="0"/>
        <v>0</v>
      </c>
      <c r="I11" s="8"/>
      <c r="J11" s="12">
        <f t="shared" si="1"/>
        <v>0</v>
      </c>
      <c r="M11" s="30"/>
      <c r="N11" s="86"/>
    </row>
    <row r="12" spans="1:14" s="13" customFormat="1" ht="22.5">
      <c r="A12" s="8" t="s">
        <v>201</v>
      </c>
      <c r="B12" s="13" t="s">
        <v>205</v>
      </c>
      <c r="C12" s="8" t="s">
        <v>155</v>
      </c>
      <c r="D12" s="14" t="s">
        <v>175</v>
      </c>
      <c r="E12" s="16" t="s">
        <v>209</v>
      </c>
      <c r="F12" s="11">
        <v>10</v>
      </c>
      <c r="G12" s="69"/>
      <c r="H12" s="12">
        <f t="shared" si="0"/>
        <v>0</v>
      </c>
      <c r="I12" s="8"/>
      <c r="J12" s="12">
        <f t="shared" si="1"/>
        <v>0</v>
      </c>
      <c r="M12" s="30"/>
      <c r="N12" s="86"/>
    </row>
    <row r="13" spans="1:14" s="13" customFormat="1" ht="22.5">
      <c r="A13" s="8" t="s">
        <v>202</v>
      </c>
      <c r="B13" s="13" t="s">
        <v>211</v>
      </c>
      <c r="C13" s="8" t="s">
        <v>156</v>
      </c>
      <c r="D13" s="14" t="s">
        <v>175</v>
      </c>
      <c r="E13" s="16" t="s">
        <v>212</v>
      </c>
      <c r="F13" s="11">
        <v>5</v>
      </c>
      <c r="G13" s="69"/>
      <c r="H13" s="12">
        <f t="shared" si="0"/>
        <v>0</v>
      </c>
      <c r="I13" s="8"/>
      <c r="J13" s="12">
        <f t="shared" si="1"/>
        <v>0</v>
      </c>
      <c r="M13" s="30"/>
      <c r="N13" s="86"/>
    </row>
    <row r="14" spans="1:14" s="13" customFormat="1" ht="21" customHeight="1">
      <c r="A14" s="8" t="s">
        <v>204</v>
      </c>
      <c r="B14" s="13" t="s">
        <v>216</v>
      </c>
      <c r="C14" s="8" t="s">
        <v>217</v>
      </c>
      <c r="D14" s="14" t="s">
        <v>175</v>
      </c>
      <c r="E14" s="16" t="s">
        <v>426</v>
      </c>
      <c r="F14" s="11">
        <v>2</v>
      </c>
      <c r="G14" s="69"/>
      <c r="H14" s="12">
        <f t="shared" si="0"/>
        <v>0</v>
      </c>
      <c r="I14" s="8"/>
      <c r="J14" s="12">
        <f t="shared" si="1"/>
        <v>0</v>
      </c>
      <c r="M14" s="30"/>
      <c r="N14" s="86"/>
    </row>
    <row r="15" spans="1:14" s="13" customFormat="1" ht="22.5">
      <c r="A15" s="8" t="s">
        <v>396</v>
      </c>
      <c r="B15" s="13" t="s">
        <v>219</v>
      </c>
      <c r="C15" s="18" t="s">
        <v>188</v>
      </c>
      <c r="D15" s="14" t="s">
        <v>175</v>
      </c>
      <c r="E15" s="10" t="s">
        <v>182</v>
      </c>
      <c r="F15" s="11">
        <v>60</v>
      </c>
      <c r="G15" s="69"/>
      <c r="H15" s="12">
        <f t="shared" si="0"/>
        <v>0</v>
      </c>
      <c r="I15" s="8"/>
      <c r="J15" s="12">
        <f t="shared" si="1"/>
        <v>0</v>
      </c>
      <c r="M15" s="30"/>
      <c r="N15" s="86"/>
    </row>
    <row r="16" spans="1:14" s="13" customFormat="1" ht="45">
      <c r="A16" s="8" t="s">
        <v>397</v>
      </c>
      <c r="B16" s="13" t="s">
        <v>221</v>
      </c>
      <c r="C16" s="21">
        <v>0.009</v>
      </c>
      <c r="D16" s="14" t="s">
        <v>222</v>
      </c>
      <c r="E16" s="16" t="s">
        <v>223</v>
      </c>
      <c r="F16" s="11">
        <v>30</v>
      </c>
      <c r="G16" s="69"/>
      <c r="H16" s="12">
        <f t="shared" si="0"/>
        <v>0</v>
      </c>
      <c r="I16" s="8"/>
      <c r="J16" s="12">
        <f t="shared" si="1"/>
        <v>0</v>
      </c>
      <c r="M16" s="30"/>
      <c r="N16" s="86"/>
    </row>
    <row r="17" spans="1:14" s="13" customFormat="1" ht="45">
      <c r="A17" s="8" t="s">
        <v>206</v>
      </c>
      <c r="B17" s="13" t="s">
        <v>221</v>
      </c>
      <c r="C17" s="21">
        <v>0.009</v>
      </c>
      <c r="D17" s="14" t="s">
        <v>222</v>
      </c>
      <c r="E17" s="16" t="s">
        <v>225</v>
      </c>
      <c r="F17" s="11">
        <v>30</v>
      </c>
      <c r="G17" s="69"/>
      <c r="H17" s="12">
        <f t="shared" si="0"/>
        <v>0</v>
      </c>
      <c r="I17" s="8"/>
      <c r="J17" s="12">
        <f t="shared" si="1"/>
        <v>0</v>
      </c>
      <c r="M17" s="30"/>
      <c r="N17" s="86"/>
    </row>
    <row r="18" spans="1:14" s="13" customFormat="1" ht="45">
      <c r="A18" s="8" t="s">
        <v>208</v>
      </c>
      <c r="B18" s="13" t="s">
        <v>227</v>
      </c>
      <c r="C18" s="21">
        <v>0.009</v>
      </c>
      <c r="D18" s="14" t="s">
        <v>222</v>
      </c>
      <c r="E18" s="16" t="s">
        <v>228</v>
      </c>
      <c r="F18" s="11">
        <v>20</v>
      </c>
      <c r="G18" s="69"/>
      <c r="H18" s="12">
        <f t="shared" si="0"/>
        <v>0</v>
      </c>
      <c r="I18" s="8"/>
      <c r="J18" s="12">
        <f t="shared" si="1"/>
        <v>0</v>
      </c>
      <c r="M18" s="30"/>
      <c r="N18" s="86"/>
    </row>
    <row r="19" spans="1:14" s="13" customFormat="1" ht="63">
      <c r="A19" s="8" t="s">
        <v>210</v>
      </c>
      <c r="B19" s="13" t="s">
        <v>221</v>
      </c>
      <c r="C19" s="21">
        <v>0.009</v>
      </c>
      <c r="D19" s="14" t="s">
        <v>222</v>
      </c>
      <c r="E19" s="16" t="s">
        <v>230</v>
      </c>
      <c r="F19" s="11">
        <v>10</v>
      </c>
      <c r="G19" s="69"/>
      <c r="H19" s="12">
        <f t="shared" si="0"/>
        <v>0</v>
      </c>
      <c r="I19" s="8"/>
      <c r="J19" s="12">
        <f t="shared" si="1"/>
        <v>0</v>
      </c>
      <c r="M19" s="30"/>
      <c r="N19" s="86"/>
    </row>
    <row r="20" spans="1:14" s="13" customFormat="1" ht="45">
      <c r="A20" s="8" t="s">
        <v>213</v>
      </c>
      <c r="B20" s="13" t="s">
        <v>232</v>
      </c>
      <c r="C20" s="21"/>
      <c r="D20" s="14" t="s">
        <v>222</v>
      </c>
      <c r="E20" s="16" t="s">
        <v>228</v>
      </c>
      <c r="F20" s="11">
        <v>10</v>
      </c>
      <c r="G20" s="69"/>
      <c r="H20" s="12">
        <f t="shared" si="0"/>
        <v>0</v>
      </c>
      <c r="I20" s="8"/>
      <c r="J20" s="12">
        <f t="shared" si="1"/>
        <v>0</v>
      </c>
      <c r="M20" s="30"/>
      <c r="N20" s="86"/>
    </row>
    <row r="21" spans="1:14" s="13" customFormat="1" ht="45">
      <c r="A21" s="8" t="s">
        <v>214</v>
      </c>
      <c r="B21" s="13" t="s">
        <v>234</v>
      </c>
      <c r="C21" s="21"/>
      <c r="D21" s="14" t="s">
        <v>222</v>
      </c>
      <c r="E21" s="16" t="s">
        <v>348</v>
      </c>
      <c r="F21" s="11">
        <v>10</v>
      </c>
      <c r="G21" s="69"/>
      <c r="H21" s="12">
        <f t="shared" si="0"/>
        <v>0</v>
      </c>
      <c r="I21" s="8"/>
      <c r="J21" s="12">
        <f t="shared" si="1"/>
        <v>0</v>
      </c>
      <c r="M21" s="30"/>
      <c r="N21" s="86"/>
    </row>
    <row r="22" spans="1:14" s="13" customFormat="1" ht="45">
      <c r="A22" s="8" t="s">
        <v>215</v>
      </c>
      <c r="B22" s="13" t="s">
        <v>349</v>
      </c>
      <c r="C22" s="21"/>
      <c r="D22" s="14" t="s">
        <v>222</v>
      </c>
      <c r="E22" s="16" t="s">
        <v>235</v>
      </c>
      <c r="F22" s="11">
        <v>10</v>
      </c>
      <c r="G22" s="69"/>
      <c r="H22" s="12">
        <f t="shared" si="0"/>
        <v>0</v>
      </c>
      <c r="I22" s="8"/>
      <c r="J22" s="12">
        <f t="shared" si="1"/>
        <v>0</v>
      </c>
      <c r="M22" s="30"/>
      <c r="N22" s="86"/>
    </row>
    <row r="23" spans="1:14" s="13" customFormat="1" ht="33.75">
      <c r="A23" s="8" t="s">
        <v>218</v>
      </c>
      <c r="B23" s="13" t="s">
        <v>236</v>
      </c>
      <c r="C23" s="21" t="s">
        <v>161</v>
      </c>
      <c r="D23" s="14" t="s">
        <v>175</v>
      </c>
      <c r="E23" s="10" t="s">
        <v>237</v>
      </c>
      <c r="F23" s="11">
        <v>1000</v>
      </c>
      <c r="G23" s="69"/>
      <c r="H23" s="12">
        <f t="shared" si="0"/>
        <v>0</v>
      </c>
      <c r="I23" s="8"/>
      <c r="J23" s="12">
        <f t="shared" si="1"/>
        <v>0</v>
      </c>
      <c r="M23" s="30"/>
      <c r="N23" s="86"/>
    </row>
    <row r="24" spans="1:14" s="13" customFormat="1" ht="16.5" customHeight="1">
      <c r="A24" s="8" t="s">
        <v>220</v>
      </c>
      <c r="B24" s="13" t="s">
        <v>239</v>
      </c>
      <c r="C24" s="18" t="s">
        <v>161</v>
      </c>
      <c r="D24" s="14" t="s">
        <v>175</v>
      </c>
      <c r="E24" s="8" t="s">
        <v>240</v>
      </c>
      <c r="F24" s="11">
        <v>1</v>
      </c>
      <c r="G24" s="69"/>
      <c r="H24" s="12">
        <f t="shared" si="0"/>
        <v>0</v>
      </c>
      <c r="I24" s="8"/>
      <c r="J24" s="12">
        <f t="shared" si="1"/>
        <v>0</v>
      </c>
      <c r="M24" s="30"/>
      <c r="N24" s="86"/>
    </row>
    <row r="25" spans="1:14" s="13" customFormat="1" ht="16.5" customHeight="1">
      <c r="A25" s="8" t="s">
        <v>224</v>
      </c>
      <c r="B25" s="13" t="s">
        <v>241</v>
      </c>
      <c r="C25" s="18" t="s">
        <v>161</v>
      </c>
      <c r="D25" s="14" t="s">
        <v>175</v>
      </c>
      <c r="E25" s="8" t="s">
        <v>240</v>
      </c>
      <c r="F25" s="11">
        <v>1</v>
      </c>
      <c r="G25" s="69"/>
      <c r="H25" s="12">
        <f t="shared" si="0"/>
        <v>0</v>
      </c>
      <c r="I25" s="8"/>
      <c r="J25" s="12">
        <f t="shared" si="1"/>
        <v>0</v>
      </c>
      <c r="M25" s="30"/>
      <c r="N25" s="86"/>
    </row>
    <row r="26" spans="1:14" s="13" customFormat="1" ht="16.5" customHeight="1">
      <c r="A26" s="8" t="s">
        <v>226</v>
      </c>
      <c r="B26" s="13" t="s">
        <v>242</v>
      </c>
      <c r="C26" s="18" t="s">
        <v>161</v>
      </c>
      <c r="D26" s="14" t="s">
        <v>175</v>
      </c>
      <c r="E26" s="8" t="s">
        <v>240</v>
      </c>
      <c r="F26" s="11">
        <v>1</v>
      </c>
      <c r="G26" s="69"/>
      <c r="H26" s="12">
        <f t="shared" si="0"/>
        <v>0</v>
      </c>
      <c r="I26" s="8"/>
      <c r="J26" s="12">
        <f t="shared" si="1"/>
        <v>0</v>
      </c>
      <c r="M26" s="30"/>
      <c r="N26" s="86"/>
    </row>
    <row r="27" spans="1:14" s="13" customFormat="1" ht="16.5" customHeight="1">
      <c r="A27" s="8" t="s">
        <v>229</v>
      </c>
      <c r="B27" s="13" t="s">
        <v>243</v>
      </c>
      <c r="C27" s="18" t="s">
        <v>161</v>
      </c>
      <c r="D27" s="14" t="s">
        <v>175</v>
      </c>
      <c r="E27" s="8" t="s">
        <v>240</v>
      </c>
      <c r="F27" s="11">
        <v>1</v>
      </c>
      <c r="G27" s="69"/>
      <c r="H27" s="12">
        <f t="shared" si="0"/>
        <v>0</v>
      </c>
      <c r="I27" s="8"/>
      <c r="J27" s="12">
        <f t="shared" si="1"/>
        <v>0</v>
      </c>
      <c r="M27" s="30"/>
      <c r="N27" s="86"/>
    </row>
    <row r="28" spans="1:14" s="13" customFormat="1" ht="16.5" customHeight="1">
      <c r="A28" s="8" t="s">
        <v>231</v>
      </c>
      <c r="B28" s="13" t="s">
        <v>238</v>
      </c>
      <c r="C28" s="18">
        <v>0.4</v>
      </c>
      <c r="D28" s="14" t="s">
        <v>175</v>
      </c>
      <c r="E28" s="8" t="s">
        <v>237</v>
      </c>
      <c r="F28" s="11">
        <v>1</v>
      </c>
      <c r="G28" s="69"/>
      <c r="H28" s="12">
        <f t="shared" si="0"/>
        <v>0</v>
      </c>
      <c r="I28" s="8"/>
      <c r="J28" s="12">
        <f t="shared" si="1"/>
        <v>0</v>
      </c>
      <c r="M28" s="30"/>
      <c r="N28" s="86"/>
    </row>
    <row r="29" spans="1:14" s="13" customFormat="1" ht="22.5">
      <c r="A29" s="8" t="s">
        <v>233</v>
      </c>
      <c r="B29" s="13" t="s">
        <v>244</v>
      </c>
      <c r="C29" s="18">
        <v>0.04</v>
      </c>
      <c r="D29" s="14" t="s">
        <v>175</v>
      </c>
      <c r="E29" s="10" t="s">
        <v>237</v>
      </c>
      <c r="F29" s="11">
        <v>15</v>
      </c>
      <c r="G29" s="69"/>
      <c r="H29" s="12">
        <f t="shared" si="0"/>
        <v>0</v>
      </c>
      <c r="I29" s="8"/>
      <c r="J29" s="12">
        <f t="shared" si="1"/>
        <v>0</v>
      </c>
      <c r="M29" s="30"/>
      <c r="N29" s="86"/>
    </row>
    <row r="30" spans="1:14" s="13" customFormat="1" ht="16.5" customHeight="1">
      <c r="A30" s="91" t="s">
        <v>160</v>
      </c>
      <c r="B30" s="91"/>
      <c r="C30" s="91"/>
      <c r="D30" s="91"/>
      <c r="E30" s="91"/>
      <c r="F30" s="91"/>
      <c r="G30" s="91"/>
      <c r="H30" s="17">
        <f>SUM(H4:H29)</f>
        <v>0</v>
      </c>
      <c r="I30" s="8"/>
      <c r="J30" s="17">
        <f>SUM(J4:J29)</f>
        <v>0</v>
      </c>
      <c r="M30" s="30"/>
      <c r="N30" s="86"/>
    </row>
    <row r="31" spans="1:14" s="6" customFormat="1" ht="15" customHeight="1">
      <c r="A31" s="92" t="s">
        <v>184</v>
      </c>
      <c r="B31" s="92"/>
      <c r="C31" s="92"/>
      <c r="D31" s="92"/>
      <c r="E31" s="92"/>
      <c r="F31" s="92"/>
      <c r="G31" s="92"/>
      <c r="H31" s="4"/>
      <c r="I31" s="5"/>
      <c r="J31" s="4"/>
      <c r="M31" s="29"/>
      <c r="N31" s="87"/>
    </row>
    <row r="32" spans="1:14" s="13" customFormat="1" ht="15.75" customHeight="1">
      <c r="A32" s="8">
        <v>1</v>
      </c>
      <c r="B32" s="37" t="s">
        <v>247</v>
      </c>
      <c r="C32" s="8" t="s">
        <v>248</v>
      </c>
      <c r="D32" s="14" t="s">
        <v>175</v>
      </c>
      <c r="E32" s="8" t="s">
        <v>182</v>
      </c>
      <c r="F32" s="11">
        <v>400</v>
      </c>
      <c r="G32" s="70"/>
      <c r="H32" s="12">
        <f>G32*F32</f>
        <v>0</v>
      </c>
      <c r="I32" s="8"/>
      <c r="J32" s="12">
        <f>ROUND(H32*I32/100,2)+H32</f>
        <v>0</v>
      </c>
      <c r="M32" s="30"/>
      <c r="N32" s="86"/>
    </row>
    <row r="33" spans="1:14" s="13" customFormat="1" ht="15.75" customHeight="1">
      <c r="A33" s="8">
        <v>2</v>
      </c>
      <c r="B33" s="37" t="s">
        <v>249</v>
      </c>
      <c r="C33" s="18" t="s">
        <v>177</v>
      </c>
      <c r="D33" s="14" t="s">
        <v>175</v>
      </c>
      <c r="E33" s="10" t="s">
        <v>182</v>
      </c>
      <c r="F33" s="11">
        <v>1000</v>
      </c>
      <c r="G33" s="70"/>
      <c r="H33" s="12">
        <f>G33*F33</f>
        <v>0</v>
      </c>
      <c r="I33" s="8"/>
      <c r="J33" s="12">
        <f>ROUND(H33*I33/100,2)+H33</f>
        <v>0</v>
      </c>
      <c r="M33" s="30"/>
      <c r="N33" s="86"/>
    </row>
    <row r="34" spans="1:14" s="13" customFormat="1" ht="15.75" customHeight="1">
      <c r="A34" s="8">
        <v>3</v>
      </c>
      <c r="B34" s="37" t="s">
        <v>253</v>
      </c>
      <c r="C34" s="8" t="s">
        <v>254</v>
      </c>
      <c r="D34" s="14" t="s">
        <v>175</v>
      </c>
      <c r="E34" s="8" t="s">
        <v>176</v>
      </c>
      <c r="F34" s="11">
        <v>80</v>
      </c>
      <c r="G34" s="70"/>
      <c r="H34" s="12">
        <f>G34*F34</f>
        <v>0</v>
      </c>
      <c r="I34" s="8"/>
      <c r="J34" s="12">
        <f>ROUND(H34*I34/100,2)+H34</f>
        <v>0</v>
      </c>
      <c r="M34" s="30"/>
      <c r="N34" s="86"/>
    </row>
    <row r="35" spans="1:14" s="13" customFormat="1" ht="15.75" customHeight="1">
      <c r="A35" s="8">
        <v>4</v>
      </c>
      <c r="B35" s="37" t="s">
        <v>259</v>
      </c>
      <c r="C35" s="8" t="s">
        <v>260</v>
      </c>
      <c r="D35" s="14" t="s">
        <v>175</v>
      </c>
      <c r="E35" s="8" t="s">
        <v>176</v>
      </c>
      <c r="F35" s="11">
        <v>100</v>
      </c>
      <c r="G35" s="70"/>
      <c r="H35" s="12">
        <f aca="true" t="shared" si="2" ref="H35:H42">G35*F35</f>
        <v>0</v>
      </c>
      <c r="I35" s="8"/>
      <c r="J35" s="12">
        <f aca="true" t="shared" si="3" ref="J35:J42">ROUND(H35*I35/100,2)+H35</f>
        <v>0</v>
      </c>
      <c r="M35" s="30"/>
      <c r="N35" s="86"/>
    </row>
    <row r="36" spans="1:14" s="13" customFormat="1" ht="15.75" customHeight="1">
      <c r="A36" s="8">
        <v>5</v>
      </c>
      <c r="B36" s="37" t="s">
        <v>262</v>
      </c>
      <c r="C36" s="8" t="s">
        <v>263</v>
      </c>
      <c r="D36" s="9" t="s">
        <v>252</v>
      </c>
      <c r="E36" s="8" t="s">
        <v>427</v>
      </c>
      <c r="F36" s="11">
        <v>50</v>
      </c>
      <c r="G36" s="70"/>
      <c r="H36" s="12">
        <f t="shared" si="2"/>
        <v>0</v>
      </c>
      <c r="I36" s="8"/>
      <c r="J36" s="12">
        <f t="shared" si="3"/>
        <v>0</v>
      </c>
      <c r="M36" s="30"/>
      <c r="N36" s="86"/>
    </row>
    <row r="37" spans="1:14" s="13" customFormat="1" ht="15.75" customHeight="1">
      <c r="A37" s="8">
        <v>6</v>
      </c>
      <c r="B37" s="37" t="s">
        <v>267</v>
      </c>
      <c r="C37" s="8" t="s">
        <v>268</v>
      </c>
      <c r="D37" s="9" t="s">
        <v>175</v>
      </c>
      <c r="E37" s="8" t="s">
        <v>182</v>
      </c>
      <c r="F37" s="11">
        <v>450</v>
      </c>
      <c r="G37" s="70"/>
      <c r="H37" s="12">
        <f t="shared" si="2"/>
        <v>0</v>
      </c>
      <c r="I37" s="8"/>
      <c r="J37" s="12">
        <f t="shared" si="3"/>
        <v>0</v>
      </c>
      <c r="M37" s="30"/>
      <c r="N37" s="86"/>
    </row>
    <row r="38" spans="1:14" s="13" customFormat="1" ht="15.75" customHeight="1">
      <c r="A38" s="8">
        <v>7</v>
      </c>
      <c r="B38" s="37" t="s">
        <v>271</v>
      </c>
      <c r="C38" s="18" t="s">
        <v>272</v>
      </c>
      <c r="D38" s="14" t="s">
        <v>175</v>
      </c>
      <c r="E38" s="8" t="s">
        <v>176</v>
      </c>
      <c r="F38" s="11">
        <v>50</v>
      </c>
      <c r="G38" s="70"/>
      <c r="H38" s="12">
        <f t="shared" si="2"/>
        <v>0</v>
      </c>
      <c r="I38" s="8"/>
      <c r="J38" s="12">
        <f t="shared" si="3"/>
        <v>0</v>
      </c>
      <c r="M38" s="30"/>
      <c r="N38" s="86"/>
    </row>
    <row r="39" spans="1:14" s="13" customFormat="1" ht="15.75" customHeight="1">
      <c r="A39" s="8">
        <v>8</v>
      </c>
      <c r="B39" s="37" t="s">
        <v>89</v>
      </c>
      <c r="C39" s="8" t="s">
        <v>153</v>
      </c>
      <c r="D39" s="14" t="s">
        <v>90</v>
      </c>
      <c r="E39" s="8" t="s">
        <v>91</v>
      </c>
      <c r="F39" s="11">
        <v>30</v>
      </c>
      <c r="G39" s="70"/>
      <c r="H39" s="12">
        <f t="shared" si="2"/>
        <v>0</v>
      </c>
      <c r="I39" s="8"/>
      <c r="J39" s="12">
        <f t="shared" si="3"/>
        <v>0</v>
      </c>
      <c r="M39" s="30"/>
      <c r="N39" s="86"/>
    </row>
    <row r="40" spans="1:14" s="13" customFormat="1" ht="15.75" customHeight="1">
      <c r="A40" s="8">
        <v>9</v>
      </c>
      <c r="B40" s="37" t="s">
        <v>373</v>
      </c>
      <c r="C40" s="18" t="s">
        <v>374</v>
      </c>
      <c r="D40" s="14" t="s">
        <v>175</v>
      </c>
      <c r="E40" s="10" t="s">
        <v>176</v>
      </c>
      <c r="F40" s="11">
        <v>150</v>
      </c>
      <c r="G40" s="71"/>
      <c r="H40" s="12">
        <f t="shared" si="2"/>
        <v>0</v>
      </c>
      <c r="I40" s="8"/>
      <c r="J40" s="12">
        <f t="shared" si="3"/>
        <v>0</v>
      </c>
      <c r="M40" s="30"/>
      <c r="N40" s="86"/>
    </row>
    <row r="41" spans="1:14" s="13" customFormat="1" ht="15.75" customHeight="1">
      <c r="A41" s="8">
        <v>10</v>
      </c>
      <c r="B41" s="37" t="s">
        <v>351</v>
      </c>
      <c r="C41" s="18" t="s">
        <v>352</v>
      </c>
      <c r="D41" s="14" t="s">
        <v>175</v>
      </c>
      <c r="E41" s="10" t="s">
        <v>180</v>
      </c>
      <c r="F41" s="11">
        <v>800</v>
      </c>
      <c r="G41" s="71"/>
      <c r="H41" s="12">
        <f t="shared" si="2"/>
        <v>0</v>
      </c>
      <c r="I41" s="8"/>
      <c r="J41" s="12">
        <f t="shared" si="3"/>
        <v>0</v>
      </c>
      <c r="M41" s="30"/>
      <c r="N41" s="86"/>
    </row>
    <row r="42" spans="1:14" s="37" customFormat="1" ht="15.75" customHeight="1">
      <c r="A42" s="59">
        <v>11</v>
      </c>
      <c r="B42" s="37" t="s">
        <v>388</v>
      </c>
      <c r="C42" s="60" t="s">
        <v>389</v>
      </c>
      <c r="D42" s="61" t="s">
        <v>175</v>
      </c>
      <c r="E42" s="62" t="s">
        <v>182</v>
      </c>
      <c r="F42" s="63">
        <v>10</v>
      </c>
      <c r="G42" s="72"/>
      <c r="H42" s="39">
        <f t="shared" si="2"/>
        <v>0</v>
      </c>
      <c r="I42" s="59"/>
      <c r="J42" s="39">
        <f t="shared" si="3"/>
        <v>0</v>
      </c>
      <c r="M42" s="64"/>
      <c r="N42" s="88"/>
    </row>
    <row r="43" spans="1:14" s="13" customFormat="1" ht="11.25" customHeight="1">
      <c r="A43" s="91" t="s">
        <v>160</v>
      </c>
      <c r="B43" s="91"/>
      <c r="C43" s="91"/>
      <c r="D43" s="91"/>
      <c r="E43" s="91"/>
      <c r="F43" s="91"/>
      <c r="G43" s="91"/>
      <c r="H43" s="17">
        <f>SUM(H32:H42)</f>
        <v>0</v>
      </c>
      <c r="I43" s="8"/>
      <c r="J43" s="17">
        <f>SUM(J32:J42)</f>
        <v>0</v>
      </c>
      <c r="M43" s="30"/>
      <c r="N43" s="86"/>
    </row>
    <row r="44" spans="1:14" s="6" customFormat="1" ht="15" customHeight="1">
      <c r="A44" s="92" t="s">
        <v>344</v>
      </c>
      <c r="B44" s="92"/>
      <c r="C44" s="92"/>
      <c r="D44" s="92"/>
      <c r="E44" s="92"/>
      <c r="F44" s="92"/>
      <c r="G44" s="92"/>
      <c r="H44" s="4"/>
      <c r="I44" s="5"/>
      <c r="J44" s="4"/>
      <c r="M44" s="29"/>
      <c r="N44" s="87"/>
    </row>
    <row r="45" spans="1:14" s="13" customFormat="1" ht="13.5" customHeight="1">
      <c r="A45" s="8">
        <v>1</v>
      </c>
      <c r="B45" s="13" t="s">
        <v>245</v>
      </c>
      <c r="C45" s="8" t="s">
        <v>246</v>
      </c>
      <c r="D45" s="14" t="s">
        <v>175</v>
      </c>
      <c r="E45" s="8" t="s">
        <v>176</v>
      </c>
      <c r="F45" s="11">
        <v>5</v>
      </c>
      <c r="G45" s="70"/>
      <c r="H45" s="12">
        <f aca="true" t="shared" si="4" ref="H45:H51">G45*F45</f>
        <v>0</v>
      </c>
      <c r="I45" s="8"/>
      <c r="J45" s="12">
        <f aca="true" t="shared" si="5" ref="J45:J51">ROUND(H45*I45/100,2)+H45</f>
        <v>0</v>
      </c>
      <c r="M45" s="30"/>
      <c r="N45" s="86"/>
    </row>
    <row r="46" spans="1:14" s="13" customFormat="1" ht="13.5" customHeight="1">
      <c r="A46" s="8">
        <v>2</v>
      </c>
      <c r="B46" s="12" t="s">
        <v>250</v>
      </c>
      <c r="C46" s="8" t="s">
        <v>251</v>
      </c>
      <c r="D46" s="22" t="s">
        <v>252</v>
      </c>
      <c r="E46" s="8" t="s">
        <v>187</v>
      </c>
      <c r="F46" s="11">
        <v>500</v>
      </c>
      <c r="G46" s="70"/>
      <c r="H46" s="12">
        <f t="shared" si="4"/>
        <v>0</v>
      </c>
      <c r="I46" s="8"/>
      <c r="J46" s="12">
        <f t="shared" si="5"/>
        <v>0</v>
      </c>
      <c r="M46" s="30"/>
      <c r="N46" s="86"/>
    </row>
    <row r="47" spans="1:14" s="13" customFormat="1" ht="13.5" customHeight="1">
      <c r="A47" s="8">
        <v>3</v>
      </c>
      <c r="B47" s="12" t="s">
        <v>255</v>
      </c>
      <c r="C47" s="8" t="s">
        <v>256</v>
      </c>
      <c r="D47" s="22" t="s">
        <v>252</v>
      </c>
      <c r="E47" s="8" t="s">
        <v>176</v>
      </c>
      <c r="F47" s="11">
        <v>1</v>
      </c>
      <c r="G47" s="70"/>
      <c r="H47" s="12">
        <f t="shared" si="4"/>
        <v>0</v>
      </c>
      <c r="I47" s="8"/>
      <c r="J47" s="12">
        <f t="shared" si="5"/>
        <v>0</v>
      </c>
      <c r="M47" s="30"/>
      <c r="N47" s="86"/>
    </row>
    <row r="48" spans="1:14" s="13" customFormat="1" ht="13.5" customHeight="1">
      <c r="A48" s="8">
        <v>4</v>
      </c>
      <c r="B48" s="13" t="s">
        <v>185</v>
      </c>
      <c r="C48" s="8" t="s">
        <v>186</v>
      </c>
      <c r="D48" s="9" t="s">
        <v>175</v>
      </c>
      <c r="E48" s="10" t="s">
        <v>176</v>
      </c>
      <c r="F48" s="11">
        <v>5</v>
      </c>
      <c r="G48" s="71"/>
      <c r="H48" s="12">
        <f t="shared" si="4"/>
        <v>0</v>
      </c>
      <c r="I48" s="8"/>
      <c r="J48" s="12">
        <f t="shared" si="5"/>
        <v>0</v>
      </c>
      <c r="M48" s="30"/>
      <c r="N48" s="86"/>
    </row>
    <row r="49" spans="1:14" s="13" customFormat="1" ht="13.5" customHeight="1">
      <c r="A49" s="8">
        <v>5</v>
      </c>
      <c r="B49" s="13" t="s">
        <v>257</v>
      </c>
      <c r="C49" s="8" t="s">
        <v>258</v>
      </c>
      <c r="D49" s="14" t="s">
        <v>175</v>
      </c>
      <c r="E49" s="8" t="s">
        <v>182</v>
      </c>
      <c r="F49" s="11">
        <v>35</v>
      </c>
      <c r="G49" s="70"/>
      <c r="H49" s="12">
        <f t="shared" si="4"/>
        <v>0</v>
      </c>
      <c r="I49" s="8"/>
      <c r="J49" s="12">
        <f t="shared" si="5"/>
        <v>0</v>
      </c>
      <c r="M49" s="30"/>
      <c r="N49" s="86"/>
    </row>
    <row r="50" spans="1:14" s="13" customFormat="1" ht="13.5" customHeight="1">
      <c r="A50" s="8">
        <v>6</v>
      </c>
      <c r="B50" s="13" t="s">
        <v>158</v>
      </c>
      <c r="C50" s="8" t="s">
        <v>261</v>
      </c>
      <c r="D50" s="14" t="s">
        <v>175</v>
      </c>
      <c r="E50" s="8" t="s">
        <v>176</v>
      </c>
      <c r="F50" s="11">
        <v>20</v>
      </c>
      <c r="G50" s="70"/>
      <c r="H50" s="12">
        <f t="shared" si="4"/>
        <v>0</v>
      </c>
      <c r="I50" s="8"/>
      <c r="J50" s="12">
        <f t="shared" si="5"/>
        <v>0</v>
      </c>
      <c r="M50" s="30"/>
      <c r="N50" s="86"/>
    </row>
    <row r="51" spans="1:14" s="13" customFormat="1" ht="13.5" customHeight="1">
      <c r="A51" s="8">
        <v>7</v>
      </c>
      <c r="B51" s="13" t="s">
        <v>266</v>
      </c>
      <c r="C51" s="8" t="s">
        <v>177</v>
      </c>
      <c r="D51" s="14" t="s">
        <v>175</v>
      </c>
      <c r="E51" s="95" t="s">
        <v>439</v>
      </c>
      <c r="F51" s="11">
        <v>150</v>
      </c>
      <c r="G51" s="70"/>
      <c r="H51" s="12">
        <f t="shared" si="4"/>
        <v>0</v>
      </c>
      <c r="I51" s="8"/>
      <c r="J51" s="12">
        <f t="shared" si="5"/>
        <v>0</v>
      </c>
      <c r="M51" s="30"/>
      <c r="N51" s="86"/>
    </row>
    <row r="52" spans="1:14" s="13" customFormat="1" ht="13.5" customHeight="1">
      <c r="A52" s="8">
        <v>8</v>
      </c>
      <c r="B52" s="13" t="s">
        <v>271</v>
      </c>
      <c r="C52" s="18" t="s">
        <v>273</v>
      </c>
      <c r="D52" s="14" t="s">
        <v>175</v>
      </c>
      <c r="E52" s="8" t="s">
        <v>176</v>
      </c>
      <c r="F52" s="11">
        <v>5</v>
      </c>
      <c r="G52" s="70"/>
      <c r="H52" s="12">
        <f aca="true" t="shared" si="6" ref="H52:H57">G52*F52</f>
        <v>0</v>
      </c>
      <c r="I52" s="8"/>
      <c r="J52" s="12">
        <f aca="true" t="shared" si="7" ref="J52:J57">ROUND(H52*I52/100,2)+H52</f>
        <v>0</v>
      </c>
      <c r="M52" s="30"/>
      <c r="N52" s="86"/>
    </row>
    <row r="53" spans="1:14" s="13" customFormat="1" ht="13.5" customHeight="1">
      <c r="A53" s="8">
        <v>9</v>
      </c>
      <c r="B53" s="13" t="s">
        <v>83</v>
      </c>
      <c r="C53" s="8" t="s">
        <v>84</v>
      </c>
      <c r="D53" s="14" t="s">
        <v>85</v>
      </c>
      <c r="E53" s="9" t="s">
        <v>86</v>
      </c>
      <c r="F53" s="11">
        <v>15</v>
      </c>
      <c r="G53" s="70"/>
      <c r="H53" s="12">
        <f t="shared" si="6"/>
        <v>0</v>
      </c>
      <c r="I53" s="8"/>
      <c r="J53" s="12">
        <f t="shared" si="7"/>
        <v>0</v>
      </c>
      <c r="M53" s="30"/>
      <c r="N53" s="86"/>
    </row>
    <row r="54" spans="1:14" s="13" customFormat="1" ht="13.5" customHeight="1">
      <c r="A54" s="8">
        <v>10</v>
      </c>
      <c r="B54" s="13" t="s">
        <v>277</v>
      </c>
      <c r="C54" s="8" t="s">
        <v>278</v>
      </c>
      <c r="D54" s="14" t="s">
        <v>175</v>
      </c>
      <c r="E54" s="8" t="s">
        <v>182</v>
      </c>
      <c r="F54" s="11">
        <v>10</v>
      </c>
      <c r="G54" s="70"/>
      <c r="H54" s="12">
        <f t="shared" si="6"/>
        <v>0</v>
      </c>
      <c r="I54" s="8"/>
      <c r="J54" s="12">
        <f t="shared" si="7"/>
        <v>0</v>
      </c>
      <c r="M54" s="30"/>
      <c r="N54" s="86"/>
    </row>
    <row r="55" spans="1:14" s="13" customFormat="1" ht="13.5" customHeight="1">
      <c r="A55" s="8">
        <v>11</v>
      </c>
      <c r="B55" s="13" t="s">
        <v>364</v>
      </c>
      <c r="C55" s="18" t="s">
        <v>365</v>
      </c>
      <c r="D55" s="14" t="s">
        <v>175</v>
      </c>
      <c r="E55" s="10" t="s">
        <v>182</v>
      </c>
      <c r="F55" s="11">
        <v>50</v>
      </c>
      <c r="G55" s="71"/>
      <c r="H55" s="12">
        <f t="shared" si="6"/>
        <v>0</v>
      </c>
      <c r="I55" s="8"/>
      <c r="J55" s="12">
        <f t="shared" si="7"/>
        <v>0</v>
      </c>
      <c r="M55" s="30"/>
      <c r="N55" s="86"/>
    </row>
    <row r="56" spans="1:14" s="13" customFormat="1" ht="13.5" customHeight="1">
      <c r="A56" s="8">
        <v>12</v>
      </c>
      <c r="B56" s="13" t="s">
        <v>353</v>
      </c>
      <c r="C56" s="18" t="s">
        <v>354</v>
      </c>
      <c r="D56" s="14" t="s">
        <v>175</v>
      </c>
      <c r="E56" s="10" t="s">
        <v>182</v>
      </c>
      <c r="F56" s="11">
        <v>5</v>
      </c>
      <c r="G56" s="71"/>
      <c r="H56" s="12">
        <f t="shared" si="6"/>
        <v>0</v>
      </c>
      <c r="I56" s="8"/>
      <c r="J56" s="12">
        <f t="shared" si="7"/>
        <v>0</v>
      </c>
      <c r="M56" s="30"/>
      <c r="N56" s="86"/>
    </row>
    <row r="57" spans="1:14" s="13" customFormat="1" ht="13.5" customHeight="1">
      <c r="A57" s="8">
        <v>13</v>
      </c>
      <c r="B57" s="13" t="s">
        <v>366</v>
      </c>
      <c r="C57" s="18" t="s">
        <v>6</v>
      </c>
      <c r="D57" s="14" t="s">
        <v>175</v>
      </c>
      <c r="E57" s="10" t="s">
        <v>176</v>
      </c>
      <c r="F57" s="11">
        <v>3</v>
      </c>
      <c r="G57" s="71"/>
      <c r="H57" s="12">
        <f t="shared" si="6"/>
        <v>0</v>
      </c>
      <c r="I57" s="8"/>
      <c r="J57" s="12">
        <f t="shared" si="7"/>
        <v>0</v>
      </c>
      <c r="M57" s="30"/>
      <c r="N57" s="86"/>
    </row>
    <row r="58" spans="1:14" s="13" customFormat="1" ht="13.5" customHeight="1">
      <c r="A58" s="91" t="s">
        <v>160</v>
      </c>
      <c r="B58" s="91"/>
      <c r="C58" s="91"/>
      <c r="D58" s="91"/>
      <c r="E58" s="91"/>
      <c r="F58" s="91"/>
      <c r="G58" s="91"/>
      <c r="H58" s="17">
        <f>SUM(H45:H57)</f>
        <v>0</v>
      </c>
      <c r="I58" s="8"/>
      <c r="J58" s="17">
        <f>SUM(J45:J57)</f>
        <v>0</v>
      </c>
      <c r="M58" s="30"/>
      <c r="N58" s="86"/>
    </row>
    <row r="59" spans="1:14" s="6" customFormat="1" ht="13.5" customHeight="1">
      <c r="A59" s="92" t="s">
        <v>345</v>
      </c>
      <c r="B59" s="92"/>
      <c r="C59" s="92"/>
      <c r="D59" s="92"/>
      <c r="E59" s="92"/>
      <c r="F59" s="92"/>
      <c r="G59" s="92"/>
      <c r="H59" s="4"/>
      <c r="I59" s="5"/>
      <c r="J59" s="4"/>
      <c r="M59" s="29"/>
      <c r="N59" s="87"/>
    </row>
    <row r="60" spans="1:14" s="37" customFormat="1" ht="13.5" customHeight="1">
      <c r="A60" s="59">
        <v>1</v>
      </c>
      <c r="B60" s="37" t="s">
        <v>96</v>
      </c>
      <c r="C60" s="60" t="s">
        <v>97</v>
      </c>
      <c r="D60" s="61" t="s">
        <v>175</v>
      </c>
      <c r="E60" s="62" t="s">
        <v>180</v>
      </c>
      <c r="F60" s="63">
        <v>1300</v>
      </c>
      <c r="G60" s="72"/>
      <c r="H60" s="39">
        <f>G60*F60</f>
        <v>0</v>
      </c>
      <c r="I60" s="59"/>
      <c r="J60" s="39">
        <f>ROUND(H60*I60/100,2)+H60</f>
        <v>0</v>
      </c>
      <c r="M60" s="64"/>
      <c r="N60" s="88"/>
    </row>
    <row r="61" spans="1:14" s="6" customFormat="1" ht="13.5" customHeight="1">
      <c r="A61" s="92" t="s">
        <v>164</v>
      </c>
      <c r="B61" s="92"/>
      <c r="C61" s="92"/>
      <c r="D61" s="92"/>
      <c r="E61" s="92"/>
      <c r="F61" s="92"/>
      <c r="G61" s="92"/>
      <c r="H61" s="4"/>
      <c r="I61" s="5"/>
      <c r="J61" s="4"/>
      <c r="M61" s="29"/>
      <c r="N61" s="87"/>
    </row>
    <row r="62" spans="1:14" s="37" customFormat="1" ht="13.5" customHeight="1">
      <c r="A62" s="59">
        <v>1</v>
      </c>
      <c r="B62" s="37" t="s">
        <v>264</v>
      </c>
      <c r="C62" s="59" t="s">
        <v>265</v>
      </c>
      <c r="D62" s="65" t="s">
        <v>175</v>
      </c>
      <c r="E62" s="62" t="s">
        <v>182</v>
      </c>
      <c r="F62" s="63">
        <v>750</v>
      </c>
      <c r="G62" s="39"/>
      <c r="H62" s="39">
        <f>G62*F62</f>
        <v>0</v>
      </c>
      <c r="I62" s="59"/>
      <c r="J62" s="39">
        <f>ROUND(H62*I62/100,2)+H62</f>
        <v>0</v>
      </c>
      <c r="M62" s="64"/>
      <c r="N62" s="88"/>
    </row>
    <row r="63" spans="1:14" s="6" customFormat="1" ht="13.5" customHeight="1">
      <c r="A63" s="92" t="s">
        <v>377</v>
      </c>
      <c r="B63" s="92"/>
      <c r="C63" s="92"/>
      <c r="D63" s="92"/>
      <c r="E63" s="92"/>
      <c r="F63" s="92"/>
      <c r="G63" s="92"/>
      <c r="H63" s="4"/>
      <c r="I63" s="5"/>
      <c r="J63" s="4"/>
      <c r="M63" s="29"/>
      <c r="N63" s="87"/>
    </row>
    <row r="64" spans="1:14" s="37" customFormat="1" ht="13.5" customHeight="1">
      <c r="A64" s="59">
        <v>1</v>
      </c>
      <c r="B64" s="37" t="s">
        <v>282</v>
      </c>
      <c r="C64" s="59" t="s">
        <v>174</v>
      </c>
      <c r="D64" s="65" t="s">
        <v>175</v>
      </c>
      <c r="E64" s="62" t="s">
        <v>283</v>
      </c>
      <c r="F64" s="63">
        <v>300</v>
      </c>
      <c r="G64" s="39"/>
      <c r="H64" s="39">
        <f>G64*F64</f>
        <v>0</v>
      </c>
      <c r="I64" s="59"/>
      <c r="J64" s="39">
        <f>ROUND(H64*I64/100,2)+H64</f>
        <v>0</v>
      </c>
      <c r="M64" s="64"/>
      <c r="N64" s="88"/>
    </row>
    <row r="65" spans="1:14" s="6" customFormat="1" ht="12.75" customHeight="1">
      <c r="A65" s="92" t="s">
        <v>378</v>
      </c>
      <c r="B65" s="92"/>
      <c r="C65" s="92"/>
      <c r="D65" s="92"/>
      <c r="E65" s="92"/>
      <c r="F65" s="92"/>
      <c r="G65" s="92"/>
      <c r="H65" s="4"/>
      <c r="I65" s="5"/>
      <c r="J65" s="4"/>
      <c r="M65" s="29"/>
      <c r="N65" s="87"/>
    </row>
    <row r="66" spans="1:14" s="13" customFormat="1" ht="11.25">
      <c r="A66" s="8">
        <v>1</v>
      </c>
      <c r="B66" s="13" t="s">
        <v>279</v>
      </c>
      <c r="C66" s="8" t="s">
        <v>280</v>
      </c>
      <c r="D66" s="16" t="s">
        <v>179</v>
      </c>
      <c r="E66" s="10" t="s">
        <v>281</v>
      </c>
      <c r="F66" s="11">
        <v>10</v>
      </c>
      <c r="G66" s="70"/>
      <c r="H66" s="12">
        <f aca="true" t="shared" si="8" ref="H66:H71">G66*F66</f>
        <v>0</v>
      </c>
      <c r="I66" s="8"/>
      <c r="J66" s="12">
        <f aca="true" t="shared" si="9" ref="J66:J71">ROUND(H66*I66/100,2)+H66</f>
        <v>0</v>
      </c>
      <c r="M66" s="30"/>
      <c r="N66" s="86"/>
    </row>
    <row r="67" spans="1:14" s="13" customFormat="1" ht="11.25">
      <c r="A67" s="8">
        <v>2</v>
      </c>
      <c r="B67" s="13" t="s">
        <v>282</v>
      </c>
      <c r="C67" s="8" t="s">
        <v>284</v>
      </c>
      <c r="D67" s="16" t="s">
        <v>179</v>
      </c>
      <c r="E67" s="10" t="s">
        <v>285</v>
      </c>
      <c r="F67" s="11">
        <v>5</v>
      </c>
      <c r="G67" s="70"/>
      <c r="H67" s="12">
        <f t="shared" si="8"/>
        <v>0</v>
      </c>
      <c r="I67" s="8"/>
      <c r="J67" s="12">
        <f t="shared" si="9"/>
        <v>0</v>
      </c>
      <c r="M67" s="30"/>
      <c r="N67" s="86"/>
    </row>
    <row r="68" spans="1:14" s="13" customFormat="1" ht="11.25">
      <c r="A68" s="8">
        <v>3</v>
      </c>
      <c r="B68" s="13" t="s">
        <v>286</v>
      </c>
      <c r="C68" s="8" t="s">
        <v>287</v>
      </c>
      <c r="D68" s="16" t="s">
        <v>179</v>
      </c>
      <c r="E68" s="10" t="s">
        <v>183</v>
      </c>
      <c r="F68" s="11">
        <v>10</v>
      </c>
      <c r="G68" s="70"/>
      <c r="H68" s="12">
        <f t="shared" si="8"/>
        <v>0</v>
      </c>
      <c r="I68" s="8"/>
      <c r="J68" s="12">
        <f t="shared" si="9"/>
        <v>0</v>
      </c>
      <c r="M68" s="30"/>
      <c r="N68" s="86"/>
    </row>
    <row r="69" spans="1:14" s="13" customFormat="1" ht="11.25">
      <c r="A69" s="8">
        <v>4</v>
      </c>
      <c r="B69" s="13" t="s">
        <v>288</v>
      </c>
      <c r="C69" s="8" t="s">
        <v>261</v>
      </c>
      <c r="D69" s="16" t="s">
        <v>179</v>
      </c>
      <c r="E69" s="10" t="s">
        <v>183</v>
      </c>
      <c r="F69" s="11">
        <v>30</v>
      </c>
      <c r="G69" s="70"/>
      <c r="H69" s="12">
        <f t="shared" si="8"/>
        <v>0</v>
      </c>
      <c r="I69" s="8"/>
      <c r="J69" s="12">
        <f t="shared" si="9"/>
        <v>0</v>
      </c>
      <c r="M69" s="30"/>
      <c r="N69" s="86"/>
    </row>
    <row r="70" spans="1:14" s="13" customFormat="1" ht="11.25">
      <c r="A70" s="8">
        <v>5</v>
      </c>
      <c r="B70" s="13" t="s">
        <v>289</v>
      </c>
      <c r="C70" s="8" t="s">
        <v>290</v>
      </c>
      <c r="D70" s="16" t="s">
        <v>179</v>
      </c>
      <c r="E70" s="10" t="s">
        <v>291</v>
      </c>
      <c r="F70" s="11">
        <v>5</v>
      </c>
      <c r="G70" s="70"/>
      <c r="H70" s="12">
        <f t="shared" si="8"/>
        <v>0</v>
      </c>
      <c r="I70" s="8"/>
      <c r="J70" s="12">
        <f t="shared" si="9"/>
        <v>0</v>
      </c>
      <c r="M70" s="30"/>
      <c r="N70" s="86"/>
    </row>
    <row r="71" spans="1:14" s="13" customFormat="1" ht="11.25">
      <c r="A71" s="8">
        <v>6</v>
      </c>
      <c r="B71" s="13" t="s">
        <v>289</v>
      </c>
      <c r="C71" s="8" t="s">
        <v>292</v>
      </c>
      <c r="D71" s="16" t="s">
        <v>179</v>
      </c>
      <c r="E71" s="10" t="s">
        <v>291</v>
      </c>
      <c r="F71" s="11">
        <v>5</v>
      </c>
      <c r="G71" s="70"/>
      <c r="H71" s="12">
        <f t="shared" si="8"/>
        <v>0</v>
      </c>
      <c r="I71" s="8"/>
      <c r="J71" s="12">
        <f t="shared" si="9"/>
        <v>0</v>
      </c>
      <c r="M71" s="30"/>
      <c r="N71" s="86"/>
    </row>
    <row r="72" spans="1:14" s="13" customFormat="1" ht="11.25">
      <c r="A72" s="8">
        <v>7</v>
      </c>
      <c r="B72" s="13" t="s">
        <v>274</v>
      </c>
      <c r="C72" s="8" t="s">
        <v>275</v>
      </c>
      <c r="D72" s="16" t="s">
        <v>175</v>
      </c>
      <c r="E72" s="10" t="s">
        <v>182</v>
      </c>
      <c r="F72" s="11">
        <v>60</v>
      </c>
      <c r="G72" s="70"/>
      <c r="H72" s="12">
        <f>G72*F72</f>
        <v>0</v>
      </c>
      <c r="I72" s="8"/>
      <c r="J72" s="12">
        <f>ROUND(H72*I72/100,2)+H72</f>
        <v>0</v>
      </c>
      <c r="M72" s="30"/>
      <c r="N72" s="86"/>
    </row>
    <row r="73" spans="1:14" s="13" customFormat="1" ht="11.25">
      <c r="A73" s="8">
        <v>8</v>
      </c>
      <c r="B73" s="13" t="s">
        <v>274</v>
      </c>
      <c r="C73" s="8" t="s">
        <v>276</v>
      </c>
      <c r="D73" s="16" t="s">
        <v>175</v>
      </c>
      <c r="E73" s="10" t="s">
        <v>176</v>
      </c>
      <c r="F73" s="11">
        <v>1</v>
      </c>
      <c r="G73" s="70"/>
      <c r="H73" s="12">
        <f>G73*F73</f>
        <v>0</v>
      </c>
      <c r="I73" s="8"/>
      <c r="J73" s="12">
        <f>ROUND(H73*I73/100,2)+H73</f>
        <v>0</v>
      </c>
      <c r="M73" s="30"/>
      <c r="N73" s="86"/>
    </row>
    <row r="74" spans="1:14" s="13" customFormat="1" ht="11.25" customHeight="1">
      <c r="A74" s="91" t="s">
        <v>160</v>
      </c>
      <c r="B74" s="91"/>
      <c r="C74" s="91"/>
      <c r="D74" s="91"/>
      <c r="E74" s="91"/>
      <c r="F74" s="91"/>
      <c r="G74" s="91"/>
      <c r="H74" s="17">
        <f>SUM(H66:H73)</f>
        <v>0</v>
      </c>
      <c r="I74" s="8"/>
      <c r="J74" s="17">
        <f>SUM(J66:J73)</f>
        <v>0</v>
      </c>
      <c r="M74" s="30"/>
      <c r="N74" s="86"/>
    </row>
    <row r="75" spans="1:14" s="7" customFormat="1" ht="11.25" customHeight="1">
      <c r="A75" s="92" t="s">
        <v>379</v>
      </c>
      <c r="B75" s="92"/>
      <c r="C75" s="92"/>
      <c r="D75" s="92"/>
      <c r="E75" s="92"/>
      <c r="F75" s="92"/>
      <c r="G75" s="92"/>
      <c r="I75" s="25"/>
      <c r="M75" s="32"/>
      <c r="N75" s="83"/>
    </row>
    <row r="76" spans="1:14" s="13" customFormat="1" ht="18" customHeight="1">
      <c r="A76" s="8">
        <v>1</v>
      </c>
      <c r="B76" s="37" t="s">
        <v>296</v>
      </c>
      <c r="C76" s="15" t="s">
        <v>297</v>
      </c>
      <c r="D76" s="14" t="s">
        <v>433</v>
      </c>
      <c r="E76" s="8" t="s">
        <v>298</v>
      </c>
      <c r="F76" s="11">
        <v>40</v>
      </c>
      <c r="G76" s="70"/>
      <c r="H76" s="12">
        <f aca="true" t="shared" si="10" ref="H76:H97">G76*F76</f>
        <v>0</v>
      </c>
      <c r="I76" s="8"/>
      <c r="J76" s="12">
        <f>ROUND(H76*I76/100,2)+H76</f>
        <v>0</v>
      </c>
      <c r="K76" s="12"/>
      <c r="M76" s="30"/>
      <c r="N76" s="86"/>
    </row>
    <row r="77" spans="1:14" s="13" customFormat="1" ht="11.25">
      <c r="A77" s="8">
        <v>2</v>
      </c>
      <c r="B77" s="37" t="s">
        <v>299</v>
      </c>
      <c r="C77" s="18">
        <v>0.2</v>
      </c>
      <c r="D77" s="14" t="s">
        <v>179</v>
      </c>
      <c r="E77" s="8" t="s">
        <v>300</v>
      </c>
      <c r="F77" s="11">
        <v>500</v>
      </c>
      <c r="G77" s="70"/>
      <c r="H77" s="12">
        <f t="shared" si="10"/>
        <v>0</v>
      </c>
      <c r="I77" s="8"/>
      <c r="J77" s="12">
        <f aca="true" t="shared" si="11" ref="J77:J97">ROUND(H77*I77/100,2)+H77</f>
        <v>0</v>
      </c>
      <c r="K77" s="12"/>
      <c r="M77" s="30"/>
      <c r="N77" s="86"/>
    </row>
    <row r="78" spans="1:14" s="13" customFormat="1" ht="11.25">
      <c r="A78" s="8">
        <v>3</v>
      </c>
      <c r="B78" s="37" t="s">
        <v>301</v>
      </c>
      <c r="C78" s="8" t="s">
        <v>284</v>
      </c>
      <c r="D78" s="14" t="s">
        <v>179</v>
      </c>
      <c r="E78" s="8" t="s">
        <v>183</v>
      </c>
      <c r="F78" s="11">
        <v>40</v>
      </c>
      <c r="G78" s="70"/>
      <c r="H78" s="12">
        <f t="shared" si="10"/>
        <v>0</v>
      </c>
      <c r="I78" s="8"/>
      <c r="J78" s="12">
        <f t="shared" si="11"/>
        <v>0</v>
      </c>
      <c r="K78" s="12"/>
      <c r="M78" s="30"/>
      <c r="N78" s="86"/>
    </row>
    <row r="79" spans="1:14" s="13" customFormat="1" ht="22.5" customHeight="1">
      <c r="A79" s="8">
        <v>4</v>
      </c>
      <c r="B79" s="37" t="s">
        <v>318</v>
      </c>
      <c r="C79" s="8" t="s">
        <v>319</v>
      </c>
      <c r="D79" s="14" t="s">
        <v>179</v>
      </c>
      <c r="E79" s="8" t="s">
        <v>320</v>
      </c>
      <c r="F79" s="11">
        <v>50</v>
      </c>
      <c r="G79" s="70"/>
      <c r="H79" s="12">
        <f t="shared" si="10"/>
        <v>0</v>
      </c>
      <c r="I79" s="8"/>
      <c r="J79" s="12">
        <f t="shared" si="11"/>
        <v>0</v>
      </c>
      <c r="K79" s="12"/>
      <c r="M79" s="30"/>
      <c r="N79" s="86"/>
    </row>
    <row r="80" spans="1:14" s="13" customFormat="1" ht="22.5">
      <c r="A80" s="8">
        <v>5</v>
      </c>
      <c r="B80" s="38" t="s">
        <v>321</v>
      </c>
      <c r="C80" s="8" t="s">
        <v>322</v>
      </c>
      <c r="D80" s="14" t="s">
        <v>179</v>
      </c>
      <c r="E80" s="8" t="s">
        <v>323</v>
      </c>
      <c r="F80" s="11">
        <v>2</v>
      </c>
      <c r="G80" s="70"/>
      <c r="H80" s="12">
        <f t="shared" si="10"/>
        <v>0</v>
      </c>
      <c r="I80" s="8"/>
      <c r="J80" s="12">
        <f t="shared" si="11"/>
        <v>0</v>
      </c>
      <c r="K80" s="12"/>
      <c r="M80" s="30"/>
      <c r="N80" s="86"/>
    </row>
    <row r="81" spans="1:14" s="13" customFormat="1" ht="11.25">
      <c r="A81" s="8">
        <v>6</v>
      </c>
      <c r="B81" s="37" t="s">
        <v>324</v>
      </c>
      <c r="C81" s="8" t="s">
        <v>325</v>
      </c>
      <c r="D81" s="14" t="s">
        <v>179</v>
      </c>
      <c r="E81" s="8" t="s">
        <v>326</v>
      </c>
      <c r="F81" s="11">
        <v>20</v>
      </c>
      <c r="G81" s="70"/>
      <c r="H81" s="12">
        <f t="shared" si="10"/>
        <v>0</v>
      </c>
      <c r="I81" s="8"/>
      <c r="J81" s="12">
        <f t="shared" si="11"/>
        <v>0</v>
      </c>
      <c r="K81" s="12"/>
      <c r="M81" s="30"/>
      <c r="N81" s="86"/>
    </row>
    <row r="82" spans="1:14" s="13" customFormat="1" ht="11.25">
      <c r="A82" s="8">
        <v>7</v>
      </c>
      <c r="B82" s="37" t="s">
        <v>324</v>
      </c>
      <c r="C82" s="8" t="s">
        <v>327</v>
      </c>
      <c r="D82" s="14" t="s">
        <v>179</v>
      </c>
      <c r="E82" s="8" t="s">
        <v>328</v>
      </c>
      <c r="F82" s="11">
        <v>20</v>
      </c>
      <c r="G82" s="70"/>
      <c r="H82" s="12">
        <f t="shared" si="10"/>
        <v>0</v>
      </c>
      <c r="I82" s="8"/>
      <c r="J82" s="12">
        <f t="shared" si="11"/>
        <v>0</v>
      </c>
      <c r="K82" s="12"/>
      <c r="M82" s="30"/>
      <c r="N82" s="86"/>
    </row>
    <row r="83" spans="1:14" s="13" customFormat="1" ht="13.5" customHeight="1">
      <c r="A83" s="8">
        <v>8</v>
      </c>
      <c r="B83" s="37" t="s">
        <v>331</v>
      </c>
      <c r="C83" s="8" t="s">
        <v>332</v>
      </c>
      <c r="D83" s="14" t="s">
        <v>179</v>
      </c>
      <c r="E83" s="8" t="s">
        <v>310</v>
      </c>
      <c r="F83" s="11">
        <v>30</v>
      </c>
      <c r="G83" s="70"/>
      <c r="H83" s="12">
        <f t="shared" si="10"/>
        <v>0</v>
      </c>
      <c r="I83" s="8"/>
      <c r="J83" s="12">
        <f t="shared" si="11"/>
        <v>0</v>
      </c>
      <c r="K83" s="12"/>
      <c r="M83" s="30"/>
      <c r="N83" s="86"/>
    </row>
    <row r="84" spans="1:14" s="13" customFormat="1" ht="13.5" customHeight="1">
      <c r="A84" s="8">
        <v>9</v>
      </c>
      <c r="B84" s="37" t="s">
        <v>333</v>
      </c>
      <c r="C84" s="8" t="s">
        <v>334</v>
      </c>
      <c r="D84" s="14" t="s">
        <v>179</v>
      </c>
      <c r="E84" s="8" t="s">
        <v>285</v>
      </c>
      <c r="F84" s="11">
        <v>30</v>
      </c>
      <c r="G84" s="70"/>
      <c r="H84" s="12">
        <f t="shared" si="10"/>
        <v>0</v>
      </c>
      <c r="I84" s="8"/>
      <c r="J84" s="12">
        <f t="shared" si="11"/>
        <v>0</v>
      </c>
      <c r="K84" s="12"/>
      <c r="M84" s="30"/>
      <c r="N84" s="86"/>
    </row>
    <row r="85" spans="1:14" s="13" customFormat="1" ht="13.5" customHeight="1">
      <c r="A85" s="8">
        <v>10</v>
      </c>
      <c r="B85" s="37" t="s">
        <v>333</v>
      </c>
      <c r="C85" s="8" t="s">
        <v>265</v>
      </c>
      <c r="D85" s="14" t="s">
        <v>179</v>
      </c>
      <c r="E85" s="8" t="s">
        <v>335</v>
      </c>
      <c r="F85" s="11">
        <v>10</v>
      </c>
      <c r="G85" s="70"/>
      <c r="H85" s="12">
        <f t="shared" si="10"/>
        <v>0</v>
      </c>
      <c r="I85" s="8"/>
      <c r="J85" s="12">
        <f t="shared" si="11"/>
        <v>0</v>
      </c>
      <c r="K85" s="12"/>
      <c r="M85" s="30"/>
      <c r="N85" s="86"/>
    </row>
    <row r="86" spans="1:14" s="13" customFormat="1" ht="45">
      <c r="A86" s="8">
        <v>11</v>
      </c>
      <c r="B86" s="37" t="s">
        <v>445</v>
      </c>
      <c r="C86" s="8" t="s">
        <v>14</v>
      </c>
      <c r="D86" s="14" t="s">
        <v>179</v>
      </c>
      <c r="E86" s="8" t="s">
        <v>335</v>
      </c>
      <c r="F86" s="11">
        <v>15</v>
      </c>
      <c r="G86" s="70"/>
      <c r="H86" s="12">
        <f t="shared" si="10"/>
        <v>0</v>
      </c>
      <c r="I86" s="8"/>
      <c r="J86" s="12">
        <f t="shared" si="11"/>
        <v>0</v>
      </c>
      <c r="K86" s="12"/>
      <c r="M86" s="30"/>
      <c r="N86" s="86"/>
    </row>
    <row r="87" spans="1:14" s="13" customFormat="1" ht="11.25">
      <c r="A87" s="8">
        <v>12</v>
      </c>
      <c r="B87" s="37" t="s">
        <v>19</v>
      </c>
      <c r="C87" s="8" t="s">
        <v>20</v>
      </c>
      <c r="D87" s="9" t="s">
        <v>179</v>
      </c>
      <c r="E87" s="8" t="s">
        <v>21</v>
      </c>
      <c r="F87" s="11">
        <v>300</v>
      </c>
      <c r="G87" s="70"/>
      <c r="H87" s="12">
        <f t="shared" si="10"/>
        <v>0</v>
      </c>
      <c r="I87" s="8"/>
      <c r="J87" s="12">
        <f t="shared" si="11"/>
        <v>0</v>
      </c>
      <c r="K87" s="12"/>
      <c r="M87" s="30"/>
      <c r="N87" s="86"/>
    </row>
    <row r="88" spans="1:14" s="37" customFormat="1" ht="78.75" customHeight="1">
      <c r="A88" s="59">
        <v>13</v>
      </c>
      <c r="B88" s="37" t="s">
        <v>401</v>
      </c>
      <c r="C88" s="59" t="s">
        <v>399</v>
      </c>
      <c r="D88" s="61" t="s">
        <v>179</v>
      </c>
      <c r="E88" s="84" t="s">
        <v>434</v>
      </c>
      <c r="F88" s="63">
        <v>30</v>
      </c>
      <c r="G88" s="39"/>
      <c r="H88" s="39">
        <f>G88*F88</f>
        <v>0</v>
      </c>
      <c r="I88" s="59"/>
      <c r="J88" s="39">
        <f>ROUND(H88*I88/100,2)+H88</f>
        <v>0</v>
      </c>
      <c r="K88" s="39"/>
      <c r="M88" s="64"/>
      <c r="N88" s="88"/>
    </row>
    <row r="89" spans="1:14" s="37" customFormat="1" ht="18" customHeight="1">
      <c r="A89" s="59">
        <v>14</v>
      </c>
      <c r="B89" s="37" t="s">
        <v>401</v>
      </c>
      <c r="C89" s="59" t="s">
        <v>400</v>
      </c>
      <c r="D89" s="61" t="s">
        <v>179</v>
      </c>
      <c r="E89" s="59" t="s">
        <v>328</v>
      </c>
      <c r="F89" s="63">
        <v>10</v>
      </c>
      <c r="G89" s="39"/>
      <c r="H89" s="39">
        <f>G89*F89</f>
        <v>0</v>
      </c>
      <c r="I89" s="59"/>
      <c r="J89" s="39">
        <f>ROUND(H89*I89/100,2)+H89</f>
        <v>0</v>
      </c>
      <c r="K89" s="39"/>
      <c r="M89" s="64"/>
      <c r="N89" s="88"/>
    </row>
    <row r="90" spans="1:14" s="13" customFormat="1" ht="11.25">
      <c r="A90" s="8">
        <v>15</v>
      </c>
      <c r="B90" s="37" t="s">
        <v>22</v>
      </c>
      <c r="C90" s="8" t="s">
        <v>23</v>
      </c>
      <c r="D90" s="14" t="s">
        <v>179</v>
      </c>
      <c r="E90" s="8" t="s">
        <v>285</v>
      </c>
      <c r="F90" s="11">
        <v>150</v>
      </c>
      <c r="G90" s="70"/>
      <c r="H90" s="12">
        <f t="shared" si="10"/>
        <v>0</v>
      </c>
      <c r="I90" s="8"/>
      <c r="J90" s="12">
        <f t="shared" si="11"/>
        <v>0</v>
      </c>
      <c r="K90" s="12"/>
      <c r="M90" s="30"/>
      <c r="N90" s="86"/>
    </row>
    <row r="91" spans="1:14" s="13" customFormat="1" ht="35.25" customHeight="1">
      <c r="A91" s="8">
        <v>16</v>
      </c>
      <c r="B91" s="37" t="s">
        <v>24</v>
      </c>
      <c r="C91" s="8" t="s">
        <v>261</v>
      </c>
      <c r="D91" s="14" t="s">
        <v>179</v>
      </c>
      <c r="E91" s="8" t="s">
        <v>183</v>
      </c>
      <c r="F91" s="11">
        <v>100</v>
      </c>
      <c r="G91" s="70"/>
      <c r="H91" s="12">
        <f t="shared" si="10"/>
        <v>0</v>
      </c>
      <c r="I91" s="8"/>
      <c r="J91" s="12">
        <f t="shared" si="11"/>
        <v>0</v>
      </c>
      <c r="K91" s="12"/>
      <c r="M91" s="30"/>
      <c r="N91" s="86"/>
    </row>
    <row r="92" spans="1:14" s="13" customFormat="1" ht="11.25">
      <c r="A92" s="8">
        <v>17</v>
      </c>
      <c r="B92" s="37" t="s">
        <v>25</v>
      </c>
      <c r="C92" s="8" t="s">
        <v>26</v>
      </c>
      <c r="D92" s="14" t="s">
        <v>179</v>
      </c>
      <c r="E92" s="8" t="s">
        <v>183</v>
      </c>
      <c r="F92" s="11">
        <v>150</v>
      </c>
      <c r="G92" s="70"/>
      <c r="H92" s="12">
        <f t="shared" si="10"/>
        <v>0</v>
      </c>
      <c r="I92" s="8"/>
      <c r="J92" s="12">
        <f t="shared" si="11"/>
        <v>0</v>
      </c>
      <c r="K92" s="12"/>
      <c r="M92" s="30"/>
      <c r="N92" s="86"/>
    </row>
    <row r="93" spans="1:14" s="13" customFormat="1" ht="11.25">
      <c r="A93" s="8">
        <v>18</v>
      </c>
      <c r="B93" s="37" t="s">
        <v>27</v>
      </c>
      <c r="C93" s="8" t="s">
        <v>284</v>
      </c>
      <c r="D93" s="14" t="s">
        <v>179</v>
      </c>
      <c r="E93" s="8" t="s">
        <v>183</v>
      </c>
      <c r="F93" s="11">
        <v>40</v>
      </c>
      <c r="G93" s="70"/>
      <c r="H93" s="12">
        <f t="shared" si="10"/>
        <v>0</v>
      </c>
      <c r="I93" s="8"/>
      <c r="J93" s="12">
        <f t="shared" si="11"/>
        <v>0</v>
      </c>
      <c r="K93" s="12"/>
      <c r="M93" s="30"/>
      <c r="N93" s="86"/>
    </row>
    <row r="94" spans="1:14" s="13" customFormat="1" ht="11.25">
      <c r="A94" s="8">
        <v>19</v>
      </c>
      <c r="B94" s="13" t="s">
        <v>30</v>
      </c>
      <c r="C94" s="8" t="s">
        <v>31</v>
      </c>
      <c r="D94" s="14" t="s">
        <v>179</v>
      </c>
      <c r="E94" s="8" t="s">
        <v>32</v>
      </c>
      <c r="F94" s="11">
        <v>200</v>
      </c>
      <c r="G94" s="70"/>
      <c r="H94" s="12">
        <f t="shared" si="10"/>
        <v>0</v>
      </c>
      <c r="I94" s="8"/>
      <c r="J94" s="12">
        <f t="shared" si="11"/>
        <v>0</v>
      </c>
      <c r="K94" s="12"/>
      <c r="M94" s="30"/>
      <c r="N94" s="86"/>
    </row>
    <row r="95" spans="1:14" s="13" customFormat="1" ht="11.25">
      <c r="A95" s="8">
        <v>20</v>
      </c>
      <c r="B95" s="37" t="s">
        <v>211</v>
      </c>
      <c r="C95" s="15" t="s">
        <v>33</v>
      </c>
      <c r="D95" s="14" t="s">
        <v>179</v>
      </c>
      <c r="E95" s="8" t="s">
        <v>335</v>
      </c>
      <c r="F95" s="11">
        <v>15</v>
      </c>
      <c r="G95" s="70"/>
      <c r="H95" s="12">
        <f t="shared" si="10"/>
        <v>0</v>
      </c>
      <c r="I95" s="8"/>
      <c r="J95" s="12">
        <f t="shared" si="11"/>
        <v>0</v>
      </c>
      <c r="K95" s="12"/>
      <c r="M95" s="30"/>
      <c r="N95" s="86"/>
    </row>
    <row r="96" spans="1:14" s="13" customFormat="1" ht="11.25">
      <c r="A96" s="8">
        <v>21</v>
      </c>
      <c r="B96" s="39" t="s">
        <v>211</v>
      </c>
      <c r="C96" s="8" t="s">
        <v>34</v>
      </c>
      <c r="D96" s="9" t="s">
        <v>179</v>
      </c>
      <c r="E96" s="8" t="s">
        <v>35</v>
      </c>
      <c r="F96" s="11">
        <v>2</v>
      </c>
      <c r="G96" s="70"/>
      <c r="H96" s="12">
        <f t="shared" si="10"/>
        <v>0</v>
      </c>
      <c r="I96" s="8"/>
      <c r="J96" s="12">
        <f t="shared" si="11"/>
        <v>0</v>
      </c>
      <c r="K96" s="12"/>
      <c r="M96" s="30"/>
      <c r="N96" s="86"/>
    </row>
    <row r="97" spans="1:14" s="13" customFormat="1" ht="11.25">
      <c r="A97" s="8">
        <v>22</v>
      </c>
      <c r="B97" s="37" t="s">
        <v>211</v>
      </c>
      <c r="C97" s="8" t="s">
        <v>325</v>
      </c>
      <c r="D97" s="14" t="s">
        <v>179</v>
      </c>
      <c r="E97" s="8" t="s">
        <v>29</v>
      </c>
      <c r="F97" s="11">
        <v>400</v>
      </c>
      <c r="G97" s="70"/>
      <c r="H97" s="12">
        <f t="shared" si="10"/>
        <v>0</v>
      </c>
      <c r="I97" s="8"/>
      <c r="J97" s="12">
        <f t="shared" si="11"/>
        <v>0</v>
      </c>
      <c r="K97" s="12"/>
      <c r="M97" s="30"/>
      <c r="N97" s="86"/>
    </row>
    <row r="98" spans="1:14" s="13" customFormat="1" ht="11.25" customHeight="1">
      <c r="A98" s="91" t="s">
        <v>160</v>
      </c>
      <c r="B98" s="91"/>
      <c r="C98" s="91"/>
      <c r="D98" s="91"/>
      <c r="E98" s="91"/>
      <c r="F98" s="91"/>
      <c r="G98" s="91"/>
      <c r="H98" s="66">
        <f>SUM(H76:H97)</f>
        <v>0</v>
      </c>
      <c r="I98" s="8"/>
      <c r="J98" s="17">
        <f>SUM(J76:J97)</f>
        <v>0</v>
      </c>
      <c r="M98" s="30"/>
      <c r="N98" s="86"/>
    </row>
    <row r="99" spans="1:14" s="7" customFormat="1" ht="11.25" customHeight="1">
      <c r="A99" s="92" t="s">
        <v>380</v>
      </c>
      <c r="B99" s="92"/>
      <c r="C99" s="92"/>
      <c r="D99" s="92"/>
      <c r="E99" s="92"/>
      <c r="F99" s="92"/>
      <c r="G99" s="92"/>
      <c r="I99" s="25"/>
      <c r="M99" s="32"/>
      <c r="N99" s="83"/>
    </row>
    <row r="100" spans="1:14" s="13" customFormat="1" ht="11.25">
      <c r="A100" s="8">
        <v>1</v>
      </c>
      <c r="B100" s="13" t="s">
        <v>305</v>
      </c>
      <c r="C100" s="8" t="s">
        <v>181</v>
      </c>
      <c r="D100" s="14" t="s">
        <v>179</v>
      </c>
      <c r="E100" s="8" t="s">
        <v>285</v>
      </c>
      <c r="F100" s="11">
        <v>5</v>
      </c>
      <c r="G100" s="70"/>
      <c r="H100" s="12">
        <f aca="true" t="shared" si="12" ref="H100:H147">G100*F100</f>
        <v>0</v>
      </c>
      <c r="I100" s="8"/>
      <c r="J100" s="12">
        <f aca="true" t="shared" si="13" ref="J100:J147">ROUND(H100*I100/100,2)+H100</f>
        <v>0</v>
      </c>
      <c r="K100" s="12"/>
      <c r="M100" s="30"/>
      <c r="N100" s="86"/>
    </row>
    <row r="101" spans="1:14" s="13" customFormat="1" ht="12.75" customHeight="1">
      <c r="A101" s="8">
        <v>2</v>
      </c>
      <c r="B101" s="13" t="s">
        <v>306</v>
      </c>
      <c r="C101" s="8" t="s">
        <v>307</v>
      </c>
      <c r="D101" s="14" t="s">
        <v>179</v>
      </c>
      <c r="E101" s="8" t="s">
        <v>285</v>
      </c>
      <c r="F101" s="11">
        <v>50</v>
      </c>
      <c r="G101" s="70"/>
      <c r="H101" s="12">
        <f t="shared" si="12"/>
        <v>0</v>
      </c>
      <c r="I101" s="8"/>
      <c r="J101" s="12">
        <f t="shared" si="13"/>
        <v>0</v>
      </c>
      <c r="K101" s="12"/>
      <c r="M101" s="30"/>
      <c r="N101" s="86"/>
    </row>
    <row r="102" spans="1:14" s="13" customFormat="1" ht="15" customHeight="1">
      <c r="A102" s="8">
        <v>3</v>
      </c>
      <c r="B102" s="13" t="s">
        <v>308</v>
      </c>
      <c r="C102" s="8" t="s">
        <v>309</v>
      </c>
      <c r="D102" s="14" t="s">
        <v>179</v>
      </c>
      <c r="E102" s="8" t="s">
        <v>310</v>
      </c>
      <c r="F102" s="11">
        <v>40</v>
      </c>
      <c r="G102" s="70"/>
      <c r="H102" s="12">
        <f t="shared" si="12"/>
        <v>0</v>
      </c>
      <c r="I102" s="8"/>
      <c r="J102" s="12">
        <f t="shared" si="13"/>
        <v>0</v>
      </c>
      <c r="K102" s="12"/>
      <c r="M102" s="30"/>
      <c r="N102" s="86"/>
    </row>
    <row r="103" spans="1:14" s="13" customFormat="1" ht="14.25" customHeight="1">
      <c r="A103" s="8">
        <v>4</v>
      </c>
      <c r="B103" s="13" t="s">
        <v>308</v>
      </c>
      <c r="C103" s="8" t="s">
        <v>311</v>
      </c>
      <c r="D103" s="14" t="s">
        <v>179</v>
      </c>
      <c r="E103" s="8" t="s">
        <v>428</v>
      </c>
      <c r="F103" s="11">
        <v>10</v>
      </c>
      <c r="G103" s="70"/>
      <c r="H103" s="12">
        <f t="shared" si="12"/>
        <v>0</v>
      </c>
      <c r="I103" s="8"/>
      <c r="J103" s="12">
        <f t="shared" si="13"/>
        <v>0</v>
      </c>
      <c r="K103" s="12"/>
      <c r="M103" s="30"/>
      <c r="N103" s="86"/>
    </row>
    <row r="104" spans="1:14" s="13" customFormat="1" ht="15" customHeight="1">
      <c r="A104" s="8">
        <v>5</v>
      </c>
      <c r="B104" s="13" t="s">
        <v>308</v>
      </c>
      <c r="C104" s="8" t="s">
        <v>312</v>
      </c>
      <c r="D104" s="14" t="s">
        <v>179</v>
      </c>
      <c r="E104" s="8" t="s">
        <v>313</v>
      </c>
      <c r="F104" s="11">
        <v>2</v>
      </c>
      <c r="G104" s="70"/>
      <c r="H104" s="12">
        <f t="shared" si="12"/>
        <v>0</v>
      </c>
      <c r="I104" s="8"/>
      <c r="J104" s="12">
        <f t="shared" si="13"/>
        <v>0</v>
      </c>
      <c r="K104" s="12"/>
      <c r="M104" s="30"/>
      <c r="N104" s="86"/>
    </row>
    <row r="105" spans="1:14" s="13" customFormat="1" ht="11.25">
      <c r="A105" s="8">
        <v>6</v>
      </c>
      <c r="B105" s="13" t="s">
        <v>314</v>
      </c>
      <c r="C105" s="8" t="s">
        <v>315</v>
      </c>
      <c r="D105" s="14" t="s">
        <v>179</v>
      </c>
      <c r="E105" s="8" t="s">
        <v>335</v>
      </c>
      <c r="F105" s="11">
        <v>15</v>
      </c>
      <c r="G105" s="70"/>
      <c r="H105" s="12">
        <f t="shared" si="12"/>
        <v>0</v>
      </c>
      <c r="I105" s="8"/>
      <c r="J105" s="12">
        <f t="shared" si="13"/>
        <v>0</v>
      </c>
      <c r="K105" s="12"/>
      <c r="M105" s="30"/>
      <c r="N105" s="86"/>
    </row>
    <row r="106" spans="1:14" s="13" customFormat="1" ht="11.25">
      <c r="A106" s="8">
        <v>7</v>
      </c>
      <c r="B106" s="13" t="s">
        <v>314</v>
      </c>
      <c r="C106" s="8" t="s">
        <v>316</v>
      </c>
      <c r="D106" s="14" t="s">
        <v>179</v>
      </c>
      <c r="E106" s="8" t="s">
        <v>317</v>
      </c>
      <c r="F106" s="11">
        <v>5</v>
      </c>
      <c r="G106" s="70"/>
      <c r="H106" s="12">
        <f t="shared" si="12"/>
        <v>0</v>
      </c>
      <c r="I106" s="8"/>
      <c r="J106" s="12">
        <f t="shared" si="13"/>
        <v>0</v>
      </c>
      <c r="K106" s="12"/>
      <c r="M106" s="30"/>
      <c r="N106" s="86"/>
    </row>
    <row r="107" spans="1:14" s="13" customFormat="1" ht="26.25" customHeight="1">
      <c r="A107" s="8">
        <v>8</v>
      </c>
      <c r="B107" s="13" t="s">
        <v>329</v>
      </c>
      <c r="C107" s="8" t="s">
        <v>330</v>
      </c>
      <c r="D107" s="14" t="s">
        <v>179</v>
      </c>
      <c r="E107" s="8" t="s">
        <v>298</v>
      </c>
      <c r="F107" s="11">
        <v>30</v>
      </c>
      <c r="G107" s="70"/>
      <c r="H107" s="12">
        <f t="shared" si="12"/>
        <v>0</v>
      </c>
      <c r="I107" s="8"/>
      <c r="J107" s="12">
        <f t="shared" si="13"/>
        <v>0</v>
      </c>
      <c r="K107" s="12"/>
      <c r="M107" s="30"/>
      <c r="N107" s="86"/>
    </row>
    <row r="108" spans="1:14" s="13" customFormat="1" ht="13.5" customHeight="1">
      <c r="A108" s="8">
        <v>9</v>
      </c>
      <c r="B108" s="13" t="s">
        <v>336</v>
      </c>
      <c r="C108" s="8" t="s">
        <v>337</v>
      </c>
      <c r="D108" s="14" t="s">
        <v>179</v>
      </c>
      <c r="E108" s="8" t="s">
        <v>298</v>
      </c>
      <c r="F108" s="11">
        <v>10</v>
      </c>
      <c r="G108" s="70"/>
      <c r="H108" s="12">
        <f t="shared" si="12"/>
        <v>0</v>
      </c>
      <c r="I108" s="8"/>
      <c r="J108" s="12">
        <f t="shared" si="13"/>
        <v>0</v>
      </c>
      <c r="K108" s="12"/>
      <c r="M108" s="30"/>
      <c r="N108" s="86"/>
    </row>
    <row r="109" spans="1:14" s="13" customFormat="1" ht="12.75" customHeight="1">
      <c r="A109" s="8">
        <v>10</v>
      </c>
      <c r="B109" s="13" t="s">
        <v>338</v>
      </c>
      <c r="C109" s="8" t="s">
        <v>339</v>
      </c>
      <c r="D109" s="14" t="s">
        <v>179</v>
      </c>
      <c r="E109" s="8" t="s">
        <v>298</v>
      </c>
      <c r="F109" s="11">
        <v>5</v>
      </c>
      <c r="G109" s="70"/>
      <c r="H109" s="12">
        <f t="shared" si="12"/>
        <v>0</v>
      </c>
      <c r="I109" s="8"/>
      <c r="J109" s="12">
        <f t="shared" si="13"/>
        <v>0</v>
      </c>
      <c r="K109" s="12"/>
      <c r="M109" s="30"/>
      <c r="N109" s="86"/>
    </row>
    <row r="110" spans="1:14" s="13" customFormat="1" ht="13.5" customHeight="1">
      <c r="A110" s="8">
        <v>11</v>
      </c>
      <c r="B110" s="13" t="s">
        <v>338</v>
      </c>
      <c r="C110" s="8" t="s">
        <v>340</v>
      </c>
      <c r="D110" s="14" t="s">
        <v>179</v>
      </c>
      <c r="E110" s="8" t="s">
        <v>298</v>
      </c>
      <c r="F110" s="11">
        <v>5</v>
      </c>
      <c r="G110" s="70"/>
      <c r="H110" s="12">
        <f t="shared" si="12"/>
        <v>0</v>
      </c>
      <c r="I110" s="8"/>
      <c r="J110" s="12">
        <f t="shared" si="13"/>
        <v>0</v>
      </c>
      <c r="K110" s="12"/>
      <c r="M110" s="30"/>
      <c r="N110" s="86"/>
    </row>
    <row r="111" spans="1:14" s="13" customFormat="1" ht="14.25" customHeight="1">
      <c r="A111" s="8">
        <v>12</v>
      </c>
      <c r="B111" s="13" t="s">
        <v>341</v>
      </c>
      <c r="C111" s="8" t="s">
        <v>346</v>
      </c>
      <c r="D111" s="14" t="s">
        <v>179</v>
      </c>
      <c r="E111" s="8" t="s">
        <v>328</v>
      </c>
      <c r="F111" s="11">
        <v>40</v>
      </c>
      <c r="G111" s="70"/>
      <c r="H111" s="12">
        <f t="shared" si="12"/>
        <v>0</v>
      </c>
      <c r="I111" s="8"/>
      <c r="J111" s="12">
        <f t="shared" si="13"/>
        <v>0</v>
      </c>
      <c r="K111" s="12"/>
      <c r="M111" s="30"/>
      <c r="N111" s="86"/>
    </row>
    <row r="112" spans="1:14" s="13" customFormat="1" ht="14.25" customHeight="1">
      <c r="A112" s="8">
        <v>13</v>
      </c>
      <c r="B112" s="13" t="s">
        <v>0</v>
      </c>
      <c r="C112" s="18">
        <v>0.98</v>
      </c>
      <c r="D112" s="14" t="s">
        <v>179</v>
      </c>
      <c r="E112" s="8" t="s">
        <v>1</v>
      </c>
      <c r="F112" s="11">
        <v>5</v>
      </c>
      <c r="G112" s="70"/>
      <c r="H112" s="12">
        <f t="shared" si="12"/>
        <v>0</v>
      </c>
      <c r="I112" s="8"/>
      <c r="J112" s="12">
        <f t="shared" si="13"/>
        <v>0</v>
      </c>
      <c r="K112" s="12"/>
      <c r="M112" s="30"/>
      <c r="N112" s="86"/>
    </row>
    <row r="113" spans="1:14" s="13" customFormat="1" ht="14.25" customHeight="1">
      <c r="A113" s="8">
        <v>14</v>
      </c>
      <c r="B113" s="13" t="s">
        <v>2</v>
      </c>
      <c r="C113" s="8" t="s">
        <v>3</v>
      </c>
      <c r="D113" s="14" t="s">
        <v>179</v>
      </c>
      <c r="E113" s="8" t="s">
        <v>4</v>
      </c>
      <c r="F113" s="11">
        <v>5</v>
      </c>
      <c r="G113" s="70"/>
      <c r="H113" s="12">
        <f t="shared" si="12"/>
        <v>0</v>
      </c>
      <c r="I113" s="8"/>
      <c r="J113" s="12">
        <f t="shared" si="13"/>
        <v>0</v>
      </c>
      <c r="K113" s="12"/>
      <c r="M113" s="30"/>
      <c r="N113" s="86"/>
    </row>
    <row r="114" spans="1:14" s="13" customFormat="1" ht="14.25" customHeight="1" hidden="1">
      <c r="A114" s="8">
        <v>15</v>
      </c>
      <c r="B114" s="13" t="s">
        <v>5</v>
      </c>
      <c r="C114" s="8" t="s">
        <v>6</v>
      </c>
      <c r="D114" s="14" t="s">
        <v>179</v>
      </c>
      <c r="E114" s="8" t="s">
        <v>304</v>
      </c>
      <c r="F114" s="11">
        <v>5</v>
      </c>
      <c r="G114" s="70"/>
      <c r="H114" s="12">
        <f t="shared" si="12"/>
        <v>0</v>
      </c>
      <c r="I114" s="8"/>
      <c r="J114" s="12">
        <f t="shared" si="13"/>
        <v>0</v>
      </c>
      <c r="K114" s="12"/>
      <c r="M114" s="30"/>
      <c r="N114" s="86"/>
    </row>
    <row r="115" spans="1:14" s="13" customFormat="1" ht="14.25" customHeight="1">
      <c r="A115" s="8">
        <v>16</v>
      </c>
      <c r="B115" s="13" t="s">
        <v>7</v>
      </c>
      <c r="C115" s="8" t="s">
        <v>284</v>
      </c>
      <c r="D115" s="14" t="s">
        <v>179</v>
      </c>
      <c r="E115" s="8" t="s">
        <v>298</v>
      </c>
      <c r="F115" s="11">
        <v>1</v>
      </c>
      <c r="G115" s="70"/>
      <c r="H115" s="12">
        <f t="shared" si="12"/>
        <v>0</v>
      </c>
      <c r="I115" s="8"/>
      <c r="J115" s="12">
        <f t="shared" si="13"/>
        <v>0</v>
      </c>
      <c r="K115" s="12"/>
      <c r="M115" s="30"/>
      <c r="N115" s="86"/>
    </row>
    <row r="116" spans="1:14" s="13" customFormat="1" ht="14.25" customHeight="1">
      <c r="A116" s="8">
        <v>17</v>
      </c>
      <c r="B116" s="13" t="s">
        <v>8</v>
      </c>
      <c r="C116" s="8" t="s">
        <v>9</v>
      </c>
      <c r="D116" s="14" t="s">
        <v>179</v>
      </c>
      <c r="E116" s="8" t="s">
        <v>285</v>
      </c>
      <c r="F116" s="11">
        <v>40</v>
      </c>
      <c r="G116" s="70"/>
      <c r="H116" s="12">
        <f t="shared" si="12"/>
        <v>0</v>
      </c>
      <c r="I116" s="8"/>
      <c r="J116" s="12">
        <f t="shared" si="13"/>
        <v>0</v>
      </c>
      <c r="K116" s="12"/>
      <c r="M116" s="30"/>
      <c r="N116" s="86"/>
    </row>
    <row r="117" spans="1:14" s="13" customFormat="1" ht="12.75" customHeight="1">
      <c r="A117" s="8">
        <v>18</v>
      </c>
      <c r="B117" s="13" t="s">
        <v>10</v>
      </c>
      <c r="C117" s="21">
        <v>0.045</v>
      </c>
      <c r="D117" s="14" t="s">
        <v>179</v>
      </c>
      <c r="E117" s="8" t="s">
        <v>11</v>
      </c>
      <c r="F117" s="11">
        <v>5</v>
      </c>
      <c r="G117" s="70"/>
      <c r="H117" s="12">
        <f t="shared" si="12"/>
        <v>0</v>
      </c>
      <c r="I117" s="8"/>
      <c r="J117" s="12">
        <f t="shared" si="13"/>
        <v>0</v>
      </c>
      <c r="K117" s="12"/>
      <c r="M117" s="30"/>
      <c r="N117" s="86"/>
    </row>
    <row r="118" spans="1:14" s="13" customFormat="1" ht="12.75" customHeight="1">
      <c r="A118" s="8">
        <v>19</v>
      </c>
      <c r="B118" s="13" t="s">
        <v>12</v>
      </c>
      <c r="C118" s="8" t="s">
        <v>284</v>
      </c>
      <c r="D118" s="14" t="s">
        <v>179</v>
      </c>
      <c r="E118" s="8" t="s">
        <v>285</v>
      </c>
      <c r="F118" s="11">
        <v>2</v>
      </c>
      <c r="G118" s="70"/>
      <c r="H118" s="12">
        <f t="shared" si="12"/>
        <v>0</v>
      </c>
      <c r="I118" s="8"/>
      <c r="J118" s="12">
        <f t="shared" si="13"/>
        <v>0</v>
      </c>
      <c r="K118" s="12"/>
      <c r="M118" s="30"/>
      <c r="N118" s="86"/>
    </row>
    <row r="119" spans="1:14" s="13" customFormat="1" ht="12.75" customHeight="1">
      <c r="A119" s="8">
        <v>20</v>
      </c>
      <c r="B119" s="13" t="s">
        <v>13</v>
      </c>
      <c r="C119" s="18" t="s">
        <v>181</v>
      </c>
      <c r="D119" s="14" t="s">
        <v>179</v>
      </c>
      <c r="E119" s="8" t="s">
        <v>298</v>
      </c>
      <c r="F119" s="11">
        <v>5</v>
      </c>
      <c r="G119" s="70"/>
      <c r="H119" s="12">
        <f t="shared" si="12"/>
        <v>0</v>
      </c>
      <c r="I119" s="8"/>
      <c r="J119" s="12">
        <f t="shared" si="13"/>
        <v>0</v>
      </c>
      <c r="K119" s="12"/>
      <c r="M119" s="30"/>
      <c r="N119" s="86"/>
    </row>
    <row r="120" spans="1:14" s="13" customFormat="1" ht="12.75" customHeight="1">
      <c r="A120" s="8">
        <v>21</v>
      </c>
      <c r="B120" s="13" t="s">
        <v>15</v>
      </c>
      <c r="C120" s="8" t="s">
        <v>261</v>
      </c>
      <c r="D120" s="14" t="s">
        <v>179</v>
      </c>
      <c r="E120" s="8" t="s">
        <v>16</v>
      </c>
      <c r="F120" s="11">
        <v>5</v>
      </c>
      <c r="G120" s="70"/>
      <c r="H120" s="12">
        <f t="shared" si="12"/>
        <v>0</v>
      </c>
      <c r="I120" s="8"/>
      <c r="J120" s="12">
        <f t="shared" si="13"/>
        <v>0</v>
      </c>
      <c r="K120" s="12"/>
      <c r="M120" s="30"/>
      <c r="N120" s="86"/>
    </row>
    <row r="121" spans="1:14" s="13" customFormat="1" ht="12.75" customHeight="1">
      <c r="A121" s="8">
        <v>22</v>
      </c>
      <c r="B121" s="13" t="s">
        <v>17</v>
      </c>
      <c r="C121" s="8" t="s">
        <v>261</v>
      </c>
      <c r="D121" s="14" t="s">
        <v>179</v>
      </c>
      <c r="E121" s="8" t="s">
        <v>18</v>
      </c>
      <c r="F121" s="11">
        <v>1</v>
      </c>
      <c r="G121" s="70"/>
      <c r="H121" s="12">
        <f t="shared" si="12"/>
        <v>0</v>
      </c>
      <c r="I121" s="8"/>
      <c r="J121" s="12">
        <f t="shared" si="13"/>
        <v>0</v>
      </c>
      <c r="K121" s="12"/>
      <c r="M121" s="30"/>
      <c r="N121" s="86"/>
    </row>
    <row r="122" spans="1:14" s="13" customFormat="1" ht="45">
      <c r="A122" s="8">
        <v>23</v>
      </c>
      <c r="B122" s="13" t="s">
        <v>442</v>
      </c>
      <c r="C122" s="8" t="s">
        <v>28</v>
      </c>
      <c r="D122" s="14" t="s">
        <v>179</v>
      </c>
      <c r="E122" s="8" t="s">
        <v>29</v>
      </c>
      <c r="F122" s="11">
        <v>30</v>
      </c>
      <c r="G122" s="70"/>
      <c r="H122" s="12">
        <f t="shared" si="12"/>
        <v>0</v>
      </c>
      <c r="I122" s="8"/>
      <c r="J122" s="12">
        <f t="shared" si="13"/>
        <v>0</v>
      </c>
      <c r="K122" s="12"/>
      <c r="M122" s="30"/>
      <c r="N122" s="86"/>
    </row>
    <row r="123" spans="1:14" s="13" customFormat="1" ht="45">
      <c r="A123" s="8">
        <v>24</v>
      </c>
      <c r="B123" s="13" t="s">
        <v>443</v>
      </c>
      <c r="C123" s="8" t="s">
        <v>28</v>
      </c>
      <c r="D123" s="14" t="s">
        <v>179</v>
      </c>
      <c r="E123" s="8" t="s">
        <v>298</v>
      </c>
      <c r="F123" s="11">
        <v>20</v>
      </c>
      <c r="G123" s="70"/>
      <c r="H123" s="12">
        <f t="shared" si="12"/>
        <v>0</v>
      </c>
      <c r="I123" s="8"/>
      <c r="J123" s="12">
        <f t="shared" si="13"/>
        <v>0</v>
      </c>
      <c r="K123" s="12"/>
      <c r="M123" s="30"/>
      <c r="N123" s="86"/>
    </row>
    <row r="124" spans="1:14" s="13" customFormat="1" ht="15" customHeight="1">
      <c r="A124" s="8">
        <v>25</v>
      </c>
      <c r="B124" s="13" t="s">
        <v>36</v>
      </c>
      <c r="C124" s="8" t="s">
        <v>37</v>
      </c>
      <c r="D124" s="14" t="s">
        <v>179</v>
      </c>
      <c r="E124" s="8" t="s">
        <v>298</v>
      </c>
      <c r="F124" s="11">
        <v>5</v>
      </c>
      <c r="G124" s="70"/>
      <c r="H124" s="12">
        <f t="shared" si="12"/>
        <v>0</v>
      </c>
      <c r="I124" s="8"/>
      <c r="J124" s="12">
        <f t="shared" si="13"/>
        <v>0</v>
      </c>
      <c r="K124" s="12"/>
      <c r="M124" s="30"/>
      <c r="N124" s="86"/>
    </row>
    <row r="125" spans="1:14" s="13" customFormat="1" ht="15" customHeight="1">
      <c r="A125" s="8">
        <v>26</v>
      </c>
      <c r="B125" s="13" t="s">
        <v>36</v>
      </c>
      <c r="C125" s="8" t="s">
        <v>38</v>
      </c>
      <c r="D125" s="14" t="s">
        <v>179</v>
      </c>
      <c r="E125" s="8" t="s">
        <v>298</v>
      </c>
      <c r="F125" s="11">
        <v>15</v>
      </c>
      <c r="G125" s="70"/>
      <c r="H125" s="12">
        <f t="shared" si="12"/>
        <v>0</v>
      </c>
      <c r="I125" s="8"/>
      <c r="J125" s="12">
        <f t="shared" si="13"/>
        <v>0</v>
      </c>
      <c r="K125" s="12"/>
      <c r="M125" s="30"/>
      <c r="N125" s="86"/>
    </row>
    <row r="126" spans="1:14" s="13" customFormat="1" ht="15" customHeight="1">
      <c r="A126" s="8">
        <v>27</v>
      </c>
      <c r="B126" s="13" t="s">
        <v>36</v>
      </c>
      <c r="C126" s="21">
        <v>0.001</v>
      </c>
      <c r="D126" s="14" t="s">
        <v>179</v>
      </c>
      <c r="E126" s="8" t="s">
        <v>323</v>
      </c>
      <c r="F126" s="11">
        <v>1</v>
      </c>
      <c r="G126" s="70"/>
      <c r="H126" s="12">
        <f t="shared" si="12"/>
        <v>0</v>
      </c>
      <c r="I126" s="8"/>
      <c r="J126" s="12">
        <f t="shared" si="13"/>
        <v>0</v>
      </c>
      <c r="K126" s="12"/>
      <c r="M126" s="30"/>
      <c r="N126" s="86"/>
    </row>
    <row r="127" spans="1:14" s="13" customFormat="1" ht="33.75">
      <c r="A127" s="8">
        <v>28</v>
      </c>
      <c r="B127" s="13" t="s">
        <v>440</v>
      </c>
      <c r="C127" s="24" t="s">
        <v>39</v>
      </c>
      <c r="D127" s="14" t="s">
        <v>179</v>
      </c>
      <c r="E127" s="8" t="s">
        <v>40</v>
      </c>
      <c r="F127" s="11">
        <v>3600</v>
      </c>
      <c r="G127" s="70"/>
      <c r="H127" s="12">
        <f t="shared" si="12"/>
        <v>0</v>
      </c>
      <c r="I127" s="8"/>
      <c r="J127" s="12">
        <f t="shared" si="13"/>
        <v>0</v>
      </c>
      <c r="K127" s="12"/>
      <c r="M127" s="30"/>
      <c r="N127" s="86"/>
    </row>
    <row r="128" spans="1:14" s="13" customFormat="1" ht="15" customHeight="1">
      <c r="A128" s="8">
        <v>29</v>
      </c>
      <c r="B128" s="13" t="s">
        <v>41</v>
      </c>
      <c r="C128" s="8" t="s">
        <v>42</v>
      </c>
      <c r="D128" s="14" t="s">
        <v>179</v>
      </c>
      <c r="E128" s="8" t="s">
        <v>298</v>
      </c>
      <c r="F128" s="11">
        <v>5</v>
      </c>
      <c r="G128" s="70"/>
      <c r="H128" s="12">
        <f t="shared" si="12"/>
        <v>0</v>
      </c>
      <c r="I128" s="8"/>
      <c r="J128" s="12">
        <f t="shared" si="13"/>
        <v>0</v>
      </c>
      <c r="K128" s="12"/>
      <c r="M128" s="30"/>
      <c r="N128" s="86"/>
    </row>
    <row r="129" spans="1:14" s="13" customFormat="1" ht="18.75" customHeight="1">
      <c r="A129" s="8">
        <v>30</v>
      </c>
      <c r="B129" s="13" t="s">
        <v>43</v>
      </c>
      <c r="C129" s="8" t="s">
        <v>261</v>
      </c>
      <c r="D129" s="14" t="s">
        <v>179</v>
      </c>
      <c r="E129" s="8" t="s">
        <v>183</v>
      </c>
      <c r="F129" s="11">
        <v>80</v>
      </c>
      <c r="G129" s="70"/>
      <c r="H129" s="12">
        <f t="shared" si="12"/>
        <v>0</v>
      </c>
      <c r="I129" s="8"/>
      <c r="J129" s="12">
        <f t="shared" si="13"/>
        <v>0</v>
      </c>
      <c r="K129" s="12"/>
      <c r="M129" s="30"/>
      <c r="N129" s="86"/>
    </row>
    <row r="130" spans="1:14" s="13" customFormat="1" ht="15" customHeight="1">
      <c r="A130" s="8">
        <v>31</v>
      </c>
      <c r="B130" s="13" t="s">
        <v>44</v>
      </c>
      <c r="C130" s="8" t="s">
        <v>45</v>
      </c>
      <c r="D130" s="14" t="s">
        <v>179</v>
      </c>
      <c r="E130" s="8" t="s">
        <v>285</v>
      </c>
      <c r="F130" s="11">
        <v>100</v>
      </c>
      <c r="G130" s="70"/>
      <c r="H130" s="12">
        <f t="shared" si="12"/>
        <v>0</v>
      </c>
      <c r="I130" s="8"/>
      <c r="J130" s="12">
        <f t="shared" si="13"/>
        <v>0</v>
      </c>
      <c r="K130" s="12"/>
      <c r="M130" s="30"/>
      <c r="N130" s="86"/>
    </row>
    <row r="131" spans="1:14" s="13" customFormat="1" ht="15" customHeight="1">
      <c r="A131" s="8">
        <v>32</v>
      </c>
      <c r="B131" s="13" t="s">
        <v>46</v>
      </c>
      <c r="C131" s="8" t="s">
        <v>47</v>
      </c>
      <c r="D131" s="14" t="s">
        <v>179</v>
      </c>
      <c r="E131" s="8" t="s">
        <v>183</v>
      </c>
      <c r="F131" s="11">
        <v>10</v>
      </c>
      <c r="G131" s="70"/>
      <c r="H131" s="12">
        <f t="shared" si="12"/>
        <v>0</v>
      </c>
      <c r="I131" s="8"/>
      <c r="J131" s="12">
        <f t="shared" si="13"/>
        <v>0</v>
      </c>
      <c r="K131" s="12"/>
      <c r="M131" s="30"/>
      <c r="N131" s="86"/>
    </row>
    <row r="132" spans="1:14" s="13" customFormat="1" ht="15" customHeight="1">
      <c r="A132" s="8">
        <v>33</v>
      </c>
      <c r="B132" s="13" t="s">
        <v>46</v>
      </c>
      <c r="C132" s="8" t="s">
        <v>178</v>
      </c>
      <c r="D132" s="14" t="s">
        <v>179</v>
      </c>
      <c r="E132" s="8" t="s">
        <v>183</v>
      </c>
      <c r="F132" s="11">
        <v>10</v>
      </c>
      <c r="G132" s="70"/>
      <c r="H132" s="12">
        <f t="shared" si="12"/>
        <v>0</v>
      </c>
      <c r="I132" s="8"/>
      <c r="J132" s="12">
        <f t="shared" si="13"/>
        <v>0</v>
      </c>
      <c r="K132" s="12"/>
      <c r="M132" s="30"/>
      <c r="N132" s="86"/>
    </row>
    <row r="133" spans="1:14" s="13" customFormat="1" ht="33.75">
      <c r="A133" s="8">
        <v>34</v>
      </c>
      <c r="B133" s="13" t="s">
        <v>441</v>
      </c>
      <c r="C133" s="8" t="s">
        <v>297</v>
      </c>
      <c r="D133" s="14" t="s">
        <v>179</v>
      </c>
      <c r="E133" s="8" t="s">
        <v>183</v>
      </c>
      <c r="F133" s="11">
        <v>20</v>
      </c>
      <c r="G133" s="70"/>
      <c r="H133" s="12">
        <f t="shared" si="12"/>
        <v>0</v>
      </c>
      <c r="I133" s="8"/>
      <c r="J133" s="12">
        <f t="shared" si="13"/>
        <v>0</v>
      </c>
      <c r="K133" s="12"/>
      <c r="M133" s="30"/>
      <c r="N133" s="86"/>
    </row>
    <row r="134" spans="1:14" s="13" customFormat="1" ht="33.75">
      <c r="A134" s="8">
        <v>35</v>
      </c>
      <c r="B134" s="13" t="s">
        <v>444</v>
      </c>
      <c r="C134" s="9" t="s">
        <v>48</v>
      </c>
      <c r="D134" s="14" t="s">
        <v>179</v>
      </c>
      <c r="E134" s="10" t="s">
        <v>285</v>
      </c>
      <c r="F134" s="11">
        <v>25</v>
      </c>
      <c r="G134" s="70"/>
      <c r="H134" s="12">
        <f t="shared" si="12"/>
        <v>0</v>
      </c>
      <c r="I134" s="8"/>
      <c r="J134" s="12">
        <f t="shared" si="13"/>
        <v>0</v>
      </c>
      <c r="K134" s="12"/>
      <c r="M134" s="30"/>
      <c r="N134" s="86"/>
    </row>
    <row r="135" spans="1:14" s="13" customFormat="1" ht="33.75">
      <c r="A135" s="8">
        <v>36</v>
      </c>
      <c r="B135" s="13" t="s">
        <v>49</v>
      </c>
      <c r="C135" s="9" t="s">
        <v>48</v>
      </c>
      <c r="D135" s="14" t="s">
        <v>179</v>
      </c>
      <c r="E135" s="10" t="s">
        <v>285</v>
      </c>
      <c r="F135" s="11">
        <v>10</v>
      </c>
      <c r="G135" s="70"/>
      <c r="H135" s="12">
        <f t="shared" si="12"/>
        <v>0</v>
      </c>
      <c r="I135" s="8"/>
      <c r="J135" s="12">
        <f t="shared" si="13"/>
        <v>0</v>
      </c>
      <c r="K135" s="12"/>
      <c r="M135" s="30"/>
      <c r="N135" s="86"/>
    </row>
    <row r="136" spans="1:14" s="13" customFormat="1" ht="123.75">
      <c r="A136" s="8">
        <v>37</v>
      </c>
      <c r="B136" s="13" t="s">
        <v>438</v>
      </c>
      <c r="C136" s="8"/>
      <c r="D136" s="14" t="s">
        <v>179</v>
      </c>
      <c r="E136" s="10" t="s">
        <v>50</v>
      </c>
      <c r="F136" s="11">
        <v>300</v>
      </c>
      <c r="G136" s="70"/>
      <c r="H136" s="12">
        <f t="shared" si="12"/>
        <v>0</v>
      </c>
      <c r="I136" s="8"/>
      <c r="J136" s="12">
        <f t="shared" si="13"/>
        <v>0</v>
      </c>
      <c r="K136" s="12"/>
      <c r="M136" s="30"/>
      <c r="N136" s="86"/>
    </row>
    <row r="137" spans="1:14" s="13" customFormat="1" ht="16.5" customHeight="1">
      <c r="A137" s="8">
        <v>38</v>
      </c>
      <c r="B137" s="13" t="s">
        <v>264</v>
      </c>
      <c r="C137" s="8" t="s">
        <v>51</v>
      </c>
      <c r="D137" s="16" t="s">
        <v>179</v>
      </c>
      <c r="E137" s="10" t="s">
        <v>183</v>
      </c>
      <c r="F137" s="11">
        <v>50</v>
      </c>
      <c r="G137" s="70"/>
      <c r="H137" s="12">
        <f t="shared" si="12"/>
        <v>0</v>
      </c>
      <c r="I137" s="8"/>
      <c r="J137" s="12">
        <f t="shared" si="13"/>
        <v>0</v>
      </c>
      <c r="K137" s="12"/>
      <c r="M137" s="30"/>
      <c r="N137" s="86"/>
    </row>
    <row r="138" spans="1:14" s="13" customFormat="1" ht="33.75">
      <c r="A138" s="8">
        <v>39</v>
      </c>
      <c r="B138" s="13" t="s">
        <v>80</v>
      </c>
      <c r="C138" s="8" t="s">
        <v>81</v>
      </c>
      <c r="D138" s="14" t="s">
        <v>179</v>
      </c>
      <c r="E138" s="8" t="s">
        <v>82</v>
      </c>
      <c r="F138" s="11">
        <v>25</v>
      </c>
      <c r="G138" s="70"/>
      <c r="H138" s="12">
        <f>G138*F138</f>
        <v>0</v>
      </c>
      <c r="I138" s="8"/>
      <c r="J138" s="12">
        <f>ROUND(H138*I138/100,2)+H138</f>
        <v>0</v>
      </c>
      <c r="M138" s="90"/>
      <c r="N138" s="86"/>
    </row>
    <row r="139" spans="1:14" s="13" customFormat="1" ht="19.5" customHeight="1">
      <c r="A139" s="8">
        <v>40</v>
      </c>
      <c r="B139" s="13" t="s">
        <v>92</v>
      </c>
      <c r="C139" s="8" t="s">
        <v>174</v>
      </c>
      <c r="D139" s="14" t="s">
        <v>179</v>
      </c>
      <c r="E139" s="8" t="s">
        <v>93</v>
      </c>
      <c r="F139" s="11">
        <v>15</v>
      </c>
      <c r="G139" s="70"/>
      <c r="H139" s="12">
        <f>G139*F139</f>
        <v>0</v>
      </c>
      <c r="I139" s="8"/>
      <c r="J139" s="12">
        <f>ROUND(H139*I139/100,2)+H139</f>
        <v>0</v>
      </c>
      <c r="M139" s="30"/>
      <c r="N139" s="86"/>
    </row>
    <row r="140" spans="1:14" s="13" customFormat="1" ht="33.75">
      <c r="A140" s="8">
        <v>41</v>
      </c>
      <c r="B140" s="13" t="s">
        <v>362</v>
      </c>
      <c r="C140" s="8" t="s">
        <v>363</v>
      </c>
      <c r="D140" s="14" t="s">
        <v>179</v>
      </c>
      <c r="E140" s="8" t="s">
        <v>328</v>
      </c>
      <c r="F140" s="11">
        <v>5</v>
      </c>
      <c r="G140" s="70"/>
      <c r="H140" s="12">
        <f>G140*F140</f>
        <v>0</v>
      </c>
      <c r="I140" s="8"/>
      <c r="J140" s="12">
        <f>ROUND(H140*I140/100,2)+H140</f>
        <v>0</v>
      </c>
      <c r="M140" s="30"/>
      <c r="N140" s="86"/>
    </row>
    <row r="141" spans="1:14" s="13" customFormat="1" ht="18">
      <c r="A141" s="8">
        <v>42</v>
      </c>
      <c r="B141" s="13" t="s">
        <v>52</v>
      </c>
      <c r="C141" s="9" t="s">
        <v>53</v>
      </c>
      <c r="D141" s="14" t="s">
        <v>179</v>
      </c>
      <c r="E141" s="8" t="s">
        <v>54</v>
      </c>
      <c r="F141" s="11">
        <v>10</v>
      </c>
      <c r="G141" s="70"/>
      <c r="H141" s="12">
        <f t="shared" si="12"/>
        <v>0</v>
      </c>
      <c r="I141" s="8"/>
      <c r="J141" s="12">
        <f t="shared" si="13"/>
        <v>0</v>
      </c>
      <c r="K141" s="12"/>
      <c r="M141" s="30"/>
      <c r="N141" s="86"/>
    </row>
    <row r="142" spans="1:14" s="13" customFormat="1" ht="11.25">
      <c r="A142" s="8">
        <v>43</v>
      </c>
      <c r="B142" s="13" t="s">
        <v>360</v>
      </c>
      <c r="C142" s="9" t="s">
        <v>47</v>
      </c>
      <c r="D142" s="14" t="s">
        <v>179</v>
      </c>
      <c r="E142" s="8" t="s">
        <v>361</v>
      </c>
      <c r="F142" s="11">
        <v>5</v>
      </c>
      <c r="G142" s="70"/>
      <c r="H142" s="12">
        <f t="shared" si="12"/>
        <v>0</v>
      </c>
      <c r="I142" s="8"/>
      <c r="J142" s="12">
        <f t="shared" si="13"/>
        <v>0</v>
      </c>
      <c r="K142" s="12"/>
      <c r="M142" s="30"/>
      <c r="N142" s="86"/>
    </row>
    <row r="143" spans="1:14" s="13" customFormat="1" ht="11.25">
      <c r="A143" s="8">
        <v>44</v>
      </c>
      <c r="B143" s="13" t="s">
        <v>375</v>
      </c>
      <c r="C143" s="9" t="s">
        <v>376</v>
      </c>
      <c r="D143" s="14" t="s">
        <v>179</v>
      </c>
      <c r="E143" s="8" t="s">
        <v>285</v>
      </c>
      <c r="F143" s="11">
        <v>10</v>
      </c>
      <c r="G143" s="70"/>
      <c r="H143" s="12"/>
      <c r="I143" s="8"/>
      <c r="J143" s="12"/>
      <c r="K143" s="12"/>
      <c r="M143" s="30"/>
      <c r="N143" s="86"/>
    </row>
    <row r="144" spans="1:14" s="13" customFormat="1" ht="11.25">
      <c r="A144" s="8">
        <v>45</v>
      </c>
      <c r="B144" s="13" t="s">
        <v>358</v>
      </c>
      <c r="C144" s="9" t="s">
        <v>359</v>
      </c>
      <c r="D144" s="14" t="s">
        <v>179</v>
      </c>
      <c r="E144" s="8" t="s">
        <v>285</v>
      </c>
      <c r="F144" s="11">
        <v>10</v>
      </c>
      <c r="G144" s="70"/>
      <c r="H144" s="12">
        <f t="shared" si="12"/>
        <v>0</v>
      </c>
      <c r="I144" s="8"/>
      <c r="J144" s="12">
        <f t="shared" si="13"/>
        <v>0</v>
      </c>
      <c r="K144" s="12"/>
      <c r="M144" s="30"/>
      <c r="N144" s="86"/>
    </row>
    <row r="145" spans="1:14" s="13" customFormat="1" ht="11.25">
      <c r="A145" s="8">
        <v>46</v>
      </c>
      <c r="B145" s="13" t="s">
        <v>385</v>
      </c>
      <c r="C145" s="9" t="s">
        <v>66</v>
      </c>
      <c r="D145" s="14" t="s">
        <v>179</v>
      </c>
      <c r="E145" s="8" t="s">
        <v>183</v>
      </c>
      <c r="F145" s="11">
        <v>6</v>
      </c>
      <c r="G145" s="70"/>
      <c r="H145" s="12">
        <f t="shared" si="12"/>
        <v>0</v>
      </c>
      <c r="I145" s="8"/>
      <c r="J145" s="12">
        <f t="shared" si="13"/>
        <v>0</v>
      </c>
      <c r="K145" s="12"/>
      <c r="M145" s="30"/>
      <c r="N145" s="86"/>
    </row>
    <row r="146" spans="1:14" s="13" customFormat="1" ht="11.25">
      <c r="A146" s="8">
        <v>47</v>
      </c>
      <c r="B146" s="13" t="s">
        <v>386</v>
      </c>
      <c r="C146" s="9" t="s">
        <v>47</v>
      </c>
      <c r="D146" s="14" t="s">
        <v>179</v>
      </c>
      <c r="E146" s="8" t="s">
        <v>387</v>
      </c>
      <c r="F146" s="11">
        <v>5</v>
      </c>
      <c r="G146" s="70"/>
      <c r="H146" s="12">
        <f t="shared" si="12"/>
        <v>0</v>
      </c>
      <c r="I146" s="8"/>
      <c r="J146" s="12">
        <f t="shared" si="13"/>
        <v>0</v>
      </c>
      <c r="K146" s="12"/>
      <c r="M146" s="30"/>
      <c r="N146" s="86"/>
    </row>
    <row r="147" spans="1:14" s="41" customFormat="1" ht="11.25">
      <c r="A147" s="8">
        <v>48</v>
      </c>
      <c r="B147" s="41" t="s">
        <v>390</v>
      </c>
      <c r="C147" s="45" t="s">
        <v>307</v>
      </c>
      <c r="D147" s="46" t="s">
        <v>179</v>
      </c>
      <c r="E147" s="40" t="s">
        <v>285</v>
      </c>
      <c r="F147" s="42">
        <v>5</v>
      </c>
      <c r="G147" s="43"/>
      <c r="H147" s="43">
        <f t="shared" si="12"/>
        <v>0</v>
      </c>
      <c r="I147" s="40"/>
      <c r="J147" s="43">
        <f t="shared" si="13"/>
        <v>0</v>
      </c>
      <c r="K147" s="43"/>
      <c r="M147" s="44"/>
      <c r="N147" s="89"/>
    </row>
    <row r="148" spans="1:14" s="13" customFormat="1" ht="11.25" customHeight="1">
      <c r="A148" s="91" t="s">
        <v>160</v>
      </c>
      <c r="B148" s="91"/>
      <c r="C148" s="91"/>
      <c r="D148" s="91"/>
      <c r="E148" s="91"/>
      <c r="F148" s="91"/>
      <c r="G148" s="91"/>
      <c r="H148" s="17">
        <f>SUM(H100:H147)</f>
        <v>0</v>
      </c>
      <c r="I148" s="8"/>
      <c r="J148" s="17">
        <f>SUM(J100:J147)</f>
        <v>0</v>
      </c>
      <c r="M148" s="30"/>
      <c r="N148" s="86"/>
    </row>
    <row r="149" spans="1:14" s="7" customFormat="1" ht="15" customHeight="1">
      <c r="A149" s="92" t="s">
        <v>381</v>
      </c>
      <c r="B149" s="92"/>
      <c r="C149" s="92"/>
      <c r="D149" s="92"/>
      <c r="E149" s="92"/>
      <c r="F149" s="92"/>
      <c r="G149" s="92"/>
      <c r="I149" s="25"/>
      <c r="M149" s="32"/>
      <c r="N149" s="83"/>
    </row>
    <row r="150" spans="1:14" s="13" customFormat="1" ht="15" customHeight="1">
      <c r="A150" s="8">
        <v>1</v>
      </c>
      <c r="B150" s="13" t="s">
        <v>55</v>
      </c>
      <c r="C150" s="18" t="s">
        <v>56</v>
      </c>
      <c r="D150" s="9" t="s">
        <v>57</v>
      </c>
      <c r="E150" s="8" t="s">
        <v>176</v>
      </c>
      <c r="F150" s="11">
        <v>20</v>
      </c>
      <c r="G150" s="70"/>
      <c r="H150" s="12">
        <f aca="true" t="shared" si="14" ref="H150:H166">G150*F150</f>
        <v>0</v>
      </c>
      <c r="I150" s="8"/>
      <c r="J150" s="12">
        <f aca="true" t="shared" si="15" ref="J150:J166">ROUND(H150*I150/100,2)+H150</f>
        <v>0</v>
      </c>
      <c r="M150" s="30"/>
      <c r="N150" s="86"/>
    </row>
    <row r="151" spans="1:14" s="13" customFormat="1" ht="15" customHeight="1">
      <c r="A151" s="8">
        <v>2</v>
      </c>
      <c r="B151" s="13" t="s">
        <v>55</v>
      </c>
      <c r="C151" s="18" t="s">
        <v>58</v>
      </c>
      <c r="D151" s="9" t="s">
        <v>57</v>
      </c>
      <c r="E151" s="8" t="s">
        <v>176</v>
      </c>
      <c r="F151" s="11">
        <v>40</v>
      </c>
      <c r="G151" s="70"/>
      <c r="H151" s="12">
        <f t="shared" si="14"/>
        <v>0</v>
      </c>
      <c r="I151" s="8"/>
      <c r="J151" s="12">
        <f t="shared" si="15"/>
        <v>0</v>
      </c>
      <c r="M151" s="30"/>
      <c r="N151" s="86"/>
    </row>
    <row r="152" spans="1:14" s="13" customFormat="1" ht="33.75">
      <c r="A152" s="8">
        <v>3</v>
      </c>
      <c r="B152" s="13" t="s">
        <v>59</v>
      </c>
      <c r="C152" s="9" t="s">
        <v>60</v>
      </c>
      <c r="D152" s="9" t="s">
        <v>57</v>
      </c>
      <c r="E152" s="8" t="s">
        <v>61</v>
      </c>
      <c r="F152" s="11">
        <v>40</v>
      </c>
      <c r="G152" s="70"/>
      <c r="H152" s="12">
        <f t="shared" si="14"/>
        <v>0</v>
      </c>
      <c r="I152" s="8"/>
      <c r="J152" s="12">
        <f t="shared" si="15"/>
        <v>0</v>
      </c>
      <c r="M152" s="30"/>
      <c r="N152" s="86"/>
    </row>
    <row r="153" spans="1:14" s="13" customFormat="1" ht="12" customHeight="1">
      <c r="A153" s="8">
        <v>4</v>
      </c>
      <c r="B153" s="13" t="s">
        <v>12</v>
      </c>
      <c r="C153" s="8" t="s">
        <v>178</v>
      </c>
      <c r="D153" s="9" t="s">
        <v>57</v>
      </c>
      <c r="E153" s="8" t="s">
        <v>62</v>
      </c>
      <c r="F153" s="11">
        <v>100</v>
      </c>
      <c r="G153" s="70"/>
      <c r="H153" s="12">
        <f t="shared" si="14"/>
        <v>0</v>
      </c>
      <c r="I153" s="8"/>
      <c r="J153" s="12">
        <f t="shared" si="15"/>
        <v>0</v>
      </c>
      <c r="M153" s="30"/>
      <c r="N153" s="86"/>
    </row>
    <row r="154" spans="1:14" s="13" customFormat="1" ht="12" customHeight="1">
      <c r="A154" s="8">
        <v>5</v>
      </c>
      <c r="B154" s="13" t="s">
        <v>203</v>
      </c>
      <c r="C154" s="8" t="s">
        <v>63</v>
      </c>
      <c r="D154" s="9" t="s">
        <v>57</v>
      </c>
      <c r="E154" s="8" t="s">
        <v>64</v>
      </c>
      <c r="F154" s="11">
        <v>5</v>
      </c>
      <c r="G154" s="70"/>
      <c r="H154" s="12">
        <f t="shared" si="14"/>
        <v>0</v>
      </c>
      <c r="I154" s="8"/>
      <c r="J154" s="12">
        <f t="shared" si="15"/>
        <v>0</v>
      </c>
      <c r="M154" s="30"/>
      <c r="N154" s="86"/>
    </row>
    <row r="155" spans="1:14" s="13" customFormat="1" ht="12" customHeight="1">
      <c r="A155" s="8">
        <v>6</v>
      </c>
      <c r="B155" s="13" t="s">
        <v>203</v>
      </c>
      <c r="C155" s="8" t="s">
        <v>65</v>
      </c>
      <c r="D155" s="9" t="s">
        <v>57</v>
      </c>
      <c r="E155" s="8" t="s">
        <v>64</v>
      </c>
      <c r="F155" s="11">
        <v>10</v>
      </c>
      <c r="G155" s="70"/>
      <c r="H155" s="12">
        <f t="shared" si="14"/>
        <v>0</v>
      </c>
      <c r="I155" s="8"/>
      <c r="J155" s="12">
        <f t="shared" si="15"/>
        <v>0</v>
      </c>
      <c r="M155" s="30"/>
      <c r="N155" s="86"/>
    </row>
    <row r="156" spans="1:14" s="13" customFormat="1" ht="12" customHeight="1">
      <c r="A156" s="8">
        <v>7</v>
      </c>
      <c r="B156" s="13" t="s">
        <v>211</v>
      </c>
      <c r="C156" s="8" t="s">
        <v>66</v>
      </c>
      <c r="D156" s="9" t="s">
        <v>57</v>
      </c>
      <c r="E156" s="8" t="s">
        <v>64</v>
      </c>
      <c r="F156" s="11">
        <v>10</v>
      </c>
      <c r="G156" s="70"/>
      <c r="H156" s="12">
        <f t="shared" si="14"/>
        <v>0</v>
      </c>
      <c r="I156" s="8"/>
      <c r="J156" s="12">
        <f t="shared" si="15"/>
        <v>0</v>
      </c>
      <c r="M156" s="30"/>
      <c r="N156" s="86"/>
    </row>
    <row r="157" spans="1:14" s="13" customFormat="1" ht="12" customHeight="1">
      <c r="A157" s="8">
        <v>8</v>
      </c>
      <c r="B157" s="13" t="s">
        <v>211</v>
      </c>
      <c r="C157" s="8" t="s">
        <v>65</v>
      </c>
      <c r="D157" s="9" t="s">
        <v>57</v>
      </c>
      <c r="E157" s="8" t="s">
        <v>64</v>
      </c>
      <c r="F157" s="11">
        <v>10</v>
      </c>
      <c r="G157" s="70"/>
      <c r="H157" s="12">
        <f t="shared" si="14"/>
        <v>0</v>
      </c>
      <c r="I157" s="8"/>
      <c r="J157" s="12">
        <f t="shared" si="15"/>
        <v>0</v>
      </c>
      <c r="M157" s="30"/>
      <c r="N157" s="86"/>
    </row>
    <row r="158" spans="1:14" s="13" customFormat="1" ht="12" customHeight="1">
      <c r="A158" s="8">
        <v>9</v>
      </c>
      <c r="B158" s="13" t="s">
        <v>211</v>
      </c>
      <c r="C158" s="8" t="s">
        <v>67</v>
      </c>
      <c r="D158" s="9" t="s">
        <v>57</v>
      </c>
      <c r="E158" s="8" t="s">
        <v>64</v>
      </c>
      <c r="F158" s="11">
        <v>20</v>
      </c>
      <c r="G158" s="70"/>
      <c r="H158" s="12">
        <f t="shared" si="14"/>
        <v>0</v>
      </c>
      <c r="I158" s="8"/>
      <c r="J158" s="12">
        <f t="shared" si="15"/>
        <v>0</v>
      </c>
      <c r="M158" s="30"/>
      <c r="N158" s="86"/>
    </row>
    <row r="159" spans="1:14" s="13" customFormat="1" ht="12" customHeight="1">
      <c r="A159" s="8">
        <v>10</v>
      </c>
      <c r="B159" s="13" t="s">
        <v>211</v>
      </c>
      <c r="C159" s="8" t="s">
        <v>68</v>
      </c>
      <c r="D159" s="9" t="s">
        <v>57</v>
      </c>
      <c r="E159" s="8" t="s">
        <v>64</v>
      </c>
      <c r="F159" s="11">
        <v>10</v>
      </c>
      <c r="G159" s="70"/>
      <c r="H159" s="12">
        <f t="shared" si="14"/>
        <v>0</v>
      </c>
      <c r="I159" s="8"/>
      <c r="J159" s="12">
        <f t="shared" si="15"/>
        <v>0</v>
      </c>
      <c r="M159" s="30"/>
      <c r="N159" s="86"/>
    </row>
    <row r="160" spans="1:14" s="13" customFormat="1" ht="12" customHeight="1">
      <c r="A160" s="8">
        <v>11</v>
      </c>
      <c r="B160" s="13" t="s">
        <v>306</v>
      </c>
      <c r="C160" s="8" t="s">
        <v>284</v>
      </c>
      <c r="D160" s="14" t="s">
        <v>57</v>
      </c>
      <c r="E160" s="8" t="s">
        <v>69</v>
      </c>
      <c r="F160" s="11">
        <v>80</v>
      </c>
      <c r="G160" s="70"/>
      <c r="H160" s="12">
        <f t="shared" si="14"/>
        <v>0</v>
      </c>
      <c r="I160" s="8"/>
      <c r="J160" s="12">
        <f t="shared" si="15"/>
        <v>0</v>
      </c>
      <c r="M160" s="30"/>
      <c r="N160" s="86"/>
    </row>
    <row r="161" spans="1:14" s="13" customFormat="1" ht="12" customHeight="1">
      <c r="A161" s="8">
        <v>12</v>
      </c>
      <c r="B161" s="13" t="s">
        <v>70</v>
      </c>
      <c r="C161" s="21">
        <v>0.003</v>
      </c>
      <c r="D161" s="14" t="s">
        <v>71</v>
      </c>
      <c r="E161" s="8" t="s">
        <v>72</v>
      </c>
      <c r="F161" s="11">
        <v>30</v>
      </c>
      <c r="G161" s="70"/>
      <c r="H161" s="12">
        <f t="shared" si="14"/>
        <v>0</v>
      </c>
      <c r="I161" s="8"/>
      <c r="J161" s="12">
        <f t="shared" si="15"/>
        <v>0</v>
      </c>
      <c r="M161" s="30"/>
      <c r="N161" s="86"/>
    </row>
    <row r="162" spans="1:14" s="13" customFormat="1" ht="12" customHeight="1">
      <c r="A162" s="8">
        <v>13</v>
      </c>
      <c r="B162" s="13" t="s">
        <v>73</v>
      </c>
      <c r="C162" s="18">
        <v>0.05</v>
      </c>
      <c r="D162" s="14" t="s">
        <v>71</v>
      </c>
      <c r="E162" s="8" t="s">
        <v>300</v>
      </c>
      <c r="F162" s="11">
        <v>15</v>
      </c>
      <c r="G162" s="70"/>
      <c r="H162" s="12">
        <f t="shared" si="14"/>
        <v>0</v>
      </c>
      <c r="I162" s="8"/>
      <c r="J162" s="12">
        <f t="shared" si="15"/>
        <v>0</v>
      </c>
      <c r="M162" s="30"/>
      <c r="N162" s="86"/>
    </row>
    <row r="163" spans="1:14" s="13" customFormat="1" ht="12" customHeight="1">
      <c r="A163" s="8">
        <v>14</v>
      </c>
      <c r="B163" s="13" t="s">
        <v>75</v>
      </c>
      <c r="C163" s="15">
        <v>0.0001</v>
      </c>
      <c r="D163" s="14" t="s">
        <v>74</v>
      </c>
      <c r="E163" s="8" t="s">
        <v>72</v>
      </c>
      <c r="F163" s="11">
        <v>5</v>
      </c>
      <c r="G163" s="70"/>
      <c r="H163" s="12">
        <f t="shared" si="14"/>
        <v>0</v>
      </c>
      <c r="I163" s="8"/>
      <c r="J163" s="12">
        <f t="shared" si="15"/>
        <v>0</v>
      </c>
      <c r="M163" s="30"/>
      <c r="N163" s="86"/>
    </row>
    <row r="164" spans="1:14" s="13" customFormat="1" ht="18">
      <c r="A164" s="8">
        <v>15</v>
      </c>
      <c r="B164" s="13" t="s">
        <v>293</v>
      </c>
      <c r="C164" s="23"/>
      <c r="D164" s="14" t="s">
        <v>294</v>
      </c>
      <c r="E164" s="24" t="s">
        <v>295</v>
      </c>
      <c r="F164" s="11">
        <v>15</v>
      </c>
      <c r="G164" s="70"/>
      <c r="H164" s="12">
        <f>G164*F164</f>
        <v>0</v>
      </c>
      <c r="I164" s="8"/>
      <c r="J164" s="12">
        <f>ROUND(H164*I164/100,2)+H164</f>
        <v>0</v>
      </c>
      <c r="M164" s="30"/>
      <c r="N164" s="86"/>
    </row>
    <row r="165" spans="1:14" s="13" customFormat="1" ht="24" customHeight="1">
      <c r="A165" s="8">
        <v>16</v>
      </c>
      <c r="B165" s="13" t="s">
        <v>355</v>
      </c>
      <c r="C165" s="36" t="s">
        <v>356</v>
      </c>
      <c r="D165" s="14" t="s">
        <v>294</v>
      </c>
      <c r="E165" s="24" t="s">
        <v>429</v>
      </c>
      <c r="F165" s="11">
        <v>5</v>
      </c>
      <c r="G165" s="70"/>
      <c r="H165" s="12">
        <f>G165*F165</f>
        <v>0</v>
      </c>
      <c r="I165" s="8"/>
      <c r="J165" s="12">
        <f>ROUND(H165*I165/100,2)+H165</f>
        <v>0</v>
      </c>
      <c r="M165" s="30"/>
      <c r="N165" s="86"/>
    </row>
    <row r="166" spans="1:14" s="13" customFormat="1" ht="11.25">
      <c r="A166" s="8">
        <v>17</v>
      </c>
      <c r="B166" s="13" t="s">
        <v>76</v>
      </c>
      <c r="C166" s="8" t="s">
        <v>77</v>
      </c>
      <c r="D166" s="9" t="s">
        <v>78</v>
      </c>
      <c r="E166" s="8" t="s">
        <v>79</v>
      </c>
      <c r="F166" s="11">
        <v>60</v>
      </c>
      <c r="G166" s="70"/>
      <c r="H166" s="12">
        <f t="shared" si="14"/>
        <v>0</v>
      </c>
      <c r="I166" s="8"/>
      <c r="J166" s="12">
        <f t="shared" si="15"/>
        <v>0</v>
      </c>
      <c r="M166" s="30"/>
      <c r="N166" s="86"/>
    </row>
    <row r="167" spans="1:14" s="13" customFormat="1" ht="12" customHeight="1">
      <c r="A167" s="91" t="s">
        <v>160</v>
      </c>
      <c r="B167" s="91"/>
      <c r="C167" s="91"/>
      <c r="D167" s="91"/>
      <c r="E167" s="91"/>
      <c r="F167" s="91"/>
      <c r="G167" s="91"/>
      <c r="H167" s="17">
        <f>SUM(H150:H166)</f>
        <v>0</v>
      </c>
      <c r="I167" s="8"/>
      <c r="J167" s="17">
        <f>SUM(J150:J166)</f>
        <v>0</v>
      </c>
      <c r="M167" s="30"/>
      <c r="N167" s="86"/>
    </row>
    <row r="168" spans="1:14" s="7" customFormat="1" ht="15" customHeight="1">
      <c r="A168" s="92" t="s">
        <v>382</v>
      </c>
      <c r="B168" s="92"/>
      <c r="C168" s="92"/>
      <c r="D168" s="92"/>
      <c r="E168" s="92"/>
      <c r="F168" s="92"/>
      <c r="G168" s="92"/>
      <c r="I168" s="25"/>
      <c r="M168" s="32"/>
      <c r="N168" s="83"/>
    </row>
    <row r="169" spans="1:14" s="37" customFormat="1" ht="20.25" customHeight="1">
      <c r="A169" s="59">
        <v>1</v>
      </c>
      <c r="B169" s="37" t="s">
        <v>98</v>
      </c>
      <c r="C169" s="67">
        <v>0.005</v>
      </c>
      <c r="D169" s="61" t="s">
        <v>99</v>
      </c>
      <c r="E169" s="62" t="s">
        <v>100</v>
      </c>
      <c r="F169" s="63">
        <v>2</v>
      </c>
      <c r="G169" s="39"/>
      <c r="H169" s="39">
        <f aca="true" t="shared" si="16" ref="H169:H194">G169*F169</f>
        <v>0</v>
      </c>
      <c r="I169" s="59"/>
      <c r="J169" s="39">
        <f>ROUND(H169*I169/100,2)+H169</f>
        <v>0</v>
      </c>
      <c r="M169" s="64"/>
      <c r="N169" s="88"/>
    </row>
    <row r="170" spans="1:14" s="13" customFormat="1" ht="16.5" customHeight="1">
      <c r="A170" s="8">
        <v>2</v>
      </c>
      <c r="B170" s="13" t="s">
        <v>101</v>
      </c>
      <c r="C170" s="18" t="s">
        <v>102</v>
      </c>
      <c r="D170" s="14" t="s">
        <v>99</v>
      </c>
      <c r="E170" s="10" t="s">
        <v>347</v>
      </c>
      <c r="F170" s="11">
        <v>15</v>
      </c>
      <c r="G170" s="70"/>
      <c r="H170" s="12">
        <f t="shared" si="16"/>
        <v>0</v>
      </c>
      <c r="I170" s="8"/>
      <c r="J170" s="12">
        <f aca="true" t="shared" si="17" ref="J170:J203">ROUND(H170*I170/100,2)+H170</f>
        <v>0</v>
      </c>
      <c r="M170" s="30"/>
      <c r="N170" s="86"/>
    </row>
    <row r="171" spans="1:14" s="13" customFormat="1" ht="16.5" customHeight="1">
      <c r="A171" s="8">
        <v>3</v>
      </c>
      <c r="B171" s="13" t="s">
        <v>104</v>
      </c>
      <c r="C171" s="18">
        <v>0.01</v>
      </c>
      <c r="D171" s="14" t="s">
        <v>99</v>
      </c>
      <c r="E171" s="10" t="s">
        <v>105</v>
      </c>
      <c r="F171" s="11">
        <v>100</v>
      </c>
      <c r="G171" s="70"/>
      <c r="H171" s="12">
        <f t="shared" si="16"/>
        <v>0</v>
      </c>
      <c r="I171" s="8"/>
      <c r="J171" s="12">
        <f t="shared" si="17"/>
        <v>0</v>
      </c>
      <c r="M171" s="30"/>
      <c r="N171" s="86"/>
    </row>
    <row r="172" spans="1:14" s="13" customFormat="1" ht="16.5" customHeight="1">
      <c r="A172" s="8">
        <v>4</v>
      </c>
      <c r="B172" s="13" t="s">
        <v>104</v>
      </c>
      <c r="C172" s="8" t="s">
        <v>56</v>
      </c>
      <c r="D172" s="14" t="s">
        <v>99</v>
      </c>
      <c r="E172" s="10" t="s">
        <v>106</v>
      </c>
      <c r="F172" s="11">
        <v>2</v>
      </c>
      <c r="G172" s="70"/>
      <c r="H172" s="12">
        <f t="shared" si="16"/>
        <v>0</v>
      </c>
      <c r="I172" s="8"/>
      <c r="J172" s="12">
        <f t="shared" si="17"/>
        <v>0</v>
      </c>
      <c r="M172" s="30"/>
      <c r="N172" s="86"/>
    </row>
    <row r="173" spans="1:14" s="13" customFormat="1" ht="16.5" customHeight="1">
      <c r="A173" s="8">
        <v>5</v>
      </c>
      <c r="B173" s="13" t="s">
        <v>107</v>
      </c>
      <c r="C173" s="8" t="s">
        <v>108</v>
      </c>
      <c r="D173" s="14" t="s">
        <v>99</v>
      </c>
      <c r="E173" s="10" t="s">
        <v>423</v>
      </c>
      <c r="F173" s="11">
        <v>10</v>
      </c>
      <c r="G173" s="70"/>
      <c r="H173" s="12">
        <f t="shared" si="16"/>
        <v>0</v>
      </c>
      <c r="I173" s="8"/>
      <c r="J173" s="12">
        <f t="shared" si="17"/>
        <v>0</v>
      </c>
      <c r="M173" s="30"/>
      <c r="N173" s="86"/>
    </row>
    <row r="174" spans="1:14" s="13" customFormat="1" ht="16.5" customHeight="1">
      <c r="A174" s="8">
        <v>6</v>
      </c>
      <c r="B174" s="13" t="s">
        <v>76</v>
      </c>
      <c r="C174" s="18">
        <v>0.01</v>
      </c>
      <c r="D174" s="14" t="s">
        <v>99</v>
      </c>
      <c r="E174" s="10" t="s">
        <v>109</v>
      </c>
      <c r="F174" s="11">
        <v>200</v>
      </c>
      <c r="G174" s="70"/>
      <c r="H174" s="12">
        <f t="shared" si="16"/>
        <v>0</v>
      </c>
      <c r="I174" s="8"/>
      <c r="J174" s="12">
        <f t="shared" si="17"/>
        <v>0</v>
      </c>
      <c r="M174" s="30"/>
      <c r="N174" s="86"/>
    </row>
    <row r="175" spans="1:14" s="13" customFormat="1" ht="16.5" customHeight="1">
      <c r="A175" s="8">
        <v>7</v>
      </c>
      <c r="B175" s="13" t="s">
        <v>76</v>
      </c>
      <c r="C175" s="18">
        <v>0.01</v>
      </c>
      <c r="D175" s="14" t="s">
        <v>99</v>
      </c>
      <c r="E175" s="10" t="s">
        <v>110</v>
      </c>
      <c r="F175" s="11">
        <v>5</v>
      </c>
      <c r="G175" s="70"/>
      <c r="H175" s="12">
        <f t="shared" si="16"/>
        <v>0</v>
      </c>
      <c r="I175" s="8"/>
      <c r="J175" s="12">
        <f t="shared" si="17"/>
        <v>0</v>
      </c>
      <c r="M175" s="30"/>
      <c r="N175" s="86"/>
    </row>
    <row r="176" spans="1:14" s="13" customFormat="1" ht="16.5" customHeight="1">
      <c r="A176" s="8">
        <v>8</v>
      </c>
      <c r="B176" s="13" t="s">
        <v>111</v>
      </c>
      <c r="C176" s="18"/>
      <c r="D176" s="14" t="s">
        <v>99</v>
      </c>
      <c r="E176" s="10" t="s">
        <v>112</v>
      </c>
      <c r="F176" s="11">
        <v>15</v>
      </c>
      <c r="G176" s="70"/>
      <c r="H176" s="12">
        <f t="shared" si="16"/>
        <v>0</v>
      </c>
      <c r="I176" s="8"/>
      <c r="J176" s="12">
        <f t="shared" si="17"/>
        <v>0</v>
      </c>
      <c r="M176" s="30"/>
      <c r="N176" s="86"/>
    </row>
    <row r="177" spans="1:14" s="13" customFormat="1" ht="16.5" customHeight="1">
      <c r="A177" s="8">
        <v>9</v>
      </c>
      <c r="B177" s="13" t="s">
        <v>113</v>
      </c>
      <c r="C177" s="18">
        <v>0.01</v>
      </c>
      <c r="D177" s="14" t="s">
        <v>99</v>
      </c>
      <c r="E177" s="10" t="s">
        <v>114</v>
      </c>
      <c r="F177" s="11">
        <v>60</v>
      </c>
      <c r="G177" s="70"/>
      <c r="H177" s="12">
        <f t="shared" si="16"/>
        <v>0</v>
      </c>
      <c r="I177" s="8"/>
      <c r="J177" s="12">
        <f t="shared" si="17"/>
        <v>0</v>
      </c>
      <c r="M177" s="30"/>
      <c r="N177" s="86"/>
    </row>
    <row r="178" spans="1:14" s="13" customFormat="1" ht="16.5" customHeight="1">
      <c r="A178" s="8">
        <v>10</v>
      </c>
      <c r="B178" s="13" t="s">
        <v>115</v>
      </c>
      <c r="C178" s="21">
        <v>0.001</v>
      </c>
      <c r="D178" s="14" t="s">
        <v>99</v>
      </c>
      <c r="E178" s="10" t="s">
        <v>114</v>
      </c>
      <c r="F178" s="11">
        <v>15</v>
      </c>
      <c r="G178" s="70"/>
      <c r="H178" s="12">
        <f t="shared" si="16"/>
        <v>0</v>
      </c>
      <c r="I178" s="8"/>
      <c r="J178" s="12">
        <f t="shared" si="17"/>
        <v>0</v>
      </c>
      <c r="M178" s="30"/>
      <c r="N178" s="86"/>
    </row>
    <row r="179" spans="1:14" s="13" customFormat="1" ht="34.5" customHeight="1">
      <c r="A179" s="8">
        <v>11</v>
      </c>
      <c r="B179" s="35" t="s">
        <v>342</v>
      </c>
      <c r="C179" s="18" t="s">
        <v>161</v>
      </c>
      <c r="D179" s="14" t="s">
        <v>99</v>
      </c>
      <c r="E179" s="8" t="s">
        <v>116</v>
      </c>
      <c r="F179" s="11">
        <v>120</v>
      </c>
      <c r="G179" s="70"/>
      <c r="H179" s="12">
        <f t="shared" si="16"/>
        <v>0</v>
      </c>
      <c r="I179" s="8"/>
      <c r="J179" s="12">
        <f t="shared" si="17"/>
        <v>0</v>
      </c>
      <c r="M179" s="30"/>
      <c r="N179" s="86"/>
    </row>
    <row r="180" spans="1:14" s="13" customFormat="1" ht="15" customHeight="1">
      <c r="A180" s="8">
        <v>12</v>
      </c>
      <c r="B180" s="13" t="s">
        <v>117</v>
      </c>
      <c r="C180" s="18">
        <v>0.2</v>
      </c>
      <c r="D180" s="14" t="s">
        <v>99</v>
      </c>
      <c r="E180" s="10" t="s">
        <v>103</v>
      </c>
      <c r="F180" s="11">
        <v>20</v>
      </c>
      <c r="G180" s="70"/>
      <c r="H180" s="12">
        <f t="shared" si="16"/>
        <v>0</v>
      </c>
      <c r="I180" s="8"/>
      <c r="J180" s="12">
        <f t="shared" si="17"/>
        <v>0</v>
      </c>
      <c r="M180" s="30"/>
      <c r="N180" s="86"/>
    </row>
    <row r="181" spans="1:14" s="13" customFormat="1" ht="15" customHeight="1">
      <c r="A181" s="8">
        <v>13</v>
      </c>
      <c r="B181" s="13" t="s">
        <v>118</v>
      </c>
      <c r="C181" s="18">
        <v>0.1</v>
      </c>
      <c r="D181" s="14" t="s">
        <v>99</v>
      </c>
      <c r="E181" s="8" t="s">
        <v>424</v>
      </c>
      <c r="F181" s="11">
        <v>20</v>
      </c>
      <c r="G181" s="70"/>
      <c r="H181" s="12">
        <f t="shared" si="16"/>
        <v>0</v>
      </c>
      <c r="I181" s="8"/>
      <c r="J181" s="12">
        <f t="shared" si="17"/>
        <v>0</v>
      </c>
      <c r="M181" s="30"/>
      <c r="N181" s="86"/>
    </row>
    <row r="182" spans="1:14" s="13" customFormat="1" ht="15" customHeight="1">
      <c r="A182" s="8">
        <v>14</v>
      </c>
      <c r="B182" s="13" t="s">
        <v>119</v>
      </c>
      <c r="C182" s="18" t="s">
        <v>120</v>
      </c>
      <c r="D182" s="14" t="s">
        <v>99</v>
      </c>
      <c r="E182" s="8" t="s">
        <v>121</v>
      </c>
      <c r="F182" s="11">
        <v>10</v>
      </c>
      <c r="G182" s="70"/>
      <c r="H182" s="12">
        <f t="shared" si="16"/>
        <v>0</v>
      </c>
      <c r="I182" s="8"/>
      <c r="J182" s="12">
        <f t="shared" si="17"/>
        <v>0</v>
      </c>
      <c r="M182" s="30"/>
      <c r="N182" s="86"/>
    </row>
    <row r="183" spans="1:14" s="13" customFormat="1" ht="15" customHeight="1">
      <c r="A183" s="8">
        <v>15</v>
      </c>
      <c r="B183" s="13" t="s">
        <v>122</v>
      </c>
      <c r="C183" s="18">
        <v>0.1</v>
      </c>
      <c r="D183" s="14" t="s">
        <v>99</v>
      </c>
      <c r="E183" s="8" t="s">
        <v>123</v>
      </c>
      <c r="F183" s="11">
        <v>5</v>
      </c>
      <c r="G183" s="70"/>
      <c r="H183" s="12">
        <f t="shared" si="16"/>
        <v>0</v>
      </c>
      <c r="I183" s="8"/>
      <c r="J183" s="12">
        <f t="shared" si="17"/>
        <v>0</v>
      </c>
      <c r="M183" s="30"/>
      <c r="N183" s="86"/>
    </row>
    <row r="184" spans="1:14" s="13" customFormat="1" ht="15" customHeight="1">
      <c r="A184" s="8">
        <v>16</v>
      </c>
      <c r="B184" s="13" t="s">
        <v>124</v>
      </c>
      <c r="C184" s="18">
        <v>0.1</v>
      </c>
      <c r="D184" s="14" t="s">
        <v>99</v>
      </c>
      <c r="E184" s="8" t="s">
        <v>123</v>
      </c>
      <c r="F184" s="11">
        <v>2</v>
      </c>
      <c r="G184" s="70"/>
      <c r="H184" s="12">
        <f t="shared" si="16"/>
        <v>0</v>
      </c>
      <c r="I184" s="8"/>
      <c r="J184" s="12">
        <f t="shared" si="17"/>
        <v>0</v>
      </c>
      <c r="M184" s="30"/>
      <c r="N184" s="86"/>
    </row>
    <row r="185" spans="1:14" s="13" customFormat="1" ht="33.75">
      <c r="A185" s="8">
        <v>17</v>
      </c>
      <c r="B185" s="13" t="s">
        <v>125</v>
      </c>
      <c r="C185" s="8" t="s">
        <v>261</v>
      </c>
      <c r="D185" s="14" t="s">
        <v>99</v>
      </c>
      <c r="E185" s="8" t="s">
        <v>126</v>
      </c>
      <c r="F185" s="11">
        <v>150</v>
      </c>
      <c r="G185" s="70"/>
      <c r="H185" s="12">
        <f t="shared" si="16"/>
        <v>0</v>
      </c>
      <c r="I185" s="8"/>
      <c r="J185" s="12">
        <f t="shared" si="17"/>
        <v>0</v>
      </c>
      <c r="M185" s="30"/>
      <c r="N185" s="86"/>
    </row>
    <row r="186" spans="1:14" s="13" customFormat="1" ht="13.5" customHeight="1">
      <c r="A186" s="8">
        <v>18</v>
      </c>
      <c r="B186" s="13" t="s">
        <v>391</v>
      </c>
      <c r="C186" s="18" t="s">
        <v>392</v>
      </c>
      <c r="D186" s="14" t="s">
        <v>99</v>
      </c>
      <c r="E186" s="8" t="s">
        <v>393</v>
      </c>
      <c r="F186" s="11">
        <v>5</v>
      </c>
      <c r="G186" s="70"/>
      <c r="H186" s="12">
        <f>G186*F186</f>
        <v>0</v>
      </c>
      <c r="I186" s="8"/>
      <c r="J186" s="12">
        <f>ROUND(H186*I186/100,2)+H186</f>
        <v>0</v>
      </c>
      <c r="M186" s="30"/>
      <c r="N186" s="86"/>
    </row>
    <row r="187" spans="1:14" s="13" customFormat="1" ht="13.5" customHeight="1">
      <c r="A187" s="8">
        <v>19</v>
      </c>
      <c r="B187" s="13" t="s">
        <v>127</v>
      </c>
      <c r="C187" s="18">
        <v>0.1</v>
      </c>
      <c r="D187" s="14" t="s">
        <v>99</v>
      </c>
      <c r="E187" s="8" t="s">
        <v>128</v>
      </c>
      <c r="F187" s="11">
        <v>150</v>
      </c>
      <c r="G187" s="70"/>
      <c r="H187" s="12">
        <f t="shared" si="16"/>
        <v>0</v>
      </c>
      <c r="I187" s="8"/>
      <c r="J187" s="12">
        <f t="shared" si="17"/>
        <v>0</v>
      </c>
      <c r="M187" s="30"/>
      <c r="N187" s="86"/>
    </row>
    <row r="188" spans="1:14" s="13" customFormat="1" ht="13.5" customHeight="1">
      <c r="A188" s="8">
        <v>20</v>
      </c>
      <c r="B188" s="13" t="s">
        <v>129</v>
      </c>
      <c r="C188" s="15" t="s">
        <v>161</v>
      </c>
      <c r="D188" s="14" t="s">
        <v>99</v>
      </c>
      <c r="E188" s="10" t="s">
        <v>123</v>
      </c>
      <c r="F188" s="11">
        <v>5</v>
      </c>
      <c r="G188" s="70"/>
      <c r="H188" s="12">
        <f t="shared" si="16"/>
        <v>0</v>
      </c>
      <c r="I188" s="8"/>
      <c r="J188" s="12">
        <f t="shared" si="17"/>
        <v>0</v>
      </c>
      <c r="M188" s="30"/>
      <c r="N188" s="86"/>
    </row>
    <row r="189" spans="1:14" s="13" customFormat="1" ht="56.25" customHeight="1">
      <c r="A189" s="8">
        <v>21</v>
      </c>
      <c r="B189" s="13" t="s">
        <v>130</v>
      </c>
      <c r="C189" s="15" t="s">
        <v>161</v>
      </c>
      <c r="D189" s="14" t="s">
        <v>99</v>
      </c>
      <c r="E189" s="8" t="s">
        <v>131</v>
      </c>
      <c r="F189" s="11">
        <v>5</v>
      </c>
      <c r="G189" s="70"/>
      <c r="H189" s="12">
        <f t="shared" si="16"/>
        <v>0</v>
      </c>
      <c r="I189" s="8"/>
      <c r="J189" s="12">
        <f t="shared" si="17"/>
        <v>0</v>
      </c>
      <c r="M189" s="30"/>
      <c r="N189" s="86"/>
    </row>
    <row r="190" spans="1:14" s="13" customFormat="1" ht="33.75">
      <c r="A190" s="8">
        <v>22</v>
      </c>
      <c r="B190" s="13" t="s">
        <v>132</v>
      </c>
      <c r="C190" s="8" t="s">
        <v>161</v>
      </c>
      <c r="D190" s="14" t="s">
        <v>99</v>
      </c>
      <c r="E190" s="10" t="s">
        <v>133</v>
      </c>
      <c r="F190" s="11">
        <v>250</v>
      </c>
      <c r="G190" s="70"/>
      <c r="H190" s="12">
        <f t="shared" si="16"/>
        <v>0</v>
      </c>
      <c r="I190" s="8"/>
      <c r="J190" s="12">
        <f t="shared" si="17"/>
        <v>0</v>
      </c>
      <c r="M190" s="30"/>
      <c r="N190" s="86"/>
    </row>
    <row r="191" spans="1:14" s="13" customFormat="1" ht="22.5">
      <c r="A191" s="8">
        <v>23</v>
      </c>
      <c r="B191" s="13" t="s">
        <v>350</v>
      </c>
      <c r="C191" s="15" t="s">
        <v>161</v>
      </c>
      <c r="D191" s="14" t="s">
        <v>99</v>
      </c>
      <c r="E191" s="10" t="s">
        <v>123</v>
      </c>
      <c r="F191" s="11">
        <v>15</v>
      </c>
      <c r="G191" s="70"/>
      <c r="H191" s="12">
        <f t="shared" si="16"/>
        <v>0</v>
      </c>
      <c r="I191" s="8"/>
      <c r="J191" s="12">
        <f t="shared" si="17"/>
        <v>0</v>
      </c>
      <c r="M191" s="30"/>
      <c r="N191" s="86"/>
    </row>
    <row r="192" spans="1:14" s="13" customFormat="1" ht="22.5">
      <c r="A192" s="8">
        <v>24</v>
      </c>
      <c r="B192" s="13" t="s">
        <v>350</v>
      </c>
      <c r="C192" s="15" t="s">
        <v>161</v>
      </c>
      <c r="D192" s="14" t="s">
        <v>99</v>
      </c>
      <c r="E192" s="10" t="s">
        <v>134</v>
      </c>
      <c r="F192" s="11">
        <v>20</v>
      </c>
      <c r="G192" s="70"/>
      <c r="H192" s="12">
        <f t="shared" si="16"/>
        <v>0</v>
      </c>
      <c r="I192" s="8"/>
      <c r="J192" s="12">
        <f t="shared" si="17"/>
        <v>0</v>
      </c>
      <c r="M192" s="30"/>
      <c r="N192" s="86"/>
    </row>
    <row r="193" spans="1:14" s="13" customFormat="1" ht="33.75">
      <c r="A193" s="8">
        <v>25</v>
      </c>
      <c r="B193" s="13" t="s">
        <v>135</v>
      </c>
      <c r="C193" s="15" t="s">
        <v>136</v>
      </c>
      <c r="D193" s="14" t="s">
        <v>99</v>
      </c>
      <c r="E193" s="10" t="s">
        <v>137</v>
      </c>
      <c r="F193" s="11">
        <v>25</v>
      </c>
      <c r="G193" s="70"/>
      <c r="H193" s="12">
        <f t="shared" si="16"/>
        <v>0</v>
      </c>
      <c r="I193" s="8"/>
      <c r="J193" s="12">
        <f t="shared" si="17"/>
        <v>0</v>
      </c>
      <c r="M193" s="30"/>
      <c r="N193" s="86"/>
    </row>
    <row r="194" spans="1:14" s="13" customFormat="1" ht="11.25">
      <c r="A194" s="8">
        <v>26</v>
      </c>
      <c r="B194" s="13" t="s">
        <v>138</v>
      </c>
      <c r="C194" s="8" t="s">
        <v>139</v>
      </c>
      <c r="D194" s="14" t="s">
        <v>99</v>
      </c>
      <c r="E194" s="8" t="s">
        <v>140</v>
      </c>
      <c r="F194" s="11">
        <v>100</v>
      </c>
      <c r="G194" s="70"/>
      <c r="H194" s="12">
        <f t="shared" si="16"/>
        <v>0</v>
      </c>
      <c r="I194" s="8"/>
      <c r="J194" s="12">
        <f t="shared" si="17"/>
        <v>0</v>
      </c>
      <c r="M194" s="30"/>
      <c r="N194" s="86"/>
    </row>
    <row r="195" spans="1:14" s="13" customFormat="1" ht="27.75" customHeight="1">
      <c r="A195" s="8">
        <v>27</v>
      </c>
      <c r="B195" s="13" t="s">
        <v>141</v>
      </c>
      <c r="C195" s="15" t="s">
        <v>161</v>
      </c>
      <c r="D195" s="14" t="s">
        <v>142</v>
      </c>
      <c r="E195" s="16" t="s">
        <v>143</v>
      </c>
      <c r="F195" s="11">
        <v>10</v>
      </c>
      <c r="G195" s="70"/>
      <c r="H195" s="12">
        <f aca="true" t="shared" si="18" ref="H195:H203">G195*F195</f>
        <v>0</v>
      </c>
      <c r="I195" s="8"/>
      <c r="J195" s="12">
        <f t="shared" si="17"/>
        <v>0</v>
      </c>
      <c r="M195" s="30"/>
      <c r="N195" s="86"/>
    </row>
    <row r="196" spans="1:14" s="13" customFormat="1" ht="11.25">
      <c r="A196" s="8">
        <v>28</v>
      </c>
      <c r="B196" s="13" t="s">
        <v>144</v>
      </c>
      <c r="C196" s="18">
        <v>0.03</v>
      </c>
      <c r="D196" s="14" t="s">
        <v>99</v>
      </c>
      <c r="E196" s="10" t="s">
        <v>134</v>
      </c>
      <c r="F196" s="11">
        <v>80</v>
      </c>
      <c r="G196" s="70"/>
      <c r="H196" s="12">
        <f t="shared" si="18"/>
        <v>0</v>
      </c>
      <c r="I196" s="8"/>
      <c r="J196" s="12">
        <f t="shared" si="17"/>
        <v>0</v>
      </c>
      <c r="M196" s="30"/>
      <c r="N196" s="86"/>
    </row>
    <row r="197" spans="1:14" s="13" customFormat="1" ht="11.25">
      <c r="A197" s="8">
        <v>29</v>
      </c>
      <c r="B197" s="13" t="s">
        <v>145</v>
      </c>
      <c r="C197" s="18">
        <v>0.03</v>
      </c>
      <c r="D197" s="14" t="s">
        <v>99</v>
      </c>
      <c r="E197" s="10" t="s">
        <v>146</v>
      </c>
      <c r="F197" s="11">
        <v>80</v>
      </c>
      <c r="G197" s="70"/>
      <c r="H197" s="12">
        <f t="shared" si="18"/>
        <v>0</v>
      </c>
      <c r="I197" s="8"/>
      <c r="J197" s="12">
        <f t="shared" si="17"/>
        <v>0</v>
      </c>
      <c r="M197" s="30"/>
      <c r="N197" s="86"/>
    </row>
    <row r="198" spans="1:14" s="13" customFormat="1" ht="11.25">
      <c r="A198" s="8">
        <v>30</v>
      </c>
      <c r="B198" s="13" t="s">
        <v>145</v>
      </c>
      <c r="C198" s="18">
        <v>0.03</v>
      </c>
      <c r="D198" s="9" t="s">
        <v>99</v>
      </c>
      <c r="E198" s="8" t="s">
        <v>147</v>
      </c>
      <c r="F198" s="11">
        <v>100</v>
      </c>
      <c r="G198" s="70"/>
      <c r="H198" s="12">
        <f t="shared" si="18"/>
        <v>0</v>
      </c>
      <c r="I198" s="8"/>
      <c r="J198" s="12">
        <f t="shared" si="17"/>
        <v>0</v>
      </c>
      <c r="M198" s="30"/>
      <c r="N198" s="86"/>
    </row>
    <row r="199" spans="1:14" s="13" customFormat="1" ht="11.25">
      <c r="A199" s="8">
        <v>31</v>
      </c>
      <c r="B199" s="13" t="s">
        <v>148</v>
      </c>
      <c r="C199" s="18">
        <v>0.02</v>
      </c>
      <c r="D199" s="14" t="s">
        <v>99</v>
      </c>
      <c r="E199" s="8" t="s">
        <v>149</v>
      </c>
      <c r="F199" s="11">
        <v>5</v>
      </c>
      <c r="G199" s="70"/>
      <c r="H199" s="12">
        <f t="shared" si="18"/>
        <v>0</v>
      </c>
      <c r="I199" s="8"/>
      <c r="J199" s="12">
        <f t="shared" si="17"/>
        <v>0</v>
      </c>
      <c r="M199" s="30"/>
      <c r="N199" s="86"/>
    </row>
    <row r="200" spans="1:14" s="13" customFormat="1" ht="22.5">
      <c r="A200" s="8">
        <v>32</v>
      </c>
      <c r="B200" s="13" t="s">
        <v>150</v>
      </c>
      <c r="C200" s="18" t="s">
        <v>151</v>
      </c>
      <c r="D200" s="14" t="s">
        <v>99</v>
      </c>
      <c r="E200" s="8" t="s">
        <v>152</v>
      </c>
      <c r="F200" s="11">
        <v>5</v>
      </c>
      <c r="G200" s="70"/>
      <c r="H200" s="12">
        <f t="shared" si="18"/>
        <v>0</v>
      </c>
      <c r="I200" s="8"/>
      <c r="J200" s="12">
        <f t="shared" si="17"/>
        <v>0</v>
      </c>
      <c r="M200" s="30"/>
      <c r="N200" s="86"/>
    </row>
    <row r="201" spans="1:14" s="13" customFormat="1" ht="20.25" customHeight="1">
      <c r="A201" s="8">
        <v>33</v>
      </c>
      <c r="B201" s="13" t="s">
        <v>435</v>
      </c>
      <c r="C201" s="18">
        <v>0.01</v>
      </c>
      <c r="D201" s="14" t="s">
        <v>99</v>
      </c>
      <c r="E201" s="8" t="s">
        <v>368</v>
      </c>
      <c r="F201" s="11">
        <v>5</v>
      </c>
      <c r="G201" s="70"/>
      <c r="H201" s="12">
        <f>G201*F201</f>
        <v>0</v>
      </c>
      <c r="I201" s="8"/>
      <c r="J201" s="12">
        <f>ROUND(H201*I201/100,2)+H201</f>
        <v>0</v>
      </c>
      <c r="M201" s="30"/>
      <c r="N201" s="86"/>
    </row>
    <row r="202" spans="1:14" s="13" customFormat="1" ht="22.5">
      <c r="A202" s="8">
        <v>34</v>
      </c>
      <c r="B202" s="13" t="s">
        <v>370</v>
      </c>
      <c r="C202" s="18">
        <v>0.03</v>
      </c>
      <c r="D202" s="14" t="s">
        <v>99</v>
      </c>
      <c r="E202" s="8" t="s">
        <v>367</v>
      </c>
      <c r="F202" s="11">
        <v>5</v>
      </c>
      <c r="G202" s="70"/>
      <c r="H202" s="12">
        <f t="shared" si="18"/>
        <v>0</v>
      </c>
      <c r="I202" s="8"/>
      <c r="J202" s="12">
        <f t="shared" si="17"/>
        <v>0</v>
      </c>
      <c r="M202" s="30"/>
      <c r="N202" s="86"/>
    </row>
    <row r="203" spans="1:14" s="13" customFormat="1" ht="90.75" customHeight="1">
      <c r="A203" s="8">
        <v>35</v>
      </c>
      <c r="B203" s="13" t="s">
        <v>371</v>
      </c>
      <c r="C203" s="18"/>
      <c r="D203" s="14" t="s">
        <v>99</v>
      </c>
      <c r="E203" s="8" t="s">
        <v>372</v>
      </c>
      <c r="F203" s="11">
        <v>5</v>
      </c>
      <c r="G203" s="70"/>
      <c r="H203" s="12">
        <f t="shared" si="18"/>
        <v>0</v>
      </c>
      <c r="I203" s="8"/>
      <c r="J203" s="12">
        <f t="shared" si="17"/>
        <v>0</v>
      </c>
      <c r="M203" s="30"/>
      <c r="N203" s="86"/>
    </row>
    <row r="204" spans="1:14" s="13" customFormat="1" ht="11.25" customHeight="1">
      <c r="A204" s="91" t="s">
        <v>160</v>
      </c>
      <c r="B204" s="91"/>
      <c r="C204" s="91"/>
      <c r="D204" s="91"/>
      <c r="E204" s="91"/>
      <c r="F204" s="91"/>
      <c r="G204" s="91"/>
      <c r="H204" s="17">
        <f>SUM(H169:H203)</f>
        <v>0</v>
      </c>
      <c r="I204" s="17"/>
      <c r="J204" s="17">
        <f>SUM(J169:J203)</f>
        <v>0</v>
      </c>
      <c r="M204" s="30"/>
      <c r="N204" s="86"/>
    </row>
    <row r="205" spans="1:14" s="6" customFormat="1" ht="14.25" customHeight="1">
      <c r="A205" s="92" t="s">
        <v>165</v>
      </c>
      <c r="B205" s="92"/>
      <c r="C205" s="25"/>
      <c r="D205" s="25"/>
      <c r="E205" s="25"/>
      <c r="F205" s="26"/>
      <c r="G205" s="73"/>
      <c r="H205" s="4"/>
      <c r="I205" s="5"/>
      <c r="J205" s="4"/>
      <c r="M205" s="29"/>
      <c r="N205" s="87"/>
    </row>
    <row r="206" spans="1:14" s="13" customFormat="1" ht="14.25" customHeight="1">
      <c r="A206" s="8">
        <v>1</v>
      </c>
      <c r="B206" s="12" t="s">
        <v>269</v>
      </c>
      <c r="C206" s="8" t="s">
        <v>270</v>
      </c>
      <c r="D206" s="22" t="s">
        <v>252</v>
      </c>
      <c r="E206" s="8" t="s">
        <v>182</v>
      </c>
      <c r="F206" s="11">
        <v>1</v>
      </c>
      <c r="G206" s="71"/>
      <c r="H206" s="12">
        <f>G206*F206</f>
        <v>0</v>
      </c>
      <c r="I206" s="8"/>
      <c r="J206" s="12">
        <f>ROUND(H206*I206/100,2)+H206</f>
        <v>0</v>
      </c>
      <c r="M206" s="30"/>
      <c r="N206" s="86"/>
    </row>
    <row r="207" spans="1:14" s="6" customFormat="1" ht="20.25" customHeight="1">
      <c r="A207" s="92" t="s">
        <v>436</v>
      </c>
      <c r="B207" s="92"/>
      <c r="C207" s="92"/>
      <c r="D207" s="92"/>
      <c r="E207" s="92"/>
      <c r="F207" s="92"/>
      <c r="G207" s="92"/>
      <c r="H207" s="4"/>
      <c r="I207" s="5"/>
      <c r="J207" s="4"/>
      <c r="M207" s="29"/>
      <c r="N207" s="87"/>
    </row>
    <row r="208" spans="1:14" s="13" customFormat="1" ht="17.25" customHeight="1">
      <c r="A208" s="8">
        <v>1</v>
      </c>
      <c r="B208" s="13" t="s">
        <v>94</v>
      </c>
      <c r="C208" s="18" t="s">
        <v>66</v>
      </c>
      <c r="D208" s="14" t="s">
        <v>175</v>
      </c>
      <c r="E208" s="24" t="s">
        <v>95</v>
      </c>
      <c r="F208" s="11">
        <v>150</v>
      </c>
      <c r="G208" s="71"/>
      <c r="H208" s="12">
        <f>F208*G208</f>
        <v>0</v>
      </c>
      <c r="I208" s="8"/>
      <c r="J208" s="12">
        <f>ROUND(H208*I208/100,2)+H208</f>
        <v>0</v>
      </c>
      <c r="M208" s="30"/>
      <c r="N208" s="86"/>
    </row>
    <row r="209" spans="1:14" s="6" customFormat="1" ht="27.75" customHeight="1">
      <c r="A209" s="92" t="s">
        <v>437</v>
      </c>
      <c r="B209" s="92"/>
      <c r="C209" s="92"/>
      <c r="D209" s="92"/>
      <c r="E209" s="92"/>
      <c r="F209" s="92"/>
      <c r="G209" s="92"/>
      <c r="H209" s="27"/>
      <c r="I209" s="5"/>
      <c r="J209" s="27"/>
      <c r="M209" s="29"/>
      <c r="N209" s="87"/>
    </row>
    <row r="210" spans="1:14" s="13" customFormat="1" ht="14.25" customHeight="1">
      <c r="A210" s="8">
        <v>1</v>
      </c>
      <c r="B210" s="12" t="s">
        <v>369</v>
      </c>
      <c r="C210" s="8" t="s">
        <v>66</v>
      </c>
      <c r="D210" s="22" t="s">
        <v>252</v>
      </c>
      <c r="E210" s="8" t="s">
        <v>180</v>
      </c>
      <c r="F210" s="11">
        <v>150</v>
      </c>
      <c r="G210" s="71"/>
      <c r="H210" s="12">
        <f>G210*F210</f>
        <v>0</v>
      </c>
      <c r="I210" s="8"/>
      <c r="J210" s="12">
        <f>ROUND(H210*I210/100,2)+H210</f>
        <v>0</v>
      </c>
      <c r="M210" s="30"/>
      <c r="N210" s="86"/>
    </row>
    <row r="211" spans="1:14" s="6" customFormat="1" ht="14.25" customHeight="1">
      <c r="A211" s="92" t="s">
        <v>383</v>
      </c>
      <c r="B211" s="92"/>
      <c r="C211" s="25"/>
      <c r="D211" s="25"/>
      <c r="E211" s="25"/>
      <c r="F211" s="26"/>
      <c r="G211" s="73"/>
      <c r="H211" s="4"/>
      <c r="I211" s="5"/>
      <c r="J211" s="4"/>
      <c r="M211" s="29"/>
      <c r="N211" s="87"/>
    </row>
    <row r="212" spans="1:14" s="13" customFormat="1" ht="27">
      <c r="A212" s="8">
        <v>1</v>
      </c>
      <c r="B212" s="37" t="s">
        <v>87</v>
      </c>
      <c r="C212" s="8" t="s">
        <v>284</v>
      </c>
      <c r="D212" s="14" t="s">
        <v>179</v>
      </c>
      <c r="E212" s="9" t="s">
        <v>430</v>
      </c>
      <c r="F212" s="11">
        <v>15</v>
      </c>
      <c r="G212" s="70"/>
      <c r="H212" s="12">
        <f>G212*F212</f>
        <v>0</v>
      </c>
      <c r="I212" s="8"/>
      <c r="J212" s="12">
        <f>ROUND(H212*I212/100,2)+H212</f>
        <v>0</v>
      </c>
      <c r="M212" s="30"/>
      <c r="N212" s="86"/>
    </row>
    <row r="213" spans="1:14" s="13" customFormat="1" ht="27">
      <c r="A213" s="8">
        <v>2</v>
      </c>
      <c r="B213" s="37" t="s">
        <v>87</v>
      </c>
      <c r="C213" s="8" t="s">
        <v>88</v>
      </c>
      <c r="D213" s="14" t="s">
        <v>179</v>
      </c>
      <c r="E213" s="9" t="s">
        <v>430</v>
      </c>
      <c r="F213" s="11">
        <v>10</v>
      </c>
      <c r="G213" s="70"/>
      <c r="H213" s="12">
        <f>G213*F213</f>
        <v>0</v>
      </c>
      <c r="I213" s="8"/>
      <c r="J213" s="12">
        <f>ROUND(H213*I213/100,2)+H213</f>
        <v>0</v>
      </c>
      <c r="M213" s="30"/>
      <c r="N213" s="86"/>
    </row>
    <row r="214" spans="1:14" s="13" customFormat="1" ht="45">
      <c r="A214" s="8">
        <v>3</v>
      </c>
      <c r="B214" s="37" t="s">
        <v>302</v>
      </c>
      <c r="C214" s="8" t="s">
        <v>303</v>
      </c>
      <c r="D214" s="14" t="s">
        <v>179</v>
      </c>
      <c r="E214" s="8" t="s">
        <v>304</v>
      </c>
      <c r="F214" s="11">
        <v>350</v>
      </c>
      <c r="G214" s="70"/>
      <c r="H214" s="12">
        <f>G214*F214</f>
        <v>0</v>
      </c>
      <c r="I214" s="8"/>
      <c r="J214" s="12">
        <f>ROUND(H214*I214/100,2)+H214</f>
        <v>0</v>
      </c>
      <c r="K214" s="12"/>
      <c r="M214" s="30"/>
      <c r="N214" s="86"/>
    </row>
    <row r="215" spans="1:14" s="13" customFormat="1" ht="11.25" customHeight="1">
      <c r="A215" s="91" t="s">
        <v>160</v>
      </c>
      <c r="B215" s="91"/>
      <c r="C215" s="91"/>
      <c r="D215" s="91"/>
      <c r="E215" s="91"/>
      <c r="F215" s="91"/>
      <c r="G215" s="91"/>
      <c r="H215" s="17">
        <f>SUM(H212:H214)</f>
        <v>0</v>
      </c>
      <c r="I215" s="17"/>
      <c r="J215" s="17">
        <f>SUM(J212:J214)</f>
        <v>0</v>
      </c>
      <c r="M215" s="30"/>
      <c r="N215" s="86"/>
    </row>
    <row r="216" spans="1:14" s="6" customFormat="1" ht="11.25" customHeight="1">
      <c r="A216" s="92" t="s">
        <v>398</v>
      </c>
      <c r="B216" s="92"/>
      <c r="C216" s="25"/>
      <c r="D216" s="25"/>
      <c r="E216" s="25"/>
      <c r="F216" s="26"/>
      <c r="G216" s="73"/>
      <c r="H216" s="4"/>
      <c r="I216" s="5"/>
      <c r="J216" s="4"/>
      <c r="M216" s="29"/>
      <c r="N216" s="87"/>
    </row>
    <row r="217" spans="1:14" s="13" customFormat="1" ht="22.5">
      <c r="A217" s="8">
        <v>1</v>
      </c>
      <c r="B217" s="13" t="s">
        <v>211</v>
      </c>
      <c r="C217" s="8" t="s">
        <v>157</v>
      </c>
      <c r="D217" s="14" t="s">
        <v>175</v>
      </c>
      <c r="E217" s="16" t="s">
        <v>384</v>
      </c>
      <c r="F217" s="11">
        <v>500</v>
      </c>
      <c r="G217" s="68"/>
      <c r="H217" s="12">
        <f>G217*F217</f>
        <v>0</v>
      </c>
      <c r="I217" s="8"/>
      <c r="J217" s="12">
        <f>ROUND(H217*I217/100,2)+H217</f>
        <v>0</v>
      </c>
      <c r="M217" s="30"/>
      <c r="N217" s="86"/>
    </row>
    <row r="218" spans="2:13" s="47" customFormat="1" ht="12.75">
      <c r="B218" s="48"/>
      <c r="C218" s="55"/>
      <c r="D218" s="49"/>
      <c r="E218" s="50"/>
      <c r="G218" s="74"/>
      <c r="H218" s="51"/>
      <c r="I218" s="51"/>
      <c r="J218" s="52"/>
      <c r="M218" s="53"/>
    </row>
    <row r="219" spans="2:13" s="47" customFormat="1" ht="12.75">
      <c r="B219" s="48"/>
      <c r="C219" s="55"/>
      <c r="D219" s="49"/>
      <c r="E219" s="50"/>
      <c r="G219" s="74"/>
      <c r="H219" s="51"/>
      <c r="I219" s="51"/>
      <c r="J219" s="52"/>
      <c r="M219" s="53"/>
    </row>
    <row r="220" spans="2:13" s="47" customFormat="1" ht="12.75">
      <c r="B220" s="48"/>
      <c r="C220" s="55"/>
      <c r="D220" s="49"/>
      <c r="E220" s="50"/>
      <c r="G220" s="74"/>
      <c r="H220" s="51"/>
      <c r="I220" s="51"/>
      <c r="J220" s="52"/>
      <c r="M220" s="53"/>
    </row>
    <row r="221" spans="2:13" s="47" customFormat="1" ht="12.75">
      <c r="B221" s="48"/>
      <c r="C221" s="55"/>
      <c r="D221" s="49"/>
      <c r="E221" s="50"/>
      <c r="G221" s="74"/>
      <c r="H221" s="51"/>
      <c r="I221" s="51"/>
      <c r="J221" s="52"/>
      <c r="M221" s="53"/>
    </row>
    <row r="222" spans="2:13" s="47" customFormat="1" ht="12.75">
      <c r="B222" s="48"/>
      <c r="C222" s="55"/>
      <c r="D222" s="49"/>
      <c r="E222" s="50"/>
      <c r="G222" s="74"/>
      <c r="H222" s="51"/>
      <c r="I222" s="51"/>
      <c r="J222" s="52"/>
      <c r="M222" s="53"/>
    </row>
    <row r="223" spans="2:13" s="47" customFormat="1" ht="12.75">
      <c r="B223" s="48"/>
      <c r="C223" s="55"/>
      <c r="D223" s="49"/>
      <c r="E223" s="50"/>
      <c r="G223" s="74"/>
      <c r="H223" s="51"/>
      <c r="I223" s="51"/>
      <c r="J223" s="52"/>
      <c r="M223" s="53"/>
    </row>
    <row r="224" spans="2:13" s="47" customFormat="1" ht="12.75">
      <c r="B224" s="48"/>
      <c r="C224" s="55"/>
      <c r="D224" s="49"/>
      <c r="E224" s="50"/>
      <c r="G224" s="74"/>
      <c r="H224" s="51"/>
      <c r="I224" s="51"/>
      <c r="J224" s="52"/>
      <c r="M224" s="53"/>
    </row>
    <row r="225" spans="2:13" s="47" customFormat="1" ht="12.75">
      <c r="B225" s="48"/>
      <c r="C225" s="55"/>
      <c r="D225" s="49"/>
      <c r="E225" s="50"/>
      <c r="G225" s="74"/>
      <c r="H225" s="51"/>
      <c r="I225" s="51"/>
      <c r="J225" s="52"/>
      <c r="M225" s="53"/>
    </row>
    <row r="226" spans="2:13" s="47" customFormat="1" ht="12.75">
      <c r="B226" s="48"/>
      <c r="C226" s="55"/>
      <c r="D226" s="49"/>
      <c r="E226" s="50"/>
      <c r="G226" s="74"/>
      <c r="H226" s="51"/>
      <c r="I226" s="51"/>
      <c r="J226" s="52"/>
      <c r="M226" s="53"/>
    </row>
    <row r="227" spans="2:13" s="47" customFormat="1" ht="12.75">
      <c r="B227" s="48"/>
      <c r="C227" s="55"/>
      <c r="D227" s="49"/>
      <c r="E227" s="50"/>
      <c r="G227" s="74"/>
      <c r="H227" s="51"/>
      <c r="I227" s="51"/>
      <c r="J227" s="52"/>
      <c r="M227" s="53"/>
    </row>
    <row r="228" spans="2:13" s="47" customFormat="1" ht="12.75">
      <c r="B228" s="48"/>
      <c r="C228" s="55"/>
      <c r="D228" s="49"/>
      <c r="E228" s="50"/>
      <c r="G228" s="74"/>
      <c r="H228" s="51"/>
      <c r="I228" s="51"/>
      <c r="J228" s="52"/>
      <c r="M228" s="53"/>
    </row>
    <row r="229" spans="2:13" s="47" customFormat="1" ht="12.75">
      <c r="B229" s="48"/>
      <c r="C229" s="55"/>
      <c r="D229" s="49"/>
      <c r="E229" s="50"/>
      <c r="G229" s="74"/>
      <c r="H229" s="51"/>
      <c r="I229" s="51"/>
      <c r="J229" s="52"/>
      <c r="M229" s="53"/>
    </row>
    <row r="230" spans="2:13" s="47" customFormat="1" ht="12.75">
      <c r="B230" s="48"/>
      <c r="C230" s="55"/>
      <c r="D230" s="49"/>
      <c r="E230" s="50"/>
      <c r="G230" s="74"/>
      <c r="H230" s="51"/>
      <c r="I230" s="51"/>
      <c r="J230" s="52"/>
      <c r="M230" s="53"/>
    </row>
    <row r="231" spans="2:13" s="47" customFormat="1" ht="12.75">
      <c r="B231" s="48"/>
      <c r="C231" s="55"/>
      <c r="D231" s="49"/>
      <c r="E231" s="50"/>
      <c r="G231" s="74"/>
      <c r="H231" s="51"/>
      <c r="I231" s="51"/>
      <c r="J231" s="52"/>
      <c r="M231" s="53"/>
    </row>
    <row r="232" spans="2:13" s="47" customFormat="1" ht="12.75">
      <c r="B232" s="48"/>
      <c r="C232" s="55"/>
      <c r="D232" s="49"/>
      <c r="E232" s="50"/>
      <c r="G232" s="74"/>
      <c r="H232" s="51"/>
      <c r="I232" s="51"/>
      <c r="J232" s="52"/>
      <c r="M232" s="53"/>
    </row>
    <row r="233" spans="2:13" s="47" customFormat="1" ht="12.75">
      <c r="B233" s="48"/>
      <c r="C233" s="55"/>
      <c r="D233" s="49"/>
      <c r="E233" s="50"/>
      <c r="G233" s="74"/>
      <c r="H233" s="51"/>
      <c r="I233" s="51"/>
      <c r="J233" s="52"/>
      <c r="M233" s="53"/>
    </row>
    <row r="234" spans="2:13" s="47" customFormat="1" ht="12.75">
      <c r="B234" s="48"/>
      <c r="C234" s="55"/>
      <c r="D234" s="49"/>
      <c r="E234" s="50"/>
      <c r="G234" s="74"/>
      <c r="H234" s="51"/>
      <c r="I234" s="51"/>
      <c r="J234" s="52"/>
      <c r="M234" s="53"/>
    </row>
    <row r="235" spans="2:13" s="47" customFormat="1" ht="12.75">
      <c r="B235" s="48"/>
      <c r="C235" s="55"/>
      <c r="D235" s="49"/>
      <c r="E235" s="50"/>
      <c r="G235" s="74"/>
      <c r="H235" s="51"/>
      <c r="I235" s="51"/>
      <c r="J235" s="52"/>
      <c r="M235" s="53"/>
    </row>
    <row r="236" spans="2:13" s="47" customFormat="1" ht="12.75">
      <c r="B236" s="48"/>
      <c r="C236" s="55"/>
      <c r="D236" s="49"/>
      <c r="E236" s="50"/>
      <c r="G236" s="74"/>
      <c r="H236" s="51"/>
      <c r="I236" s="51"/>
      <c r="J236" s="52"/>
      <c r="M236" s="53"/>
    </row>
    <row r="237" spans="2:13" s="47" customFormat="1" ht="12.75">
      <c r="B237" s="48"/>
      <c r="C237" s="55"/>
      <c r="D237" s="49"/>
      <c r="E237" s="50"/>
      <c r="G237" s="74"/>
      <c r="H237" s="51"/>
      <c r="I237" s="51"/>
      <c r="J237" s="52"/>
      <c r="M237" s="53"/>
    </row>
    <row r="238" spans="2:13" s="47" customFormat="1" ht="12.75">
      <c r="B238" s="48"/>
      <c r="C238" s="55"/>
      <c r="D238" s="49"/>
      <c r="E238" s="50"/>
      <c r="G238" s="74"/>
      <c r="H238" s="51"/>
      <c r="I238" s="51"/>
      <c r="J238" s="52"/>
      <c r="M238" s="53"/>
    </row>
    <row r="239" spans="2:13" s="47" customFormat="1" ht="12.75">
      <c r="B239" s="48"/>
      <c r="C239" s="55"/>
      <c r="D239" s="49"/>
      <c r="E239" s="50"/>
      <c r="G239" s="74"/>
      <c r="H239" s="51"/>
      <c r="I239" s="51"/>
      <c r="J239" s="52"/>
      <c r="M239" s="53"/>
    </row>
    <row r="240" spans="2:13" s="47" customFormat="1" ht="12.75">
      <c r="B240" s="48"/>
      <c r="C240" s="55"/>
      <c r="D240" s="49"/>
      <c r="E240" s="50"/>
      <c r="G240" s="74"/>
      <c r="H240" s="51"/>
      <c r="I240" s="51"/>
      <c r="J240" s="52"/>
      <c r="M240" s="53"/>
    </row>
    <row r="241" spans="2:13" s="47" customFormat="1" ht="12.75">
      <c r="B241" s="48"/>
      <c r="C241" s="55"/>
      <c r="D241" s="49"/>
      <c r="E241" s="50"/>
      <c r="G241" s="74"/>
      <c r="H241" s="51"/>
      <c r="I241" s="51"/>
      <c r="J241" s="52"/>
      <c r="M241" s="53"/>
    </row>
  </sheetData>
  <sheetProtection/>
  <mergeCells count="27">
    <mergeCell ref="A211:B211"/>
    <mergeCell ref="A1:M1"/>
    <mergeCell ref="A3:G3"/>
    <mergeCell ref="A30:G30"/>
    <mergeCell ref="A44:G44"/>
    <mergeCell ref="A58:G58"/>
    <mergeCell ref="A65:G65"/>
    <mergeCell ref="A31:G31"/>
    <mergeCell ref="A207:G207"/>
    <mergeCell ref="A209:G209"/>
    <mergeCell ref="A216:B216"/>
    <mergeCell ref="A215:G215"/>
    <mergeCell ref="A205:B205"/>
    <mergeCell ref="A75:G75"/>
    <mergeCell ref="A98:G98"/>
    <mergeCell ref="A43:G43"/>
    <mergeCell ref="A61:G61"/>
    <mergeCell ref="A99:G99"/>
    <mergeCell ref="A74:G74"/>
    <mergeCell ref="A148:G148"/>
    <mergeCell ref="A204:G204"/>
    <mergeCell ref="A167:G167"/>
    <mergeCell ref="A59:G59"/>
    <mergeCell ref="A168:G168"/>
    <mergeCell ref="B7:B9"/>
    <mergeCell ref="A149:G149"/>
    <mergeCell ref="A63:G63"/>
  </mergeCells>
  <printOptions/>
  <pageMargins left="0.35433070866141736" right="0.31496062992125984" top="0.5118110236220472" bottom="0.6299212598425197" header="0.5118110236220472" footer="0.3937007874015748"/>
  <pageSetup horizontalDpi="600" verticalDpi="600" orientation="landscape" paperSize="9" scale="95" r:id="rId1"/>
  <headerFooter alignWithMargins="0">
    <oddFooter>&amp;C&amp;"Garamond,Normalny"&amp;8zał. nr 1, nr sprawy PCZSzp/TP-MN/13/2024&amp;R&amp;"Garamond,Normalny"&amp;9&amp;P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2024-07-09T08:26:04Z</cp:lastPrinted>
  <dcterms:created xsi:type="dcterms:W3CDTF">2023-10-03T11:45:05Z</dcterms:created>
  <dcterms:modified xsi:type="dcterms:W3CDTF">2024-07-09T08:26:06Z</dcterms:modified>
  <cp:category/>
  <cp:version/>
  <cp:contentType/>
  <cp:contentStatus/>
</cp:coreProperties>
</file>