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0ED39459-8B49-4CA2-9EF5-6BF08021FCD9}" xr6:coauthVersionLast="47" xr6:coauthVersionMax="47" xr10:uidLastSave="{00000000-0000-0000-0000-000000000000}"/>
  <bookViews>
    <workbookView xWindow="-120" yWindow="-120" windowWidth="29040" windowHeight="17640" tabRatio="830" activeTab="2" xr2:uid="{00000000-000D-0000-FFFF-FFFF00000000}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Robót'!$A$1:$G$12</definedName>
    <definedName name="_xlnm.Print_Area" localSheetId="3">'III. Prace przyg. i Zieleń '!$A$1:$G$15</definedName>
    <definedName name="_xlnm.Print_Area" localSheetId="4">'IV. Układ drogowy'!$A$1:$G$5</definedName>
    <definedName name="_xlnm.Print_Area" localSheetId="5">'V. Kanalizacja deszczowa'!$A$4:$G$30</definedName>
    <definedName name="_xlnm.Print_Area" localSheetId="6">'VI. Sieci elekt. i oświetlenie '!$A$1:$G$4</definedName>
    <definedName name="_xlnm.Print_Area" localSheetId="7">'VII. Telekomunikacja'!$A$1:$G$3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77" l="1"/>
  <c r="G60" i="77"/>
  <c r="G46" i="77"/>
  <c r="G42" i="77"/>
  <c r="G15" i="80"/>
  <c r="G8" i="80"/>
  <c r="G9" i="80"/>
  <c r="G10" i="80"/>
  <c r="G11" i="80"/>
  <c r="G12" i="80"/>
  <c r="G14" i="80"/>
  <c r="G7" i="70" l="1"/>
  <c r="G8" i="70"/>
  <c r="G9" i="70"/>
  <c r="G5" i="70"/>
  <c r="G6" i="70"/>
  <c r="G10" i="70"/>
  <c r="G11" i="70" s="1"/>
  <c r="G8" i="78" l="1"/>
  <c r="G144" i="77"/>
  <c r="G145" i="77"/>
  <c r="G146" i="77"/>
  <c r="G147" i="77"/>
  <c r="G148" i="77"/>
  <c r="G112" i="77"/>
  <c r="G113" i="77"/>
  <c r="G114" i="77"/>
  <c r="G115" i="77"/>
  <c r="G116" i="77"/>
  <c r="G117" i="77"/>
  <c r="G118" i="77"/>
  <c r="G127" i="77"/>
  <c r="G128" i="77"/>
  <c r="G129" i="77"/>
  <c r="G103" i="77"/>
  <c r="G102" i="77"/>
  <c r="G101" i="77"/>
  <c r="G100" i="77"/>
  <c r="G99" i="77"/>
  <c r="G98" i="77"/>
  <c r="G91" i="77"/>
  <c r="G92" i="77"/>
  <c r="G93" i="77"/>
  <c r="G94" i="77"/>
  <c r="G95" i="77"/>
  <c r="G96" i="77"/>
  <c r="G97" i="77"/>
  <c r="G90" i="77"/>
  <c r="G88" i="77"/>
  <c r="G87" i="77"/>
  <c r="G86" i="77"/>
  <c r="G85" i="77"/>
  <c r="G84" i="77"/>
  <c r="G83" i="77"/>
  <c r="G82" i="77"/>
  <c r="G81" i="77"/>
  <c r="G80" i="77"/>
  <c r="G79" i="77"/>
  <c r="G19" i="78"/>
  <c r="G18" i="78"/>
  <c r="G17" i="78"/>
  <c r="G16" i="78"/>
  <c r="G14" i="78"/>
  <c r="G48" i="77"/>
  <c r="G31" i="77"/>
  <c r="G30" i="77"/>
  <c r="G25" i="77"/>
  <c r="G24" i="77"/>
  <c r="G21" i="77"/>
  <c r="G22" i="77" l="1"/>
  <c r="G20" i="77"/>
  <c r="G18" i="77"/>
  <c r="G16" i="77"/>
  <c r="G7" i="79" l="1"/>
  <c r="G8" i="79"/>
  <c r="G9" i="79"/>
  <c r="G10" i="79"/>
  <c r="G11" i="79"/>
  <c r="G12" i="79"/>
  <c r="G33" i="81" l="1"/>
  <c r="G36" i="81"/>
  <c r="G35" i="81"/>
  <c r="G34" i="81"/>
  <c r="G28" i="81"/>
  <c r="G26" i="81"/>
  <c r="G29" i="81"/>
  <c r="G41" i="81" l="1"/>
  <c r="G43" i="81"/>
  <c r="G10" i="81"/>
  <c r="G32" i="81"/>
  <c r="G27" i="81"/>
  <c r="G23" i="81"/>
  <c r="G22" i="81"/>
  <c r="G21" i="81"/>
  <c r="G19" i="81"/>
  <c r="G18" i="81"/>
  <c r="G17" i="81"/>
  <c r="G16" i="81"/>
  <c r="G15" i="81"/>
  <c r="G14" i="81"/>
  <c r="G13" i="81"/>
  <c r="G12" i="81"/>
  <c r="G9" i="81"/>
  <c r="G8" i="81"/>
  <c r="G37" i="81" l="1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18" i="80"/>
  <c r="G29" i="78"/>
  <c r="G26" i="78"/>
  <c r="G25" i="78"/>
  <c r="G24" i="78"/>
  <c r="G22" i="78"/>
  <c r="G21" i="78"/>
  <c r="G13" i="78"/>
  <c r="G106" i="77"/>
  <c r="G105" i="77"/>
  <c r="G78" i="77"/>
  <c r="G137" i="77"/>
  <c r="G138" i="77"/>
  <c r="G139" i="77"/>
  <c r="G140" i="77"/>
  <c r="G122" i="77"/>
  <c r="G121" i="77"/>
  <c r="G120" i="77"/>
  <c r="G37" i="80" l="1"/>
  <c r="G77" i="77"/>
  <c r="G70" i="77" l="1"/>
  <c r="G49" i="77"/>
  <c r="G28" i="77" l="1"/>
  <c r="G44" i="81" l="1"/>
  <c r="G42" i="81"/>
  <c r="G40" i="81"/>
  <c r="G39" i="81"/>
  <c r="G6" i="80"/>
  <c r="G15" i="78"/>
  <c r="G12" i="78"/>
  <c r="G10" i="78"/>
  <c r="G9" i="78"/>
  <c r="G7" i="78"/>
  <c r="G6" i="78"/>
  <c r="G8" i="77"/>
  <c r="G9" i="77"/>
  <c r="G11" i="77"/>
  <c r="G13" i="77"/>
  <c r="G14" i="77"/>
  <c r="G15" i="77"/>
  <c r="G17" i="77"/>
  <c r="G19" i="77"/>
  <c r="G23" i="77"/>
  <c r="G26" i="77"/>
  <c r="G27" i="77"/>
  <c r="G29" i="77"/>
  <c r="G32" i="77"/>
  <c r="G35" i="77"/>
  <c r="G36" i="77"/>
  <c r="G39" i="77"/>
  <c r="G40" i="77"/>
  <c r="G41" i="77"/>
  <c r="G43" i="77"/>
  <c r="G44" i="77"/>
  <c r="G45" i="77"/>
  <c r="G47" i="77"/>
  <c r="G53" i="77"/>
  <c r="G55" i="77"/>
  <c r="G56" i="77"/>
  <c r="G57" i="77"/>
  <c r="G62" i="77"/>
  <c r="G64" i="77"/>
  <c r="G66" i="77"/>
  <c r="G67" i="77"/>
  <c r="G68" i="77"/>
  <c r="G74" i="77"/>
  <c r="G75" i="77"/>
  <c r="G110" i="77"/>
  <c r="G123" i="77" s="1"/>
  <c r="G126" i="77"/>
  <c r="G131" i="77"/>
  <c r="G132" i="77"/>
  <c r="G134" i="77"/>
  <c r="G136" i="77"/>
  <c r="G143" i="77"/>
  <c r="A1" i="77"/>
  <c r="G16" i="80" l="1"/>
  <c r="G38" i="80" s="1"/>
  <c r="D11" i="25" s="1"/>
  <c r="G30" i="78"/>
  <c r="D10" i="25" s="1"/>
  <c r="G149" i="77"/>
  <c r="G107" i="77"/>
  <c r="G141" i="77"/>
  <c r="G71" i="77"/>
  <c r="G50" i="77"/>
  <c r="G37" i="77"/>
  <c r="G45" i="81"/>
  <c r="G46" i="81" s="1"/>
  <c r="D12" i="25" s="1"/>
  <c r="G33" i="77"/>
  <c r="A1" i="79"/>
  <c r="G150" i="77" l="1"/>
  <c r="D9" i="25" s="1"/>
  <c r="G13" i="79"/>
  <c r="D8" i="25" s="1"/>
  <c r="A1" i="81" l="1"/>
  <c r="A1" i="78"/>
  <c r="A1" i="80"/>
  <c r="A1" i="70"/>
  <c r="A1" i="22"/>
  <c r="G6" i="22" l="1"/>
  <c r="D7" i="25" l="1"/>
  <c r="D6" i="25"/>
  <c r="D13" i="25" l="1"/>
  <c r="D15" i="25" s="1"/>
  <c r="A49" i="22" l="1"/>
  <c r="A49" i="25"/>
</calcChain>
</file>

<file path=xl/sharedStrings.xml><?xml version="1.0" encoding="utf-8"?>
<sst xmlns="http://schemas.openxmlformats.org/spreadsheetml/2006/main" count="1022" uniqueCount="560">
  <si>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</si>
  <si>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</si>
  <si>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</si>
  <si>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</si>
  <si>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</si>
  <si>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</si>
  <si>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</si>
  <si>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</si>
  <si>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</si>
  <si>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</si>
  <si>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</si>
  <si>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</si>
  <si>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</si>
  <si>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</si>
  <si>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</si>
  <si>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</si>
  <si>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</si>
  <si>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</si>
  <si>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</si>
  <si>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</si>
  <si>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</si>
  <si>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</si>
  <si>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</si>
  <si>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</si>
  <si>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</si>
  <si>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</si>
  <si>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</si>
  <si>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</si>
  <si>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</si>
  <si>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</si>
  <si>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</si>
  <si>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</si>
  <si>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</si>
  <si>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</si>
  <si>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</si>
  <si>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</si>
  <si>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Usuniecie drzew i krzaków</t>
  </si>
  <si>
    <t>III.1.1</t>
  </si>
  <si>
    <t>szt</t>
  </si>
  <si>
    <t>III.1.2</t>
  </si>
  <si>
    <t>III.1.3</t>
  </si>
  <si>
    <t>III.1.4</t>
  </si>
  <si>
    <t>III.1.5</t>
  </si>
  <si>
    <t>m</t>
  </si>
  <si>
    <t>kpl.</t>
  </si>
  <si>
    <t>ROBOTY PRZYGOTOWACZE</t>
  </si>
  <si>
    <t>D-01.01.01a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</si>
  <si>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</si>
  <si>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</si>
  <si>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</si>
  <si>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</si>
  <si>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</si>
  <si>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</si>
  <si>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</si>
  <si>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</si>
  <si>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</si>
  <si>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</si>
  <si>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</si>
  <si>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</si>
  <si>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</si>
  <si>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</si>
  <si>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</si>
  <si>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</si>
  <si>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</si>
  <si>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</si>
  <si>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</si>
  <si>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</si>
  <si>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</si>
  <si>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</si>
  <si>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</si>
  <si>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</si>
  <si>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</si>
  <si>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</si>
  <si>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</si>
  <si>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</si>
  <si>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</si>
  <si>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</si>
  <si>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</si>
  <si>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</si>
  <si>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</si>
  <si>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</si>
  <si>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</si>
  <si>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</si>
  <si>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</si>
  <si>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</si>
  <si>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</si>
  <si>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</si>
  <si>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</si>
  <si>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</si>
  <si>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</si>
  <si>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</si>
  <si>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</si>
  <si>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</si>
  <si>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D.08.05.02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</si>
  <si>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</si>
  <si>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</si>
  <si>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</si>
  <si>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</si>
  <si>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</si>
  <si>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D.10.00.00</t>
  </si>
  <si>
    <t>INNE ROBOTY</t>
  </si>
  <si>
    <t xml:space="preserve">Razem Inne Roboty: </t>
  </si>
  <si>
    <t>Badania, sprawdzenia i pomiary</t>
  </si>
  <si>
    <t>IV.1</t>
  </si>
  <si>
    <t>IV.1.11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</si>
  <si>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</si>
  <si>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</si>
  <si>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</si>
  <si>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</si>
  <si>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</si>
  <si>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</si>
  <si>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</si>
  <si>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</si>
  <si>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</si>
  <si>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</si>
  <si>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</si>
  <si>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IV.6</t>
  </si>
  <si>
    <t>IV.6.1</t>
  </si>
  <si>
    <t>IV.6.2</t>
  </si>
  <si>
    <t>IV.7</t>
  </si>
  <si>
    <t>IV.7.1</t>
  </si>
  <si>
    <t>IV.7.2</t>
  </si>
  <si>
    <t>IV.8</t>
  </si>
  <si>
    <t>Razem BUDOWA I PRZEBUDOWA OŚWIETLENIE ULICZNEGO :</t>
  </si>
  <si>
    <t>D 01.03.04</t>
  </si>
  <si>
    <t>Sprawdzenia, badania i pomiary</t>
  </si>
  <si>
    <t>Dokumentacja powykonawcza wraz z inwentaryzacją geodezyjna powykonawcza wraz z uzyskaniem mapy inwentaryzacyjnej potwierdzajacej przyjęcie do zasobu</t>
  </si>
  <si>
    <t>III. Prace przygotowawcze i Zieleń Drogowa</t>
  </si>
  <si>
    <t>IV. Układ drogowy</t>
  </si>
  <si>
    <t>V. Kanalizacja deszczowa</t>
  </si>
  <si>
    <t>VII. Teletekomunikacja</t>
  </si>
  <si>
    <t>VI. Sieci elektr. I oświetlenie</t>
  </si>
  <si>
    <t>Zabezpieczenie siatką nawierzchni asfaltowej</t>
  </si>
  <si>
    <t>Ustawienie oporników betonowych o wymiarach 12x25cm z wykonaniem ław betonowych z oporem z betonu C12/15 - boki zjazdów</t>
  </si>
  <si>
    <t>Chodniki z kostki betonowej</t>
  </si>
  <si>
    <t>Nawierzchnia z kostki betonowej gr. 8cm na podsypce cem. piask. 1:4 gr. 3cm - nowy materiał</t>
  </si>
  <si>
    <t>Nawierzchnia z kostki betonowej gr. 8cm na podsypce cem. piask. 1:4 gr. 3cm - przebrukowanie istniejących nawierzchni</t>
  </si>
  <si>
    <t>Kamerowanie kanaizacji</t>
  </si>
  <si>
    <t>TOM I BRANŻA DROGOWA, TOM VI WZMOCNIENIE NAWIERZCHNI</t>
  </si>
  <si>
    <t>Próby szczelności, badania zagęszczenia</t>
  </si>
  <si>
    <t>Montaż opraw oświetlenia zewnętrznego na wysięgniku - Oprawa oświetlenia drogowego wraz z podłączeniem</t>
  </si>
  <si>
    <t>Rozebranie słupów i opraw oświetleniowych, wywiezienie w miejsce wskazane przez Zamwiajacego (matariał użyteczny), wywóz i utylizacja materiału nie nadajacego się do dalszego użytkowania</t>
  </si>
  <si>
    <t>Montaż wolnostojący Szafka oświetleniowa wraz z robotami ziemnymi, fundamentem, wyposażeniem i podłączeniem kabli</t>
  </si>
  <si>
    <t>Kabel - NAYY-O (YAKY) 4x25mm2 wraz z wykopem, podsypką, zasypaniem i zagęszczeniem lub wciagnieciem w rurę ochronną, złączami, mufami  podłączeniem oraz oznacznikami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</si>
  <si>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</si>
  <si>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</si>
  <si>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</si>
  <si>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</si>
  <si>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</si>
  <si>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</si>
  <si>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</si>
  <si>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</si>
  <si>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</si>
  <si>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</si>
  <si>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</si>
  <si>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</si>
  <si>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</si>
  <si>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VI.2</t>
  </si>
  <si>
    <t>VI.3</t>
  </si>
  <si>
    <t>VI.5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</si>
  <si>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</si>
  <si>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</si>
  <si>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</si>
  <si>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</si>
  <si>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</si>
  <si>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</si>
  <si>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</si>
  <si>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</si>
  <si>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</si>
  <si>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</si>
  <si>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</si>
  <si>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</si>
  <si>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</si>
  <si>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</si>
  <si>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</si>
  <si>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</si>
  <si>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</si>
  <si>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</si>
  <si>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</si>
  <si>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</si>
  <si>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Warstwa mrozoochronna z mieszanki niezwiązanej kruszywa 0/31,5 stabilizowanej mechanicznie C50/30, CBR&gt;80%
warstwa o grubości po zagęszczeniu 22cm - jezdnia główna, dla podłoża G1</t>
  </si>
  <si>
    <t>Warstwa mrozoochronna z mieszanki niezwiązanej kruszywa 0/31,5 stabilizowanej mechanicznie C50/30, CBR&gt;80%
warstwa o grubości po zagęszczeniu 28cm - jezdnia główna, dla podłoża G4</t>
  </si>
  <si>
    <t>Warstwa ulepszonego podłoża z mieszanki związanej cementem C1,5/2
grubość warstwy po zagęszczeniu 20cm</t>
  </si>
  <si>
    <t>Warstwa ulepszonego podłoża z mieszanki związanej cementem C1,5/2
grubość warstwy po zagęszczeniu 10cm</t>
  </si>
  <si>
    <t>Podbudowa zasadnicza z betonu cementowego C16/20
warstwa o grubości po zagęszczeniu 20cm</t>
  </si>
  <si>
    <t>Dolna warstwa podbudowy zasadniczej z mieszanki niezwiązanej kruszywa 0/31,5 stabilizowanej mechanicznie C90/3, CBR≥80%
warstwa o grubości po zagęszczeniu 20cm</t>
  </si>
  <si>
    <t>Dolna warstwa podbudowy zasadniczej z mieszanki niezwiązanej kruszywa 0/31,5 stabilizowanej mechanicznie C90/3, CBR≥80%
warstwa o grubości po zagęszczeniu 15cm</t>
  </si>
  <si>
    <t>Dolna warstwa podbudowy zasadniczej z mieszanki niezwiązanej kruszywa 0/31,5 stabilizowanej mechanicznie C90/3, CBR≥80%
warstwa o grubości po zagęszczeniu 12cm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</si>
  <si>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</si>
  <si>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</si>
  <si>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</si>
  <si>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Górna warstwa podbudowy zasadniczej z AC 22P 35/50 (wraz z mechanicznym oczyszczeniem o skropieniem powierzchni)
warstwa o grubości po zagęszczeniu 11cm</t>
  </si>
  <si>
    <t>Nawierzchnia z mieszanek mineralno-bitumicznych AC 16W 35/50 warstwa wiążąca  grubość po zagęszczeniu 4cm (wraz z mechanicznym oczyszczeniem i skropieniem powierzchni)</t>
  </si>
  <si>
    <t>Nawierzchnia z mieszanek mineralno-bitumicznych grysowych - warstwa ścieralna asfaltowa SMA 11 PMB 45/80-65
grubość po zagęszczeniu 4 cm - jezdnia główna (wraz z mechanicznym oczyszczeniem o skropieniem powierzchni)</t>
  </si>
  <si>
    <t xml:space="preserve">Nawierzchnia z brukowej kostki granitowej koloru szarego, gr. 15-17cm, na podsypce cementowo - piaskowej gr. 5cm </t>
  </si>
  <si>
    <t>Nawierzchnia z brukowej kostki betonowej bezfazowej koloru szarego, gr. 8cm, na podsypce cementowo - piaskowej gr. 3cm</t>
  </si>
  <si>
    <t>Nawierzchnia z brukowych płyt betonowych integracyjnych koloru żółtego, gr. 8cm, na podsypce cementowo - piaskowej gr. 3cm</t>
  </si>
  <si>
    <t>Nawierzchnia z brukowej kostki betonowej bezfazowej koloru grafitowego, gr. 8cm, na podsypce cementowo - piaskowej gr. 3cm</t>
  </si>
  <si>
    <t>Wykonanie warstwy z georusztu trójosiowego</t>
  </si>
  <si>
    <t>Humusowanie skarp z obsianiem trawą przy gr. humusu 15cm</t>
  </si>
  <si>
    <t xml:space="preserve">Wykonanie trawników z obsianiem o grubości warstwy humusu 15cm   </t>
  </si>
  <si>
    <t>Przepusty z rur spiralnie karbowanych</t>
  </si>
  <si>
    <t>D.07.06.02</t>
  </si>
  <si>
    <t>IV.7.5</t>
  </si>
  <si>
    <t xml:space="preserve">Urządzenia zabezpieczające </t>
  </si>
  <si>
    <t>OZNAKOWANIE DRÓG I URZĄDZENIA BEZPIECZEŃSTWA RUCHU i  URZĄDZENIA ZABEZPIECZAJĄCE
CPV: Roboty w zakresie konstruowania, fundamentowania oraz wykonywania nawierzchni autostrad, dróg.</t>
  </si>
  <si>
    <t>Razem OZNAKOWANIE DRÓG I URZĄDZENIA BEZPIECZEŃSTWA RUCHU i  URZĄDZENIA ZABEZPIECZAJĄCE:</t>
  </si>
  <si>
    <t>Bariery ochronne stalowe jednostronne N2 W3 A (wraz z odcinkami początkowymi i końcowymi), z posadowieniem i  montażem</t>
  </si>
  <si>
    <t>Ogrodzenie segmentowe typu U-11a, wysokość 1,10m</t>
  </si>
  <si>
    <t xml:space="preserve">Krawężniki betonowe o wymiarach 20x30cm z wykonaniem ław betonowych z oporem z betonu C12/15 </t>
  </si>
  <si>
    <t>Krawężniki betonowe zaniżone o wymiarach 20x30cm z wykonaniem ław betonowych z betonu C12/15</t>
  </si>
  <si>
    <t>Krawężniki kamienne trapezowe o wymiarach 15/21x30cm z wykonaniem ław betonowych z oporem z betonu C12/15</t>
  </si>
  <si>
    <t>Wykonanie ścieków skarpowych z betonowych elementów prefabrykowanych trapezowych na podsypce cementowo - kruszywowej, gr. 10cm</t>
  </si>
  <si>
    <t>Mur oporowy prefabrykowany typu L, wysokość 1,50m, gr. 12cm</t>
  </si>
  <si>
    <t>Rura PCV dn 200x5,9mm PVC SN8</t>
  </si>
  <si>
    <t>Rura PCV dn 250 mm PVC SN8</t>
  </si>
  <si>
    <t>Kanalizacja deszczowa wraz z robotami ziemnymi,wywozem, utylizacją, podsypką,obsypką, zagęszczeniem,oznakowaniem, odwodnieniem wykopu, umocnienie wykopu,zagęszczeniem nasypów</t>
  </si>
  <si>
    <t>Separator - Studnia D2</t>
  </si>
  <si>
    <t xml:space="preserve">Zabezpieczenie Kolizji </t>
  </si>
  <si>
    <t>Zabezpieczenie Kolizji - wodociąg</t>
  </si>
  <si>
    <t>Usunięcie kolizji 1</t>
  </si>
  <si>
    <t>Usunięcie kolizji 2</t>
  </si>
  <si>
    <t>Usunięcie kolizji 4</t>
  </si>
  <si>
    <t>BUDOWA I PRZEBUDOWA OŚWIETLENIE ULICZNEGO :</t>
  </si>
  <si>
    <t xml:space="preserve">BUDOWA I PRZEBUDOWA OŚWIETLENIE ULICZNEGO </t>
  </si>
  <si>
    <t>Razem PRZEBUDOWA URZĄDZEŃ ELEKTROENERGETYCZNYCH:</t>
  </si>
  <si>
    <t>Rura osłonowa giętka karbowana dwuścienna 110 odporność na ściskanie N450 kolor niebieski</t>
  </si>
  <si>
    <t>Rura osłonowa karbowana dwuścienna 110 odporność na ściskanie N450 kolor niebieski</t>
  </si>
  <si>
    <t>Przewód NYM-J(Dyżo) 5x1,5mm2 - 450/750V (350m) wraz z wciąganiem w słupy wraz z montażem złączy, uszczelnieniem, podłączeniem</t>
  </si>
  <si>
    <t>Montaż Słup oświetleniowy aluminiowy w kolorze szampańskim  h=8mz robotami ziemnymi, posadowieniem i fundamentem</t>
  </si>
  <si>
    <t>Montaż Słup oświetleniowy aluminiowy w kolorze szampańskim  składany u podstawy, h=8m z robotami ziemnymi, posadowieniem i fundamentem</t>
  </si>
  <si>
    <t>Montaż Słup oświetleniowy aluminiowy w kolorze szampańskim z fundamentem, h=6m z robotami ziemnymi, posadowieniem i fundamentem</t>
  </si>
  <si>
    <t>Wysięgnik aluminiowy h=1m, l=1m  kolor szampański</t>
  </si>
  <si>
    <t xml:space="preserve"> Wysięgnik aluminiowy h=1m, l=1,5m kolor szampański</t>
  </si>
  <si>
    <t>Montaż opraw oświetlenia zewnętrznego na wysięgniku - Oprawa oświetlenia przejscia dla pieszych wraz z podłączeniem</t>
  </si>
  <si>
    <t>Kabel - NAYY-O (YAKY) 4x35mm2 wraz z wykopem, podsypką, zasypaniem i zagęszczeniem lub wciagnieciem w rurę ochronną, złączami, mufami oraz  podłączeniem oznacznikami, folią niebieską</t>
  </si>
  <si>
    <t>Bednarki 25x4mm wraz z podłączeniem (przewód 1x16mm2)</t>
  </si>
  <si>
    <t>Studnie betonowe kablowe wraz z robotami ziemnymi,wywozem, utylizacją podsypką,obsypką, zagęszczeniem</t>
  </si>
  <si>
    <t>Przebudowa kanalizacji kablowej 2-otw, wraz z robotami ziemnymi,wywozem, utylizacją podsypką,zasypką, zagęszczeniem</t>
  </si>
  <si>
    <t>Przebudowa kanalizacji kablowej 2-otw, przeciskiem</t>
  </si>
  <si>
    <t>Przebudowa kanalizacji kablowej 2-otw, przewiertem</t>
  </si>
  <si>
    <t>kabel tymczasowego Z-XOTKtsd 6J w rurach 3x32mm, roboty ziemne, wywozem, utylizacją podsypką,zasypką, zagęszczeniem</t>
  </si>
  <si>
    <t>Przebudowa kabli ziemnych ułożonych wzdłuż kanalizacji</t>
  </si>
  <si>
    <t xml:space="preserve">Kabel XzTKMxpw 50x4x0,8  roboty ziemne, wywozem, utylizacją podsypką,zasypką, zagęszczeniem	</t>
  </si>
  <si>
    <t>Multimedia Polska S.A</t>
  </si>
  <si>
    <t xml:space="preserve">Przedudowa kanalizacji kablowej </t>
  </si>
  <si>
    <t>RCI Gdynia</t>
  </si>
  <si>
    <t>Montaż elementów mechanicznej ochrony przed ingerencją osób nieuprawnionych w istniejących studniach kablowych, pokrywa dodatkowa z listwami, rama ciężka lub podwójna lekka</t>
  </si>
  <si>
    <t xml:space="preserve">Przebudowa kanalizacji kablowej 3-otw, wraz z robotami ziemnymi,wywozem, utylizacją podsypką,zasypką, zagęszczeniem, </t>
  </si>
  <si>
    <t xml:space="preserve">Kabel docelowy Z-XOTKtsd 6J roboty ziemne, wywozem, utylizacją podsypką,zasypką, zagęszczeniem, wciaganiem kabla w rury, złącza, przełączenia	</t>
  </si>
  <si>
    <t>Ułozenie mikrorurek 12/8mm, złacza</t>
  </si>
  <si>
    <t>Studnie typu SKO-4g z pokrywą</t>
  </si>
  <si>
    <t>Budowa studni teletechnicznych SKR-2 z pokrywą</t>
  </si>
  <si>
    <t>Budowa studni teletechnicznych SKR-1 z pokrywą</t>
  </si>
  <si>
    <t>Budowa kanału technologicznego przeciskiem 1*110/6,3+(3*40/3,7+1*mikrowiązka 7* 12/8) w 1*125/7,1  oznaczeniem taśmami</t>
  </si>
  <si>
    <t>Budowa kanału technologicznego przewietem 1*110/6,3+(3*40/3,7+1*mikrowiązka 7* 12/8) w 1*125/7,1, oznaczeniem taśmami</t>
  </si>
  <si>
    <t xml:space="preserve">Przebudowa kanalizacji kablowej </t>
  </si>
  <si>
    <t>Montaż stelaży SZ 2.2 zapasów kabli światłowodowych w studni wraz z nawinięciem zapasu kabla</t>
  </si>
  <si>
    <t>Wycofanie/ wyciągnięcie istniejacego kabla do istniejacej studni</t>
  </si>
  <si>
    <t>Ułożenie kabla Z-XOTKtsd 2x12J  w przebudowanej kanalizacji Orange Polska, wraz ze złączami i połączeniem</t>
  </si>
  <si>
    <t>Ułożenie kabla Z-XOTKtsd 2x12J  w przebudowanej kanalizacji Orange Polska wraz ze złączami i połączeniem</t>
  </si>
  <si>
    <t xml:space="preserve"> Kabel  XzTKMXpwFtlx 25x4x0,8 roboty ziemne, wywozem, utylizacją podsypką,ułożeniem wraz ze złączami i połączeniem  pomiędzy złączami ziemnymi,zasypką, zagęszczeniem, odcięcie kabla istniejącego, wywóz i utylizacja, taśma lokalizacyjna</t>
  </si>
  <si>
    <t xml:space="preserve">Kabel  XzTKMxpw 50x4x0,5 roboty ziemne, wywozem, utylizacją podsypką,zasypką, zagęszczeniem,  wciaganiem kabla w rury złącza, przełączenia, taśma lokalizacyjna	</t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</si>
  <si>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</si>
  <si>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</si>
  <si>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</si>
  <si>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</si>
  <si>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D-00.00.00</t>
  </si>
  <si>
    <t>D-01.02.01a</t>
  </si>
  <si>
    <t>D-01.02.01      D-00.00.00      pkt 1.1.15</t>
  </si>
  <si>
    <t xml:space="preserve">Przedmiar Robót
Zadanie 4 "Budowa odcinka drogi (tzw. obwodnicy Bazy Las) pomiędzy drogą krajową nr 3 i ul. Ludzi Morza"
</t>
  </si>
  <si>
    <t xml:space="preserve">D-09.01.01 
</t>
  </si>
  <si>
    <t xml:space="preserve">D-09.01.01 </t>
  </si>
  <si>
    <t>III.1.6</t>
  </si>
  <si>
    <t>Sadzenie i pielęgnacja drzew liściastych wraz z zakupem materiałów, transportem, robotami przygotowawczymi, porządkowymi, ziemnymi i zabiegami agrotechnicznymi - lipa drobnolistna</t>
  </si>
  <si>
    <t>Sadzenie i pielęgnacja drzew liściastych wraz z zakupem materiałów, transportem, robotami przygotowawczymi, porządkowymi, ziemnymi i zabiegami agrotechnicznymi - klon pospolity</t>
  </si>
  <si>
    <t>Sadzenie i pielęgnacja trawy ozdobnej wraz z zakupem materiałów, transportem, robotami przygotowawczymi, porządkowymi, ziemnymi i zabiegami agrotechnicznymi - wydmuchrzyca piaskowa</t>
  </si>
  <si>
    <t xml:space="preserve">Usunięcie warstwy ziemi urodzajnej (humus)   </t>
  </si>
  <si>
    <t>Rozebranie podbudowy o grubości 20 cm - pod zjazdami wraz z wywozem w  i utylizacją</t>
  </si>
  <si>
    <t>Rozebranie nawierzchni z kostki betonowej gr. 8cm - na zjeździe wraz z wywozem  i utylizacją</t>
  </si>
  <si>
    <t>Rozebranie nawierzchni z kostki betonowej gr. 8cm - na zjeździe wraz z wywozem na odl. do 15km (materiał zakwalifikowany jako użyteczny)</t>
  </si>
  <si>
    <t>Rozebranie nawierzchni z płyt betonowych typu "trylinka" na zjeździe wraz z wywozem na odl. do 15km (materiał zakwalifikowany jako użyteczny)</t>
  </si>
  <si>
    <t>Rozebranie nawierzchni z płyt betonowych typu "trylinka" na zjeździe wraz z wywozem  i utylizacją</t>
  </si>
  <si>
    <t>Rozebranie nawierzchni z płyt betonowych drogowych na zjeździe wraz z wywozem na odl. do 15km (materiał zakwalifikowany jako użyteczny)</t>
  </si>
  <si>
    <t>Rozebranie nawierzchni z płyt betonowych drogowych na zjeździe wraz z wywozem  i utylizacją</t>
  </si>
  <si>
    <t>Rozebranie nawierzchni asfaltowej na zjeździe wraz z wywozem  i utylizacją</t>
  </si>
  <si>
    <t>Rozebranie podbudowy o grubości 20cm - pod chodnikiem / ścieżką rowerową wraz z wywozem  i utylizacją</t>
  </si>
  <si>
    <t>Rozebranie nawierzchni z kostki betonowej gr. 8cm na chodniku / ścieżce rowerowej wraz z wywozem na odl. do 15km (materiał zakwalifikowany jako użyteczny)</t>
  </si>
  <si>
    <t>Rozebranie nawierzchni z kostki betonowej gr. 8cm na chodniku / ścieżce rowerowej wraz z wywozemz i utylizacją</t>
  </si>
  <si>
    <t>Rozebranie obrzeży betonowych 8x30 i oporników betonowych 12x25 wraz z wywozem  i utylizacją</t>
  </si>
  <si>
    <t>Rozebranie ścieku przykrawężnikowego z kostki betonowej wraz z wywozem  i utylizacją</t>
  </si>
  <si>
    <t>Rozebranie ławy z oporem pod obrzeżami, opornikami, krawężnikami betonowymi wraz z wywozem  i utylizacją</t>
  </si>
  <si>
    <t>Rozebranie podbudowy z kruszywa kamiennego o grubości 25 cm - pod konstrukcją jezdni wraz z wywozem na odl. do 15km (materiał zakwalifikowany jako użyteczny)</t>
  </si>
  <si>
    <t>Rozebranie podbudowy z kruszywa kamiennego o grubości 25 cm - pod konstrukcją jezdni wraz z wywozem  i utylizacją</t>
  </si>
  <si>
    <t>Rozebranie nawierzchni z mieszanki mineralno - asfaltowej o grubości do 10cm - pod konstrukcją jezdni wraz z wywozem na odl. do 15km (materiał zakwalifikowany jako użyteczny)</t>
  </si>
  <si>
    <t>Rozebranie nawierzchni z mieszanki mineralno - asfaltowej o grubości do 10cm - pod konstrukcją jezdni wraz z wywozem  i utylizacją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</si>
  <si>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</si>
  <si>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</si>
  <si>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</si>
  <si>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</si>
  <si>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</si>
  <si>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</si>
  <si>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</si>
  <si>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</si>
  <si>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</si>
  <si>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</si>
  <si>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</si>
  <si>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</si>
  <si>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</si>
  <si>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</si>
  <si>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</si>
  <si>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 xml:space="preserve">Podbudowa z betonu asfaltowego   </t>
  </si>
  <si>
    <t>D.04.07.01</t>
  </si>
  <si>
    <t>IV.1.9</t>
  </si>
  <si>
    <t>IV.1.13</t>
  </si>
  <si>
    <t>IV.1.15</t>
  </si>
  <si>
    <t>IV.1.16</t>
  </si>
  <si>
    <t>IV.1.17</t>
  </si>
  <si>
    <t>IV.1.19</t>
  </si>
  <si>
    <t>IV.1.20</t>
  </si>
  <si>
    <t>IV.1.22</t>
  </si>
  <si>
    <t>IV.1.23</t>
  </si>
  <si>
    <t>IV.1.24</t>
  </si>
  <si>
    <t>IV.1.25</t>
  </si>
  <si>
    <t>IV.1.26</t>
  </si>
  <si>
    <t>IV.1.27</t>
  </si>
  <si>
    <t>Nawierzchnia z kostki brukowej granitowej</t>
  </si>
  <si>
    <t>D.05.03.01</t>
  </si>
  <si>
    <t>D.05.03.05a</t>
  </si>
  <si>
    <t>IV.4.5</t>
  </si>
  <si>
    <t>IV.4.8</t>
  </si>
  <si>
    <t>D.05.03.11</t>
  </si>
  <si>
    <t>Frezowanie nawierzchni bitumicznej o grubości do 5cm - ul. Ludzi Morza wraz z wywozem w na odl. do 15km (materiał zakwalifikowany jako użyteczny)</t>
  </si>
  <si>
    <t>D.05.03.05b</t>
  </si>
  <si>
    <t>Nawierzchnia z mieszanek mineralno-bitumicznych AC 5S 50/70 warstwa ścieralna grubość po zagęszczeniu 3cm (wraz z mechanicznym oczyszczeniem i skropieniem powierzchni)</t>
  </si>
  <si>
    <t>Nawierzchnia z mieszanek mineralno-bitumicznych AC 8S 50/70 warstwa ścieralna grubość po zagęszczeniu 4cm (wraz z mechanicznym oczyszczeniem i skropieniem powierzchni)</t>
  </si>
  <si>
    <t>D.05.03.13</t>
  </si>
  <si>
    <t xml:space="preserve">Nawierzchnia z betonu asfaltowego - warstwa ścieralna    </t>
  </si>
  <si>
    <t xml:space="preserve">Frezowanie nawierzchni asfaltowych na zimno    </t>
  </si>
  <si>
    <t xml:space="preserve">Nawierzchnia z mieszanki grysowo - mastyksowej SMA - warstwa ścieralna      </t>
  </si>
  <si>
    <t xml:space="preserve">Nawierzchnia z betonu asfaltowego - warstwa wiążąca </t>
  </si>
  <si>
    <t>Nawierzchnia z kostki brukowej betonowej</t>
  </si>
  <si>
    <t>IV.5.9</t>
  </si>
  <si>
    <t>D.05.03.23</t>
  </si>
  <si>
    <t>IV.4.10</t>
  </si>
  <si>
    <t>IV.4.11</t>
  </si>
  <si>
    <t>IV.4.12</t>
  </si>
  <si>
    <t>IV.4.13</t>
  </si>
  <si>
    <t xml:space="preserve">Humusowanie skarp i wykonanie trawników    </t>
  </si>
  <si>
    <t>D.06.02.01</t>
  </si>
  <si>
    <t>IV.5.5</t>
  </si>
  <si>
    <t>IV.5.6</t>
  </si>
  <si>
    <t>Pobocza z mieszanki niezwiązanej kruszywa 0/31,5 stabilizowanej mechanicznie C90/3, CBR≥80% o grubości po zagęszczeniu 15cm CPV: Wykonanie poboczy</t>
  </si>
  <si>
    <t>D.06.03.01</t>
  </si>
  <si>
    <t>IV.5.8</t>
  </si>
  <si>
    <t xml:space="preserve">Mechaniczne malowanie linii na jezdni farbą grubowarstwową (masy chemoutwardzalne) </t>
  </si>
  <si>
    <t>IV.6.3</t>
  </si>
  <si>
    <t>IV.6.4</t>
  </si>
  <si>
    <t>IV.6.5</t>
  </si>
  <si>
    <t>IV.6.6</t>
  </si>
  <si>
    <t>IV.6.7</t>
  </si>
  <si>
    <t>D.07.06.01</t>
  </si>
  <si>
    <t xml:space="preserve">Wartość bez VAT                </t>
  </si>
  <si>
    <t xml:space="preserve">Wartość bez VAT                 </t>
  </si>
  <si>
    <t>III. ROBOTY PRZYGOTOWACZE i ZIELEŃ DROGOWA</t>
  </si>
  <si>
    <t>VII. Telekomunikacja</t>
  </si>
  <si>
    <t>IV.7.3</t>
  </si>
  <si>
    <t>IV.7.4</t>
  </si>
  <si>
    <t>IV.7.6</t>
  </si>
  <si>
    <t>Betonowe obrzeża chodnikowe</t>
  </si>
  <si>
    <t>Ścieki drogowe trójkątne, śceiki skarpowe trapezowe</t>
  </si>
  <si>
    <t>D.08.03.01</t>
  </si>
  <si>
    <t>Wykonanie ścieku drogowego trójkątnego 20x50cm z wykonaniem ław betonowych z betonu C12/15</t>
  </si>
  <si>
    <t>Ustawienie obrzeży betonowych o wymiarach 8x30cm z wykonaniem ław betonowych z oporem z betonu C12/15</t>
  </si>
  <si>
    <t>D.08.05.01</t>
  </si>
  <si>
    <t>Łącznik ścieku trójkątnego ze skarpowym na ławie betonowej z betonu C12/15, gr. 10cm</t>
  </si>
  <si>
    <t>IV.7.7</t>
  </si>
  <si>
    <t>IV.7.8</t>
  </si>
  <si>
    <t>IV.7.9</t>
  </si>
  <si>
    <t>IV.7.10</t>
  </si>
  <si>
    <t>Umocnienie skarpy płytami chodnikowymi 50x50x7cm na podsypce cementowo - kruszywowej, gr. 10cm</t>
  </si>
  <si>
    <t>IV..8</t>
  </si>
  <si>
    <t>D.10.01.01</t>
  </si>
  <si>
    <t>IV..9</t>
  </si>
  <si>
    <t xml:space="preserve">Razem IV. Układ drogowy  </t>
  </si>
  <si>
    <t>Fundament prefabrykatu ścieku skarpowego na ławie betonowej z betonu C12/15, gr. 10cm</t>
  </si>
  <si>
    <t>S.03.02.01</t>
  </si>
  <si>
    <t xml:space="preserve">Studnie betonowe, wpusty deszczowe wraz z robotami ziemnymi,wywozem, utylizacją podsypką,obsypką, zagęszczeniem, uszczelnieniem,  przejściami rur, odwodnieniem i umocnieniem wykopu, </t>
  </si>
  <si>
    <t>S.03.02.02</t>
  </si>
  <si>
    <t>Wodociąg wraz z robotami ziemnymi,wywozem, utylizacją, podsypką,obsypką, zagęszczeniem,oznakowaniem, odwodnieniem wykopu, umocnienie wykopu, zagęszczeniem nasypów, połączeniem rur, łuki, kształtki</t>
  </si>
  <si>
    <t>Razem Kanalizacja deszczowa:</t>
  </si>
  <si>
    <t>VI. Sieci elektryczne i oświetlenie</t>
  </si>
  <si>
    <t>D.01.03.04</t>
  </si>
  <si>
    <t>Demontaż istniejacej linii kablowej wraz z wywozem i utylizacją (100m)</t>
  </si>
  <si>
    <t>Demontaż istniejacej linii kablowej wraz z wywozem i utylizacją (160m)</t>
  </si>
  <si>
    <t>Rura osłonowa głAdka 110  zakup ułożenie</t>
  </si>
  <si>
    <t>D.03.01.03</t>
  </si>
  <si>
    <t>Razem Sieci elektroenergetyczne i oświetlenie:</t>
  </si>
  <si>
    <t>PRZEBUDOWA URZĄDZEŃ ELEKTROENERGRTYCZNYCH</t>
  </si>
  <si>
    <t>D.03.01.01</t>
  </si>
  <si>
    <t>Kabel - BIT 1000 power 4x10mm wraz z wykopem, podsypką, zasypaniem i zagęszczeniem lub wciagnieciem w rurę ochronną, złączami, mufami, podłączeniem oraz oznacznikami, folią niebieską</t>
  </si>
  <si>
    <t>PRZEBUDOWA  KABLOWYCH  LINII TELEKOMUNIKACYJNYCH ORANGE POLSKA S.A.</t>
  </si>
  <si>
    <t>Studni typu SKO-4g murowana z pokrywą</t>
  </si>
  <si>
    <t>VII.2</t>
  </si>
  <si>
    <t>VII.3</t>
  </si>
  <si>
    <t>KANAŁ TECHNOLOGICZNY</t>
  </si>
  <si>
    <t>VII.4</t>
  </si>
  <si>
    <t>VII.5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</si>
  <si>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</si>
  <si>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</si>
  <si>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</si>
  <si>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</si>
  <si>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</si>
  <si>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</si>
  <si>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</si>
  <si>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</si>
  <si>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</si>
  <si>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</si>
  <si>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</si>
  <si>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</si>
  <si>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</si>
  <si>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</si>
  <si>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</si>
  <si>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</si>
  <si>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</si>
  <si>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</si>
  <si>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</si>
  <si>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</si>
  <si>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</si>
  <si>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</si>
  <si>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Razem  TELEKOMUNIKACJA:</t>
  </si>
  <si>
    <t xml:space="preserve">PRZEBUDOWA  KABLOWYCH  LINII TELEKOMUNIKACYJNYCH </t>
  </si>
  <si>
    <t>Razem  PRZEBUDOWA  KABLOWYCH  LINII TELEKOMUNIKACYJNYCH :</t>
  </si>
  <si>
    <t>Razem ROBOTY PRZYGOTOWACZE i ZIELEŃ DROGOWA:</t>
  </si>
  <si>
    <t>Razem  KANAŁ TECHNOLOGICZNY:</t>
  </si>
  <si>
    <t>Budowa kanału technologicznego w wykopie otwartym (1*110/5,5+3*40/3,7+1*mikrowiązka 7* 12/8) z robotmai ziemymi,wywozem, utylizacją,  zagęszeniem, oznaczeniem taśmami, złaczki, uszczelenie końcówek w studniach, złaczki mikrorur</t>
  </si>
  <si>
    <t>V.6a</t>
  </si>
  <si>
    <t>Studnia chłonna D9</t>
  </si>
  <si>
    <t>Wyloty prefabrykowane D11, D12, D14,D15, D16, D17, D20, D21, Dss, D23, D24, D25, D26</t>
  </si>
  <si>
    <t>Wyloty prefabrykowane D10, D18, D19</t>
  </si>
  <si>
    <t>Wyloty prefabrykowane D1, D5</t>
  </si>
  <si>
    <t>Przewody PEHD PN100 SDR17 De160 mm</t>
  </si>
  <si>
    <t>Przewody PEHD PN100 SDR17 De200 mm</t>
  </si>
  <si>
    <t>V. 13</t>
  </si>
  <si>
    <t>Wylot prefabrykowany D13</t>
  </si>
  <si>
    <t>Demontaż istn. nieczynnej sieci wodociągowej</t>
  </si>
  <si>
    <t>ha</t>
  </si>
  <si>
    <t>km</t>
  </si>
  <si>
    <t xml:space="preserve">Odtworzenie (wyznaczenie) trasy i punktów wysokościowych </t>
  </si>
  <si>
    <t>Półki dla zwierząt wraz z elementami zejściowymi</t>
  </si>
  <si>
    <t>Umocnienie dna rowu narzutem kamiennym</t>
  </si>
  <si>
    <t>Umocnienie skarpy wlotu przepustu kamieniami polnymi na podbetonie C12/15 gr. 10cm</t>
  </si>
  <si>
    <t>Umocnienie skarpy płytami chodnikowymi 50x50x7cm</t>
  </si>
  <si>
    <t xml:space="preserve">Przepusty z rur HDPE karbowanych o śr. 500mm wraz z robotami ziemnymi, odwodnieniem wykopów, zasypką </t>
  </si>
  <si>
    <t xml:space="preserve">Przepust z rur stalowych spiralnie karbowanych  o śr. 1000mm wraz z robotamii ziemnymi, odwodnieniem wykopów, zasypką </t>
  </si>
  <si>
    <t>Umocnienie skarpy kostką betonowa20x10x8cmna betonie C16/20</t>
  </si>
  <si>
    <t>Obramowanie kamieni polnych obrzeżem betonowym 8x30cm</t>
  </si>
  <si>
    <t>Gurt betonowy z betonu C25/30 o wymiarach 30x80cm</t>
  </si>
  <si>
    <t>m3</t>
  </si>
  <si>
    <t>Geomembrana szerokość 4m</t>
  </si>
  <si>
    <t>Podsypka i zasypka przepustu z kruszywa mineralnego, przepuszczalnego, niewysadzinowego</t>
  </si>
  <si>
    <t>Pobocza</t>
  </si>
  <si>
    <t>IV.5.10</t>
  </si>
  <si>
    <t>IV.5.11</t>
  </si>
  <si>
    <t>IV.5.12</t>
  </si>
  <si>
    <t>IV.5.13</t>
  </si>
  <si>
    <t>IV.5.14</t>
  </si>
  <si>
    <t>Przepust prefabrykowany - przejście dla małych ssaków i płazów</t>
  </si>
  <si>
    <t>Wykopy z wywozem nadmiaru gruntu i utylizacją wraz z odwodnieniem podczas wykonywania elementów przepustu</t>
  </si>
  <si>
    <t>Zasypanie przestrzeni za konstrukcją i wewnątrz przejścia gruntem niespoistym wraz z zagęszczeniem</t>
  </si>
  <si>
    <t>Zasypka warstwy przejściowej z mieszanki mineralnej 0/61 gruntem niewysadzinowym wraz z zagęszczeniem</t>
  </si>
  <si>
    <t>Warstwa kruszywa związanego cementem o Rm=2,5MPa pod przepustem</t>
  </si>
  <si>
    <t>Geotkanina separacyjna wokół poduszki pod konstrukcja przepustu</t>
  </si>
  <si>
    <t>Wykonanie i montaż zbrojenia elementów przepustu stala klasy A-IIIN</t>
  </si>
  <si>
    <t>kg</t>
  </si>
  <si>
    <t>Beton podpór klasy C30/37 wraz z deskowaniem - ścianki czołowe wraz z ławami fundamentowymi, skrzydłami oraz betonem uciąglenia przejścia</t>
  </si>
  <si>
    <t>Beton klasy C16/20 - podłoza pod ściankami czołowymi i ławami fundamentowymi</t>
  </si>
  <si>
    <t>Izolacja powierzchni odziemnych elementów betonowych poprzez trzykrotne pomalowanie materiałem powłokowym do izolacji na zimno (epoksydowo-bitumicznym) wraz z gruntowaniem</t>
  </si>
  <si>
    <t>Izolacja termozgrzewalna</t>
  </si>
  <si>
    <t>Warstwa ochronna izolacji w postaci geowłókniny CBR min 5,0kN</t>
  </si>
  <si>
    <t>Umocnienie skarp kamieniem polnym na podbetonie C16/20 gr. 10cm</t>
  </si>
  <si>
    <t xml:space="preserve">Dowiązanie do istniejącego terenu z mieszanki niezwiązanej kruszywa 0/31,5 stabilizowanej mechanicznie C90/3, CBR≥80% o grubości po zagęszczeniu 15cm </t>
  </si>
  <si>
    <t>Montaż (założenie) reperów na konstrukcji obiektu wraz z niezbędnymi pracami geodezyjnymi</t>
  </si>
  <si>
    <t>Przepust pod drogą z elementów prefabrykowanych zamiekniętych, o wymiarach wewnętrznych 1,50x1,50m i długości 0,99m</t>
  </si>
  <si>
    <t>IV.5.15</t>
  </si>
  <si>
    <t>IV.5.16</t>
  </si>
  <si>
    <t>IV.5.17</t>
  </si>
  <si>
    <t>IV.5.18</t>
  </si>
  <si>
    <t>IV.5.19</t>
  </si>
  <si>
    <t>IV.5.20</t>
  </si>
  <si>
    <t>IV.5.21</t>
  </si>
  <si>
    <t>IV.5.22</t>
  </si>
  <si>
    <t>IV.5.23</t>
  </si>
  <si>
    <t>IV.5.24</t>
  </si>
  <si>
    <t>IV.5.25</t>
  </si>
  <si>
    <t>IV.5.26</t>
  </si>
  <si>
    <t>IV.5.27</t>
  </si>
  <si>
    <t>IV.5.28</t>
  </si>
  <si>
    <t>IV.5.29</t>
  </si>
  <si>
    <t>Geotkanina separacyjna o wytrzymałości R=45kN/m</t>
  </si>
  <si>
    <t>Słupki do znaków dorogwych z rur stalowych - zwykłe</t>
  </si>
  <si>
    <t>Słupki do znaków dorogwych z rur stalowych - w tulejach montażowych (wraz z tulejami)</t>
  </si>
  <si>
    <t>Słupki przeszkodowe U-5a</t>
  </si>
  <si>
    <t>Konstrukcje wsporcze kratownicowa do znaków typu E-1</t>
  </si>
  <si>
    <t>Tablice znaków typ E1</t>
  </si>
  <si>
    <t>Znaki z grupy wielkości średnie</t>
  </si>
  <si>
    <t>Znaki z grupy wielkości małe</t>
  </si>
  <si>
    <t>IV.6.8</t>
  </si>
  <si>
    <t>IV.6.9</t>
  </si>
  <si>
    <t>IV.6.10</t>
  </si>
  <si>
    <t>IV.6.11</t>
  </si>
  <si>
    <t>Wykonanie drenażu z rur PVC 110mm w otulinie</t>
  </si>
  <si>
    <t>Geowłóknina separacyjna</t>
  </si>
  <si>
    <t>Obsypka (materiał filtracyjny) z kruszywa o frakcji min 8-16mm</t>
  </si>
  <si>
    <t>Prefabrykat wylotu przykanalika</t>
  </si>
  <si>
    <t>IV..10</t>
  </si>
  <si>
    <t>IV..11</t>
  </si>
  <si>
    <t>IV..12</t>
  </si>
  <si>
    <t>IV..13</t>
  </si>
  <si>
    <t>Rozebranie słupków do znaków wraz ze zdjęciem tablic znaków drogowych zakazu, nakazu, ostrzegawczych, informacyjnych wraz z wywozem do skupu złomu</t>
  </si>
  <si>
    <t>V2a</t>
  </si>
  <si>
    <t>Rura PCV dn 315 mm PVC SN8</t>
  </si>
  <si>
    <t>Studzienki ściekowe uliczne z wpustami deszczowymi żeliwnymi klasy D400</t>
  </si>
  <si>
    <t>Podbudowa pomocnicza z mieszanki związanej cementem C5/6
warstwa o grubości po zagęszczeniu 15cm</t>
  </si>
  <si>
    <t xml:space="preserve">Nawierzchnia z mieszanek mineralno-bitumicznych AC 16W PMB 25/55-60 warstwa wiążąca grubość po zagęszczeniu 8cm (wraz z mechanicznym oczyszczeniem i skropieniem powierzchni) </t>
  </si>
  <si>
    <t>Studnie rewizyjne z kręgów betonowych o śr. 1200 mm  z włazem żeliwnym</t>
  </si>
  <si>
    <t>Montaż i demontaż konstrukcji podwieszeń rurociągów i kanałów o rozpiętości elementu 4.0 m i montaż konstrukcji podwieszeń rurociągów i kanałów o rozpiętości elementu 4.0 m</t>
  </si>
  <si>
    <t>Montaż i demontaż konstrukcji podwieszeń kabli energetycznych i telekomunikacyjnych typu ciężkiego o rozpiętości elementu 4.0 m i  montaż konstrukcji podwieszeń kabli energetycznych i telekomunikacyjnych typu ciężkiego o rozpiętości elementu 4.0 m</t>
  </si>
  <si>
    <t xml:space="preserve">Projekt tymczasowej organizacji ruchu wraz z uzyskaniem wszystkich niezbędnych uzgodnień oraz wszelkie dalsze aktualizacje i zatwierdzenia </t>
  </si>
  <si>
    <t>II.4</t>
  </si>
  <si>
    <t>Sporządzenie szacunków brakarskich</t>
  </si>
  <si>
    <t>II.5</t>
  </si>
  <si>
    <t>II.6</t>
  </si>
  <si>
    <t>Tablice informacyjne o dofinansowaniu projektu przez UE</t>
  </si>
  <si>
    <t xml:space="preserve">Tablice pamiątkowe </t>
  </si>
  <si>
    <r>
      <t xml:space="preserve">Ogrodzenia naprowadzające dla płazów o wysokości 0,50m, wymiar oczek </t>
    </r>
    <r>
      <rPr>
        <sz val="11"/>
        <color rgb="FFFF0000"/>
        <rFont val="Arial Narrow"/>
        <family val="2"/>
        <charset val="238"/>
      </rPr>
      <t>5x5mm</t>
    </r>
  </si>
  <si>
    <r>
      <t xml:space="preserve">Karczowanie </t>
    </r>
    <r>
      <rPr>
        <strike/>
        <sz val="10"/>
        <color rgb="FFFF0000"/>
        <rFont val="Arial"/>
        <family val="2"/>
        <charset val="238"/>
      </rPr>
      <t>drzew</t>
    </r>
    <r>
      <rPr>
        <sz val="10"/>
        <color rgb="FFFF0000"/>
        <rFont val="Arial"/>
        <family val="2"/>
        <charset val="238"/>
      </rPr>
      <t xml:space="preserve"> pni</t>
    </r>
    <r>
      <rPr>
        <sz val="10"/>
        <rFont val="Arial"/>
        <family val="2"/>
        <charset val="238"/>
      </rPr>
      <t xml:space="preserve"> na powierzchni zalesionej </t>
    </r>
  </si>
  <si>
    <r>
      <t xml:space="preserve">Nawierzchnia z mieszanek mineralno-bitumicznych </t>
    </r>
    <r>
      <rPr>
        <strike/>
        <sz val="11"/>
        <color rgb="FFFF0000"/>
        <rFont val="Arial Narrow"/>
        <family val="2"/>
        <charset val="238"/>
      </rPr>
      <t>AC 8W</t>
    </r>
    <r>
      <rPr>
        <sz val="11"/>
        <color rgb="FFFF0000"/>
        <rFont val="Arial Narrow"/>
        <family val="2"/>
        <charset val="238"/>
      </rPr>
      <t xml:space="preserve"> AC11W</t>
    </r>
    <r>
      <rPr>
        <sz val="11"/>
        <rFont val="Arial Narrow"/>
        <family val="2"/>
        <charset val="238"/>
      </rPr>
      <t xml:space="preserve"> 50/70 warstwa wiążąca grubość po zagęszczeniu 3cm (wraz z mechanicznym oczyszczeniem i skropieniem powierzchni)</t>
    </r>
  </si>
  <si>
    <r>
      <t>D.05.03.</t>
    </r>
    <r>
      <rPr>
        <strike/>
        <sz val="10"/>
        <color rgb="FFFF0000"/>
        <rFont val="Arial Narrow"/>
        <family val="2"/>
        <charset val="238"/>
      </rPr>
      <t>26a 27</t>
    </r>
  </si>
  <si>
    <t>Usunięcie kolizji elektroenergetycznych nN wraz z robotami ziemnymi, wywozem, utylizacją, podsypką, oznacznikami, folią,  obsypką, zagęszczeniem</t>
  </si>
  <si>
    <t xml:space="preserve">Rury osłonowe z PCW o śrr. 160 mm </t>
  </si>
  <si>
    <t>Rura osłonowa giętka karbowana 160</t>
  </si>
  <si>
    <t>Kabel o masie do 3.0 kg/m w kanałach odkrywanych bez mocowania - 4x NAYY-O 1x240mm2</t>
  </si>
  <si>
    <t>Mufy z tworzyw termokurczliwych przelotowe na kablach energetycznych wielożyłowych o przekroju żył 120-240 mm2 o izolacji i powłoce z tworzyw sztucznych w rowach kablowych</t>
  </si>
  <si>
    <t>Badania, pomiary</t>
  </si>
  <si>
    <t xml:space="preserve">Rura osłonowa / rura dwudzielna gładkościenna  160 </t>
  </si>
  <si>
    <t>Rura osłonowa z PCW o śr. 160 mm</t>
  </si>
  <si>
    <t>VI.2.1</t>
  </si>
  <si>
    <t>VI.2.2</t>
  </si>
  <si>
    <t>VI.2.3</t>
  </si>
  <si>
    <t>VI.2.4</t>
  </si>
  <si>
    <t>VI.2.5</t>
  </si>
  <si>
    <t>VI.3.1</t>
  </si>
  <si>
    <t>VI.3.2</t>
  </si>
  <si>
    <t xml:space="preserve">Cena jednostkowa bez VAT                   </t>
  </si>
  <si>
    <t xml:space="preserve">Cena jednostkowa bez VAT                  </t>
  </si>
  <si>
    <t>Demontaż istniejącej linii kablowej wraz z wywozem i utylizacją (100m)</t>
  </si>
  <si>
    <t>Usunięcie drzew wraz z karczowaniem zgodnie z tabelą 4 opisu technicznego PW II: Branża Drogowa II-5.1 Inwentaryzacja i plan wycinek</t>
  </si>
  <si>
    <t>Rozebranie krawężników betonowych drogowych 20x30 i 20x22 wraz z wywozem  i utylizacją</t>
  </si>
  <si>
    <t>Aktualizacja projektu stałej organizacji ruchu po zmianach wprowadzonych na etapie budowy wraz z uzyskaniem wszystkich niezbędnych uzgodnień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</si>
</sst>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0.00"/>
  </numFmts>
  <fonts count="59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strike/>
      <sz val="10"/>
      <color rgb="FFFF0000"/>
      <name val="Arial Narrow"/>
      <family val="2"/>
      <charset val="238"/>
    </font>
    <font>
      <strike/>
      <sz val="11"/>
      <color rgb="FFFF0000"/>
      <name val="Arial Narrow"/>
      <family val="2"/>
      <charset val="238"/>
    </font>
    <font>
      <strike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Cambria"/>
      <family val="1"/>
      <charset val="238"/>
    </font>
    <font>
      <b/>
      <strike/>
      <sz val="10"/>
      <color rgb="FFFF0000"/>
      <name val="Cambria"/>
      <family val="1"/>
      <charset val="238"/>
    </font>
    <font>
      <b/>
      <sz val="10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/>
    <xf numFmtId="0" fontId="27" fillId="0" borderId="0"/>
    <xf numFmtId="0" fontId="27" fillId="0" borderId="0"/>
    <xf numFmtId="164" fontId="27" fillId="0" borderId="0" applyFont="0" applyFill="0" applyBorder="0" applyAlignment="0" applyProtection="0"/>
    <xf numFmtId="0" fontId="29" fillId="0" borderId="0"/>
    <xf numFmtId="0" fontId="23" fillId="0" borderId="0"/>
  </cellStyleXfs>
  <cellXfs count="46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4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4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8" fillId="0" borderId="1" xfId="0" applyFont="1" applyFill="1" applyBorder="1" applyAlignment="1">
      <alignment vertical="center" wrapText="1"/>
    </xf>
    <xf numFmtId="0" fontId="13" fillId="0" borderId="1" xfId="5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/>
    <xf numFmtId="0" fontId="22" fillId="0" borderId="0" xfId="0" applyFont="1"/>
    <xf numFmtId="2" fontId="22" fillId="0" borderId="0" xfId="0" applyNumberFormat="1" applyFont="1"/>
    <xf numFmtId="4" fontId="32" fillId="2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2" fontId="22" fillId="5" borderId="0" xfId="0" applyNumberFormat="1" applyFont="1" applyFill="1"/>
    <xf numFmtId="2" fontId="35" fillId="5" borderId="1" xfId="0" applyNumberFormat="1" applyFont="1" applyFill="1" applyBorder="1" applyAlignment="1">
      <alignment vertical="center"/>
    </xf>
    <xf numFmtId="4" fontId="32" fillId="2" borderId="10" xfId="0" applyNumberFormat="1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top" wrapText="1"/>
    </xf>
    <xf numFmtId="4" fontId="22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8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2" applyNumberFormat="1" applyFont="1" applyBorder="1" applyAlignment="1">
      <alignment horizontal="left" vertical="top" wrapText="1"/>
    </xf>
    <xf numFmtId="49" fontId="22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49" fontId="28" fillId="0" borderId="5" xfId="2" applyNumberFormat="1" applyFont="1" applyFill="1" applyBorder="1" applyAlignment="1">
      <alignment horizontal="left" vertical="top" wrapText="1"/>
    </xf>
    <xf numFmtId="2" fontId="28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165" fontId="13" fillId="2" borderId="32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Alignment="1">
      <alignment horizontal="right"/>
    </xf>
    <xf numFmtId="0" fontId="23" fillId="5" borderId="1" xfId="0" applyFont="1" applyFill="1" applyBorder="1" applyAlignment="1">
      <alignment horizontal="left" vertical="center" wrapText="1"/>
    </xf>
    <xf numFmtId="0" fontId="26" fillId="0" borderId="0" xfId="0" applyFont="1"/>
    <xf numFmtId="0" fontId="8" fillId="5" borderId="0" xfId="0" applyFont="1" applyFill="1"/>
    <xf numFmtId="0" fontId="39" fillId="0" borderId="0" xfId="0" applyFont="1"/>
    <xf numFmtId="0" fontId="13" fillId="6" borderId="0" xfId="0" applyFont="1" applyFill="1"/>
    <xf numFmtId="0" fontId="13" fillId="0" borderId="10" xfId="0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top" wrapText="1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2" fontId="38" fillId="0" borderId="0" xfId="0" applyNumberFormat="1" applyFont="1"/>
    <xf numFmtId="0" fontId="14" fillId="5" borderId="27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9" xfId="0" applyNumberFormat="1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left" vertical="top" wrapText="1"/>
    </xf>
    <xf numFmtId="0" fontId="41" fillId="0" borderId="1" xfId="2" applyFont="1" applyFill="1" applyBorder="1" applyAlignment="1">
      <alignment horizontal="left" vertical="top"/>
    </xf>
    <xf numFmtId="4" fontId="41" fillId="0" borderId="1" xfId="2" applyNumberFormat="1" applyFont="1" applyFill="1" applyBorder="1" applyAlignment="1">
      <alignment vertical="center"/>
    </xf>
    <xf numFmtId="4" fontId="40" fillId="0" borderId="1" xfId="0" applyNumberFormat="1" applyFont="1" applyFill="1" applyBorder="1" applyAlignment="1">
      <alignment horizontal="left" vertical="top"/>
    </xf>
    <xf numFmtId="0" fontId="40" fillId="0" borderId="9" xfId="0" applyFont="1" applyBorder="1" applyAlignment="1">
      <alignment vertical="top"/>
    </xf>
    <xf numFmtId="0" fontId="40" fillId="0" borderId="1" xfId="2" applyFont="1" applyFill="1" applyBorder="1" applyAlignment="1">
      <alignment horizontal="left" vertical="top" wrapText="1"/>
    </xf>
    <xf numFmtId="0" fontId="40" fillId="0" borderId="1" xfId="2" applyFont="1" applyFill="1" applyBorder="1" applyAlignment="1">
      <alignment horizontal="center" vertical="center" wrapText="1"/>
    </xf>
    <xf numFmtId="4" fontId="40" fillId="0" borderId="1" xfId="2" applyNumberFormat="1" applyFont="1" applyFill="1" applyBorder="1" applyAlignment="1">
      <alignment vertical="center"/>
    </xf>
    <xf numFmtId="2" fontId="40" fillId="0" borderId="9" xfId="0" applyNumberFormat="1" applyFont="1" applyFill="1" applyBorder="1" applyAlignment="1">
      <alignment vertical="top"/>
    </xf>
    <xf numFmtId="0" fontId="41" fillId="0" borderId="1" xfId="2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left" vertical="top" wrapText="1"/>
    </xf>
    <xf numFmtId="0" fontId="41" fillId="5" borderId="9" xfId="0" applyFont="1" applyFill="1" applyBorder="1" applyAlignment="1">
      <alignment horizontal="left" vertical="top" wrapText="1"/>
    </xf>
    <xf numFmtId="4" fontId="40" fillId="5" borderId="1" xfId="0" applyNumberFormat="1" applyFont="1" applyFill="1" applyBorder="1" applyAlignment="1">
      <alignment horizontal="left" vertical="top"/>
    </xf>
    <xf numFmtId="2" fontId="40" fillId="5" borderId="9" xfId="0" applyNumberFormat="1" applyFont="1" applyFill="1" applyBorder="1" applyAlignment="1">
      <alignment horizontal="left" vertical="top"/>
    </xf>
    <xf numFmtId="0" fontId="40" fillId="0" borderId="1" xfId="0" applyFont="1" applyBorder="1" applyAlignment="1">
      <alignment vertical="center" wrapText="1"/>
    </xf>
    <xf numFmtId="4" fontId="40" fillId="0" borderId="1" xfId="0" applyNumberFormat="1" applyFont="1" applyBorder="1" applyAlignment="1">
      <alignment vertical="center"/>
    </xf>
    <xf numFmtId="4" fontId="40" fillId="0" borderId="1" xfId="0" applyNumberFormat="1" applyFont="1" applyBorder="1" applyAlignment="1">
      <alignment vertical="center" wrapText="1"/>
    </xf>
    <xf numFmtId="2" fontId="41" fillId="0" borderId="9" xfId="0" applyNumberFormat="1" applyFont="1" applyFill="1" applyBorder="1" applyAlignment="1">
      <alignment vertical="top"/>
    </xf>
    <xf numFmtId="0" fontId="41" fillId="5" borderId="1" xfId="0" applyFont="1" applyFill="1" applyBorder="1" applyAlignment="1">
      <alignment vertical="center" wrapText="1"/>
    </xf>
    <xf numFmtId="0" fontId="40" fillId="0" borderId="10" xfId="2" applyFont="1" applyFill="1" applyBorder="1" applyAlignment="1">
      <alignment horizontal="left" vertical="top" wrapText="1"/>
    </xf>
    <xf numFmtId="0" fontId="41" fillId="0" borderId="1" xfId="0" applyFont="1" applyBorder="1" applyAlignment="1">
      <alignment vertical="center" wrapText="1"/>
    </xf>
    <xf numFmtId="0" fontId="41" fillId="5" borderId="10" xfId="0" applyFont="1" applyFill="1" applyBorder="1" applyAlignment="1">
      <alignment vertical="center" wrapText="1"/>
    </xf>
    <xf numFmtId="0" fontId="40" fillId="5" borderId="1" xfId="0" applyFont="1" applyFill="1" applyBorder="1" applyAlignment="1">
      <alignment horizontal="center" vertical="center"/>
    </xf>
    <xf numFmtId="0" fontId="40" fillId="5" borderId="10" xfId="0" applyFont="1" applyFill="1" applyBorder="1" applyAlignment="1">
      <alignment horizontal="center" vertical="center"/>
    </xf>
    <xf numFmtId="4" fontId="40" fillId="5" borderId="41" xfId="0" applyNumberFormat="1" applyFont="1" applyFill="1" applyBorder="1" applyAlignment="1">
      <alignment vertical="center"/>
    </xf>
    <xf numFmtId="4" fontId="40" fillId="5" borderId="1" xfId="0" applyNumberFormat="1" applyFont="1" applyFill="1" applyBorder="1" applyAlignment="1">
      <alignment vertical="center"/>
    </xf>
    <xf numFmtId="4" fontId="40" fillId="0" borderId="26" xfId="0" applyNumberFormat="1" applyFont="1" applyBorder="1" applyAlignment="1">
      <alignment vertical="center"/>
    </xf>
    <xf numFmtId="2" fontId="41" fillId="0" borderId="42" xfId="0" applyNumberFormat="1" applyFont="1" applyFill="1" applyBorder="1" applyAlignment="1">
      <alignment vertical="top"/>
    </xf>
    <xf numFmtId="0" fontId="41" fillId="5" borderId="1" xfId="0" applyFont="1" applyFill="1" applyBorder="1" applyAlignment="1">
      <alignment horizontal="center" vertical="center"/>
    </xf>
    <xf numFmtId="4" fontId="41" fillId="5" borderId="1" xfId="0" applyNumberFormat="1" applyFont="1" applyFill="1" applyBorder="1" applyAlignment="1">
      <alignment vertical="center"/>
    </xf>
    <xf numFmtId="4" fontId="40" fillId="5" borderId="32" xfId="0" applyNumberFormat="1" applyFont="1" applyFill="1" applyBorder="1" applyAlignment="1">
      <alignment horizontal="left" vertical="top"/>
    </xf>
    <xf numFmtId="2" fontId="40" fillId="0" borderId="42" xfId="0" applyNumberFormat="1" applyFont="1" applyFill="1" applyBorder="1" applyAlignment="1">
      <alignment vertical="top"/>
    </xf>
    <xf numFmtId="2" fontId="41" fillId="5" borderId="8" xfId="0" applyNumberFormat="1" applyFont="1" applyFill="1" applyBorder="1" applyAlignment="1">
      <alignment vertical="top"/>
    </xf>
    <xf numFmtId="0" fontId="40" fillId="0" borderId="0" xfId="0" applyFont="1"/>
    <xf numFmtId="0" fontId="40" fillId="0" borderId="0" xfId="0" applyFont="1" applyAlignment="1">
      <alignment vertical="top"/>
    </xf>
    <xf numFmtId="0" fontId="41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28" fillId="0" borderId="1" xfId="2" applyFont="1" applyBorder="1" applyAlignment="1">
      <alignment horizontal="left" vertical="top"/>
    </xf>
    <xf numFmtId="2" fontId="13" fillId="5" borderId="9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49" fontId="13" fillId="6" borderId="5" xfId="2" applyNumberFormat="1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vertical="center" wrapText="1"/>
    </xf>
    <xf numFmtId="49" fontId="13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/>
    </xf>
    <xf numFmtId="2" fontId="28" fillId="0" borderId="42" xfId="0" applyNumberFormat="1" applyFont="1" applyFill="1" applyBorder="1" applyAlignment="1">
      <alignment vertical="top"/>
    </xf>
    <xf numFmtId="0" fontId="4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32" xfId="2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/>
    <xf numFmtId="49" fontId="40" fillId="0" borderId="1" xfId="2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28" fillId="0" borderId="1" xfId="2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right" vertical="top" wrapText="1"/>
    </xf>
    <xf numFmtId="0" fontId="41" fillId="0" borderId="1" xfId="0" applyFont="1" applyBorder="1" applyAlignment="1">
      <alignment horizontal="center" vertical="top" wrapText="1"/>
    </xf>
    <xf numFmtId="4" fontId="40" fillId="0" borderId="41" xfId="0" applyNumberFormat="1" applyFont="1" applyBorder="1" applyAlignment="1">
      <alignment vertical="center" wrapText="1"/>
    </xf>
    <xf numFmtId="4" fontId="40" fillId="0" borderId="41" xfId="0" applyNumberFormat="1" applyFont="1" applyBorder="1" applyAlignment="1">
      <alignment vertical="center"/>
    </xf>
    <xf numFmtId="4" fontId="13" fillId="0" borderId="1" xfId="2" applyNumberFormat="1" applyFont="1" applyBorder="1" applyAlignment="1">
      <alignment vertical="top"/>
    </xf>
    <xf numFmtId="4" fontId="41" fillId="0" borderId="1" xfId="0" applyNumberFormat="1" applyFont="1" applyBorder="1" applyAlignment="1">
      <alignment vertical="top" wrapText="1"/>
    </xf>
    <xf numFmtId="4" fontId="4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9" fontId="13" fillId="0" borderId="47" xfId="2" applyNumberFormat="1" applyFont="1" applyFill="1" applyBorder="1" applyAlignment="1">
      <alignment horizontal="left" vertical="top" wrapText="1"/>
    </xf>
    <xf numFmtId="49" fontId="28" fillId="0" borderId="37" xfId="2" applyNumberFormat="1" applyFont="1" applyFill="1" applyBorder="1" applyAlignment="1">
      <alignment horizontal="left" vertical="top" wrapText="1"/>
    </xf>
    <xf numFmtId="49" fontId="13" fillId="0" borderId="37" xfId="2" applyNumberFormat="1" applyFont="1" applyFill="1" applyBorder="1" applyAlignment="1">
      <alignment horizontal="left" vertical="top" wrapText="1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4" fontId="13" fillId="0" borderId="32" xfId="0" applyNumberFormat="1" applyFont="1" applyBorder="1" applyAlignment="1">
      <alignment vertical="center"/>
    </xf>
    <xf numFmtId="0" fontId="13" fillId="5" borderId="31" xfId="0" applyFont="1" applyFill="1" applyBorder="1"/>
    <xf numFmtId="165" fontId="13" fillId="0" borderId="0" xfId="0" applyNumberFormat="1" applyFont="1" applyAlignment="1">
      <alignment horizontal="right"/>
    </xf>
    <xf numFmtId="0" fontId="13" fillId="5" borderId="0" xfId="0" applyFont="1" applyFill="1"/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41" fillId="0" borderId="1" xfId="2" applyNumberFormat="1" applyFont="1" applyFill="1" applyBorder="1" applyAlignment="1">
      <alignment horizontal="left" vertical="top" wrapText="1"/>
    </xf>
    <xf numFmtId="0" fontId="50" fillId="0" borderId="1" xfId="0" applyFont="1" applyFill="1" applyBorder="1" applyAlignment="1">
      <alignment horizontal="left" vertical="top"/>
    </xf>
    <xf numFmtId="0" fontId="41" fillId="0" borderId="1" xfId="1" applyFont="1" applyBorder="1" applyAlignment="1">
      <alignment vertical="top" wrapText="1"/>
    </xf>
    <xf numFmtId="0" fontId="50" fillId="0" borderId="1" xfId="0" applyFont="1" applyBorder="1" applyAlignment="1">
      <alignment horizontal="left" vertical="top"/>
    </xf>
    <xf numFmtId="0" fontId="40" fillId="0" borderId="1" xfId="1" applyFont="1" applyBorder="1" applyAlignment="1">
      <alignment vertical="top" wrapText="1"/>
    </xf>
    <xf numFmtId="2" fontId="40" fillId="0" borderId="1" xfId="1" applyNumberFormat="1" applyFont="1" applyBorder="1" applyAlignment="1">
      <alignment vertical="top" wrapText="1"/>
    </xf>
    <xf numFmtId="2" fontId="40" fillId="0" borderId="1" xfId="0" applyNumberFormat="1" applyFont="1" applyFill="1" applyBorder="1" applyAlignment="1">
      <alignment vertical="center"/>
    </xf>
    <xf numFmtId="0" fontId="51" fillId="0" borderId="1" xfId="0" applyFont="1" applyFill="1" applyBorder="1" applyAlignment="1">
      <alignment horizontal="left" vertical="top"/>
    </xf>
    <xf numFmtId="0" fontId="50" fillId="0" borderId="25" xfId="0" applyFont="1" applyBorder="1" applyAlignment="1">
      <alignment horizontal="left" vertical="top"/>
    </xf>
    <xf numFmtId="2" fontId="43" fillId="0" borderId="1" xfId="1" applyNumberFormat="1" applyFont="1" applyBorder="1" applyAlignment="1">
      <alignment vertical="top" wrapText="1"/>
    </xf>
    <xf numFmtId="0" fontId="51" fillId="0" borderId="1" xfId="0" applyFont="1" applyBorder="1" applyAlignment="1">
      <alignment horizontal="left" vertical="top"/>
    </xf>
    <xf numFmtId="2" fontId="43" fillId="0" borderId="1" xfId="0" applyNumberFormat="1" applyFont="1" applyFill="1" applyBorder="1" applyAlignment="1">
      <alignment vertical="center"/>
    </xf>
    <xf numFmtId="0" fontId="40" fillId="0" borderId="1" xfId="1" applyFont="1" applyBorder="1" applyAlignment="1">
      <alignment horizontal="center" vertical="top" wrapText="1"/>
    </xf>
    <xf numFmtId="0" fontId="40" fillId="0" borderId="1" xfId="1" applyFont="1" applyBorder="1" applyAlignment="1">
      <alignment horizontal="center" vertical="top"/>
    </xf>
    <xf numFmtId="0" fontId="41" fillId="5" borderId="1" xfId="0" applyFont="1" applyFill="1" applyBorder="1" applyAlignment="1">
      <alignment horizontal="left" vertical="center" wrapText="1"/>
    </xf>
    <xf numFmtId="49" fontId="40" fillId="0" borderId="5" xfId="1" applyNumberFormat="1" applyFont="1" applyFill="1" applyBorder="1" applyAlignment="1">
      <alignment horizontal="center" vertical="center"/>
    </xf>
    <xf numFmtId="2" fontId="50" fillId="0" borderId="1" xfId="0" applyNumberFormat="1" applyFont="1" applyBorder="1" applyAlignment="1">
      <alignment horizontal="center"/>
    </xf>
    <xf numFmtId="4" fontId="40" fillId="0" borderId="1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top"/>
    </xf>
    <xf numFmtId="0" fontId="50" fillId="0" borderId="0" xfId="0" applyFont="1"/>
    <xf numFmtId="0" fontId="50" fillId="0" borderId="0" xfId="0" applyFont="1" applyFill="1"/>
    <xf numFmtId="49" fontId="13" fillId="6" borderId="32" xfId="0" applyNumberFormat="1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vertical="center" wrapText="1"/>
    </xf>
    <xf numFmtId="0" fontId="40" fillId="6" borderId="1" xfId="0" applyFont="1" applyFill="1" applyBorder="1" applyAlignment="1">
      <alignment horizontal="center" vertical="center"/>
    </xf>
    <xf numFmtId="4" fontId="40" fillId="6" borderId="26" xfId="0" applyNumberFormat="1" applyFont="1" applyFill="1" applyBorder="1" applyAlignment="1">
      <alignment vertical="center"/>
    </xf>
    <xf numFmtId="4" fontId="40" fillId="6" borderId="1" xfId="0" applyNumberFormat="1" applyFont="1" applyFill="1" applyBorder="1" applyAlignment="1">
      <alignment horizontal="left" vertical="top"/>
    </xf>
    <xf numFmtId="2" fontId="40" fillId="6" borderId="9" xfId="0" applyNumberFormat="1" applyFont="1" applyFill="1" applyBorder="1" applyAlignment="1">
      <alignment vertical="top"/>
    </xf>
    <xf numFmtId="2" fontId="41" fillId="5" borderId="8" xfId="0" applyNumberFormat="1" applyFont="1" applyFill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50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40" fillId="0" borderId="1" xfId="1" applyNumberFormat="1" applyFont="1" applyBorder="1" applyAlignment="1">
      <alignment horizontal="center" vertical="top" wrapText="1"/>
    </xf>
    <xf numFmtId="2" fontId="41" fillId="0" borderId="1" xfId="0" applyNumberFormat="1" applyFont="1" applyFill="1" applyBorder="1" applyAlignment="1">
      <alignment vertical="center"/>
    </xf>
    <xf numFmtId="2" fontId="43" fillId="0" borderId="1" xfId="1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0" fillId="0" borderId="25" xfId="0" applyFont="1" applyBorder="1" applyAlignment="1">
      <alignment horizontal="left" vertical="top"/>
    </xf>
    <xf numFmtId="0" fontId="41" fillId="0" borderId="1" xfId="0" applyFont="1" applyFill="1" applyBorder="1" applyAlignment="1">
      <alignment horizontal="left" vertical="top" wrapText="1"/>
    </xf>
    <xf numFmtId="0" fontId="0" fillId="0" borderId="31" xfId="0" applyFont="1" applyFill="1" applyBorder="1"/>
    <xf numFmtId="0" fontId="0" fillId="0" borderId="0" xfId="0" applyFont="1" applyFill="1" applyAlignment="1">
      <alignment vertical="top"/>
    </xf>
    <xf numFmtId="0" fontId="30" fillId="0" borderId="1" xfId="2" applyFont="1" applyBorder="1" applyAlignment="1">
      <alignment horizontal="center" vertical="top"/>
    </xf>
    <xf numFmtId="4" fontId="30" fillId="0" borderId="25" xfId="2" applyNumberFormat="1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2" fontId="40" fillId="0" borderId="9" xfId="0" applyNumberFormat="1" applyFont="1" applyBorder="1" applyAlignment="1">
      <alignment vertical="top"/>
    </xf>
    <xf numFmtId="0" fontId="41" fillId="0" borderId="1" xfId="0" applyFont="1" applyBorder="1" applyAlignment="1">
      <alignment horizontal="right" vertical="top" wrapText="1"/>
    </xf>
    <xf numFmtId="49" fontId="28" fillId="0" borderId="5" xfId="2" applyNumberFormat="1" applyFont="1" applyFill="1" applyBorder="1" applyAlignment="1">
      <alignment horizontal="right" vertical="top" wrapText="1"/>
    </xf>
    <xf numFmtId="0" fontId="13" fillId="2" borderId="32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left" vertical="center" wrapText="1"/>
    </xf>
    <xf numFmtId="4" fontId="40" fillId="7" borderId="1" xfId="0" applyNumberFormat="1" applyFont="1" applyFill="1" applyBorder="1" applyAlignment="1">
      <alignment vertical="center" wrapText="1"/>
    </xf>
    <xf numFmtId="0" fontId="40" fillId="7" borderId="10" xfId="0" applyFont="1" applyFill="1" applyBorder="1" applyAlignment="1">
      <alignment horizontal="center" vertical="center" wrapText="1"/>
    </xf>
    <xf numFmtId="4" fontId="40" fillId="7" borderId="10" xfId="0" applyNumberFormat="1" applyFont="1" applyFill="1" applyBorder="1" applyAlignment="1">
      <alignment vertical="center" wrapText="1"/>
    </xf>
    <xf numFmtId="0" fontId="40" fillId="7" borderId="46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top" wrapText="1"/>
    </xf>
    <xf numFmtId="4" fontId="40" fillId="0" borderId="1" xfId="0" applyNumberFormat="1" applyFont="1" applyBorder="1" applyAlignment="1">
      <alignment vertical="top" wrapText="1"/>
    </xf>
    <xf numFmtId="0" fontId="40" fillId="6" borderId="46" xfId="0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center" vertical="center" wrapText="1"/>
    </xf>
    <xf numFmtId="4" fontId="40" fillId="6" borderId="46" xfId="0" applyNumberFormat="1" applyFont="1" applyFill="1" applyBorder="1" applyAlignment="1">
      <alignment vertical="center" wrapText="1"/>
    </xf>
    <xf numFmtId="0" fontId="40" fillId="7" borderId="45" xfId="0" applyFont="1" applyFill="1" applyBorder="1" applyAlignment="1">
      <alignment horizontal="left" vertical="center" wrapText="1"/>
    </xf>
    <xf numFmtId="0" fontId="40" fillId="7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top" wrapText="1" shrinkToFit="1" readingOrder="1"/>
    </xf>
    <xf numFmtId="49" fontId="13" fillId="0" borderId="1" xfId="0" applyNumberFormat="1" applyFont="1" applyBorder="1" applyAlignment="1">
      <alignment horizontal="left" vertical="top" wrapText="1" shrinkToFit="1" readingOrder="1"/>
    </xf>
    <xf numFmtId="49" fontId="13" fillId="0" borderId="1" xfId="0" applyNumberFormat="1" applyFont="1" applyBorder="1" applyAlignment="1">
      <alignment horizontal="center" vertical="top" wrapText="1" shrinkToFit="1" readingOrder="1"/>
    </xf>
    <xf numFmtId="165" fontId="13" fillId="0" borderId="1" xfId="0" applyNumberFormat="1" applyFont="1" applyBorder="1" applyAlignment="1">
      <alignment horizontal="right" vertical="top" wrapText="1" shrinkToFit="1" readingOrder="1"/>
    </xf>
    <xf numFmtId="49" fontId="13" fillId="5" borderId="44" xfId="0" applyNumberFormat="1" applyFont="1" applyFill="1" applyBorder="1" applyAlignment="1">
      <alignment horizontal="center" vertical="top" wrapText="1" shrinkToFit="1" readingOrder="1"/>
    </xf>
    <xf numFmtId="165" fontId="13" fillId="0" borderId="44" xfId="0" applyNumberFormat="1" applyFont="1" applyBorder="1" applyAlignment="1">
      <alignment horizontal="right" vertical="top" wrapText="1" shrinkToFit="1" readingOrder="1"/>
    </xf>
    <xf numFmtId="165" fontId="13" fillId="5" borderId="44" xfId="0" applyNumberFormat="1" applyFont="1" applyFill="1" applyBorder="1" applyAlignment="1">
      <alignment horizontal="right" vertical="top" wrapText="1" shrinkToFit="1" readingOrder="1"/>
    </xf>
    <xf numFmtId="49" fontId="13" fillId="0" borderId="44" xfId="0" applyNumberFormat="1" applyFont="1" applyFill="1" applyBorder="1" applyAlignment="1">
      <alignment horizontal="left" vertical="top" wrapText="1" shrinkToFit="1" readingOrder="1"/>
    </xf>
    <xf numFmtId="49" fontId="13" fillId="0" borderId="44" xfId="0" applyNumberFormat="1" applyFont="1" applyBorder="1" applyAlignment="1">
      <alignment horizontal="left" vertical="top" wrapText="1" shrinkToFit="1" readingOrder="1"/>
    </xf>
    <xf numFmtId="0" fontId="13" fillId="0" borderId="26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vertical="center" wrapText="1"/>
    </xf>
    <xf numFmtId="4" fontId="43" fillId="0" borderId="26" xfId="0" applyNumberFormat="1" applyFont="1" applyBorder="1" applyAlignment="1">
      <alignment vertical="center"/>
    </xf>
    <xf numFmtId="0" fontId="40" fillId="0" borderId="1" xfId="0" applyFont="1" applyFill="1" applyBorder="1" applyAlignment="1">
      <alignment vertical="center" wrapText="1"/>
    </xf>
    <xf numFmtId="49" fontId="56" fillId="5" borderId="5" xfId="6" applyNumberFormat="1" applyFont="1" applyFill="1" applyBorder="1" applyAlignment="1">
      <alignment horizontal="left" vertical="top" wrapText="1"/>
    </xf>
    <xf numFmtId="49" fontId="56" fillId="0" borderId="1" xfId="0" applyNumberFormat="1" applyFont="1" applyFill="1" applyBorder="1" applyAlignment="1">
      <alignment horizontal="center" vertical="top" wrapText="1" shrinkToFit="1" readingOrder="1"/>
    </xf>
    <xf numFmtId="0" fontId="56" fillId="0" borderId="1" xfId="6" applyFont="1" applyFill="1" applyBorder="1" applyAlignment="1">
      <alignment horizontal="left" vertical="top" wrapText="1"/>
    </xf>
    <xf numFmtId="49" fontId="56" fillId="0" borderId="1" xfId="0" applyNumberFormat="1" applyFont="1" applyBorder="1" applyAlignment="1">
      <alignment horizontal="center" vertical="top" wrapText="1" shrinkToFit="1" readingOrder="1"/>
    </xf>
    <xf numFmtId="165" fontId="56" fillId="0" borderId="1" xfId="0" applyNumberFormat="1" applyFont="1" applyBorder="1" applyAlignment="1">
      <alignment horizontal="right" vertical="top" wrapText="1" shrinkToFit="1" readingOrder="1"/>
    </xf>
    <xf numFmtId="0" fontId="57" fillId="5" borderId="1" xfId="0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top" wrapText="1" shrinkToFit="1" readingOrder="1"/>
    </xf>
    <xf numFmtId="4" fontId="56" fillId="0" borderId="10" xfId="0" applyNumberFormat="1" applyFont="1" applyFill="1" applyBorder="1" applyAlignment="1">
      <alignment horizontal="left" vertical="top"/>
    </xf>
    <xf numFmtId="49" fontId="56" fillId="0" borderId="44" xfId="0" applyNumberFormat="1" applyFont="1" applyFill="1" applyBorder="1" applyAlignment="1">
      <alignment horizontal="center" vertical="top" wrapText="1" shrinkToFit="1" readingOrder="1"/>
    </xf>
    <xf numFmtId="4" fontId="56" fillId="5" borderId="1" xfId="0" applyNumberFormat="1" applyFont="1" applyFill="1" applyBorder="1" applyAlignment="1">
      <alignment horizontal="left" vertical="top"/>
    </xf>
    <xf numFmtId="49" fontId="56" fillId="0" borderId="52" xfId="0" applyNumberFormat="1" applyFont="1" applyBorder="1" applyAlignment="1">
      <alignment horizontal="left" vertical="top" wrapText="1" shrinkToFit="1" readingOrder="1"/>
    </xf>
    <xf numFmtId="49" fontId="56" fillId="5" borderId="44" xfId="0" applyNumberFormat="1" applyFont="1" applyFill="1" applyBorder="1" applyAlignment="1">
      <alignment horizontal="center" vertical="top" wrapText="1" shrinkToFit="1" readingOrder="1"/>
    </xf>
    <xf numFmtId="165" fontId="56" fillId="0" borderId="44" xfId="0" applyNumberFormat="1" applyFont="1" applyBorder="1" applyAlignment="1">
      <alignment horizontal="right" vertical="top" wrapText="1" shrinkToFit="1" readingOrder="1"/>
    </xf>
    <xf numFmtId="0" fontId="29" fillId="0" borderId="0" xfId="0" applyFont="1" applyFill="1" applyBorder="1" applyAlignment="1">
      <alignment wrapText="1"/>
    </xf>
    <xf numFmtId="1" fontId="21" fillId="5" borderId="23" xfId="0" applyNumberFormat="1" applyFont="1" applyFill="1" applyBorder="1" applyAlignment="1">
      <alignment horizontal="left" vertical="center" wrapText="1"/>
    </xf>
    <xf numFmtId="1" fontId="21" fillId="5" borderId="22" xfId="0" applyNumberFormat="1" applyFont="1" applyFill="1" applyBorder="1" applyAlignment="1">
      <alignment horizontal="left" vertical="center" wrapText="1"/>
    </xf>
    <xf numFmtId="1" fontId="21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46" fillId="3" borderId="16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47" fillId="0" borderId="49" xfId="0" applyNumberFormat="1" applyFont="1" applyBorder="1" applyAlignment="1">
      <alignment horizontal="right" vertical="center" wrapText="1"/>
    </xf>
    <xf numFmtId="1" fontId="47" fillId="0" borderId="50" xfId="0" applyNumberFormat="1" applyFont="1" applyBorder="1" applyAlignment="1">
      <alignment horizontal="right" vertical="center" wrapText="1"/>
    </xf>
    <xf numFmtId="1" fontId="47" fillId="0" borderId="51" xfId="0" applyNumberFormat="1" applyFont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1" fillId="5" borderId="2" xfId="0" applyNumberFormat="1" applyFont="1" applyFill="1" applyBorder="1" applyAlignment="1">
      <alignment horizontal="left" vertical="center" wrapText="1"/>
    </xf>
    <xf numFmtId="1" fontId="21" fillId="5" borderId="7" xfId="0" applyNumberFormat="1" applyFont="1" applyFill="1" applyBorder="1" applyAlignment="1">
      <alignment horizontal="left" vertical="center" wrapText="1"/>
    </xf>
    <xf numFmtId="1" fontId="21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41" fillId="4" borderId="7" xfId="0" applyFont="1" applyFill="1" applyBorder="1" applyAlignment="1">
      <alignment horizontal="left" vertical="center" wrapText="1"/>
    </xf>
    <xf numFmtId="0" fontId="41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8" fillId="4" borderId="29" xfId="0" applyFont="1" applyFill="1" applyBorder="1" applyAlignment="1">
      <alignment horizontal="left" vertical="center" wrapText="1"/>
    </xf>
    <xf numFmtId="0" fontId="48" fillId="4" borderId="25" xfId="0" applyFont="1" applyFill="1" applyBorder="1" applyAlignment="1">
      <alignment horizontal="left" vertical="center" wrapText="1"/>
    </xf>
    <xf numFmtId="0" fontId="48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1" fontId="35" fillId="5" borderId="1" xfId="0" applyNumberFormat="1" applyFont="1" applyFill="1" applyBorder="1" applyAlignment="1">
      <alignment horizontal="right" vertical="center" wrapText="1"/>
    </xf>
    <xf numFmtId="1" fontId="35" fillId="5" borderId="10" xfId="0" applyNumberFormat="1" applyFont="1" applyFill="1" applyBorder="1" applyAlignment="1">
      <alignment horizontal="right" vertical="center" wrapText="1"/>
    </xf>
    <xf numFmtId="1" fontId="31" fillId="5" borderId="32" xfId="0" applyNumberFormat="1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1" fillId="5" borderId="26" xfId="0" applyNumberFormat="1" applyFont="1" applyFill="1" applyBorder="1" applyAlignment="1">
      <alignment horizontal="left" vertical="center" wrapText="1"/>
    </xf>
    <xf numFmtId="1" fontId="31" fillId="5" borderId="25" xfId="0" applyNumberFormat="1" applyFont="1" applyFill="1" applyBorder="1" applyAlignment="1">
      <alignment horizontal="left" vertical="center" wrapText="1"/>
    </xf>
    <xf numFmtId="1" fontId="31" fillId="5" borderId="27" xfId="0" applyNumberFormat="1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48" fillId="4" borderId="26" xfId="2" applyFont="1" applyFill="1" applyBorder="1" applyAlignment="1">
      <alignment horizontal="left" vertical="top" wrapText="1"/>
    </xf>
    <xf numFmtId="0" fontId="48" fillId="4" borderId="25" xfId="2" applyFont="1" applyFill="1" applyBorder="1" applyAlignment="1">
      <alignment horizontal="left" vertical="top" wrapText="1"/>
    </xf>
    <xf numFmtId="0" fontId="48" fillId="4" borderId="27" xfId="2" applyFont="1" applyFill="1" applyBorder="1" applyAlignment="1">
      <alignment horizontal="left" vertical="top" wrapText="1"/>
    </xf>
    <xf numFmtId="1" fontId="41" fillId="5" borderId="15" xfId="0" applyNumberFormat="1" applyFont="1" applyFill="1" applyBorder="1" applyAlignment="1">
      <alignment horizontal="left" vertical="center" wrapText="1"/>
    </xf>
    <xf numFmtId="1" fontId="41" fillId="5" borderId="3" xfId="0" applyNumberFormat="1" applyFont="1" applyFill="1" applyBorder="1" applyAlignment="1">
      <alignment horizontal="left" vertical="center" wrapText="1"/>
    </xf>
    <xf numFmtId="1" fontId="41" fillId="5" borderId="4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1" fontId="41" fillId="5" borderId="29" xfId="0" applyNumberFormat="1" applyFont="1" applyFill="1" applyBorder="1" applyAlignment="1">
      <alignment horizontal="left" vertical="center" wrapText="1"/>
    </xf>
    <xf numFmtId="1" fontId="41" fillId="5" borderId="25" xfId="0" applyNumberFormat="1" applyFont="1" applyFill="1" applyBorder="1" applyAlignment="1">
      <alignment horizontal="left" vertical="center" wrapText="1"/>
    </xf>
    <xf numFmtId="1" fontId="41" fillId="5" borderId="28" xfId="0" applyNumberFormat="1" applyFont="1" applyFill="1" applyBorder="1" applyAlignment="1">
      <alignment horizontal="left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49" fontId="41" fillId="0" borderId="24" xfId="2" applyNumberFormat="1" applyFont="1" applyFill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" xfId="0" applyFont="1" applyBorder="1" applyAlignment="1">
      <alignment horizontal="right" vertical="top" wrapText="1"/>
    </xf>
    <xf numFmtId="0" fontId="41" fillId="0" borderId="19" xfId="0" applyFont="1" applyFill="1" applyBorder="1" applyAlignment="1">
      <alignment horizontal="right" vertical="center" wrapText="1"/>
    </xf>
    <xf numFmtId="0" fontId="41" fillId="0" borderId="21" xfId="0" applyFont="1" applyFill="1" applyBorder="1" applyAlignment="1">
      <alignment horizontal="right" vertical="center" wrapText="1"/>
    </xf>
    <xf numFmtId="0" fontId="41" fillId="0" borderId="43" xfId="0" applyFont="1" applyFill="1" applyBorder="1" applyAlignment="1">
      <alignment horizontal="right" vertical="center" wrapText="1"/>
    </xf>
    <xf numFmtId="0" fontId="41" fillId="0" borderId="1" xfId="0" applyFont="1" applyFill="1" applyBorder="1" applyAlignment="1">
      <alignment horizontal="right" vertical="center" wrapText="1"/>
    </xf>
    <xf numFmtId="49" fontId="41" fillId="0" borderId="5" xfId="2" applyNumberFormat="1" applyFont="1" applyFill="1" applyBorder="1" applyAlignment="1">
      <alignment horizontal="right" vertical="top" wrapText="1"/>
    </xf>
    <xf numFmtId="0" fontId="41" fillId="0" borderId="26" xfId="2" applyFont="1" applyFill="1" applyBorder="1" applyAlignment="1">
      <alignment horizontal="left" vertical="top" wrapText="1"/>
    </xf>
    <xf numFmtId="0" fontId="41" fillId="0" borderId="25" xfId="2" applyFont="1" applyFill="1" applyBorder="1" applyAlignment="1">
      <alignment horizontal="left" vertical="top" wrapText="1"/>
    </xf>
    <xf numFmtId="0" fontId="41" fillId="0" borderId="27" xfId="2" applyFont="1" applyFill="1" applyBorder="1" applyAlignment="1">
      <alignment horizontal="left" vertical="top" wrapText="1"/>
    </xf>
    <xf numFmtId="0" fontId="41" fillId="0" borderId="28" xfId="2" applyFont="1" applyFill="1" applyBorder="1" applyAlignment="1">
      <alignment horizontal="left" vertical="top" wrapText="1"/>
    </xf>
    <xf numFmtId="0" fontId="41" fillId="5" borderId="26" xfId="0" applyFont="1" applyFill="1" applyBorder="1" applyAlignment="1">
      <alignment horizontal="left" vertical="center" wrapText="1"/>
    </xf>
    <xf numFmtId="0" fontId="41" fillId="5" borderId="25" xfId="0" applyFont="1" applyFill="1" applyBorder="1" applyAlignment="1">
      <alignment horizontal="left" vertical="center" wrapText="1"/>
    </xf>
    <xf numFmtId="0" fontId="41" fillId="5" borderId="27" xfId="0" applyFont="1" applyFill="1" applyBorder="1" applyAlignment="1">
      <alignment horizontal="left" vertical="center" wrapText="1"/>
    </xf>
    <xf numFmtId="0" fontId="41" fillId="0" borderId="32" xfId="0" applyFont="1" applyBorder="1" applyAlignment="1">
      <alignment horizontal="right" vertical="top" wrapText="1"/>
    </xf>
    <xf numFmtId="49" fontId="48" fillId="4" borderId="26" xfId="2" applyNumberFormat="1" applyFont="1" applyFill="1" applyBorder="1" applyAlignment="1">
      <alignment horizontal="left" vertical="top" wrapText="1"/>
    </xf>
    <xf numFmtId="0" fontId="49" fillId="4" borderId="25" xfId="0" applyFont="1" applyFill="1" applyBorder="1" applyAlignment="1">
      <alignment horizontal="left" vertical="top"/>
    </xf>
    <xf numFmtId="0" fontId="49" fillId="4" borderId="27" xfId="0" applyFont="1" applyFill="1" applyBorder="1" applyAlignment="1">
      <alignment horizontal="left" vertical="top"/>
    </xf>
    <xf numFmtId="0" fontId="14" fillId="5" borderId="29" xfId="0" applyFont="1" applyFill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49" fontId="28" fillId="0" borderId="37" xfId="2" applyNumberFormat="1" applyFont="1" applyFill="1" applyBorder="1" applyAlignment="1">
      <alignment horizontal="right" vertical="top" wrapText="1"/>
    </xf>
    <xf numFmtId="0" fontId="28" fillId="0" borderId="32" xfId="0" applyFont="1" applyBorder="1" applyAlignment="1">
      <alignment horizontal="right" vertical="top" wrapText="1"/>
    </xf>
    <xf numFmtId="49" fontId="28" fillId="0" borderId="26" xfId="0" applyNumberFormat="1" applyFont="1" applyBorder="1" applyAlignment="1">
      <alignment horizontal="left" vertical="top" wrapText="1" shrinkToFit="1" readingOrder="1"/>
    </xf>
    <xf numFmtId="49" fontId="28" fillId="0" borderId="25" xfId="0" applyNumberFormat="1" applyFont="1" applyBorder="1" applyAlignment="1">
      <alignment horizontal="left" vertical="top" wrapText="1" shrinkToFit="1" readingOrder="1"/>
    </xf>
    <xf numFmtId="49" fontId="28" fillId="0" borderId="27" xfId="0" applyNumberFormat="1" applyFont="1" applyBorder="1" applyAlignment="1">
      <alignment horizontal="left" vertical="top" wrapText="1" shrinkToFit="1" readingOrder="1"/>
    </xf>
    <xf numFmtId="1" fontId="28" fillId="5" borderId="23" xfId="0" applyNumberFormat="1" applyFont="1" applyFill="1" applyBorder="1" applyAlignment="1">
      <alignment horizontal="left" vertical="center" wrapText="1"/>
    </xf>
    <xf numFmtId="1" fontId="28" fillId="5" borderId="22" xfId="0" applyNumberFormat="1" applyFont="1" applyFill="1" applyBorder="1" applyAlignment="1">
      <alignment horizontal="left" vertical="center" wrapText="1"/>
    </xf>
    <xf numFmtId="1" fontId="28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42" fillId="4" borderId="25" xfId="0" applyFont="1" applyFill="1" applyBorder="1" applyAlignment="1">
      <alignment horizontal="left" vertical="top"/>
    </xf>
    <xf numFmtId="0" fontId="42" fillId="4" borderId="27" xfId="0" applyFont="1" applyFill="1" applyBorder="1" applyAlignment="1">
      <alignment horizontal="left" vertical="top"/>
    </xf>
    <xf numFmtId="49" fontId="41" fillId="0" borderId="38" xfId="1" applyNumberFormat="1" applyFont="1" applyFill="1" applyBorder="1" applyAlignment="1">
      <alignment horizontal="right" vertical="top"/>
    </xf>
    <xf numFmtId="0" fontId="40" fillId="0" borderId="39" xfId="0" applyFont="1" applyBorder="1" applyAlignment="1">
      <alignment horizontal="right" vertical="top"/>
    </xf>
    <xf numFmtId="0" fontId="40" fillId="0" borderId="40" xfId="0" applyFont="1" applyBorder="1" applyAlignment="1">
      <alignment horizontal="right" vertical="top"/>
    </xf>
    <xf numFmtId="49" fontId="28" fillId="0" borderId="5" xfId="2" applyNumberFormat="1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41" fillId="0" borderId="29" xfId="1" applyNumberFormat="1" applyFont="1" applyBorder="1" applyAlignment="1">
      <alignment horizontal="right" vertical="center"/>
    </xf>
    <xf numFmtId="0" fontId="47" fillId="0" borderId="25" xfId="0" applyFont="1" applyBorder="1" applyAlignment="1">
      <alignment horizontal="right"/>
    </xf>
    <xf numFmtId="0" fontId="47" fillId="0" borderId="27" xfId="0" applyFont="1" applyBorder="1" applyAlignment="1">
      <alignment horizontal="right"/>
    </xf>
    <xf numFmtId="0" fontId="41" fillId="0" borderId="26" xfId="1" applyFont="1" applyBorder="1" applyAlignment="1">
      <alignment horizontal="left" vertical="top" wrapText="1"/>
    </xf>
    <xf numFmtId="0" fontId="41" fillId="0" borderId="25" xfId="1" applyFont="1" applyBorder="1" applyAlignment="1">
      <alignment horizontal="left" vertical="top" wrapText="1"/>
    </xf>
    <xf numFmtId="0" fontId="41" fillId="0" borderId="27" xfId="1" applyFont="1" applyBorder="1" applyAlignment="1">
      <alignment horizontal="left" vertical="top" wrapText="1"/>
    </xf>
    <xf numFmtId="0" fontId="41" fillId="0" borderId="29" xfId="1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 wrapText="1"/>
    </xf>
    <xf numFmtId="4" fontId="40" fillId="0" borderId="26" xfId="0" applyNumberFormat="1" applyFont="1" applyFill="1" applyBorder="1" applyAlignment="1">
      <alignment vertical="center" wrapText="1"/>
    </xf>
    <xf numFmtId="4" fontId="43" fillId="0" borderId="26" xfId="0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/>
    </xf>
    <xf numFmtId="2" fontId="40" fillId="0" borderId="9" xfId="0" applyNumberFormat="1" applyFont="1" applyFill="1" applyBorder="1" applyAlignment="1">
      <alignment horizontal="left" vertical="top"/>
    </xf>
    <xf numFmtId="49" fontId="26" fillId="5" borderId="5" xfId="6" applyNumberFormat="1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center" vertical="top" wrapText="1" shrinkToFit="1" readingOrder="1"/>
    </xf>
    <xf numFmtId="49" fontId="58" fillId="0" borderId="26" xfId="0" applyNumberFormat="1" applyFont="1" applyBorder="1" applyAlignment="1">
      <alignment horizontal="left" vertical="top" wrapText="1" shrinkToFit="1" readingOrder="1"/>
    </xf>
    <xf numFmtId="49" fontId="58" fillId="0" borderId="25" xfId="0" applyNumberFormat="1" applyFont="1" applyBorder="1" applyAlignment="1">
      <alignment horizontal="left" vertical="top" wrapText="1" shrinkToFit="1" readingOrder="1"/>
    </xf>
    <xf numFmtId="0" fontId="58" fillId="5" borderId="27" xfId="0" applyFont="1" applyFill="1" applyBorder="1" applyAlignment="1">
      <alignment horizontal="left" vertical="top" wrapText="1"/>
    </xf>
    <xf numFmtId="2" fontId="26" fillId="5" borderId="9" xfId="0" applyNumberFormat="1" applyFont="1" applyFill="1" applyBorder="1" applyAlignment="1">
      <alignment horizontal="right" vertical="top"/>
    </xf>
    <xf numFmtId="49" fontId="26" fillId="0" borderId="1" xfId="0" applyNumberFormat="1" applyFont="1" applyBorder="1" applyAlignment="1">
      <alignment horizontal="left" vertical="top" wrapText="1" shrinkToFit="1" readingOrder="1"/>
    </xf>
    <xf numFmtId="49" fontId="26" fillId="0" borderId="1" xfId="0" applyNumberFormat="1" applyFont="1" applyBorder="1" applyAlignment="1">
      <alignment horizontal="center" vertical="top" wrapText="1" shrinkToFit="1" readingOrder="1"/>
    </xf>
    <xf numFmtId="165" fontId="26" fillId="0" borderId="1" xfId="0" applyNumberFormat="1" applyFont="1" applyBorder="1" applyAlignment="1">
      <alignment horizontal="right" vertical="top" wrapText="1" shrinkToFit="1" readingOrder="1"/>
    </xf>
    <xf numFmtId="0" fontId="58" fillId="5" borderId="1" xfId="0" applyFont="1" applyFill="1" applyBorder="1" applyAlignment="1">
      <alignment horizontal="left" vertical="top" wrapText="1"/>
    </xf>
  </cellXfs>
  <cellStyles count="7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Tabela zbiorcza cz.1 (0030-0035)" xfId="6" xr:uid="{00000000-0005-0000-0000-000005000000}"/>
    <cellStyle name="Normalny_Wzór tabeli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zoomScaleNormal="100" zoomScaleSheetLayoutView="94" workbookViewId="0">
      <selection activeCell="I15" sqref="I15"/>
    </sheetView>
  </sheetViews>
  <sheetFormatPr defaultRowHeight="12.75" x14ac:dyDescent="0.2"/>
  <cols>
    <col min="1" max="1" width="5" style="3" customWidth="1"/>
    <col min="2" max="2" width="44.42578125" customWidth="1"/>
    <col min="3" max="3" width="17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303" t="s">
        <v>270</v>
      </c>
      <c r="B2" s="304"/>
      <c r="C2" s="304"/>
      <c r="D2" s="305"/>
      <c r="E2"/>
    </row>
    <row r="3" spans="1:8" ht="31.5" customHeight="1" thickBot="1" x14ac:dyDescent="0.25">
      <c r="A3" s="306" t="s">
        <v>0</v>
      </c>
      <c r="B3" s="307"/>
      <c r="C3" s="307"/>
      <c r="D3" s="308"/>
      <c r="E3" s="9"/>
      <c r="F3" s="3"/>
      <c r="G3" s="3"/>
      <c r="H3" s="3"/>
    </row>
    <row r="4" spans="1:8" s="4" customFormat="1" ht="25.9" customHeight="1" x14ac:dyDescent="0.2">
      <c r="A4" s="309" t="s">
        <v>1</v>
      </c>
      <c r="B4" s="311" t="s">
        <v>2</v>
      </c>
      <c r="C4" s="311" t="s">
        <v>3</v>
      </c>
      <c r="D4" s="313" t="s">
        <v>263</v>
      </c>
      <c r="E4" s="15"/>
      <c r="G4" s="111"/>
    </row>
    <row r="5" spans="1:8" s="4" customFormat="1" ht="22.5" customHeight="1" thickBot="1" x14ac:dyDescent="0.25">
      <c r="A5" s="310"/>
      <c r="B5" s="312"/>
      <c r="C5" s="315"/>
      <c r="D5" s="314"/>
      <c r="E5" s="15"/>
      <c r="F5" s="112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Robót'!G11</f>
        <v>0</v>
      </c>
    </row>
    <row r="8" spans="1:8" ht="21.75" customHeight="1" thickBot="1" x14ac:dyDescent="0.25">
      <c r="A8" s="22">
        <v>3</v>
      </c>
      <c r="B8" s="57" t="s">
        <v>127</v>
      </c>
      <c r="C8" s="61" t="s">
        <v>8</v>
      </c>
      <c r="D8" s="60">
        <f>'III. Prace przyg. i Zieleń '!G13</f>
        <v>0</v>
      </c>
    </row>
    <row r="9" spans="1:8" ht="21.75" customHeight="1" x14ac:dyDescent="0.2">
      <c r="A9" s="21">
        <v>4</v>
      </c>
      <c r="B9" s="57" t="s">
        <v>128</v>
      </c>
      <c r="C9" s="61" t="s">
        <v>9</v>
      </c>
      <c r="D9" s="60">
        <f>'IV. Układ drogowy'!G150</f>
        <v>0</v>
      </c>
    </row>
    <row r="10" spans="1:8" ht="21.75" customHeight="1" x14ac:dyDescent="0.2">
      <c r="A10" s="22">
        <v>5</v>
      </c>
      <c r="B10" s="57" t="s">
        <v>129</v>
      </c>
      <c r="C10" s="61" t="s">
        <v>10</v>
      </c>
      <c r="D10" s="60">
        <f>'V. Kanalizacja deszczowa'!G30</f>
        <v>0</v>
      </c>
    </row>
    <row r="11" spans="1:8" ht="21.75" customHeight="1" thickBot="1" x14ac:dyDescent="0.25">
      <c r="A11" s="22">
        <v>6</v>
      </c>
      <c r="B11" s="57" t="s">
        <v>131</v>
      </c>
      <c r="C11" s="61" t="s">
        <v>11</v>
      </c>
      <c r="D11" s="60">
        <f>'VI. Sieci elekt. i oświetlenie '!G38</f>
        <v>0</v>
      </c>
    </row>
    <row r="12" spans="1:8" ht="21.75" customHeight="1" thickBot="1" x14ac:dyDescent="0.25">
      <c r="A12" s="21">
        <v>7</v>
      </c>
      <c r="B12" s="57" t="s">
        <v>130</v>
      </c>
      <c r="C12" s="61" t="s">
        <v>12</v>
      </c>
      <c r="D12" s="60">
        <f>'VII. Telekomunikacja'!G46</f>
        <v>0</v>
      </c>
    </row>
    <row r="13" spans="1:8" s="45" customFormat="1" ht="40.5" customHeight="1" thickBot="1" x14ac:dyDescent="0.25">
      <c r="A13" s="316" t="s">
        <v>264</v>
      </c>
      <c r="B13" s="317"/>
      <c r="C13" s="318"/>
      <c r="D13" s="174">
        <f>SUM(D6:D12)</f>
        <v>0</v>
      </c>
      <c r="E13" s="44"/>
    </row>
    <row r="14" spans="1:8" s="45" customFormat="1" ht="27.75" customHeight="1" thickBot="1" x14ac:dyDescent="0.25">
      <c r="A14" s="316" t="s">
        <v>265</v>
      </c>
      <c r="B14" s="317"/>
      <c r="C14" s="318"/>
      <c r="D14" s="174">
        <v>0</v>
      </c>
      <c r="E14" s="44"/>
    </row>
    <row r="15" spans="1:8" s="45" customFormat="1" ht="32.25" customHeight="1" thickBot="1" x14ac:dyDescent="0.25">
      <c r="A15" s="319" t="s">
        <v>266</v>
      </c>
      <c r="B15" s="320"/>
      <c r="C15" s="321"/>
      <c r="D15" s="175">
        <f>SUM(D13:D14)</f>
        <v>0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8" t="s">
        <v>13</v>
      </c>
      <c r="C17" s="68"/>
      <c r="D17" s="52"/>
    </row>
    <row r="18" spans="1:4" ht="27.75" customHeight="1" x14ac:dyDescent="0.2">
      <c r="A18" s="51"/>
      <c r="B18" s="302" t="s">
        <v>14</v>
      </c>
      <c r="C18" s="302"/>
      <c r="D18" s="52"/>
    </row>
    <row r="49" spans="1:1" x14ac:dyDescent="0.2">
      <c r="A49" s="3">
        <f>A48+1</f>
        <v>1</v>
      </c>
    </row>
  </sheetData>
  <mergeCells count="10">
    <mergeCell ref="B18:C18"/>
    <mergeCell ref="A2:D2"/>
    <mergeCell ref="A3:D3"/>
    <mergeCell ref="A4:A5"/>
    <mergeCell ref="B4:B5"/>
    <mergeCell ref="D4:D5"/>
    <mergeCell ref="C4:C5"/>
    <mergeCell ref="A13:C13"/>
    <mergeCell ref="A14:C14"/>
    <mergeCell ref="A15:C1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zoomScaleSheetLayoutView="94" workbookViewId="0">
      <selection activeCell="A2" sqref="A2:G2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31" t="str">
        <f>zestawienie!A2</f>
        <v xml:space="preserve">Przedmiar Robót
Zadanie 4 "Budowa odcinka drogi (tzw. obwodnicy Bazy Las) pomiędzy drogą krajową nr 3 i ul. Ludzi Morza"
</v>
      </c>
      <c r="B1" s="332"/>
      <c r="C1" s="332"/>
      <c r="D1" s="332"/>
      <c r="E1" s="332"/>
      <c r="F1" s="332"/>
      <c r="G1" s="333"/>
    </row>
    <row r="2" spans="1:7" ht="21.75" customHeight="1" thickBot="1" x14ac:dyDescent="0.25">
      <c r="A2" s="338" t="s">
        <v>4</v>
      </c>
      <c r="B2" s="339"/>
      <c r="C2" s="339"/>
      <c r="D2" s="339"/>
      <c r="E2" s="339"/>
      <c r="F2" s="339"/>
      <c r="G2" s="340"/>
    </row>
    <row r="3" spans="1:7" s="2" customFormat="1" ht="33.75" customHeight="1" x14ac:dyDescent="0.2">
      <c r="A3" s="336" t="s">
        <v>15</v>
      </c>
      <c r="B3" s="334" t="s">
        <v>16</v>
      </c>
      <c r="C3" s="334" t="s">
        <v>17</v>
      </c>
      <c r="D3" s="322" t="s">
        <v>18</v>
      </c>
      <c r="E3" s="323"/>
      <c r="F3" s="324"/>
      <c r="G3" s="12" t="s">
        <v>362</v>
      </c>
    </row>
    <row r="4" spans="1:7" s="2" customFormat="1" ht="30.75" customHeight="1" thickBot="1" x14ac:dyDescent="0.25">
      <c r="A4" s="337"/>
      <c r="B4" s="335"/>
      <c r="C4" s="335"/>
      <c r="D4" s="341"/>
      <c r="E4" s="342"/>
      <c r="F4" s="343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328" t="s">
        <v>23</v>
      </c>
      <c r="E5" s="329"/>
      <c r="F5" s="330"/>
      <c r="G5" s="19"/>
    </row>
    <row r="6" spans="1:7" s="43" customFormat="1" ht="24" customHeight="1" thickBot="1" x14ac:dyDescent="0.25">
      <c r="A6" s="325" t="s">
        <v>24</v>
      </c>
      <c r="B6" s="326"/>
      <c r="C6" s="326"/>
      <c r="D6" s="326"/>
      <c r="E6" s="326"/>
      <c r="F6" s="327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tabSelected="1" view="pageBreakPreview" zoomScale="150" zoomScaleNormal="100" zoomScaleSheetLayoutView="150" workbookViewId="0">
      <selection activeCell="C7" sqref="C7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85546875" style="23" customWidth="1"/>
    <col min="5" max="5" width="8.57031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303" t="str">
        <f>zestawienie!A2</f>
        <v xml:space="preserve">Przedmiar Robót
Zadanie 4 "Budowa odcinka drogi (tzw. obwodnicy Bazy Las) pomiędzy drogą krajową nr 3 i ul. Ludzi Morza"
</v>
      </c>
      <c r="B1" s="304"/>
      <c r="C1" s="304"/>
      <c r="D1" s="304"/>
      <c r="E1" s="304"/>
      <c r="F1" s="304"/>
      <c r="G1" s="305"/>
    </row>
    <row r="2" spans="1:10" ht="33.75" customHeight="1" x14ac:dyDescent="0.2">
      <c r="A2" s="351" t="s">
        <v>15</v>
      </c>
      <c r="B2" s="346" t="s">
        <v>26</v>
      </c>
      <c r="C2" s="344" t="s">
        <v>27</v>
      </c>
      <c r="D2" s="344" t="s">
        <v>28</v>
      </c>
      <c r="E2" s="344"/>
      <c r="F2" s="11" t="s">
        <v>555</v>
      </c>
      <c r="G2" s="12" t="s">
        <v>363</v>
      </c>
      <c r="H2" s="39"/>
    </row>
    <row r="3" spans="1:10" ht="17.25" customHeight="1" x14ac:dyDescent="0.2">
      <c r="A3" s="352"/>
      <c r="B3" s="347"/>
      <c r="C3" s="345"/>
      <c r="D3" s="353" t="s">
        <v>29</v>
      </c>
      <c r="E3" s="354"/>
      <c r="F3" s="33" t="s">
        <v>19</v>
      </c>
      <c r="G3" s="34" t="s">
        <v>19</v>
      </c>
      <c r="H3" s="39"/>
    </row>
    <row r="4" spans="1:10" customFormat="1" ht="21.75" customHeight="1" x14ac:dyDescent="0.2">
      <c r="A4" s="348" t="s">
        <v>6</v>
      </c>
      <c r="B4" s="349"/>
      <c r="C4" s="349"/>
      <c r="D4" s="349"/>
      <c r="E4" s="349"/>
      <c r="F4" s="349"/>
      <c r="G4" s="350"/>
    </row>
    <row r="5" spans="1:10" s="23" customFormat="1" ht="39" customHeight="1" x14ac:dyDescent="0.2">
      <c r="A5" s="35" t="s">
        <v>30</v>
      </c>
      <c r="B5" s="176" t="s">
        <v>267</v>
      </c>
      <c r="C5" s="56" t="s">
        <v>126</v>
      </c>
      <c r="D5" s="355" t="s">
        <v>23</v>
      </c>
      <c r="E5" s="356"/>
      <c r="F5" s="37"/>
      <c r="G5" s="94">
        <f t="shared" ref="G5:G10" si="0">F5</f>
        <v>0</v>
      </c>
      <c r="H5" s="40"/>
      <c r="I5" s="26"/>
      <c r="J5" s="27"/>
    </row>
    <row r="6" spans="1:10" s="23" customFormat="1" ht="39" customHeight="1" x14ac:dyDescent="0.2">
      <c r="A6" s="35" t="s">
        <v>31</v>
      </c>
      <c r="B6" s="176" t="s">
        <v>267</v>
      </c>
      <c r="C6" s="286" t="s">
        <v>528</v>
      </c>
      <c r="D6" s="355" t="s">
        <v>23</v>
      </c>
      <c r="E6" s="356"/>
      <c r="F6" s="37"/>
      <c r="G6" s="94">
        <f t="shared" si="0"/>
        <v>0</v>
      </c>
      <c r="H6" s="40"/>
      <c r="I6" s="26"/>
      <c r="J6" s="27"/>
    </row>
    <row r="7" spans="1:10" s="23" customFormat="1" ht="39" customHeight="1" x14ac:dyDescent="0.2">
      <c r="A7" s="35" t="s">
        <v>32</v>
      </c>
      <c r="B7" s="176" t="s">
        <v>267</v>
      </c>
      <c r="C7" s="286" t="s">
        <v>559</v>
      </c>
      <c r="D7" s="355" t="s">
        <v>23</v>
      </c>
      <c r="E7" s="356"/>
      <c r="F7" s="37"/>
      <c r="G7" s="94">
        <f t="shared" si="0"/>
        <v>0</v>
      </c>
      <c r="H7" s="40"/>
      <c r="I7" s="26"/>
      <c r="J7" s="27"/>
    </row>
    <row r="8" spans="1:10" s="23" customFormat="1" ht="39" customHeight="1" x14ac:dyDescent="0.2">
      <c r="A8" s="35" t="s">
        <v>529</v>
      </c>
      <c r="B8" s="176" t="s">
        <v>267</v>
      </c>
      <c r="C8" s="286" t="s">
        <v>530</v>
      </c>
      <c r="D8" s="355" t="s">
        <v>23</v>
      </c>
      <c r="E8" s="356"/>
      <c r="F8" s="37"/>
      <c r="G8" s="94">
        <f t="shared" si="0"/>
        <v>0</v>
      </c>
      <c r="H8" s="40"/>
      <c r="I8" s="26"/>
      <c r="J8" s="27"/>
    </row>
    <row r="9" spans="1:10" s="23" customFormat="1" ht="39" customHeight="1" x14ac:dyDescent="0.2">
      <c r="A9" s="35" t="s">
        <v>531</v>
      </c>
      <c r="B9" s="176" t="s">
        <v>267</v>
      </c>
      <c r="C9" s="56" t="s">
        <v>533</v>
      </c>
      <c r="D9" s="284" t="s">
        <v>48</v>
      </c>
      <c r="E9" s="285">
        <v>2</v>
      </c>
      <c r="F9" s="37"/>
      <c r="G9" s="94">
        <f t="shared" si="0"/>
        <v>0</v>
      </c>
      <c r="H9" s="40"/>
      <c r="I9" s="26"/>
      <c r="J9" s="27"/>
    </row>
    <row r="10" spans="1:10" s="23" customFormat="1" ht="28.5" customHeight="1" x14ac:dyDescent="0.2">
      <c r="A10" s="35" t="s">
        <v>532</v>
      </c>
      <c r="B10" s="176" t="s">
        <v>267</v>
      </c>
      <c r="C10" s="56" t="s">
        <v>534</v>
      </c>
      <c r="D10" s="284" t="s">
        <v>48</v>
      </c>
      <c r="E10" s="285">
        <v>2</v>
      </c>
      <c r="F10" s="37"/>
      <c r="G10" s="94">
        <f t="shared" si="0"/>
        <v>0</v>
      </c>
      <c r="H10" s="40"/>
      <c r="I10" s="26"/>
      <c r="J10" s="27"/>
    </row>
    <row r="11" spans="1:10" s="25" customFormat="1" ht="22.5" customHeight="1" x14ac:dyDescent="0.2">
      <c r="A11" s="357" t="s">
        <v>33</v>
      </c>
      <c r="B11" s="358"/>
      <c r="C11" s="358"/>
      <c r="D11" s="358"/>
      <c r="E11" s="358"/>
      <c r="F11" s="359"/>
      <c r="G11" s="58">
        <f>SUM(G5:G10)</f>
        <v>0</v>
      </c>
      <c r="H11" s="38"/>
      <c r="I11" s="28"/>
      <c r="J11" s="29"/>
    </row>
    <row r="12" spans="1:10" ht="18" customHeight="1" x14ac:dyDescent="0.2">
      <c r="A12" s="23" t="s">
        <v>25</v>
      </c>
    </row>
  </sheetData>
  <mergeCells count="12">
    <mergeCell ref="D7:E7"/>
    <mergeCell ref="D8:E8"/>
    <mergeCell ref="A11:F11"/>
    <mergeCell ref="D6:E6"/>
    <mergeCell ref="D5:E5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4"/>
  <sheetViews>
    <sheetView zoomScale="110" zoomScaleNormal="110" zoomScaleSheetLayoutView="100" workbookViewId="0">
      <selection activeCell="C10" sqref="C10"/>
    </sheetView>
  </sheetViews>
  <sheetFormatPr defaultColWidth="9.140625" defaultRowHeight="43.5" customHeight="1" x14ac:dyDescent="0.2"/>
  <cols>
    <col min="1" max="1" width="8.140625" style="69" customWidth="1"/>
    <col min="2" max="2" width="11.85546875" style="181" customWidth="1"/>
    <col min="3" max="3" width="44.7109375" style="69" customWidth="1"/>
    <col min="4" max="4" width="7.7109375" style="69" customWidth="1"/>
    <col min="5" max="5" width="9.140625" style="69" customWidth="1"/>
    <col min="6" max="6" width="11.42578125" style="69" customWidth="1"/>
    <col min="7" max="7" width="12.85546875" style="69" customWidth="1"/>
    <col min="8" max="8" width="9.140625" style="69"/>
    <col min="9" max="9" width="9.85546875" style="70" bestFit="1" customWidth="1"/>
    <col min="10" max="16384" width="9.140625" style="69"/>
  </cols>
  <sheetData>
    <row r="1" spans="1:12" ht="50.25" customHeight="1" x14ac:dyDescent="0.2">
      <c r="A1" s="362" t="str">
        <f>zestawienie!A2</f>
        <v xml:space="preserve">Przedmiar Robót
Zadanie 4 "Budowa odcinka drogi (tzw. obwodnicy Bazy Las) pomiędzy drogą krajową nr 3 i ul. Ludzi Morza"
</v>
      </c>
      <c r="B1" s="362"/>
      <c r="C1" s="362"/>
      <c r="D1" s="362"/>
      <c r="E1" s="362"/>
      <c r="F1" s="362"/>
      <c r="G1" s="362"/>
    </row>
    <row r="2" spans="1:12" ht="23.25" customHeight="1" x14ac:dyDescent="0.2">
      <c r="A2" s="367"/>
      <c r="B2" s="368"/>
      <c r="C2" s="368"/>
      <c r="D2" s="368"/>
      <c r="E2" s="368"/>
      <c r="F2" s="368"/>
      <c r="G2" s="369"/>
    </row>
    <row r="3" spans="1:12" ht="43.5" customHeight="1" x14ac:dyDescent="0.2">
      <c r="A3" s="363" t="s">
        <v>15</v>
      </c>
      <c r="B3" s="365" t="s">
        <v>26</v>
      </c>
      <c r="C3" s="363" t="s">
        <v>27</v>
      </c>
      <c r="D3" s="363" t="s">
        <v>28</v>
      </c>
      <c r="E3" s="363"/>
      <c r="F3" s="75" t="s">
        <v>554</v>
      </c>
      <c r="G3" s="75" t="s">
        <v>362</v>
      </c>
    </row>
    <row r="4" spans="1:12" ht="18.600000000000001" customHeight="1" x14ac:dyDescent="0.2">
      <c r="A4" s="364"/>
      <c r="B4" s="366"/>
      <c r="C4" s="364"/>
      <c r="D4" s="93" t="s">
        <v>29</v>
      </c>
      <c r="E4" s="93" t="s">
        <v>34</v>
      </c>
      <c r="F4" s="71" t="s">
        <v>19</v>
      </c>
      <c r="G4" s="71" t="s">
        <v>19</v>
      </c>
    </row>
    <row r="5" spans="1:12" s="72" customFormat="1" ht="19.5" customHeight="1" x14ac:dyDescent="0.2">
      <c r="A5" s="372" t="s">
        <v>364</v>
      </c>
      <c r="B5" s="373"/>
      <c r="C5" s="373"/>
      <c r="D5" s="373"/>
      <c r="E5" s="373"/>
      <c r="F5" s="373"/>
      <c r="G5" s="374"/>
      <c r="I5" s="73"/>
    </row>
    <row r="6" spans="1:12" ht="21.75" customHeight="1" x14ac:dyDescent="0.2">
      <c r="A6" s="82"/>
      <c r="B6" s="178"/>
      <c r="C6" s="76" t="s">
        <v>36</v>
      </c>
      <c r="D6" s="254" t="s">
        <v>35</v>
      </c>
      <c r="E6" s="255" t="s">
        <v>35</v>
      </c>
      <c r="F6" s="92"/>
      <c r="G6" s="92"/>
    </row>
    <row r="7" spans="1:12" ht="48.75" customHeight="1" x14ac:dyDescent="0.2">
      <c r="A7" s="83" t="s">
        <v>37</v>
      </c>
      <c r="B7" s="179" t="s">
        <v>269</v>
      </c>
      <c r="C7" s="450" t="s">
        <v>557</v>
      </c>
      <c r="D7" s="96" t="s">
        <v>38</v>
      </c>
      <c r="E7" s="121">
        <v>35</v>
      </c>
      <c r="F7" s="92"/>
      <c r="G7" s="77">
        <f>ROUND(E7*F7,2)</f>
        <v>0</v>
      </c>
      <c r="I7" s="69"/>
    </row>
    <row r="8" spans="1:12" ht="43.5" customHeight="1" x14ac:dyDescent="0.2">
      <c r="A8" s="83" t="s">
        <v>39</v>
      </c>
      <c r="B8" s="179" t="s">
        <v>269</v>
      </c>
      <c r="C8" s="109" t="s">
        <v>536</v>
      </c>
      <c r="D8" s="96" t="s">
        <v>446</v>
      </c>
      <c r="E8" s="121">
        <v>2.2000000000000002</v>
      </c>
      <c r="F8" s="92"/>
      <c r="G8" s="77">
        <f>ROUND(E8*F8,2)</f>
        <v>0</v>
      </c>
      <c r="L8" s="119"/>
    </row>
    <row r="9" spans="1:12" ht="34.5" customHeight="1" x14ac:dyDescent="0.2">
      <c r="A9" s="83" t="s">
        <v>40</v>
      </c>
      <c r="B9" s="179" t="s">
        <v>268</v>
      </c>
      <c r="C9" s="115" t="s">
        <v>78</v>
      </c>
      <c r="D9" s="370" t="s">
        <v>23</v>
      </c>
      <c r="E9" s="371"/>
      <c r="F9" s="92"/>
      <c r="G9" s="77">
        <f>ROUND(F9,2)</f>
        <v>0</v>
      </c>
    </row>
    <row r="10" spans="1:12" ht="61.5" customHeight="1" x14ac:dyDescent="0.2">
      <c r="A10" s="83" t="s">
        <v>41</v>
      </c>
      <c r="B10" s="179" t="s">
        <v>271</v>
      </c>
      <c r="C10" s="95" t="s">
        <v>274</v>
      </c>
      <c r="D10" s="96" t="s">
        <v>48</v>
      </c>
      <c r="E10" s="96">
        <v>225</v>
      </c>
      <c r="F10" s="92"/>
      <c r="G10" s="77">
        <f>ROUND(E10*F10,2)</f>
        <v>0</v>
      </c>
    </row>
    <row r="11" spans="1:12" ht="63" customHeight="1" x14ac:dyDescent="0.2">
      <c r="A11" s="83" t="s">
        <v>42</v>
      </c>
      <c r="B11" s="180" t="s">
        <v>272</v>
      </c>
      <c r="C11" s="95" t="s">
        <v>275</v>
      </c>
      <c r="D11" s="121" t="s">
        <v>48</v>
      </c>
      <c r="E11" s="121">
        <v>14</v>
      </c>
      <c r="F11" s="92"/>
      <c r="G11" s="77">
        <f t="shared" ref="G11:G12" si="0">ROUND(E11*F11,2)</f>
        <v>0</v>
      </c>
    </row>
    <row r="12" spans="1:12" ht="66" customHeight="1" x14ac:dyDescent="0.2">
      <c r="A12" s="83" t="s">
        <v>273</v>
      </c>
      <c r="B12" s="180" t="s">
        <v>272</v>
      </c>
      <c r="C12" s="95" t="s">
        <v>276</v>
      </c>
      <c r="D12" s="121" t="s">
        <v>48</v>
      </c>
      <c r="E12" s="256">
        <v>940</v>
      </c>
      <c r="F12" s="92"/>
      <c r="G12" s="77">
        <f t="shared" si="0"/>
        <v>0</v>
      </c>
    </row>
    <row r="13" spans="1:12" ht="43.5" customHeight="1" x14ac:dyDescent="0.2">
      <c r="A13" s="360" t="s">
        <v>433</v>
      </c>
      <c r="B13" s="361"/>
      <c r="C13" s="361"/>
      <c r="D13" s="361"/>
      <c r="E13" s="361"/>
      <c r="F13" s="360"/>
      <c r="G13" s="74">
        <f>SUM(G7:G10)</f>
        <v>0</v>
      </c>
    </row>
    <row r="14" spans="1:12" ht="28.5" customHeight="1" x14ac:dyDescent="0.2">
      <c r="A14" s="69" t="s">
        <v>25</v>
      </c>
    </row>
  </sheetData>
  <mergeCells count="9">
    <mergeCell ref="A13:F13"/>
    <mergeCell ref="A1:G1"/>
    <mergeCell ref="A3:A4"/>
    <mergeCell ref="B3:B4"/>
    <mergeCell ref="C3:C4"/>
    <mergeCell ref="D3:E3"/>
    <mergeCell ref="A2:G2"/>
    <mergeCell ref="D9:E9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51"/>
  <sheetViews>
    <sheetView topLeftCell="A139" zoomScale="140" zoomScaleNormal="140" zoomScaleSheetLayoutView="100" workbookViewId="0">
      <selection activeCell="B55" sqref="B55"/>
    </sheetView>
  </sheetViews>
  <sheetFormatPr defaultColWidth="9.140625" defaultRowHeight="43.5" customHeight="1" x14ac:dyDescent="0.2"/>
  <cols>
    <col min="1" max="1" width="7.7109375" style="186" customWidth="1"/>
    <col min="2" max="2" width="11" style="186" customWidth="1"/>
    <col min="3" max="3" width="64.42578125" style="84" customWidth="1"/>
    <col min="4" max="4" width="12" style="84" customWidth="1"/>
    <col min="5" max="5" width="13.28515625" style="198" customWidth="1"/>
    <col min="6" max="6" width="18.42578125" style="84" customWidth="1"/>
    <col min="7" max="7" width="12.85546875" style="87" customWidth="1"/>
    <col min="8" max="8" width="9.140625" style="84"/>
    <col min="9" max="9" width="83.5703125" style="84" customWidth="1"/>
    <col min="10" max="16384" width="9.140625" style="84"/>
  </cols>
  <sheetData>
    <row r="1" spans="1:9" ht="65.099999999999994" customHeight="1" x14ac:dyDescent="0.2">
      <c r="A1" s="375" t="str">
        <f>zestawienie!A2</f>
        <v xml:space="preserve">Przedmiar Robót
Zadanie 4 "Budowa odcinka drogi (tzw. obwodnicy Bazy Las) pomiędzy drogą krajową nr 3 i ul. Ludzi Morza"
</v>
      </c>
      <c r="B1" s="376"/>
      <c r="C1" s="376"/>
      <c r="D1" s="376"/>
      <c r="E1" s="376"/>
      <c r="F1" s="376"/>
      <c r="G1" s="377"/>
    </row>
    <row r="2" spans="1:9" ht="27.75" customHeight="1" x14ac:dyDescent="0.2">
      <c r="A2" s="381"/>
      <c r="B2" s="382"/>
      <c r="C2" s="382"/>
      <c r="D2" s="382"/>
      <c r="E2" s="382"/>
      <c r="F2" s="382"/>
      <c r="G2" s="383"/>
    </row>
    <row r="3" spans="1:9" ht="43.5" customHeight="1" x14ac:dyDescent="0.2">
      <c r="A3" s="378" t="s">
        <v>15</v>
      </c>
      <c r="B3" s="379" t="s">
        <v>26</v>
      </c>
      <c r="C3" s="380" t="s">
        <v>27</v>
      </c>
      <c r="D3" s="380" t="s">
        <v>28</v>
      </c>
      <c r="E3" s="380"/>
      <c r="F3" s="123" t="s">
        <v>554</v>
      </c>
      <c r="G3" s="124" t="s">
        <v>362</v>
      </c>
    </row>
    <row r="4" spans="1:9" ht="28.5" customHeight="1" x14ac:dyDescent="0.2">
      <c r="A4" s="378"/>
      <c r="B4" s="379"/>
      <c r="C4" s="380"/>
      <c r="D4" s="172" t="s">
        <v>29</v>
      </c>
      <c r="E4" s="123" t="s">
        <v>188</v>
      </c>
      <c r="F4" s="123" t="s">
        <v>19</v>
      </c>
      <c r="G4" s="124" t="s">
        <v>19</v>
      </c>
    </row>
    <row r="5" spans="1:9" ht="43.5" hidden="1" customHeight="1" x14ac:dyDescent="0.2">
      <c r="A5" s="384" t="s">
        <v>138</v>
      </c>
      <c r="B5" s="385"/>
      <c r="C5" s="385"/>
      <c r="D5" s="385"/>
      <c r="E5" s="385"/>
      <c r="F5" s="385"/>
      <c r="G5" s="386"/>
    </row>
    <row r="6" spans="1:9" ht="27.75" customHeight="1" x14ac:dyDescent="0.2">
      <c r="A6" s="348" t="s">
        <v>128</v>
      </c>
      <c r="B6" s="349"/>
      <c r="C6" s="349"/>
      <c r="D6" s="349"/>
      <c r="E6" s="349"/>
      <c r="F6" s="349"/>
      <c r="G6" s="350"/>
    </row>
    <row r="7" spans="1:9" ht="26.25" customHeight="1" x14ac:dyDescent="0.2">
      <c r="A7" s="85" t="s">
        <v>103</v>
      </c>
      <c r="B7" s="187"/>
      <c r="C7" s="125" t="s">
        <v>45</v>
      </c>
      <c r="D7" s="126" t="s">
        <v>35</v>
      </c>
      <c r="E7" s="127" t="s">
        <v>35</v>
      </c>
      <c r="F7" s="128"/>
      <c r="G7" s="129"/>
    </row>
    <row r="8" spans="1:9" ht="31.5" customHeight="1" x14ac:dyDescent="0.2">
      <c r="A8" s="184" t="s">
        <v>60</v>
      </c>
      <c r="B8" s="177" t="s">
        <v>79</v>
      </c>
      <c r="C8" s="130" t="s">
        <v>448</v>
      </c>
      <c r="D8" s="131" t="s">
        <v>447</v>
      </c>
      <c r="E8" s="132">
        <v>0.9</v>
      </c>
      <c r="F8" s="128"/>
      <c r="G8" s="133">
        <f>ROUND(E8*F8,2)</f>
        <v>0</v>
      </c>
    </row>
    <row r="9" spans="1:9" ht="24" customHeight="1" x14ac:dyDescent="0.2">
      <c r="A9" s="184" t="s">
        <v>61</v>
      </c>
      <c r="B9" s="177" t="s">
        <v>46</v>
      </c>
      <c r="C9" s="130" t="s">
        <v>80</v>
      </c>
      <c r="D9" s="131" t="s">
        <v>44</v>
      </c>
      <c r="E9" s="132">
        <v>1</v>
      </c>
      <c r="F9" s="128"/>
      <c r="G9" s="133">
        <f>ROUND(E9*F9,2)</f>
        <v>0</v>
      </c>
    </row>
    <row r="10" spans="1:9" ht="43.5" customHeight="1" x14ac:dyDescent="0.2">
      <c r="A10" s="85"/>
      <c r="B10" s="187"/>
      <c r="C10" s="125" t="s">
        <v>94</v>
      </c>
      <c r="D10" s="134"/>
      <c r="E10" s="127"/>
      <c r="F10" s="135"/>
      <c r="G10" s="136"/>
    </row>
    <row r="11" spans="1:9" ht="21.75" customHeight="1" x14ac:dyDescent="0.2">
      <c r="A11" s="184" t="s">
        <v>62</v>
      </c>
      <c r="B11" s="177" t="s">
        <v>81</v>
      </c>
      <c r="C11" s="130" t="s">
        <v>277</v>
      </c>
      <c r="D11" s="131" t="s">
        <v>189</v>
      </c>
      <c r="E11" s="132">
        <v>13933.7</v>
      </c>
      <c r="F11" s="135"/>
      <c r="G11" s="133">
        <f>ROUND(E11*F11,2)</f>
        <v>0</v>
      </c>
      <c r="I11" s="110"/>
    </row>
    <row r="12" spans="1:9" ht="43.5" customHeight="1" x14ac:dyDescent="0.2">
      <c r="A12" s="85"/>
      <c r="B12" s="187"/>
      <c r="C12" s="125" t="s">
        <v>95</v>
      </c>
      <c r="D12" s="134"/>
      <c r="E12" s="132"/>
      <c r="F12" s="137"/>
      <c r="G12" s="138"/>
    </row>
    <row r="13" spans="1:9" ht="51.75" customHeight="1" x14ac:dyDescent="0.2">
      <c r="A13" s="184" t="s">
        <v>63</v>
      </c>
      <c r="B13" s="177" t="s">
        <v>82</v>
      </c>
      <c r="C13" s="139" t="s">
        <v>519</v>
      </c>
      <c r="D13" s="122" t="s">
        <v>48</v>
      </c>
      <c r="E13" s="140">
        <v>1</v>
      </c>
      <c r="F13" s="137"/>
      <c r="G13" s="133">
        <f>ROUND(E13*F13,2)</f>
        <v>0</v>
      </c>
    </row>
    <row r="14" spans="1:9" ht="46.5" customHeight="1" x14ac:dyDescent="0.2">
      <c r="A14" s="184" t="s">
        <v>64</v>
      </c>
      <c r="B14" s="177" t="s">
        <v>82</v>
      </c>
      <c r="C14" s="139" t="s">
        <v>278</v>
      </c>
      <c r="D14" s="131" t="s">
        <v>190</v>
      </c>
      <c r="E14" s="151">
        <v>187</v>
      </c>
      <c r="F14" s="135"/>
      <c r="G14" s="133">
        <f>ROUND(E14*F14,2)</f>
        <v>0</v>
      </c>
    </row>
    <row r="15" spans="1:9" ht="45" customHeight="1" x14ac:dyDescent="0.2">
      <c r="A15" s="184" t="s">
        <v>65</v>
      </c>
      <c r="B15" s="177" t="s">
        <v>82</v>
      </c>
      <c r="C15" s="288" t="s">
        <v>280</v>
      </c>
      <c r="D15" s="131" t="s">
        <v>190</v>
      </c>
      <c r="E15" s="452">
        <v>4</v>
      </c>
      <c r="F15" s="137"/>
      <c r="G15" s="133">
        <f t="shared" ref="G15:G32" si="0">ROUND(E15*F15,2)</f>
        <v>0</v>
      </c>
    </row>
    <row r="16" spans="1:9" ht="44.25" customHeight="1" x14ac:dyDescent="0.2">
      <c r="A16" s="184" t="s">
        <v>66</v>
      </c>
      <c r="B16" s="177" t="s">
        <v>82</v>
      </c>
      <c r="C16" s="288" t="s">
        <v>279</v>
      </c>
      <c r="D16" s="131" t="s">
        <v>190</v>
      </c>
      <c r="E16" s="452">
        <v>39</v>
      </c>
      <c r="F16" s="137"/>
      <c r="G16" s="133">
        <f t="shared" ref="G16" si="1">ROUND(E16*F16,2)</f>
        <v>0</v>
      </c>
    </row>
    <row r="17" spans="1:7" ht="40.5" customHeight="1" x14ac:dyDescent="0.2">
      <c r="A17" s="184" t="s">
        <v>67</v>
      </c>
      <c r="B17" s="177" t="s">
        <v>82</v>
      </c>
      <c r="C17" s="288" t="s">
        <v>281</v>
      </c>
      <c r="D17" s="131" t="s">
        <v>190</v>
      </c>
      <c r="E17" s="452">
        <v>6</v>
      </c>
      <c r="F17" s="137"/>
      <c r="G17" s="133">
        <f t="shared" si="0"/>
        <v>0</v>
      </c>
    </row>
    <row r="18" spans="1:7" ht="39.75" customHeight="1" x14ac:dyDescent="0.2">
      <c r="A18" s="184" t="s">
        <v>313</v>
      </c>
      <c r="B18" s="177" t="s">
        <v>82</v>
      </c>
      <c r="C18" s="288" t="s">
        <v>282</v>
      </c>
      <c r="D18" s="131" t="s">
        <v>190</v>
      </c>
      <c r="E18" s="452">
        <v>84</v>
      </c>
      <c r="F18" s="137"/>
      <c r="G18" s="133">
        <f t="shared" ref="G18" si="2">ROUND(E18*F18,2)</f>
        <v>0</v>
      </c>
    </row>
    <row r="19" spans="1:7" ht="48" customHeight="1" x14ac:dyDescent="0.2">
      <c r="A19" s="184" t="s">
        <v>68</v>
      </c>
      <c r="B19" s="177" t="s">
        <v>82</v>
      </c>
      <c r="C19" s="288" t="s">
        <v>283</v>
      </c>
      <c r="D19" s="131" t="s">
        <v>190</v>
      </c>
      <c r="E19" s="451">
        <v>2</v>
      </c>
      <c r="F19" s="137"/>
      <c r="G19" s="133">
        <f t="shared" si="0"/>
        <v>0</v>
      </c>
    </row>
    <row r="20" spans="1:7" ht="41.25" customHeight="1" x14ac:dyDescent="0.2">
      <c r="A20" s="184" t="s">
        <v>104</v>
      </c>
      <c r="B20" s="177" t="s">
        <v>82</v>
      </c>
      <c r="C20" s="288" t="s">
        <v>284</v>
      </c>
      <c r="D20" s="131" t="s">
        <v>190</v>
      </c>
      <c r="E20" s="451">
        <v>3</v>
      </c>
      <c r="F20" s="137"/>
      <c r="G20" s="133">
        <f t="shared" ref="G20" si="3">ROUND(E20*F20,2)</f>
        <v>0</v>
      </c>
    </row>
    <row r="21" spans="1:7" ht="32.25" customHeight="1" x14ac:dyDescent="0.2">
      <c r="A21" s="184" t="s">
        <v>314</v>
      </c>
      <c r="B21" s="177" t="s">
        <v>82</v>
      </c>
      <c r="C21" s="288" t="s">
        <v>285</v>
      </c>
      <c r="D21" s="131" t="s">
        <v>190</v>
      </c>
      <c r="E21" s="452">
        <v>49</v>
      </c>
      <c r="F21" s="135"/>
      <c r="G21" s="133">
        <f t="shared" ref="G21" si="4">ROUND(E21*F21,2)</f>
        <v>0</v>
      </c>
    </row>
    <row r="22" spans="1:7" ht="45" customHeight="1" x14ac:dyDescent="0.2">
      <c r="A22" s="184" t="s">
        <v>315</v>
      </c>
      <c r="B22" s="177" t="s">
        <v>82</v>
      </c>
      <c r="C22" s="288" t="s">
        <v>286</v>
      </c>
      <c r="D22" s="131" t="s">
        <v>190</v>
      </c>
      <c r="E22" s="452">
        <v>99</v>
      </c>
      <c r="F22" s="135"/>
      <c r="G22" s="133">
        <f t="shared" ref="G22" si="5">ROUND(E22*F22,2)</f>
        <v>0</v>
      </c>
    </row>
    <row r="23" spans="1:7" ht="57" customHeight="1" x14ac:dyDescent="0.2">
      <c r="A23" s="184" t="s">
        <v>316</v>
      </c>
      <c r="B23" s="177" t="s">
        <v>82</v>
      </c>
      <c r="C23" s="288" t="s">
        <v>287</v>
      </c>
      <c r="D23" s="131" t="s">
        <v>190</v>
      </c>
      <c r="E23" s="452">
        <v>10</v>
      </c>
      <c r="F23" s="135"/>
      <c r="G23" s="133">
        <f t="shared" si="0"/>
        <v>0</v>
      </c>
    </row>
    <row r="24" spans="1:7" ht="44.25" customHeight="1" x14ac:dyDescent="0.2">
      <c r="A24" s="184" t="s">
        <v>317</v>
      </c>
      <c r="B24" s="177" t="s">
        <v>82</v>
      </c>
      <c r="C24" s="288" t="s">
        <v>288</v>
      </c>
      <c r="D24" s="131" t="s">
        <v>190</v>
      </c>
      <c r="E24" s="452">
        <v>89</v>
      </c>
      <c r="F24" s="135"/>
      <c r="G24" s="133">
        <f t="shared" ref="G24" si="6">ROUND(E24*F24,2)</f>
        <v>0</v>
      </c>
    </row>
    <row r="25" spans="1:7" ht="44.25" customHeight="1" x14ac:dyDescent="0.2">
      <c r="A25" s="184" t="s">
        <v>318</v>
      </c>
      <c r="B25" s="177" t="s">
        <v>82</v>
      </c>
      <c r="C25" s="288" t="s">
        <v>289</v>
      </c>
      <c r="D25" s="453" t="s">
        <v>43</v>
      </c>
      <c r="E25" s="452">
        <v>100</v>
      </c>
      <c r="F25" s="135"/>
      <c r="G25" s="133">
        <f t="shared" ref="G25" si="7">ROUND(E25*F25,2)</f>
        <v>0</v>
      </c>
    </row>
    <row r="26" spans="1:7" ht="46.5" customHeight="1" x14ac:dyDescent="0.2">
      <c r="A26" s="184" t="s">
        <v>319</v>
      </c>
      <c r="B26" s="177" t="s">
        <v>82</v>
      </c>
      <c r="C26" s="288" t="s">
        <v>558</v>
      </c>
      <c r="D26" s="453" t="s">
        <v>43</v>
      </c>
      <c r="E26" s="452">
        <v>211</v>
      </c>
      <c r="F26" s="135"/>
      <c r="G26" s="133">
        <f t="shared" si="0"/>
        <v>0</v>
      </c>
    </row>
    <row r="27" spans="1:7" ht="45" customHeight="1" x14ac:dyDescent="0.2">
      <c r="A27" s="184" t="s">
        <v>320</v>
      </c>
      <c r="B27" s="177" t="s">
        <v>82</v>
      </c>
      <c r="C27" s="288" t="s">
        <v>290</v>
      </c>
      <c r="D27" s="453" t="s">
        <v>43</v>
      </c>
      <c r="E27" s="451">
        <v>17</v>
      </c>
      <c r="F27" s="135"/>
      <c r="G27" s="133">
        <f t="shared" si="0"/>
        <v>0</v>
      </c>
    </row>
    <row r="28" spans="1:7" ht="46.5" customHeight="1" x14ac:dyDescent="0.2">
      <c r="A28" s="184" t="s">
        <v>321</v>
      </c>
      <c r="B28" s="177" t="s">
        <v>82</v>
      </c>
      <c r="C28" s="288" t="s">
        <v>291</v>
      </c>
      <c r="D28" s="131" t="s">
        <v>189</v>
      </c>
      <c r="E28" s="451">
        <v>25</v>
      </c>
      <c r="F28" s="135"/>
      <c r="G28" s="133">
        <f t="shared" si="0"/>
        <v>0</v>
      </c>
    </row>
    <row r="29" spans="1:7" ht="57.75" customHeight="1" x14ac:dyDescent="0.2">
      <c r="A29" s="184" t="s">
        <v>322</v>
      </c>
      <c r="B29" s="177" t="s">
        <v>82</v>
      </c>
      <c r="C29" s="288" t="s">
        <v>292</v>
      </c>
      <c r="D29" s="131" t="s">
        <v>190</v>
      </c>
      <c r="E29" s="452">
        <v>40</v>
      </c>
      <c r="F29" s="135"/>
      <c r="G29" s="133">
        <f t="shared" si="0"/>
        <v>0</v>
      </c>
    </row>
    <row r="30" spans="1:7" ht="42.75" customHeight="1" x14ac:dyDescent="0.2">
      <c r="A30" s="184" t="s">
        <v>323</v>
      </c>
      <c r="B30" s="177" t="s">
        <v>82</v>
      </c>
      <c r="C30" s="288" t="s">
        <v>293</v>
      </c>
      <c r="D30" s="131" t="s">
        <v>190</v>
      </c>
      <c r="E30" s="452">
        <v>746</v>
      </c>
      <c r="F30" s="135"/>
      <c r="G30" s="133">
        <f t="shared" ref="G30:G31" si="8">ROUND(E30*F30,2)</f>
        <v>0</v>
      </c>
    </row>
    <row r="31" spans="1:7" ht="54" customHeight="1" x14ac:dyDescent="0.2">
      <c r="A31" s="184" t="s">
        <v>324</v>
      </c>
      <c r="B31" s="177" t="s">
        <v>82</v>
      </c>
      <c r="C31" s="288" t="s">
        <v>294</v>
      </c>
      <c r="D31" s="131" t="s">
        <v>190</v>
      </c>
      <c r="E31" s="452">
        <v>20</v>
      </c>
      <c r="F31" s="135"/>
      <c r="G31" s="133">
        <f t="shared" si="8"/>
        <v>0</v>
      </c>
    </row>
    <row r="32" spans="1:7" ht="51.75" customHeight="1" x14ac:dyDescent="0.2">
      <c r="A32" s="184" t="s">
        <v>325</v>
      </c>
      <c r="B32" s="177" t="s">
        <v>82</v>
      </c>
      <c r="C32" s="288" t="s">
        <v>295</v>
      </c>
      <c r="D32" s="131" t="s">
        <v>190</v>
      </c>
      <c r="E32" s="452">
        <v>766</v>
      </c>
      <c r="F32" s="135"/>
      <c r="G32" s="133">
        <f t="shared" si="0"/>
        <v>0</v>
      </c>
    </row>
    <row r="33" spans="1:7" ht="43.5" customHeight="1" x14ac:dyDescent="0.2">
      <c r="A33" s="394" t="s">
        <v>49</v>
      </c>
      <c r="B33" s="389"/>
      <c r="C33" s="402"/>
      <c r="D33" s="389"/>
      <c r="E33" s="389"/>
      <c r="F33" s="389"/>
      <c r="G33" s="142">
        <f>SUM(G8:G32)</f>
        <v>0</v>
      </c>
    </row>
    <row r="34" spans="1:7" ht="44.25" customHeight="1" x14ac:dyDescent="0.2">
      <c r="A34" s="85" t="s">
        <v>69</v>
      </c>
      <c r="B34" s="187"/>
      <c r="C34" s="143" t="s">
        <v>96</v>
      </c>
      <c r="D34" s="126"/>
      <c r="E34" s="132"/>
      <c r="F34" s="137"/>
      <c r="G34" s="454"/>
    </row>
    <row r="35" spans="1:7" ht="36.75" customHeight="1" x14ac:dyDescent="0.2">
      <c r="A35" s="184" t="s">
        <v>70</v>
      </c>
      <c r="B35" s="177" t="s">
        <v>84</v>
      </c>
      <c r="C35" s="144" t="s">
        <v>296</v>
      </c>
      <c r="D35" s="131" t="s">
        <v>189</v>
      </c>
      <c r="E35" s="132">
        <v>187</v>
      </c>
      <c r="F35" s="135"/>
      <c r="G35" s="133">
        <f>ROUND(E35*F35,2)</f>
        <v>0</v>
      </c>
    </row>
    <row r="36" spans="1:7" ht="40.5" customHeight="1" x14ac:dyDescent="0.2">
      <c r="A36" s="184" t="s">
        <v>71</v>
      </c>
      <c r="B36" s="177" t="s">
        <v>85</v>
      </c>
      <c r="C36" s="130" t="s">
        <v>86</v>
      </c>
      <c r="D36" s="131" t="s">
        <v>189</v>
      </c>
      <c r="E36" s="132">
        <v>28367</v>
      </c>
      <c r="F36" s="137"/>
      <c r="G36" s="133">
        <f>ROUND(E36*F36,2)</f>
        <v>0</v>
      </c>
    </row>
    <row r="37" spans="1:7" ht="34.5" customHeight="1" x14ac:dyDescent="0.2">
      <c r="A37" s="394" t="s">
        <v>50</v>
      </c>
      <c r="B37" s="389"/>
      <c r="C37" s="389"/>
      <c r="D37" s="389"/>
      <c r="E37" s="389"/>
      <c r="F37" s="389"/>
      <c r="G37" s="142">
        <f>SUM(G35:G36)</f>
        <v>0</v>
      </c>
    </row>
    <row r="38" spans="1:7" ht="41.25" customHeight="1" x14ac:dyDescent="0.2">
      <c r="A38" s="85" t="s">
        <v>297</v>
      </c>
      <c r="B38" s="187"/>
      <c r="C38" s="395" t="s">
        <v>97</v>
      </c>
      <c r="D38" s="396"/>
      <c r="E38" s="396"/>
      <c r="F38" s="397"/>
      <c r="G38" s="454"/>
    </row>
    <row r="39" spans="1:7" ht="57.75" customHeight="1" x14ac:dyDescent="0.2">
      <c r="A39" s="184" t="s">
        <v>298</v>
      </c>
      <c r="B39" s="177" t="s">
        <v>308</v>
      </c>
      <c r="C39" s="130" t="s">
        <v>180</v>
      </c>
      <c r="D39" s="131" t="s">
        <v>190</v>
      </c>
      <c r="E39" s="151">
        <v>1699</v>
      </c>
      <c r="F39" s="137"/>
      <c r="G39" s="133">
        <f>ROUND(E39*F39,2)</f>
        <v>0</v>
      </c>
    </row>
    <row r="40" spans="1:7" ht="63.75" customHeight="1" x14ac:dyDescent="0.2">
      <c r="A40" s="184" t="s">
        <v>299</v>
      </c>
      <c r="B40" s="177" t="s">
        <v>308</v>
      </c>
      <c r="C40" s="130" t="s">
        <v>181</v>
      </c>
      <c r="D40" s="131" t="s">
        <v>190</v>
      </c>
      <c r="E40" s="193">
        <v>6646</v>
      </c>
      <c r="F40" s="135"/>
      <c r="G40" s="133">
        <f>ROUND(E40*F40,2)</f>
        <v>0</v>
      </c>
    </row>
    <row r="41" spans="1:7" ht="59.25" customHeight="1" x14ac:dyDescent="0.2">
      <c r="A41" s="184" t="s">
        <v>300</v>
      </c>
      <c r="B41" s="177" t="s">
        <v>308</v>
      </c>
      <c r="C41" s="130" t="s">
        <v>185</v>
      </c>
      <c r="D41" s="131" t="s">
        <v>190</v>
      </c>
      <c r="E41" s="193">
        <v>7351</v>
      </c>
      <c r="F41" s="137"/>
      <c r="G41" s="133">
        <f>ROUND(E41*F41,2)</f>
        <v>0</v>
      </c>
    </row>
    <row r="42" spans="1:7" ht="53.25" customHeight="1" x14ac:dyDescent="0.2">
      <c r="A42" s="184" t="s">
        <v>301</v>
      </c>
      <c r="B42" s="177" t="s">
        <v>308</v>
      </c>
      <c r="C42" s="130" t="s">
        <v>186</v>
      </c>
      <c r="D42" s="131" t="s">
        <v>190</v>
      </c>
      <c r="E42" s="193">
        <v>197</v>
      </c>
      <c r="F42" s="137"/>
      <c r="G42" s="133">
        <f>ROUND(E42*F42,2)</f>
        <v>0</v>
      </c>
    </row>
    <row r="43" spans="1:7" ht="51.75" customHeight="1" x14ac:dyDescent="0.2">
      <c r="A43" s="184" t="s">
        <v>302</v>
      </c>
      <c r="B43" s="177" t="s">
        <v>308</v>
      </c>
      <c r="C43" s="130" t="s">
        <v>187</v>
      </c>
      <c r="D43" s="131" t="s">
        <v>190</v>
      </c>
      <c r="E43" s="193">
        <v>2678</v>
      </c>
      <c r="F43" s="137"/>
      <c r="G43" s="133">
        <f t="shared" ref="G43:G46" si="9">ROUND(E43*F43,2)</f>
        <v>0</v>
      </c>
    </row>
    <row r="44" spans="1:7" ht="37.5" customHeight="1" x14ac:dyDescent="0.2">
      <c r="A44" s="184" t="s">
        <v>303</v>
      </c>
      <c r="B44" s="188" t="s">
        <v>309</v>
      </c>
      <c r="C44" s="130" t="s">
        <v>182</v>
      </c>
      <c r="D44" s="131" t="s">
        <v>190</v>
      </c>
      <c r="E44" s="193">
        <v>807</v>
      </c>
      <c r="F44" s="137"/>
      <c r="G44" s="133">
        <f t="shared" si="9"/>
        <v>0</v>
      </c>
    </row>
    <row r="45" spans="1:7" ht="37.5" customHeight="1" x14ac:dyDescent="0.2">
      <c r="A45" s="184" t="s">
        <v>304</v>
      </c>
      <c r="B45" s="188" t="s">
        <v>309</v>
      </c>
      <c r="C45" s="130" t="s">
        <v>183</v>
      </c>
      <c r="D45" s="131" t="s">
        <v>190</v>
      </c>
      <c r="E45" s="193">
        <v>2911</v>
      </c>
      <c r="F45" s="137"/>
      <c r="G45" s="133">
        <f t="shared" si="9"/>
        <v>0</v>
      </c>
    </row>
    <row r="46" spans="1:7" ht="38.25" customHeight="1" x14ac:dyDescent="0.2">
      <c r="A46" s="184" t="s">
        <v>305</v>
      </c>
      <c r="B46" s="188" t="s">
        <v>310</v>
      </c>
      <c r="C46" s="130" t="s">
        <v>523</v>
      </c>
      <c r="D46" s="131" t="s">
        <v>190</v>
      </c>
      <c r="E46" s="193">
        <v>807</v>
      </c>
      <c r="F46" s="135"/>
      <c r="G46" s="133">
        <f t="shared" si="9"/>
        <v>0</v>
      </c>
    </row>
    <row r="47" spans="1:7" ht="36" customHeight="1" x14ac:dyDescent="0.2">
      <c r="A47" s="184" t="s">
        <v>306</v>
      </c>
      <c r="B47" s="188" t="s">
        <v>310</v>
      </c>
      <c r="C47" s="130" t="s">
        <v>184</v>
      </c>
      <c r="D47" s="131" t="s">
        <v>190</v>
      </c>
      <c r="E47" s="193">
        <v>807</v>
      </c>
      <c r="F47" s="135"/>
      <c r="G47" s="133">
        <f>ROUND(E47*F47,2)</f>
        <v>0</v>
      </c>
    </row>
    <row r="48" spans="1:7" ht="30.75" customHeight="1" x14ac:dyDescent="0.2">
      <c r="A48" s="184"/>
      <c r="B48" s="185"/>
      <c r="C48" s="145" t="s">
        <v>311</v>
      </c>
      <c r="D48" s="122"/>
      <c r="E48" s="141"/>
      <c r="F48" s="137"/>
      <c r="G48" s="133">
        <f t="shared" ref="G48:G49" si="10">ROUND(E48*F48,2)</f>
        <v>0</v>
      </c>
    </row>
    <row r="49" spans="1:7" ht="60.75" customHeight="1" x14ac:dyDescent="0.2">
      <c r="A49" s="184" t="s">
        <v>307</v>
      </c>
      <c r="B49" s="185" t="s">
        <v>312</v>
      </c>
      <c r="C49" s="261" t="s">
        <v>191</v>
      </c>
      <c r="D49" s="131" t="s">
        <v>190</v>
      </c>
      <c r="E49" s="262">
        <v>6909</v>
      </c>
      <c r="F49" s="135"/>
      <c r="G49" s="133">
        <f t="shared" si="10"/>
        <v>0</v>
      </c>
    </row>
    <row r="50" spans="1:7" ht="43.5" customHeight="1" x14ac:dyDescent="0.2">
      <c r="A50" s="394" t="s">
        <v>51</v>
      </c>
      <c r="B50" s="389"/>
      <c r="C50" s="389"/>
      <c r="D50" s="389"/>
      <c r="E50" s="389"/>
      <c r="F50" s="389"/>
      <c r="G50" s="142">
        <f>SUM(G39:G49)</f>
        <v>0</v>
      </c>
    </row>
    <row r="51" spans="1:7" ht="39.75" customHeight="1" x14ac:dyDescent="0.2">
      <c r="A51" s="85" t="s">
        <v>72</v>
      </c>
      <c r="B51" s="187"/>
      <c r="C51" s="395" t="s">
        <v>98</v>
      </c>
      <c r="D51" s="396"/>
      <c r="E51" s="396"/>
      <c r="F51" s="396"/>
      <c r="G51" s="398"/>
    </row>
    <row r="52" spans="1:7" ht="20.25" customHeight="1" x14ac:dyDescent="0.2">
      <c r="A52" s="85"/>
      <c r="B52" s="183"/>
      <c r="C52" s="146" t="s">
        <v>326</v>
      </c>
      <c r="D52" s="126" t="s">
        <v>35</v>
      </c>
      <c r="E52" s="132" t="s">
        <v>35</v>
      </c>
      <c r="F52" s="135"/>
      <c r="G52" s="138"/>
    </row>
    <row r="53" spans="1:7" ht="43.5" customHeight="1" x14ac:dyDescent="0.2">
      <c r="A53" s="184" t="s">
        <v>73</v>
      </c>
      <c r="B53" s="188" t="s">
        <v>327</v>
      </c>
      <c r="C53" s="139" t="s">
        <v>194</v>
      </c>
      <c r="D53" s="131" t="s">
        <v>190</v>
      </c>
      <c r="E53" s="287">
        <v>812</v>
      </c>
      <c r="F53" s="137"/>
      <c r="G53" s="133">
        <f t="shared" ref="G53" si="11">ROUND(E53*F53,2)</f>
        <v>0</v>
      </c>
    </row>
    <row r="54" spans="1:7" ht="26.25" customHeight="1" x14ac:dyDescent="0.2">
      <c r="A54" s="184"/>
      <c r="B54" s="183"/>
      <c r="C54" s="146" t="s">
        <v>340</v>
      </c>
      <c r="D54" s="126"/>
      <c r="E54" s="132"/>
      <c r="F54" s="137"/>
      <c r="G54" s="138"/>
    </row>
    <row r="55" spans="1:7" ht="54" customHeight="1" x14ac:dyDescent="0.2">
      <c r="A55" s="184" t="s">
        <v>105</v>
      </c>
      <c r="B55" s="188" t="s">
        <v>328</v>
      </c>
      <c r="C55" s="288" t="s">
        <v>524</v>
      </c>
      <c r="D55" s="131" t="s">
        <v>190</v>
      </c>
      <c r="E55" s="151">
        <v>6655</v>
      </c>
      <c r="F55" s="137"/>
      <c r="G55" s="133">
        <f t="shared" ref="G55:G60" si="12">ROUND(E55*F55,2)</f>
        <v>0</v>
      </c>
    </row>
    <row r="56" spans="1:7" ht="57" customHeight="1" x14ac:dyDescent="0.2">
      <c r="A56" s="184" t="s">
        <v>106</v>
      </c>
      <c r="B56" s="188" t="s">
        <v>328</v>
      </c>
      <c r="C56" s="288" t="s">
        <v>537</v>
      </c>
      <c r="D56" s="131" t="s">
        <v>190</v>
      </c>
      <c r="E56" s="151">
        <v>2358</v>
      </c>
      <c r="F56" s="135"/>
      <c r="G56" s="133">
        <f t="shared" si="12"/>
        <v>0</v>
      </c>
    </row>
    <row r="57" spans="1:7" ht="57.75" customHeight="1" x14ac:dyDescent="0.2">
      <c r="A57" s="184" t="s">
        <v>329</v>
      </c>
      <c r="B57" s="188" t="s">
        <v>328</v>
      </c>
      <c r="C57" s="288" t="s">
        <v>192</v>
      </c>
      <c r="D57" s="131" t="s">
        <v>190</v>
      </c>
      <c r="E57" s="151">
        <v>156</v>
      </c>
      <c r="F57" s="137"/>
      <c r="G57" s="133">
        <f t="shared" si="12"/>
        <v>0</v>
      </c>
    </row>
    <row r="58" spans="1:7" ht="35.25" customHeight="1" x14ac:dyDescent="0.2">
      <c r="A58" s="184"/>
      <c r="B58" s="188"/>
      <c r="C58" s="146" t="s">
        <v>337</v>
      </c>
      <c r="D58" s="131"/>
      <c r="E58" s="151"/>
      <c r="F58" s="137"/>
      <c r="G58" s="133"/>
    </row>
    <row r="59" spans="1:7" ht="57.75" customHeight="1" x14ac:dyDescent="0.2">
      <c r="A59" s="184" t="s">
        <v>107</v>
      </c>
      <c r="B59" s="188" t="s">
        <v>333</v>
      </c>
      <c r="C59" s="139" t="s">
        <v>334</v>
      </c>
      <c r="D59" s="131" t="s">
        <v>190</v>
      </c>
      <c r="E59" s="151">
        <v>2358</v>
      </c>
      <c r="F59" s="137"/>
      <c r="G59" s="133">
        <f t="shared" si="12"/>
        <v>0</v>
      </c>
    </row>
    <row r="60" spans="1:7" ht="57.75" customHeight="1" x14ac:dyDescent="0.2">
      <c r="A60" s="184" t="s">
        <v>108</v>
      </c>
      <c r="B60" s="188" t="s">
        <v>333</v>
      </c>
      <c r="C60" s="139" t="s">
        <v>335</v>
      </c>
      <c r="D60" s="131" t="s">
        <v>190</v>
      </c>
      <c r="E60" s="151">
        <v>156</v>
      </c>
      <c r="F60" s="137"/>
      <c r="G60" s="133">
        <f t="shared" si="12"/>
        <v>0</v>
      </c>
    </row>
    <row r="61" spans="1:7" ht="27.75" customHeight="1" x14ac:dyDescent="0.2">
      <c r="A61" s="184"/>
      <c r="B61" s="189"/>
      <c r="C61" s="143" t="s">
        <v>338</v>
      </c>
      <c r="D61" s="147"/>
      <c r="E61" s="132"/>
      <c r="F61" s="135"/>
      <c r="G61" s="138"/>
    </row>
    <row r="62" spans="1:7" ht="43.5" customHeight="1" x14ac:dyDescent="0.2">
      <c r="A62" s="184" t="s">
        <v>330</v>
      </c>
      <c r="B62" s="188" t="s">
        <v>331</v>
      </c>
      <c r="C62" s="139" t="s">
        <v>332</v>
      </c>
      <c r="D62" s="131" t="s">
        <v>190</v>
      </c>
      <c r="E62" s="140">
        <v>786</v>
      </c>
      <c r="F62" s="135"/>
      <c r="G62" s="133">
        <f>ROUND(E62*F62,2)</f>
        <v>0</v>
      </c>
    </row>
    <row r="63" spans="1:7" ht="29.25" customHeight="1" x14ac:dyDescent="0.2">
      <c r="A63" s="184"/>
      <c r="B63" s="183"/>
      <c r="C63" s="146" t="s">
        <v>339</v>
      </c>
      <c r="D63" s="148"/>
      <c r="E63" s="149"/>
      <c r="F63" s="137"/>
      <c r="G63" s="133"/>
    </row>
    <row r="64" spans="1:7" ht="79.5" customHeight="1" x14ac:dyDescent="0.2">
      <c r="A64" s="184" t="s">
        <v>109</v>
      </c>
      <c r="B64" s="188" t="s">
        <v>336</v>
      </c>
      <c r="C64" s="139" t="s">
        <v>193</v>
      </c>
      <c r="D64" s="131" t="s">
        <v>190</v>
      </c>
      <c r="E64" s="151">
        <v>6526</v>
      </c>
      <c r="F64" s="137"/>
      <c r="G64" s="133">
        <f>ROUND(E64*F64,2)</f>
        <v>0</v>
      </c>
    </row>
    <row r="65" spans="1:7" ht="29.25" customHeight="1" x14ac:dyDescent="0.2">
      <c r="A65" s="184"/>
      <c r="B65" s="189"/>
      <c r="C65" s="143" t="s">
        <v>341</v>
      </c>
      <c r="D65" s="147"/>
      <c r="E65" s="150"/>
      <c r="F65" s="137"/>
      <c r="G65" s="133"/>
    </row>
    <row r="66" spans="1:7" ht="46.5" customHeight="1" x14ac:dyDescent="0.2">
      <c r="A66" s="184" t="s">
        <v>344</v>
      </c>
      <c r="B66" s="188" t="s">
        <v>343</v>
      </c>
      <c r="C66" s="139" t="s">
        <v>195</v>
      </c>
      <c r="D66" s="131" t="s">
        <v>190</v>
      </c>
      <c r="E66" s="151">
        <v>236</v>
      </c>
      <c r="F66" s="137"/>
      <c r="G66" s="133">
        <f>ROUND(E66*F66,2)</f>
        <v>0</v>
      </c>
    </row>
    <row r="67" spans="1:7" ht="43.5" customHeight="1" x14ac:dyDescent="0.2">
      <c r="A67" s="184" t="s">
        <v>345</v>
      </c>
      <c r="B67" s="188" t="s">
        <v>343</v>
      </c>
      <c r="C67" s="139" t="s">
        <v>196</v>
      </c>
      <c r="D67" s="131" t="s">
        <v>190</v>
      </c>
      <c r="E67" s="151">
        <v>19.2</v>
      </c>
      <c r="F67" s="137"/>
      <c r="G67" s="133">
        <f>ROUND(E67*F67,2)</f>
        <v>0</v>
      </c>
    </row>
    <row r="68" spans="1:7" ht="43.5" customHeight="1" x14ac:dyDescent="0.2">
      <c r="A68" s="184" t="s">
        <v>346</v>
      </c>
      <c r="B68" s="188" t="s">
        <v>343</v>
      </c>
      <c r="C68" s="139" t="s">
        <v>197</v>
      </c>
      <c r="D68" s="131" t="s">
        <v>190</v>
      </c>
      <c r="E68" s="151">
        <v>41</v>
      </c>
      <c r="F68" s="137"/>
      <c r="G68" s="133">
        <f>ROUND(E68*F68,2)</f>
        <v>0</v>
      </c>
    </row>
    <row r="69" spans="1:7" ht="21.75" customHeight="1" x14ac:dyDescent="0.2">
      <c r="A69" s="199"/>
      <c r="B69" s="185"/>
      <c r="C69" s="143" t="s">
        <v>132</v>
      </c>
      <c r="D69" s="263"/>
      <c r="E69" s="264"/>
      <c r="F69" s="137"/>
      <c r="G69" s="133"/>
    </row>
    <row r="70" spans="1:7" ht="29.25" customHeight="1" x14ac:dyDescent="0.2">
      <c r="A70" s="199" t="s">
        <v>347</v>
      </c>
      <c r="B70" s="188" t="s">
        <v>538</v>
      </c>
      <c r="C70" s="139" t="s">
        <v>198</v>
      </c>
      <c r="D70" s="131" t="s">
        <v>190</v>
      </c>
      <c r="E70" s="151">
        <v>6894</v>
      </c>
      <c r="F70" s="137"/>
      <c r="G70" s="133">
        <f>ROUND(E70*F70,2)</f>
        <v>0</v>
      </c>
    </row>
    <row r="71" spans="1:7" ht="33.75" customHeight="1" x14ac:dyDescent="0.2">
      <c r="A71" s="387" t="s">
        <v>52</v>
      </c>
      <c r="B71" s="388"/>
      <c r="C71" s="388"/>
      <c r="D71" s="388"/>
      <c r="E71" s="388"/>
      <c r="F71" s="389"/>
      <c r="G71" s="142">
        <f>SUM(G53:G70)</f>
        <v>0</v>
      </c>
    </row>
    <row r="72" spans="1:7" ht="24" customHeight="1" x14ac:dyDescent="0.2">
      <c r="A72" s="85" t="s">
        <v>110</v>
      </c>
      <c r="B72" s="187"/>
      <c r="C72" s="125" t="s">
        <v>53</v>
      </c>
      <c r="D72" s="126" t="s">
        <v>35</v>
      </c>
      <c r="E72" s="132"/>
      <c r="F72" s="135"/>
      <c r="G72" s="136"/>
    </row>
    <row r="73" spans="1:7" ht="22.5" customHeight="1" x14ac:dyDescent="0.2">
      <c r="A73" s="85"/>
      <c r="B73" s="183"/>
      <c r="C73" s="146" t="s">
        <v>348</v>
      </c>
      <c r="D73" s="148"/>
      <c r="E73" s="149"/>
      <c r="F73" s="135"/>
      <c r="G73" s="138"/>
    </row>
    <row r="74" spans="1:7" ht="32.25" customHeight="1" x14ac:dyDescent="0.2">
      <c r="A74" s="184" t="s">
        <v>111</v>
      </c>
      <c r="B74" s="185" t="s">
        <v>87</v>
      </c>
      <c r="C74" s="265" t="s">
        <v>199</v>
      </c>
      <c r="D74" s="131" t="s">
        <v>190</v>
      </c>
      <c r="E74" s="194">
        <v>10346</v>
      </c>
      <c r="F74" s="135"/>
      <c r="G74" s="133">
        <f>ROUND(E74*F74,2)</f>
        <v>0</v>
      </c>
    </row>
    <row r="75" spans="1:7" ht="28.5" customHeight="1" x14ac:dyDescent="0.2">
      <c r="A75" s="184" t="s">
        <v>112</v>
      </c>
      <c r="B75" s="185" t="s">
        <v>87</v>
      </c>
      <c r="C75" s="265" t="s">
        <v>200</v>
      </c>
      <c r="D75" s="131" t="s">
        <v>190</v>
      </c>
      <c r="E75" s="194">
        <v>354</v>
      </c>
      <c r="F75" s="135"/>
      <c r="G75" s="133">
        <f>ROUND(E75*F75,2)</f>
        <v>0</v>
      </c>
    </row>
    <row r="76" spans="1:7" ht="22.5" customHeight="1" x14ac:dyDescent="0.2">
      <c r="A76" s="259"/>
      <c r="B76" s="191"/>
      <c r="C76" s="160" t="s">
        <v>201</v>
      </c>
      <c r="D76" s="258"/>
      <c r="E76" s="196"/>
      <c r="F76" s="258"/>
      <c r="G76" s="142"/>
    </row>
    <row r="77" spans="1:7" ht="37.5" customHeight="1" x14ac:dyDescent="0.2">
      <c r="A77" s="184" t="s">
        <v>113</v>
      </c>
      <c r="B77" s="185" t="s">
        <v>349</v>
      </c>
      <c r="C77" s="161" t="s">
        <v>453</v>
      </c>
      <c r="D77" s="266" t="s">
        <v>43</v>
      </c>
      <c r="E77" s="267">
        <v>15</v>
      </c>
      <c r="F77" s="258"/>
      <c r="G77" s="133">
        <f>ROUND(E77*F77,2)</f>
        <v>0</v>
      </c>
    </row>
    <row r="78" spans="1:7" ht="42" customHeight="1" x14ac:dyDescent="0.2">
      <c r="A78" s="184" t="s">
        <v>114</v>
      </c>
      <c r="B78" s="185" t="s">
        <v>349</v>
      </c>
      <c r="C78" s="161" t="s">
        <v>454</v>
      </c>
      <c r="D78" s="266" t="s">
        <v>43</v>
      </c>
      <c r="E78" s="267">
        <v>21</v>
      </c>
      <c r="F78" s="258"/>
      <c r="G78" s="133">
        <f t="shared" ref="G78:G88" si="13">ROUND(E78*F78,2)</f>
        <v>0</v>
      </c>
    </row>
    <row r="79" spans="1:7" ht="26.25" customHeight="1" x14ac:dyDescent="0.2">
      <c r="A79" s="184" t="s">
        <v>350</v>
      </c>
      <c r="B79" s="185" t="s">
        <v>349</v>
      </c>
      <c r="C79" s="161" t="s">
        <v>449</v>
      </c>
      <c r="D79" s="266" t="s">
        <v>43</v>
      </c>
      <c r="E79" s="267">
        <v>31</v>
      </c>
      <c r="F79" s="258"/>
      <c r="G79" s="133">
        <f t="shared" si="13"/>
        <v>0</v>
      </c>
    </row>
    <row r="80" spans="1:7" ht="22.5" customHeight="1" x14ac:dyDescent="0.2">
      <c r="A80" s="184" t="s">
        <v>351</v>
      </c>
      <c r="B80" s="185" t="s">
        <v>349</v>
      </c>
      <c r="C80" s="161" t="s">
        <v>450</v>
      </c>
      <c r="D80" s="266" t="s">
        <v>83</v>
      </c>
      <c r="E80" s="267">
        <v>15</v>
      </c>
      <c r="F80" s="258"/>
      <c r="G80" s="133">
        <f t="shared" si="13"/>
        <v>0</v>
      </c>
    </row>
    <row r="81" spans="1:9" ht="33.75" customHeight="1" x14ac:dyDescent="0.2">
      <c r="A81" s="184" t="s">
        <v>115</v>
      </c>
      <c r="B81" s="185" t="s">
        <v>349</v>
      </c>
      <c r="C81" s="161" t="s">
        <v>451</v>
      </c>
      <c r="D81" s="266" t="s">
        <v>83</v>
      </c>
      <c r="E81" s="267">
        <v>19</v>
      </c>
      <c r="F81" s="258"/>
      <c r="G81" s="133">
        <f t="shared" si="13"/>
        <v>0</v>
      </c>
    </row>
    <row r="82" spans="1:9" ht="24.75" customHeight="1" x14ac:dyDescent="0.2">
      <c r="A82" s="184" t="s">
        <v>354</v>
      </c>
      <c r="B82" s="185" t="s">
        <v>349</v>
      </c>
      <c r="C82" s="161" t="s">
        <v>452</v>
      </c>
      <c r="D82" s="266" t="s">
        <v>83</v>
      </c>
      <c r="E82" s="267">
        <v>18</v>
      </c>
      <c r="F82" s="258"/>
      <c r="G82" s="133">
        <f t="shared" si="13"/>
        <v>0</v>
      </c>
    </row>
    <row r="83" spans="1:9" ht="24.75" customHeight="1" x14ac:dyDescent="0.2">
      <c r="A83" s="184" t="s">
        <v>342</v>
      </c>
      <c r="B83" s="185" t="s">
        <v>349</v>
      </c>
      <c r="C83" s="161" t="s">
        <v>455</v>
      </c>
      <c r="D83" s="266" t="s">
        <v>83</v>
      </c>
      <c r="E83" s="267">
        <v>2.4</v>
      </c>
      <c r="F83" s="258"/>
      <c r="G83" s="133">
        <f t="shared" si="13"/>
        <v>0</v>
      </c>
    </row>
    <row r="84" spans="1:9" ht="24.75" customHeight="1" x14ac:dyDescent="0.2">
      <c r="A84" s="184" t="s">
        <v>462</v>
      </c>
      <c r="B84" s="185" t="s">
        <v>349</v>
      </c>
      <c r="C84" s="161" t="s">
        <v>456</v>
      </c>
      <c r="D84" s="266" t="s">
        <v>43</v>
      </c>
      <c r="E84" s="267">
        <v>20</v>
      </c>
      <c r="F84" s="258"/>
      <c r="G84" s="133">
        <f t="shared" si="13"/>
        <v>0</v>
      </c>
    </row>
    <row r="85" spans="1:9" ht="24.75" customHeight="1" x14ac:dyDescent="0.2">
      <c r="A85" s="184" t="s">
        <v>463</v>
      </c>
      <c r="B85" s="185" t="s">
        <v>349</v>
      </c>
      <c r="C85" s="161" t="s">
        <v>457</v>
      </c>
      <c r="D85" s="266" t="s">
        <v>458</v>
      </c>
      <c r="E85" s="267">
        <v>2.4</v>
      </c>
      <c r="F85" s="258"/>
      <c r="G85" s="133">
        <f t="shared" si="13"/>
        <v>0</v>
      </c>
    </row>
    <row r="86" spans="1:9" ht="24.75" customHeight="1" x14ac:dyDescent="0.2">
      <c r="A86" s="184" t="s">
        <v>464</v>
      </c>
      <c r="B86" s="185" t="s">
        <v>349</v>
      </c>
      <c r="C86" s="161" t="s">
        <v>499</v>
      </c>
      <c r="D86" s="266" t="s">
        <v>83</v>
      </c>
      <c r="E86" s="267">
        <v>182</v>
      </c>
      <c r="F86" s="258"/>
      <c r="G86" s="133">
        <f t="shared" si="13"/>
        <v>0</v>
      </c>
    </row>
    <row r="87" spans="1:9" ht="24.75" customHeight="1" x14ac:dyDescent="0.2">
      <c r="A87" s="184" t="s">
        <v>465</v>
      </c>
      <c r="B87" s="185" t="s">
        <v>349</v>
      </c>
      <c r="C87" s="161" t="s">
        <v>459</v>
      </c>
      <c r="D87" s="266" t="s">
        <v>83</v>
      </c>
      <c r="E87" s="267">
        <v>72</v>
      </c>
      <c r="F87" s="258"/>
      <c r="G87" s="133">
        <f t="shared" si="13"/>
        <v>0</v>
      </c>
    </row>
    <row r="88" spans="1:9" ht="36.75" customHeight="1" x14ac:dyDescent="0.2">
      <c r="A88" s="184" t="s">
        <v>466</v>
      </c>
      <c r="B88" s="185" t="s">
        <v>349</v>
      </c>
      <c r="C88" s="161" t="s">
        <v>460</v>
      </c>
      <c r="D88" s="266" t="s">
        <v>83</v>
      </c>
      <c r="E88" s="267">
        <v>255</v>
      </c>
      <c r="F88" s="258"/>
      <c r="G88" s="133">
        <f t="shared" si="13"/>
        <v>0</v>
      </c>
    </row>
    <row r="89" spans="1:9" ht="20.25" customHeight="1" x14ac:dyDescent="0.2">
      <c r="A89" s="259"/>
      <c r="B89" s="191"/>
      <c r="C89" s="251" t="s">
        <v>467</v>
      </c>
      <c r="D89" s="192"/>
      <c r="E89" s="196"/>
      <c r="F89" s="258"/>
      <c r="G89" s="142"/>
    </row>
    <row r="90" spans="1:9" ht="39" customHeight="1" x14ac:dyDescent="0.2">
      <c r="A90" s="184" t="s">
        <v>466</v>
      </c>
      <c r="B90" s="185" t="s">
        <v>349</v>
      </c>
      <c r="C90" s="161" t="s">
        <v>468</v>
      </c>
      <c r="D90" s="266" t="s">
        <v>458</v>
      </c>
      <c r="E90" s="267">
        <v>78</v>
      </c>
      <c r="F90" s="258"/>
      <c r="G90" s="133">
        <f>ROUND(E90*F90,2)</f>
        <v>0</v>
      </c>
      <c r="I90" s="110"/>
    </row>
    <row r="91" spans="1:9" ht="36" customHeight="1" x14ac:dyDescent="0.2">
      <c r="A91" s="184" t="s">
        <v>484</v>
      </c>
      <c r="B91" s="185" t="s">
        <v>349</v>
      </c>
      <c r="C91" s="161" t="s">
        <v>469</v>
      </c>
      <c r="D91" s="266" t="s">
        <v>458</v>
      </c>
      <c r="E91" s="267">
        <v>234</v>
      </c>
      <c r="F91" s="258"/>
      <c r="G91" s="133">
        <f t="shared" ref="G91:G103" si="14">ROUND(E91*F91,2)</f>
        <v>0</v>
      </c>
      <c r="I91" s="110"/>
    </row>
    <row r="92" spans="1:9" ht="36" customHeight="1" x14ac:dyDescent="0.2">
      <c r="A92" s="184" t="s">
        <v>485</v>
      </c>
      <c r="B92" s="185" t="s">
        <v>349</v>
      </c>
      <c r="C92" s="161" t="s">
        <v>470</v>
      </c>
      <c r="D92" s="266" t="s">
        <v>458</v>
      </c>
      <c r="E92" s="267">
        <v>21</v>
      </c>
      <c r="F92" s="258"/>
      <c r="G92" s="133">
        <f t="shared" si="14"/>
        <v>0</v>
      </c>
      <c r="I92" s="110"/>
    </row>
    <row r="93" spans="1:9" ht="24" customHeight="1" x14ac:dyDescent="0.2">
      <c r="A93" s="184" t="s">
        <v>486</v>
      </c>
      <c r="B93" s="185" t="s">
        <v>349</v>
      </c>
      <c r="C93" s="161" t="s">
        <v>471</v>
      </c>
      <c r="D93" s="266" t="s">
        <v>458</v>
      </c>
      <c r="E93" s="267">
        <v>45</v>
      </c>
      <c r="F93" s="258"/>
      <c r="G93" s="133">
        <f t="shared" si="14"/>
        <v>0</v>
      </c>
      <c r="I93" s="110"/>
    </row>
    <row r="94" spans="1:9" ht="24.75" customHeight="1" x14ac:dyDescent="0.2">
      <c r="A94" s="184" t="s">
        <v>487</v>
      </c>
      <c r="B94" s="185" t="s">
        <v>349</v>
      </c>
      <c r="C94" s="161" t="s">
        <v>472</v>
      </c>
      <c r="D94" s="266" t="s">
        <v>83</v>
      </c>
      <c r="E94" s="267">
        <v>202</v>
      </c>
      <c r="F94" s="258"/>
      <c r="G94" s="133">
        <f t="shared" si="14"/>
        <v>0</v>
      </c>
      <c r="I94" s="110"/>
    </row>
    <row r="95" spans="1:9" ht="25.5" customHeight="1" x14ac:dyDescent="0.2">
      <c r="A95" s="184" t="s">
        <v>488</v>
      </c>
      <c r="B95" s="185" t="s">
        <v>349</v>
      </c>
      <c r="C95" s="161" t="s">
        <v>473</v>
      </c>
      <c r="D95" s="266" t="s">
        <v>474</v>
      </c>
      <c r="E95" s="267">
        <v>6818</v>
      </c>
      <c r="F95" s="258"/>
      <c r="G95" s="133">
        <f t="shared" si="14"/>
        <v>0</v>
      </c>
      <c r="I95" s="110"/>
    </row>
    <row r="96" spans="1:9" ht="36" customHeight="1" x14ac:dyDescent="0.2">
      <c r="A96" s="184" t="s">
        <v>489</v>
      </c>
      <c r="B96" s="185" t="s">
        <v>349</v>
      </c>
      <c r="C96" s="161" t="s">
        <v>475</v>
      </c>
      <c r="D96" s="266" t="s">
        <v>458</v>
      </c>
      <c r="E96" s="267">
        <v>40</v>
      </c>
      <c r="F96" s="258"/>
      <c r="G96" s="133">
        <f t="shared" si="14"/>
        <v>0</v>
      </c>
      <c r="I96" s="110"/>
    </row>
    <row r="97" spans="1:9" ht="36.75" customHeight="1" x14ac:dyDescent="0.2">
      <c r="A97" s="184" t="s">
        <v>490</v>
      </c>
      <c r="B97" s="185" t="s">
        <v>349</v>
      </c>
      <c r="C97" s="161" t="s">
        <v>476</v>
      </c>
      <c r="D97" s="266" t="s">
        <v>458</v>
      </c>
      <c r="E97" s="267">
        <v>2.5</v>
      </c>
      <c r="F97" s="258"/>
      <c r="G97" s="133">
        <f t="shared" si="14"/>
        <v>0</v>
      </c>
      <c r="I97" s="110"/>
    </row>
    <row r="98" spans="1:9" ht="36" customHeight="1" x14ac:dyDescent="0.2">
      <c r="A98" s="184" t="s">
        <v>491</v>
      </c>
      <c r="B98" s="185" t="s">
        <v>349</v>
      </c>
      <c r="C98" s="161" t="s">
        <v>477</v>
      </c>
      <c r="D98" s="266" t="s">
        <v>83</v>
      </c>
      <c r="E98" s="267">
        <v>190</v>
      </c>
      <c r="F98" s="258"/>
      <c r="G98" s="133">
        <f t="shared" si="14"/>
        <v>0</v>
      </c>
      <c r="I98" s="110"/>
    </row>
    <row r="99" spans="1:9" ht="23.25" customHeight="1" x14ac:dyDescent="0.2">
      <c r="A99" s="184" t="s">
        <v>492</v>
      </c>
      <c r="B99" s="185" t="s">
        <v>349</v>
      </c>
      <c r="C99" s="161" t="s">
        <v>478</v>
      </c>
      <c r="D99" s="266" t="s">
        <v>83</v>
      </c>
      <c r="E99" s="267">
        <v>123</v>
      </c>
      <c r="F99" s="258"/>
      <c r="G99" s="133">
        <f t="shared" si="14"/>
        <v>0</v>
      </c>
      <c r="I99" s="110"/>
    </row>
    <row r="100" spans="1:9" ht="25.5" customHeight="1" x14ac:dyDescent="0.2">
      <c r="A100" s="184" t="s">
        <v>493</v>
      </c>
      <c r="B100" s="185" t="s">
        <v>349</v>
      </c>
      <c r="C100" s="161" t="s">
        <v>479</v>
      </c>
      <c r="D100" s="266" t="s">
        <v>83</v>
      </c>
      <c r="E100" s="267">
        <v>44</v>
      </c>
      <c r="F100" s="258"/>
      <c r="G100" s="133">
        <f t="shared" si="14"/>
        <v>0</v>
      </c>
      <c r="I100" s="110"/>
    </row>
    <row r="101" spans="1:9" ht="25.5" customHeight="1" x14ac:dyDescent="0.2">
      <c r="A101" s="184" t="s">
        <v>494</v>
      </c>
      <c r="B101" s="185" t="s">
        <v>349</v>
      </c>
      <c r="C101" s="161" t="s">
        <v>480</v>
      </c>
      <c r="D101" s="266" t="s">
        <v>458</v>
      </c>
      <c r="E101" s="267">
        <v>31</v>
      </c>
      <c r="F101" s="258"/>
      <c r="G101" s="133">
        <f t="shared" si="14"/>
        <v>0</v>
      </c>
      <c r="I101" s="110"/>
    </row>
    <row r="102" spans="1:9" ht="36" customHeight="1" x14ac:dyDescent="0.2">
      <c r="A102" s="184" t="s">
        <v>495</v>
      </c>
      <c r="B102" s="185" t="s">
        <v>349</v>
      </c>
      <c r="C102" s="161" t="s">
        <v>482</v>
      </c>
      <c r="D102" s="266" t="s">
        <v>48</v>
      </c>
      <c r="E102" s="267">
        <v>6</v>
      </c>
      <c r="F102" s="258"/>
      <c r="G102" s="133">
        <f t="shared" si="14"/>
        <v>0</v>
      </c>
      <c r="I102" s="110"/>
    </row>
    <row r="103" spans="1:9" ht="36" customHeight="1" x14ac:dyDescent="0.2">
      <c r="A103" s="184" t="s">
        <v>496</v>
      </c>
      <c r="B103" s="185" t="s">
        <v>349</v>
      </c>
      <c r="C103" s="161" t="s">
        <v>483</v>
      </c>
      <c r="D103" s="266" t="s">
        <v>43</v>
      </c>
      <c r="E103" s="267">
        <v>15</v>
      </c>
      <c r="F103" s="258"/>
      <c r="G103" s="133">
        <f t="shared" si="14"/>
        <v>0</v>
      </c>
      <c r="I103" s="110"/>
    </row>
    <row r="104" spans="1:9" ht="25.5" customHeight="1" x14ac:dyDescent="0.2">
      <c r="A104" s="184"/>
      <c r="B104" s="185"/>
      <c r="C104" s="160" t="s">
        <v>461</v>
      </c>
      <c r="D104" s="258"/>
      <c r="E104" s="196"/>
      <c r="F104" s="258"/>
      <c r="G104" s="142"/>
    </row>
    <row r="105" spans="1:9" ht="54" customHeight="1" x14ac:dyDescent="0.2">
      <c r="A105" s="184" t="s">
        <v>497</v>
      </c>
      <c r="B105" s="185" t="s">
        <v>353</v>
      </c>
      <c r="C105" s="161" t="s">
        <v>352</v>
      </c>
      <c r="D105" s="122" t="s">
        <v>83</v>
      </c>
      <c r="E105" s="151">
        <v>2334</v>
      </c>
      <c r="F105" s="258"/>
      <c r="G105" s="133">
        <f>ROUND(E105*F105,2)</f>
        <v>0</v>
      </c>
    </row>
    <row r="106" spans="1:9" ht="53.25" customHeight="1" x14ac:dyDescent="0.2">
      <c r="A106" s="184" t="s">
        <v>498</v>
      </c>
      <c r="B106" s="185" t="s">
        <v>353</v>
      </c>
      <c r="C106" s="161" t="s">
        <v>481</v>
      </c>
      <c r="D106" s="122" t="s">
        <v>83</v>
      </c>
      <c r="E106" s="151">
        <v>80</v>
      </c>
      <c r="F106" s="258"/>
      <c r="G106" s="133">
        <f>ROUND(E106*F106,2)</f>
        <v>0</v>
      </c>
    </row>
    <row r="107" spans="1:9" ht="37.5" customHeight="1" x14ac:dyDescent="0.2">
      <c r="A107" s="387" t="s">
        <v>54</v>
      </c>
      <c r="B107" s="388"/>
      <c r="C107" s="388"/>
      <c r="D107" s="388"/>
      <c r="E107" s="388"/>
      <c r="F107" s="389"/>
      <c r="G107" s="142">
        <f>SUM(G74:G106)</f>
        <v>0</v>
      </c>
    </row>
    <row r="108" spans="1:9" ht="42" customHeight="1" x14ac:dyDescent="0.2">
      <c r="A108" s="85" t="s">
        <v>116</v>
      </c>
      <c r="B108" s="187"/>
      <c r="C108" s="395" t="s">
        <v>205</v>
      </c>
      <c r="D108" s="396"/>
      <c r="E108" s="396"/>
      <c r="F108" s="397"/>
      <c r="G108" s="138"/>
    </row>
    <row r="109" spans="1:9" ht="24.75" customHeight="1" x14ac:dyDescent="0.2">
      <c r="A109" s="85"/>
      <c r="B109" s="183"/>
      <c r="C109" s="125" t="s">
        <v>55</v>
      </c>
      <c r="D109" s="126" t="s">
        <v>35</v>
      </c>
      <c r="E109" s="132"/>
      <c r="F109" s="137"/>
      <c r="G109" s="138"/>
    </row>
    <row r="110" spans="1:9" ht="33.75" customHeight="1" x14ac:dyDescent="0.2">
      <c r="A110" s="184" t="s">
        <v>117</v>
      </c>
      <c r="B110" s="185" t="s">
        <v>88</v>
      </c>
      <c r="C110" s="130" t="s">
        <v>355</v>
      </c>
      <c r="D110" s="122" t="s">
        <v>83</v>
      </c>
      <c r="E110" s="151">
        <v>432</v>
      </c>
      <c r="F110" s="137"/>
      <c r="G110" s="133">
        <f t="shared" ref="G110:G118" si="15">ROUND(E110*F110,2)</f>
        <v>0</v>
      </c>
    </row>
    <row r="111" spans="1:9" ht="21.75" customHeight="1" x14ac:dyDescent="0.2">
      <c r="A111" s="85"/>
      <c r="B111" s="187"/>
      <c r="C111" s="125" t="s">
        <v>56</v>
      </c>
      <c r="D111" s="126"/>
      <c r="E111" s="132"/>
      <c r="F111" s="135"/>
      <c r="G111" s="133"/>
    </row>
    <row r="112" spans="1:9" ht="24" customHeight="1" x14ac:dyDescent="0.2">
      <c r="A112" s="184" t="s">
        <v>118</v>
      </c>
      <c r="B112" s="188" t="s">
        <v>89</v>
      </c>
      <c r="C112" s="139" t="s">
        <v>500</v>
      </c>
      <c r="D112" s="122" t="s">
        <v>48</v>
      </c>
      <c r="E112" s="151">
        <v>12</v>
      </c>
      <c r="F112" s="137"/>
      <c r="G112" s="133">
        <f t="shared" si="15"/>
        <v>0</v>
      </c>
      <c r="I112" s="110"/>
    </row>
    <row r="113" spans="1:9" ht="39.75" customHeight="1" x14ac:dyDescent="0.2">
      <c r="A113" s="184" t="s">
        <v>356</v>
      </c>
      <c r="B113" s="188" t="s">
        <v>89</v>
      </c>
      <c r="C113" s="139" t="s">
        <v>501</v>
      </c>
      <c r="D113" s="122" t="s">
        <v>48</v>
      </c>
      <c r="E113" s="151">
        <v>36</v>
      </c>
      <c r="F113" s="137"/>
      <c r="G113" s="133">
        <f t="shared" si="15"/>
        <v>0</v>
      </c>
      <c r="I113" s="110"/>
    </row>
    <row r="114" spans="1:9" ht="24.75" customHeight="1" x14ac:dyDescent="0.2">
      <c r="A114" s="184" t="s">
        <v>357</v>
      </c>
      <c r="B114" s="188" t="s">
        <v>89</v>
      </c>
      <c r="C114" s="139" t="s">
        <v>502</v>
      </c>
      <c r="D114" s="122" t="s">
        <v>48</v>
      </c>
      <c r="E114" s="151">
        <v>3</v>
      </c>
      <c r="F114" s="137"/>
      <c r="G114" s="133">
        <f t="shared" si="15"/>
        <v>0</v>
      </c>
      <c r="I114" s="110"/>
    </row>
    <row r="115" spans="1:9" ht="23.25" customHeight="1" x14ac:dyDescent="0.2">
      <c r="A115" s="184" t="s">
        <v>358</v>
      </c>
      <c r="B115" s="188" t="s">
        <v>89</v>
      </c>
      <c r="C115" s="139" t="s">
        <v>503</v>
      </c>
      <c r="D115" s="122" t="s">
        <v>48</v>
      </c>
      <c r="E115" s="151">
        <v>3</v>
      </c>
      <c r="F115" s="137"/>
      <c r="G115" s="133">
        <f t="shared" si="15"/>
        <v>0</v>
      </c>
      <c r="I115" s="110"/>
    </row>
    <row r="116" spans="1:9" ht="27" customHeight="1" x14ac:dyDescent="0.2">
      <c r="A116" s="184" t="s">
        <v>359</v>
      </c>
      <c r="B116" s="185" t="s">
        <v>89</v>
      </c>
      <c r="C116" s="139" t="s">
        <v>506</v>
      </c>
      <c r="D116" s="122" t="s">
        <v>48</v>
      </c>
      <c r="E116" s="151">
        <v>12</v>
      </c>
      <c r="F116" s="137"/>
      <c r="G116" s="133">
        <f t="shared" si="15"/>
        <v>0</v>
      </c>
    </row>
    <row r="117" spans="1:9" ht="30.75" customHeight="1" x14ac:dyDescent="0.2">
      <c r="A117" s="184" t="s">
        <v>360</v>
      </c>
      <c r="B117" s="185" t="s">
        <v>89</v>
      </c>
      <c r="C117" s="139" t="s">
        <v>505</v>
      </c>
      <c r="D117" s="122" t="s">
        <v>48</v>
      </c>
      <c r="E117" s="151">
        <v>30</v>
      </c>
      <c r="F117" s="137"/>
      <c r="G117" s="133">
        <f t="shared" si="15"/>
        <v>0</v>
      </c>
    </row>
    <row r="118" spans="1:9" ht="24.75" customHeight="1" x14ac:dyDescent="0.2">
      <c r="A118" s="184" t="s">
        <v>507</v>
      </c>
      <c r="B118" s="185" t="s">
        <v>89</v>
      </c>
      <c r="C118" s="139" t="s">
        <v>504</v>
      </c>
      <c r="D118" s="122" t="s">
        <v>48</v>
      </c>
      <c r="E118" s="151">
        <v>3</v>
      </c>
      <c r="F118" s="137"/>
      <c r="G118" s="133">
        <f t="shared" si="15"/>
        <v>0</v>
      </c>
    </row>
    <row r="119" spans="1:9" ht="27" customHeight="1" x14ac:dyDescent="0.2">
      <c r="A119" s="85"/>
      <c r="B119" s="183"/>
      <c r="C119" s="125" t="s">
        <v>204</v>
      </c>
      <c r="D119" s="162" t="s">
        <v>35</v>
      </c>
      <c r="E119" s="195"/>
      <c r="F119" s="65"/>
      <c r="G119" s="163"/>
    </row>
    <row r="120" spans="1:9" ht="40.5" customHeight="1" x14ac:dyDescent="0.2">
      <c r="A120" s="184" t="s">
        <v>508</v>
      </c>
      <c r="B120" s="185" t="s">
        <v>361</v>
      </c>
      <c r="C120" s="139" t="s">
        <v>207</v>
      </c>
      <c r="D120" s="122" t="s">
        <v>43</v>
      </c>
      <c r="E120" s="151">
        <v>411</v>
      </c>
      <c r="F120" s="137"/>
      <c r="G120" s="257">
        <f t="shared" ref="G120:G122" si="16">ROUND(E120*F120,2)</f>
        <v>0</v>
      </c>
    </row>
    <row r="121" spans="1:9" ht="30.75" customHeight="1" x14ac:dyDescent="0.2">
      <c r="A121" s="184" t="s">
        <v>509</v>
      </c>
      <c r="B121" s="185" t="s">
        <v>202</v>
      </c>
      <c r="C121" s="139" t="s">
        <v>208</v>
      </c>
      <c r="D121" s="122" t="s">
        <v>43</v>
      </c>
      <c r="E121" s="151">
        <v>742</v>
      </c>
      <c r="F121" s="137"/>
      <c r="G121" s="257">
        <f t="shared" si="16"/>
        <v>0</v>
      </c>
    </row>
    <row r="122" spans="1:9" ht="33.75" customHeight="1" x14ac:dyDescent="0.2">
      <c r="A122" s="184" t="s">
        <v>510</v>
      </c>
      <c r="B122" s="185" t="s">
        <v>202</v>
      </c>
      <c r="C122" s="139" t="s">
        <v>535</v>
      </c>
      <c r="D122" s="122" t="s">
        <v>43</v>
      </c>
      <c r="E122" s="151">
        <v>635</v>
      </c>
      <c r="F122" s="137"/>
      <c r="G122" s="257">
        <f t="shared" si="16"/>
        <v>0</v>
      </c>
    </row>
    <row r="123" spans="1:9" ht="39.75" customHeight="1" x14ac:dyDescent="0.2">
      <c r="A123" s="394" t="s">
        <v>206</v>
      </c>
      <c r="B123" s="389"/>
      <c r="C123" s="389"/>
      <c r="D123" s="389"/>
      <c r="E123" s="389"/>
      <c r="F123" s="389"/>
      <c r="G123" s="142">
        <f>SUM(G110:G122)</f>
        <v>0</v>
      </c>
    </row>
    <row r="124" spans="1:9" ht="27.75" customHeight="1" x14ac:dyDescent="0.2">
      <c r="A124" s="85" t="s">
        <v>119</v>
      </c>
      <c r="B124" s="187" t="s">
        <v>57</v>
      </c>
      <c r="C124" s="125" t="s">
        <v>58</v>
      </c>
      <c r="D124" s="126" t="s">
        <v>35</v>
      </c>
      <c r="E124" s="132"/>
      <c r="F124" s="137"/>
      <c r="G124" s="138"/>
    </row>
    <row r="125" spans="1:9" ht="35.25" customHeight="1" x14ac:dyDescent="0.2">
      <c r="A125" s="85"/>
      <c r="B125" s="183" t="s">
        <v>91</v>
      </c>
      <c r="C125" s="399" t="s">
        <v>92</v>
      </c>
      <c r="D125" s="400"/>
      <c r="E125" s="400"/>
      <c r="F125" s="401"/>
      <c r="G125" s="138"/>
    </row>
    <row r="126" spans="1:9" ht="41.25" customHeight="1" x14ac:dyDescent="0.2">
      <c r="A126" s="184" t="s">
        <v>120</v>
      </c>
      <c r="B126" s="188" t="s">
        <v>91</v>
      </c>
      <c r="C126" s="139" t="s">
        <v>209</v>
      </c>
      <c r="D126" s="122" t="s">
        <v>43</v>
      </c>
      <c r="E126" s="151">
        <v>881</v>
      </c>
      <c r="F126" s="137"/>
      <c r="G126" s="133">
        <f>ROUND(E126*F126,2)</f>
        <v>0</v>
      </c>
    </row>
    <row r="127" spans="1:9" ht="47.25" customHeight="1" x14ac:dyDescent="0.2">
      <c r="A127" s="184" t="s">
        <v>121</v>
      </c>
      <c r="B127" s="188" t="s">
        <v>91</v>
      </c>
      <c r="C127" s="139" t="s">
        <v>210</v>
      </c>
      <c r="D127" s="122" t="s">
        <v>43</v>
      </c>
      <c r="E127" s="151">
        <v>176</v>
      </c>
      <c r="F127" s="137"/>
      <c r="G127" s="133">
        <f t="shared" ref="G127:G129" si="17">ROUND(E127*F127,2)</f>
        <v>0</v>
      </c>
    </row>
    <row r="128" spans="1:9" ht="50.25" customHeight="1" x14ac:dyDescent="0.2">
      <c r="A128" s="184" t="s">
        <v>366</v>
      </c>
      <c r="B128" s="190" t="s">
        <v>91</v>
      </c>
      <c r="C128" s="139" t="s">
        <v>211</v>
      </c>
      <c r="D128" s="122" t="s">
        <v>43</v>
      </c>
      <c r="E128" s="151">
        <v>242</v>
      </c>
      <c r="F128" s="137"/>
      <c r="G128" s="133">
        <f t="shared" si="17"/>
        <v>0</v>
      </c>
    </row>
    <row r="129" spans="1:7" ht="43.5" customHeight="1" x14ac:dyDescent="0.2">
      <c r="A129" s="184" t="s">
        <v>367</v>
      </c>
      <c r="B129" s="190" t="s">
        <v>91</v>
      </c>
      <c r="C129" s="139" t="s">
        <v>133</v>
      </c>
      <c r="D129" s="122" t="s">
        <v>43</v>
      </c>
      <c r="E129" s="151">
        <v>96</v>
      </c>
      <c r="F129" s="137"/>
      <c r="G129" s="133">
        <f t="shared" si="17"/>
        <v>0</v>
      </c>
    </row>
    <row r="130" spans="1:7" s="113" customFormat="1" ht="21.75" hidden="1" customHeight="1" x14ac:dyDescent="0.2">
      <c r="A130" s="165"/>
      <c r="B130" s="232"/>
      <c r="C130" s="233" t="s">
        <v>134</v>
      </c>
      <c r="D130" s="234"/>
      <c r="E130" s="235"/>
      <c r="F130" s="236"/>
      <c r="G130" s="237"/>
    </row>
    <row r="131" spans="1:7" s="113" customFormat="1" ht="43.5" hidden="1" customHeight="1" x14ac:dyDescent="0.2">
      <c r="A131" s="165" t="s">
        <v>203</v>
      </c>
      <c r="B131" s="232"/>
      <c r="C131" s="268" t="s">
        <v>135</v>
      </c>
      <c r="D131" s="269"/>
      <c r="E131" s="270"/>
      <c r="F131" s="236"/>
      <c r="G131" s="237">
        <f>ROUND(E131*F131,2)</f>
        <v>0</v>
      </c>
    </row>
    <row r="132" spans="1:7" s="113" customFormat="1" ht="43.5" hidden="1" customHeight="1" x14ac:dyDescent="0.2">
      <c r="A132" s="165" t="s">
        <v>368</v>
      </c>
      <c r="B132" s="232"/>
      <c r="C132" s="268" t="s">
        <v>136</v>
      </c>
      <c r="D132" s="269"/>
      <c r="E132" s="270"/>
      <c r="F132" s="236"/>
      <c r="G132" s="237">
        <f>ROUND(E132*F132,2)</f>
        <v>0</v>
      </c>
    </row>
    <row r="133" spans="1:7" ht="24" customHeight="1" x14ac:dyDescent="0.2">
      <c r="A133" s="85"/>
      <c r="B133" s="189"/>
      <c r="C133" s="395" t="s">
        <v>369</v>
      </c>
      <c r="D133" s="396"/>
      <c r="E133" s="396"/>
      <c r="F133" s="397"/>
      <c r="G133" s="138"/>
    </row>
    <row r="134" spans="1:7" ht="37.5" customHeight="1" x14ac:dyDescent="0.2">
      <c r="A134" s="184" t="s">
        <v>203</v>
      </c>
      <c r="B134" s="188" t="s">
        <v>371</v>
      </c>
      <c r="C134" s="139" t="s">
        <v>373</v>
      </c>
      <c r="D134" s="122" t="s">
        <v>43</v>
      </c>
      <c r="E134" s="140">
        <v>1973</v>
      </c>
      <c r="F134" s="135"/>
      <c r="G134" s="133">
        <f>ROUND(E134*F134,2)</f>
        <v>0</v>
      </c>
    </row>
    <row r="135" spans="1:7" ht="30.75" customHeight="1" x14ac:dyDescent="0.2">
      <c r="A135" s="85"/>
      <c r="B135" s="183"/>
      <c r="C135" s="143" t="s">
        <v>370</v>
      </c>
      <c r="D135" s="122"/>
      <c r="E135" s="150"/>
      <c r="F135" s="137"/>
      <c r="G135" s="138"/>
    </row>
    <row r="136" spans="1:7" ht="41.25" customHeight="1" x14ac:dyDescent="0.2">
      <c r="A136" s="184" t="s">
        <v>368</v>
      </c>
      <c r="B136" s="190" t="s">
        <v>374</v>
      </c>
      <c r="C136" s="261" t="s">
        <v>372</v>
      </c>
      <c r="D136" s="122" t="s">
        <v>43</v>
      </c>
      <c r="E136" s="140">
        <v>53</v>
      </c>
      <c r="F136" s="137"/>
      <c r="G136" s="133">
        <f>ROUND(E136*F136,2)</f>
        <v>0</v>
      </c>
    </row>
    <row r="137" spans="1:7" ht="52.5" customHeight="1" x14ac:dyDescent="0.2">
      <c r="A137" s="184" t="s">
        <v>376</v>
      </c>
      <c r="B137" s="190" t="s">
        <v>93</v>
      </c>
      <c r="C137" s="261" t="s">
        <v>212</v>
      </c>
      <c r="D137" s="122" t="s">
        <v>43</v>
      </c>
      <c r="E137" s="140">
        <v>12</v>
      </c>
      <c r="F137" s="137"/>
      <c r="G137" s="133">
        <f t="shared" ref="G137:G140" si="18">ROUND(E137*F137,2)</f>
        <v>0</v>
      </c>
    </row>
    <row r="138" spans="1:7" ht="44.25" customHeight="1" x14ac:dyDescent="0.2">
      <c r="A138" s="184" t="s">
        <v>377</v>
      </c>
      <c r="B138" s="190" t="s">
        <v>93</v>
      </c>
      <c r="C138" s="261" t="s">
        <v>375</v>
      </c>
      <c r="D138" s="122" t="s">
        <v>48</v>
      </c>
      <c r="E138" s="140">
        <v>2</v>
      </c>
      <c r="F138" s="137"/>
      <c r="G138" s="133">
        <f t="shared" si="18"/>
        <v>0</v>
      </c>
    </row>
    <row r="139" spans="1:7" ht="47.25" customHeight="1" x14ac:dyDescent="0.2">
      <c r="A139" s="184" t="s">
        <v>378</v>
      </c>
      <c r="B139" s="190" t="s">
        <v>93</v>
      </c>
      <c r="C139" s="261" t="s">
        <v>385</v>
      </c>
      <c r="D139" s="122" t="s">
        <v>48</v>
      </c>
      <c r="E139" s="140">
        <v>2</v>
      </c>
      <c r="F139" s="137"/>
      <c r="G139" s="133">
        <f t="shared" si="18"/>
        <v>0</v>
      </c>
    </row>
    <row r="140" spans="1:7" ht="49.5" customHeight="1" x14ac:dyDescent="0.2">
      <c r="A140" s="184" t="s">
        <v>379</v>
      </c>
      <c r="B140" s="190" t="s">
        <v>93</v>
      </c>
      <c r="C140" s="261" t="s">
        <v>380</v>
      </c>
      <c r="D140" s="122" t="s">
        <v>83</v>
      </c>
      <c r="E140" s="140">
        <v>5.5</v>
      </c>
      <c r="F140" s="137"/>
      <c r="G140" s="133">
        <f t="shared" si="18"/>
        <v>0</v>
      </c>
    </row>
    <row r="141" spans="1:7" ht="43.5" customHeight="1" x14ac:dyDescent="0.2">
      <c r="A141" s="394" t="s">
        <v>59</v>
      </c>
      <c r="B141" s="389"/>
      <c r="C141" s="389"/>
      <c r="D141" s="389"/>
      <c r="E141" s="389"/>
      <c r="F141" s="389"/>
      <c r="G141" s="152">
        <f>SUM(G126:G140)</f>
        <v>0</v>
      </c>
    </row>
    <row r="142" spans="1:7" ht="43.5" customHeight="1" x14ac:dyDescent="0.2">
      <c r="A142" s="200" t="s">
        <v>122</v>
      </c>
      <c r="B142" s="189" t="s">
        <v>99</v>
      </c>
      <c r="C142" s="143" t="s">
        <v>100</v>
      </c>
      <c r="D142" s="153"/>
      <c r="E142" s="154"/>
      <c r="F142" s="155"/>
      <c r="G142" s="156"/>
    </row>
    <row r="143" spans="1:7" ht="35.25" customHeight="1" x14ac:dyDescent="0.2">
      <c r="A143" s="201" t="s">
        <v>381</v>
      </c>
      <c r="B143" s="185" t="s">
        <v>382</v>
      </c>
      <c r="C143" s="271" t="s">
        <v>213</v>
      </c>
      <c r="D143" s="122" t="s">
        <v>43</v>
      </c>
      <c r="E143" s="140">
        <v>16</v>
      </c>
      <c r="F143" s="155"/>
      <c r="G143" s="133">
        <f>ROUND(E143*F143,2)</f>
        <v>0</v>
      </c>
    </row>
    <row r="144" spans="1:7" ht="37.5" customHeight="1" x14ac:dyDescent="0.2">
      <c r="A144" s="201" t="s">
        <v>383</v>
      </c>
      <c r="B144" s="185" t="s">
        <v>382</v>
      </c>
      <c r="C144" s="265" t="s">
        <v>511</v>
      </c>
      <c r="D144" s="122" t="s">
        <v>43</v>
      </c>
      <c r="E144" s="140">
        <v>654.5</v>
      </c>
      <c r="F144" s="155"/>
      <c r="G144" s="133">
        <f t="shared" ref="G144:G148" si="19">ROUND(E144*F144,2)</f>
        <v>0</v>
      </c>
    </row>
    <row r="145" spans="1:7" ht="33.75" customHeight="1" x14ac:dyDescent="0.2">
      <c r="A145" s="201" t="s">
        <v>515</v>
      </c>
      <c r="B145" s="185" t="s">
        <v>382</v>
      </c>
      <c r="C145" s="261" t="s">
        <v>512</v>
      </c>
      <c r="D145" s="122" t="s">
        <v>83</v>
      </c>
      <c r="E145" s="140">
        <v>2029</v>
      </c>
      <c r="F145" s="155"/>
      <c r="G145" s="133">
        <f t="shared" si="19"/>
        <v>0</v>
      </c>
    </row>
    <row r="146" spans="1:7" ht="34.5" customHeight="1" x14ac:dyDescent="0.2">
      <c r="A146" s="201" t="s">
        <v>516</v>
      </c>
      <c r="B146" s="185" t="s">
        <v>382</v>
      </c>
      <c r="C146" s="261" t="s">
        <v>513</v>
      </c>
      <c r="D146" s="122" t="s">
        <v>458</v>
      </c>
      <c r="E146" s="140">
        <v>210</v>
      </c>
      <c r="F146" s="155"/>
      <c r="G146" s="133">
        <f t="shared" si="19"/>
        <v>0</v>
      </c>
    </row>
    <row r="147" spans="1:7" ht="33.75" customHeight="1" x14ac:dyDescent="0.2">
      <c r="A147" s="201" t="s">
        <v>517</v>
      </c>
      <c r="B147" s="185" t="s">
        <v>382</v>
      </c>
      <c r="C147" s="261" t="s">
        <v>514</v>
      </c>
      <c r="D147" s="122" t="s">
        <v>48</v>
      </c>
      <c r="E147" s="140">
        <v>4</v>
      </c>
      <c r="F147" s="155"/>
      <c r="G147" s="133">
        <f t="shared" si="19"/>
        <v>0</v>
      </c>
    </row>
    <row r="148" spans="1:7" ht="33" customHeight="1" x14ac:dyDescent="0.2">
      <c r="A148" s="201" t="s">
        <v>518</v>
      </c>
      <c r="B148" s="185" t="s">
        <v>382</v>
      </c>
      <c r="C148" s="272" t="s">
        <v>452</v>
      </c>
      <c r="D148" s="122" t="s">
        <v>83</v>
      </c>
      <c r="E148" s="140">
        <v>12</v>
      </c>
      <c r="F148" s="155"/>
      <c r="G148" s="133">
        <f t="shared" si="19"/>
        <v>0</v>
      </c>
    </row>
    <row r="149" spans="1:7" ht="43.5" customHeight="1" x14ac:dyDescent="0.2">
      <c r="A149" s="393" t="s">
        <v>101</v>
      </c>
      <c r="B149" s="393"/>
      <c r="C149" s="393"/>
      <c r="D149" s="393"/>
      <c r="E149" s="393"/>
      <c r="F149" s="393"/>
      <c r="G149" s="152">
        <f>SUM(G143:G144)</f>
        <v>0</v>
      </c>
    </row>
    <row r="150" spans="1:7" ht="43.5" customHeight="1" thickBot="1" x14ac:dyDescent="0.25">
      <c r="A150" s="390" t="s">
        <v>384</v>
      </c>
      <c r="B150" s="391"/>
      <c r="C150" s="391"/>
      <c r="D150" s="391"/>
      <c r="E150" s="391"/>
      <c r="F150" s="392"/>
      <c r="G150" s="157">
        <f>G149+G141+G123+G71+G50+G37+G33</f>
        <v>0</v>
      </c>
    </row>
    <row r="151" spans="1:7" ht="29.25" customHeight="1" x14ac:dyDescent="0.3">
      <c r="A151" s="186" t="s">
        <v>25</v>
      </c>
      <c r="C151" s="158"/>
      <c r="D151" s="158"/>
      <c r="E151" s="197"/>
      <c r="F151" s="158"/>
      <c r="G151" s="159"/>
    </row>
  </sheetData>
  <mergeCells count="22">
    <mergeCell ref="A5:G5"/>
    <mergeCell ref="A107:F107"/>
    <mergeCell ref="A150:F150"/>
    <mergeCell ref="A149:F149"/>
    <mergeCell ref="A141:F141"/>
    <mergeCell ref="A123:F123"/>
    <mergeCell ref="A71:F71"/>
    <mergeCell ref="A6:G6"/>
    <mergeCell ref="C133:F133"/>
    <mergeCell ref="C51:G51"/>
    <mergeCell ref="C38:F38"/>
    <mergeCell ref="C108:F108"/>
    <mergeCell ref="C125:F125"/>
    <mergeCell ref="A50:F50"/>
    <mergeCell ref="A37:F37"/>
    <mergeCell ref="A33:F33"/>
    <mergeCell ref="A1:G1"/>
    <mergeCell ref="A3:A4"/>
    <mergeCell ref="B3:B4"/>
    <mergeCell ref="C3:C4"/>
    <mergeCell ref="D3:E3"/>
    <mergeCell ref="A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topLeftCell="A25" zoomScale="120" zoomScaleNormal="120" zoomScaleSheetLayoutView="100" workbookViewId="0">
      <selection activeCell="B26" sqref="B26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9.28515625" style="54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03" t="str">
        <f>zestawienie!A2</f>
        <v xml:space="preserve">Przedmiar Robót
Zadanie 4 "Budowa odcinka drogi (tzw. obwodnicy Bazy Las) pomiędzy drogą krajową nr 3 i ul. Ludzi Morza"
</v>
      </c>
      <c r="B1" s="304"/>
      <c r="C1" s="304"/>
      <c r="D1" s="304"/>
      <c r="E1" s="304"/>
      <c r="F1" s="304"/>
      <c r="G1" s="305"/>
    </row>
    <row r="2" spans="1:8" ht="39" customHeight="1" x14ac:dyDescent="0.2">
      <c r="A2" s="351" t="s">
        <v>15</v>
      </c>
      <c r="B2" s="409" t="s">
        <v>26</v>
      </c>
      <c r="C2" s="344" t="s">
        <v>27</v>
      </c>
      <c r="D2" s="344" t="s">
        <v>28</v>
      </c>
      <c r="E2" s="344"/>
      <c r="F2" s="11" t="s">
        <v>554</v>
      </c>
      <c r="G2" s="12" t="s">
        <v>362</v>
      </c>
    </row>
    <row r="3" spans="1:8" ht="30" customHeight="1" x14ac:dyDescent="0.2">
      <c r="A3" s="352"/>
      <c r="B3" s="410"/>
      <c r="C3" s="345"/>
      <c r="D3" s="91" t="s">
        <v>29</v>
      </c>
      <c r="E3" s="91" t="s">
        <v>74</v>
      </c>
      <c r="F3" s="33" t="s">
        <v>19</v>
      </c>
      <c r="G3" s="34" t="s">
        <v>19</v>
      </c>
    </row>
    <row r="4" spans="1:8" ht="33" customHeight="1" x14ac:dyDescent="0.2">
      <c r="A4" s="403" t="s">
        <v>129</v>
      </c>
      <c r="B4" s="404"/>
      <c r="C4" s="404"/>
      <c r="D4" s="404"/>
      <c r="E4" s="404"/>
      <c r="F4" s="404"/>
      <c r="G4" s="405"/>
    </row>
    <row r="5" spans="1:8" ht="32.25" customHeight="1" x14ac:dyDescent="0.2">
      <c r="A5" s="88"/>
      <c r="B5" s="106"/>
      <c r="C5" s="411" t="s">
        <v>216</v>
      </c>
      <c r="D5" s="412"/>
      <c r="E5" s="412"/>
      <c r="F5" s="412"/>
      <c r="G5" s="413"/>
    </row>
    <row r="6" spans="1:8" ht="30" customHeight="1" x14ac:dyDescent="0.2">
      <c r="A6" s="89" t="s">
        <v>144</v>
      </c>
      <c r="B6" s="89" t="s">
        <v>386</v>
      </c>
      <c r="C6" s="99" t="s">
        <v>214</v>
      </c>
      <c r="D6" s="67" t="s">
        <v>43</v>
      </c>
      <c r="E6" s="98">
        <v>188.44</v>
      </c>
      <c r="F6" s="64"/>
      <c r="G6" s="94">
        <f>ROUND(E6*F6,2)</f>
        <v>0</v>
      </c>
      <c r="H6" s="170"/>
    </row>
    <row r="7" spans="1:8" ht="25.5" customHeight="1" x14ac:dyDescent="0.2">
      <c r="A7" s="89" t="s">
        <v>145</v>
      </c>
      <c r="B7" s="89" t="s">
        <v>386</v>
      </c>
      <c r="C7" s="99" t="s">
        <v>215</v>
      </c>
      <c r="D7" s="67" t="s">
        <v>43</v>
      </c>
      <c r="E7" s="98">
        <v>23.65</v>
      </c>
      <c r="F7" s="53"/>
      <c r="G7" s="94">
        <f t="shared" ref="G7:G10" si="0">ROUND(E7*F7,2)</f>
        <v>0</v>
      </c>
      <c r="H7" s="170"/>
    </row>
    <row r="8" spans="1:8" ht="25.5" customHeight="1" x14ac:dyDescent="0.2">
      <c r="A8" s="89" t="s">
        <v>520</v>
      </c>
      <c r="B8" s="89" t="s">
        <v>386</v>
      </c>
      <c r="C8" s="114" t="s">
        <v>521</v>
      </c>
      <c r="D8" s="67" t="s">
        <v>43</v>
      </c>
      <c r="E8" s="98">
        <v>73</v>
      </c>
      <c r="F8" s="53"/>
      <c r="G8" s="94">
        <f t="shared" si="0"/>
        <v>0</v>
      </c>
      <c r="H8" s="170"/>
    </row>
    <row r="9" spans="1:8" ht="26.25" customHeight="1" x14ac:dyDescent="0.2">
      <c r="A9" s="89" t="s">
        <v>146</v>
      </c>
      <c r="B9" s="89" t="s">
        <v>386</v>
      </c>
      <c r="C9" s="114" t="s">
        <v>139</v>
      </c>
      <c r="D9" s="67" t="s">
        <v>44</v>
      </c>
      <c r="E9" s="67">
        <v>1</v>
      </c>
      <c r="F9" s="53"/>
      <c r="G9" s="94">
        <f t="shared" si="0"/>
        <v>0</v>
      </c>
    </row>
    <row r="10" spans="1:8" ht="22.5" customHeight="1" x14ac:dyDescent="0.2">
      <c r="A10" s="89" t="s">
        <v>147</v>
      </c>
      <c r="B10" s="89" t="s">
        <v>386</v>
      </c>
      <c r="C10" s="105" t="s">
        <v>137</v>
      </c>
      <c r="D10" s="67" t="s">
        <v>44</v>
      </c>
      <c r="E10" s="67">
        <v>1</v>
      </c>
      <c r="F10" s="64"/>
      <c r="G10" s="94">
        <f t="shared" si="0"/>
        <v>0</v>
      </c>
    </row>
    <row r="11" spans="1:8" ht="38.25" customHeight="1" x14ac:dyDescent="0.2">
      <c r="A11" s="81"/>
      <c r="B11" s="89"/>
      <c r="C11" s="411" t="s">
        <v>387</v>
      </c>
      <c r="D11" s="412"/>
      <c r="E11" s="412"/>
      <c r="F11" s="412"/>
      <c r="G11" s="413"/>
    </row>
    <row r="12" spans="1:8" ht="29.25" customHeight="1" x14ac:dyDescent="0.2">
      <c r="A12" s="89" t="s">
        <v>148</v>
      </c>
      <c r="B12" s="89" t="s">
        <v>386</v>
      </c>
      <c r="C12" s="36" t="s">
        <v>525</v>
      </c>
      <c r="D12" s="67" t="s">
        <v>44</v>
      </c>
      <c r="E12" s="67">
        <v>5</v>
      </c>
      <c r="F12" s="53"/>
      <c r="G12" s="94">
        <f t="shared" ref="G12:G13" si="1">ROUND(E12*F12,2)</f>
        <v>0</v>
      </c>
    </row>
    <row r="13" spans="1:8" ht="29.25" customHeight="1" x14ac:dyDescent="0.2">
      <c r="A13" s="89" t="s">
        <v>149</v>
      </c>
      <c r="B13" s="89" t="s">
        <v>386</v>
      </c>
      <c r="C13" s="36" t="s">
        <v>217</v>
      </c>
      <c r="D13" s="67" t="s">
        <v>44</v>
      </c>
      <c r="E13" s="67">
        <v>1</v>
      </c>
      <c r="F13" s="53"/>
      <c r="G13" s="94">
        <f t="shared" si="1"/>
        <v>0</v>
      </c>
    </row>
    <row r="14" spans="1:8" ht="25.5" customHeight="1" x14ac:dyDescent="0.2">
      <c r="A14" s="89" t="s">
        <v>436</v>
      </c>
      <c r="B14" s="89" t="s">
        <v>386</v>
      </c>
      <c r="C14" s="36" t="s">
        <v>437</v>
      </c>
      <c r="D14" s="67" t="s">
        <v>44</v>
      </c>
      <c r="E14" s="67">
        <v>1</v>
      </c>
      <c r="F14" s="53"/>
      <c r="G14" s="94">
        <f t="shared" ref="G14" si="2">ROUND(E14*F14,2)</f>
        <v>0</v>
      </c>
    </row>
    <row r="15" spans="1:8" ht="29.25" customHeight="1" x14ac:dyDescent="0.2">
      <c r="A15" s="89" t="s">
        <v>150</v>
      </c>
      <c r="B15" s="89" t="s">
        <v>386</v>
      </c>
      <c r="C15" s="56" t="s">
        <v>522</v>
      </c>
      <c r="D15" s="67" t="s">
        <v>44</v>
      </c>
      <c r="E15" s="67">
        <v>27</v>
      </c>
      <c r="F15" s="53"/>
      <c r="G15" s="94">
        <f t="shared" ref="G15:G26" si="3">ROUND(E15*F15,2)</f>
        <v>0</v>
      </c>
      <c r="H15" s="170"/>
    </row>
    <row r="16" spans="1:8" ht="29.25" customHeight="1" x14ac:dyDescent="0.2">
      <c r="A16" s="89" t="s">
        <v>151</v>
      </c>
      <c r="B16" s="89" t="s">
        <v>386</v>
      </c>
      <c r="C16" s="56" t="s">
        <v>438</v>
      </c>
      <c r="D16" s="67" t="s">
        <v>44</v>
      </c>
      <c r="E16" s="67">
        <v>13</v>
      </c>
      <c r="F16" s="53"/>
      <c r="G16" s="94">
        <f t="shared" si="3"/>
        <v>0</v>
      </c>
      <c r="H16" s="170"/>
    </row>
    <row r="17" spans="1:8" ht="29.25" customHeight="1" x14ac:dyDescent="0.2">
      <c r="A17" s="89" t="s">
        <v>152</v>
      </c>
      <c r="B17" s="89" t="s">
        <v>386</v>
      </c>
      <c r="C17" s="56" t="s">
        <v>439</v>
      </c>
      <c r="D17" s="67" t="s">
        <v>44</v>
      </c>
      <c r="E17" s="67">
        <v>3</v>
      </c>
      <c r="F17" s="53"/>
      <c r="G17" s="94">
        <f t="shared" ref="G17" si="4">ROUND(E17*F17,2)</f>
        <v>0</v>
      </c>
      <c r="H17" s="170"/>
    </row>
    <row r="18" spans="1:8" ht="29.25" customHeight="1" x14ac:dyDescent="0.2">
      <c r="A18" s="89" t="s">
        <v>153</v>
      </c>
      <c r="B18" s="89" t="s">
        <v>386</v>
      </c>
      <c r="C18" s="56" t="s">
        <v>440</v>
      </c>
      <c r="D18" s="67" t="s">
        <v>44</v>
      </c>
      <c r="E18" s="67">
        <v>2</v>
      </c>
      <c r="F18" s="53"/>
      <c r="G18" s="94">
        <f t="shared" ref="G18" si="5">ROUND(E18*F18,2)</f>
        <v>0</v>
      </c>
      <c r="H18" s="170"/>
    </row>
    <row r="19" spans="1:8" ht="29.25" customHeight="1" x14ac:dyDescent="0.2">
      <c r="A19" s="89" t="s">
        <v>154</v>
      </c>
      <c r="B19" s="89" t="s">
        <v>386</v>
      </c>
      <c r="C19" s="56" t="s">
        <v>444</v>
      </c>
      <c r="D19" s="67" t="s">
        <v>44</v>
      </c>
      <c r="E19" s="67">
        <v>1</v>
      </c>
      <c r="F19" s="53"/>
      <c r="G19" s="94">
        <f t="shared" ref="G19" si="6">ROUND(E19*F19,2)</f>
        <v>0</v>
      </c>
      <c r="H19" s="170"/>
    </row>
    <row r="20" spans="1:8" ht="24.75" customHeight="1" x14ac:dyDescent="0.2">
      <c r="A20" s="89"/>
      <c r="B20" s="106"/>
      <c r="C20" s="166" t="s">
        <v>218</v>
      </c>
      <c r="D20" s="67"/>
      <c r="E20" s="67"/>
      <c r="F20" s="53"/>
      <c r="G20" s="94"/>
    </row>
    <row r="21" spans="1:8" ht="50.25" customHeight="1" x14ac:dyDescent="0.2">
      <c r="A21" s="89" t="s">
        <v>151</v>
      </c>
      <c r="B21" s="89" t="s">
        <v>386</v>
      </c>
      <c r="C21" s="56" t="s">
        <v>526</v>
      </c>
      <c r="D21" s="67" t="s">
        <v>44</v>
      </c>
      <c r="E21" s="67">
        <v>6</v>
      </c>
      <c r="F21" s="53"/>
      <c r="G21" s="94">
        <f t="shared" si="3"/>
        <v>0</v>
      </c>
    </row>
    <row r="22" spans="1:8" ht="67.5" customHeight="1" x14ac:dyDescent="0.2">
      <c r="A22" s="89" t="s">
        <v>152</v>
      </c>
      <c r="B22" s="89" t="s">
        <v>386</v>
      </c>
      <c r="C22" s="56" t="s">
        <v>527</v>
      </c>
      <c r="D22" s="67" t="s">
        <v>44</v>
      </c>
      <c r="E22" s="67">
        <v>19</v>
      </c>
      <c r="F22" s="53"/>
      <c r="G22" s="94">
        <f t="shared" si="3"/>
        <v>0</v>
      </c>
    </row>
    <row r="23" spans="1:8" ht="39" customHeight="1" x14ac:dyDescent="0.2">
      <c r="A23" s="81"/>
      <c r="B23" s="89"/>
      <c r="C23" s="411" t="s">
        <v>389</v>
      </c>
      <c r="D23" s="412"/>
      <c r="E23" s="412"/>
      <c r="F23" s="412"/>
      <c r="G23" s="413"/>
    </row>
    <row r="24" spans="1:8" ht="27" customHeight="1" x14ac:dyDescent="0.2">
      <c r="A24" s="118" t="s">
        <v>153</v>
      </c>
      <c r="B24" s="89" t="s">
        <v>388</v>
      </c>
      <c r="C24" s="99" t="s">
        <v>441</v>
      </c>
      <c r="D24" s="273" t="s">
        <v>43</v>
      </c>
      <c r="E24" s="67">
        <v>4</v>
      </c>
      <c r="F24" s="53"/>
      <c r="G24" s="94">
        <f t="shared" si="3"/>
        <v>0</v>
      </c>
      <c r="H24" s="170"/>
    </row>
    <row r="25" spans="1:8" ht="26.25" customHeight="1" x14ac:dyDescent="0.2">
      <c r="A25" s="118" t="s">
        <v>154</v>
      </c>
      <c r="B25" s="89" t="s">
        <v>388</v>
      </c>
      <c r="C25" s="99" t="s">
        <v>442</v>
      </c>
      <c r="D25" s="274" t="s">
        <v>43</v>
      </c>
      <c r="E25" s="67">
        <v>101.15</v>
      </c>
      <c r="F25" s="53"/>
      <c r="G25" s="94">
        <f t="shared" si="3"/>
        <v>0</v>
      </c>
      <c r="H25" s="170"/>
    </row>
    <row r="26" spans="1:8" ht="34.5" customHeight="1" x14ac:dyDescent="0.2">
      <c r="A26" s="118" t="s">
        <v>155</v>
      </c>
      <c r="B26" s="89" t="s">
        <v>388</v>
      </c>
      <c r="C26" s="114" t="s">
        <v>139</v>
      </c>
      <c r="D26" s="67" t="s">
        <v>44</v>
      </c>
      <c r="E26" s="67">
        <v>1</v>
      </c>
      <c r="F26" s="53"/>
      <c r="G26" s="94">
        <f t="shared" si="3"/>
        <v>0</v>
      </c>
    </row>
    <row r="27" spans="1:8" ht="34.5" customHeight="1" x14ac:dyDescent="0.2">
      <c r="A27" s="167" t="s">
        <v>443</v>
      </c>
      <c r="B27" s="89" t="s">
        <v>388</v>
      </c>
      <c r="C27" s="114" t="s">
        <v>445</v>
      </c>
      <c r="D27" s="67" t="s">
        <v>44</v>
      </c>
      <c r="E27" s="67">
        <v>1</v>
      </c>
      <c r="F27" s="120"/>
      <c r="G27" s="94"/>
    </row>
    <row r="28" spans="1:8" ht="29.25" customHeight="1" x14ac:dyDescent="0.2">
      <c r="A28" s="167"/>
      <c r="B28" s="89"/>
      <c r="C28" s="66" t="s">
        <v>219</v>
      </c>
      <c r="D28" s="67"/>
      <c r="E28" s="67"/>
      <c r="F28" s="120"/>
      <c r="G28" s="94"/>
    </row>
    <row r="29" spans="1:8" ht="53.25" customHeight="1" x14ac:dyDescent="0.2">
      <c r="A29" s="167" t="s">
        <v>156</v>
      </c>
      <c r="B29" s="89" t="s">
        <v>388</v>
      </c>
      <c r="C29" s="114" t="s">
        <v>526</v>
      </c>
      <c r="D29" s="67" t="s">
        <v>44</v>
      </c>
      <c r="E29" s="67">
        <v>5</v>
      </c>
      <c r="F29" s="120"/>
      <c r="G29" s="94">
        <f t="shared" ref="G29" si="7">ROUND(E29*F29,2)</f>
        <v>0</v>
      </c>
    </row>
    <row r="30" spans="1:8" ht="47.25" customHeight="1" x14ac:dyDescent="0.2">
      <c r="A30" s="406" t="s">
        <v>390</v>
      </c>
      <c r="B30" s="407"/>
      <c r="C30" s="407"/>
      <c r="D30" s="407"/>
      <c r="E30" s="407"/>
      <c r="F30" s="408"/>
      <c r="G30" s="90">
        <f>SUM(G6:G29)</f>
        <v>0</v>
      </c>
    </row>
    <row r="31" spans="1:8" ht="35.25" customHeight="1" x14ac:dyDescent="0.2">
      <c r="A31" s="78" t="s">
        <v>25</v>
      </c>
      <c r="B31" s="54"/>
      <c r="D31" s="54"/>
      <c r="E31" s="54"/>
      <c r="F31" s="54"/>
      <c r="G31" s="54"/>
    </row>
    <row r="32" spans="1:8" ht="67.5" customHeight="1" x14ac:dyDescent="0.2"/>
    <row r="33" ht="67.5" customHeight="1" x14ac:dyDescent="0.2"/>
    <row r="34" ht="67.5" customHeight="1" x14ac:dyDescent="0.2"/>
    <row r="35" ht="67.5" customHeight="1" x14ac:dyDescent="0.2"/>
    <row r="36" ht="67.5" customHeight="1" x14ac:dyDescent="0.2"/>
    <row r="37" ht="67.5" customHeight="1" x14ac:dyDescent="0.2"/>
    <row r="38" ht="67.5" customHeight="1" x14ac:dyDescent="0.2"/>
  </sheetData>
  <mergeCells count="10">
    <mergeCell ref="A4:G4"/>
    <mergeCell ref="A30:F30"/>
    <mergeCell ref="A1:G1"/>
    <mergeCell ref="A2:A3"/>
    <mergeCell ref="B2:B3"/>
    <mergeCell ref="C2:C3"/>
    <mergeCell ref="D2:E2"/>
    <mergeCell ref="C5:G5"/>
    <mergeCell ref="C11:G11"/>
    <mergeCell ref="C23:G2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79"/>
  <sheetViews>
    <sheetView topLeftCell="A25" zoomScale="130" zoomScaleNormal="130" zoomScaleSheetLayoutView="100" workbookViewId="0">
      <selection activeCell="C9" sqref="C9"/>
    </sheetView>
  </sheetViews>
  <sheetFormatPr defaultColWidth="9.140625" defaultRowHeight="43.5" customHeight="1" x14ac:dyDescent="0.2"/>
  <cols>
    <col min="1" max="1" width="7.85546875" style="117" customWidth="1"/>
    <col min="2" max="2" width="12.28515625" style="209" customWidth="1"/>
    <col min="3" max="3" width="49.42578125" style="54" customWidth="1"/>
    <col min="4" max="4" width="7.7109375" style="54" customWidth="1"/>
    <col min="5" max="5" width="8.7109375" style="108" customWidth="1"/>
    <col min="6" max="6" width="11" style="54" customWidth="1"/>
    <col min="7" max="7" width="12.85546875" style="54" customWidth="1"/>
    <col min="8" max="16384" width="9.140625" style="54"/>
  </cols>
  <sheetData>
    <row r="1" spans="1:7" ht="57.75" customHeight="1" thickBot="1" x14ac:dyDescent="0.25">
      <c r="A1" s="419" t="str">
        <f>zestawienie!A2</f>
        <v xml:space="preserve">Przedmiar Robót
Zadanie 4 "Budowa odcinka drogi (tzw. obwodnicy Bazy Las) pomiędzy drogą krajową nr 3 i ul. Ludzi Morza"
</v>
      </c>
      <c r="B1" s="420"/>
      <c r="C1" s="420"/>
      <c r="D1" s="420"/>
      <c r="E1" s="420"/>
      <c r="F1" s="420"/>
      <c r="G1" s="421"/>
    </row>
    <row r="2" spans="1:7" ht="39" customHeight="1" x14ac:dyDescent="0.2">
      <c r="A2" s="422" t="s">
        <v>15</v>
      </c>
      <c r="B2" s="424" t="s">
        <v>26</v>
      </c>
      <c r="C2" s="426" t="s">
        <v>27</v>
      </c>
      <c r="D2" s="426" t="s">
        <v>28</v>
      </c>
      <c r="E2" s="426"/>
      <c r="F2" s="100" t="s">
        <v>554</v>
      </c>
      <c r="G2" s="101" t="s">
        <v>362</v>
      </c>
    </row>
    <row r="3" spans="1:7" ht="25.5" customHeight="1" x14ac:dyDescent="0.2">
      <c r="A3" s="423"/>
      <c r="B3" s="425"/>
      <c r="C3" s="427"/>
      <c r="D3" s="260" t="s">
        <v>29</v>
      </c>
      <c r="E3" s="107" t="s">
        <v>90</v>
      </c>
      <c r="F3" s="102" t="s">
        <v>19</v>
      </c>
      <c r="G3" s="103" t="s">
        <v>19</v>
      </c>
    </row>
    <row r="4" spans="1:7" ht="23.25" customHeight="1" x14ac:dyDescent="0.2">
      <c r="A4" s="403" t="s">
        <v>391</v>
      </c>
      <c r="B4" s="429"/>
      <c r="C4" s="429"/>
      <c r="D4" s="429"/>
      <c r="E4" s="429"/>
      <c r="F4" s="429"/>
      <c r="G4" s="430"/>
    </row>
    <row r="5" spans="1:7" s="209" customFormat="1" ht="23.25" customHeight="1" x14ac:dyDescent="0.2">
      <c r="A5" s="428" t="s">
        <v>398</v>
      </c>
      <c r="B5" s="428"/>
      <c r="C5" s="428"/>
      <c r="D5" s="428"/>
      <c r="E5" s="428"/>
      <c r="F5" s="428"/>
      <c r="G5" s="428"/>
    </row>
    <row r="6" spans="1:7" ht="27" customHeight="1" x14ac:dyDescent="0.2">
      <c r="A6" s="116" t="s">
        <v>75</v>
      </c>
      <c r="B6" s="275" t="s">
        <v>399</v>
      </c>
      <c r="C6" s="276" t="s">
        <v>556</v>
      </c>
      <c r="D6" s="277" t="s">
        <v>47</v>
      </c>
      <c r="E6" s="278">
        <v>1</v>
      </c>
      <c r="F6" s="97"/>
      <c r="G6" s="80">
        <f t="shared" ref="G6:G15" si="0">ROUND(E6*F6,2)</f>
        <v>0</v>
      </c>
    </row>
    <row r="7" spans="1:7" ht="27" customHeight="1" x14ac:dyDescent="0.2">
      <c r="A7" s="455"/>
      <c r="B7" s="456"/>
      <c r="C7" s="457" t="s">
        <v>539</v>
      </c>
      <c r="D7" s="458"/>
      <c r="E7" s="458"/>
      <c r="F7" s="459"/>
      <c r="G7" s="460"/>
    </row>
    <row r="8" spans="1:7" ht="27" customHeight="1" x14ac:dyDescent="0.2">
      <c r="A8" s="455" t="s">
        <v>547</v>
      </c>
      <c r="B8" s="456" t="s">
        <v>399</v>
      </c>
      <c r="C8" s="461" t="s">
        <v>540</v>
      </c>
      <c r="D8" s="462" t="s">
        <v>43</v>
      </c>
      <c r="E8" s="463">
        <v>80</v>
      </c>
      <c r="F8" s="464"/>
      <c r="G8" s="460">
        <f t="shared" si="0"/>
        <v>0</v>
      </c>
    </row>
    <row r="9" spans="1:7" ht="27" customHeight="1" x14ac:dyDescent="0.2">
      <c r="A9" s="455" t="s">
        <v>548</v>
      </c>
      <c r="B9" s="456" t="s">
        <v>399</v>
      </c>
      <c r="C9" s="461" t="s">
        <v>541</v>
      </c>
      <c r="D9" s="462" t="s">
        <v>43</v>
      </c>
      <c r="E9" s="463">
        <v>30</v>
      </c>
      <c r="F9" s="464"/>
      <c r="G9" s="460">
        <f t="shared" si="0"/>
        <v>0</v>
      </c>
    </row>
    <row r="10" spans="1:7" ht="27" customHeight="1" x14ac:dyDescent="0.2">
      <c r="A10" s="455" t="s">
        <v>549</v>
      </c>
      <c r="B10" s="456" t="s">
        <v>399</v>
      </c>
      <c r="C10" s="461" t="s">
        <v>542</v>
      </c>
      <c r="D10" s="462" t="s">
        <v>43</v>
      </c>
      <c r="E10" s="463">
        <v>640</v>
      </c>
      <c r="F10" s="464"/>
      <c r="G10" s="460">
        <f t="shared" si="0"/>
        <v>0</v>
      </c>
    </row>
    <row r="11" spans="1:7" ht="27" customHeight="1" x14ac:dyDescent="0.2">
      <c r="A11" s="455" t="s">
        <v>550</v>
      </c>
      <c r="B11" s="456" t="s">
        <v>399</v>
      </c>
      <c r="C11" s="461" t="s">
        <v>543</v>
      </c>
      <c r="D11" s="462" t="s">
        <v>48</v>
      </c>
      <c r="E11" s="463">
        <v>8</v>
      </c>
      <c r="F11" s="464"/>
      <c r="G11" s="460">
        <f t="shared" si="0"/>
        <v>0</v>
      </c>
    </row>
    <row r="12" spans="1:7" ht="27" customHeight="1" x14ac:dyDescent="0.2">
      <c r="A12" s="455" t="s">
        <v>551</v>
      </c>
      <c r="B12" s="456" t="s">
        <v>399</v>
      </c>
      <c r="C12" s="461" t="s">
        <v>544</v>
      </c>
      <c r="D12" s="462" t="s">
        <v>44</v>
      </c>
      <c r="E12" s="463">
        <v>1</v>
      </c>
      <c r="F12" s="464"/>
      <c r="G12" s="460">
        <f t="shared" si="0"/>
        <v>0</v>
      </c>
    </row>
    <row r="13" spans="1:7" ht="27" customHeight="1" x14ac:dyDescent="0.2">
      <c r="A13" s="455"/>
      <c r="B13" s="456"/>
      <c r="C13" s="457" t="s">
        <v>539</v>
      </c>
      <c r="D13" s="458"/>
      <c r="E13" s="458"/>
      <c r="F13" s="459"/>
      <c r="G13" s="460"/>
    </row>
    <row r="14" spans="1:7" ht="27" customHeight="1" x14ac:dyDescent="0.2">
      <c r="A14" s="455" t="s">
        <v>552</v>
      </c>
      <c r="B14" s="456" t="s">
        <v>399</v>
      </c>
      <c r="C14" s="461" t="s">
        <v>545</v>
      </c>
      <c r="D14" s="462" t="s">
        <v>43</v>
      </c>
      <c r="E14" s="463">
        <v>10</v>
      </c>
      <c r="F14" s="464"/>
      <c r="G14" s="460">
        <f t="shared" si="0"/>
        <v>0</v>
      </c>
    </row>
    <row r="15" spans="1:7" ht="27" customHeight="1" x14ac:dyDescent="0.2">
      <c r="A15" s="455" t="s">
        <v>553</v>
      </c>
      <c r="B15" s="456" t="s">
        <v>399</v>
      </c>
      <c r="C15" s="461" t="s">
        <v>546</v>
      </c>
      <c r="D15" s="462" t="s">
        <v>43</v>
      </c>
      <c r="E15" s="463">
        <v>10</v>
      </c>
      <c r="F15" s="464"/>
      <c r="G15" s="460">
        <f t="shared" si="0"/>
        <v>0</v>
      </c>
    </row>
    <row r="16" spans="1:7" ht="23.25" customHeight="1" x14ac:dyDescent="0.2">
      <c r="A16" s="414" t="s">
        <v>225</v>
      </c>
      <c r="B16" s="415"/>
      <c r="C16" s="415"/>
      <c r="D16" s="415"/>
      <c r="E16" s="415"/>
      <c r="F16" s="415"/>
      <c r="G16" s="169">
        <f>SUM(G8:G15)</f>
        <v>0</v>
      </c>
    </row>
    <row r="17" spans="1:7" ht="33.75" customHeight="1" x14ac:dyDescent="0.2">
      <c r="A17" s="428" t="s">
        <v>224</v>
      </c>
      <c r="B17" s="428"/>
      <c r="C17" s="428" t="s">
        <v>223</v>
      </c>
      <c r="D17" s="428"/>
      <c r="E17" s="428"/>
      <c r="F17" s="428"/>
      <c r="G17" s="428"/>
    </row>
    <row r="18" spans="1:7" ht="49.5" customHeight="1" x14ac:dyDescent="0.2">
      <c r="A18" s="242" t="s">
        <v>161</v>
      </c>
      <c r="B18" s="275" t="s">
        <v>399</v>
      </c>
      <c r="C18" s="276" t="s">
        <v>141</v>
      </c>
      <c r="D18" s="277" t="s">
        <v>44</v>
      </c>
      <c r="E18" s="278">
        <v>3</v>
      </c>
      <c r="F18" s="173"/>
      <c r="G18" s="79">
        <f t="shared" ref="G18:G36" si="1">ROUND(E18*F18,2)</f>
        <v>0</v>
      </c>
    </row>
    <row r="19" spans="1:7" ht="33" customHeight="1" x14ac:dyDescent="0.2">
      <c r="A19" s="242" t="s">
        <v>162</v>
      </c>
      <c r="B19" s="275" t="s">
        <v>399</v>
      </c>
      <c r="C19" s="276" t="s">
        <v>394</v>
      </c>
      <c r="D19" s="277" t="s">
        <v>44</v>
      </c>
      <c r="E19" s="278">
        <v>1</v>
      </c>
      <c r="F19" s="239"/>
      <c r="G19" s="79">
        <f t="shared" si="1"/>
        <v>0</v>
      </c>
    </row>
    <row r="20" spans="1:7" ht="36" customHeight="1" x14ac:dyDescent="0.2">
      <c r="A20" s="242" t="s">
        <v>163</v>
      </c>
      <c r="B20" s="275" t="s">
        <v>399</v>
      </c>
      <c r="C20" s="208" t="s">
        <v>226</v>
      </c>
      <c r="D20" s="279" t="s">
        <v>43</v>
      </c>
      <c r="E20" s="281">
        <v>150</v>
      </c>
      <c r="F20" s="240"/>
      <c r="G20" s="79">
        <f t="shared" si="1"/>
        <v>0</v>
      </c>
    </row>
    <row r="21" spans="1:7" ht="43.5" customHeight="1" x14ac:dyDescent="0.2">
      <c r="A21" s="242" t="s">
        <v>164</v>
      </c>
      <c r="B21" s="275" t="s">
        <v>399</v>
      </c>
      <c r="C21" s="202" t="s">
        <v>227</v>
      </c>
      <c r="D21" s="203" t="s">
        <v>43</v>
      </c>
      <c r="E21" s="204">
        <v>100</v>
      </c>
      <c r="F21" s="173"/>
      <c r="G21" s="79">
        <f t="shared" si="1"/>
        <v>0</v>
      </c>
    </row>
    <row r="22" spans="1:7" ht="31.5" customHeight="1" x14ac:dyDescent="0.2">
      <c r="A22" s="242" t="s">
        <v>165</v>
      </c>
      <c r="B22" s="275" t="s">
        <v>399</v>
      </c>
      <c r="C22" s="208" t="s">
        <v>395</v>
      </c>
      <c r="D22" s="279" t="s">
        <v>43</v>
      </c>
      <c r="E22" s="281">
        <v>70</v>
      </c>
      <c r="F22" s="240"/>
      <c r="G22" s="79">
        <f t="shared" si="1"/>
        <v>0</v>
      </c>
    </row>
    <row r="23" spans="1:7" ht="29.25" customHeight="1" x14ac:dyDescent="0.2">
      <c r="A23" s="242" t="s">
        <v>166</v>
      </c>
      <c r="B23" s="275" t="s">
        <v>396</v>
      </c>
      <c r="C23" s="208" t="s">
        <v>236</v>
      </c>
      <c r="D23" s="203" t="s">
        <v>43</v>
      </c>
      <c r="E23" s="204">
        <v>1150</v>
      </c>
      <c r="F23" s="173"/>
      <c r="G23" s="79">
        <f t="shared" si="1"/>
        <v>0</v>
      </c>
    </row>
    <row r="24" spans="1:7" ht="49.5" customHeight="1" x14ac:dyDescent="0.2">
      <c r="A24" s="242" t="s">
        <v>167</v>
      </c>
      <c r="B24" s="275" t="s">
        <v>396</v>
      </c>
      <c r="C24" s="208" t="s">
        <v>235</v>
      </c>
      <c r="D24" s="164" t="s">
        <v>43</v>
      </c>
      <c r="E24" s="204">
        <v>10</v>
      </c>
      <c r="F24" s="239"/>
      <c r="G24" s="79">
        <f t="shared" si="1"/>
        <v>0</v>
      </c>
    </row>
    <row r="25" spans="1:7" ht="45" customHeight="1" x14ac:dyDescent="0.2">
      <c r="A25" s="242" t="s">
        <v>168</v>
      </c>
      <c r="B25" s="275" t="s">
        <v>396</v>
      </c>
      <c r="C25" s="208" t="s">
        <v>143</v>
      </c>
      <c r="D25" s="164" t="s">
        <v>43</v>
      </c>
      <c r="E25" s="204">
        <v>800</v>
      </c>
      <c r="F25" s="173"/>
      <c r="G25" s="79">
        <f t="shared" si="1"/>
        <v>0</v>
      </c>
    </row>
    <row r="26" spans="1:7" ht="54.75" customHeight="1" x14ac:dyDescent="0.2">
      <c r="A26" s="242" t="s">
        <v>169</v>
      </c>
      <c r="B26" s="275" t="s">
        <v>396</v>
      </c>
      <c r="C26" s="282" t="s">
        <v>400</v>
      </c>
      <c r="D26" s="279" t="s">
        <v>43</v>
      </c>
      <c r="E26" s="281">
        <v>550</v>
      </c>
      <c r="F26" s="240"/>
      <c r="G26" s="79">
        <f t="shared" si="1"/>
        <v>0</v>
      </c>
    </row>
    <row r="27" spans="1:7" ht="43.5" customHeight="1" x14ac:dyDescent="0.2">
      <c r="A27" s="242" t="s">
        <v>170</v>
      </c>
      <c r="B27" s="275" t="s">
        <v>396</v>
      </c>
      <c r="C27" s="208" t="s">
        <v>228</v>
      </c>
      <c r="D27" s="279" t="s">
        <v>47</v>
      </c>
      <c r="E27" s="281">
        <v>37</v>
      </c>
      <c r="F27" s="241"/>
      <c r="G27" s="79">
        <f t="shared" si="1"/>
        <v>0</v>
      </c>
    </row>
    <row r="28" spans="1:7" ht="37.5" customHeight="1" x14ac:dyDescent="0.2">
      <c r="A28" s="242" t="s">
        <v>171</v>
      </c>
      <c r="B28" s="275" t="s">
        <v>396</v>
      </c>
      <c r="C28" s="283" t="s">
        <v>229</v>
      </c>
      <c r="D28" s="279" t="s">
        <v>47</v>
      </c>
      <c r="E28" s="204">
        <v>19</v>
      </c>
      <c r="F28" s="173"/>
      <c r="G28" s="79">
        <f t="shared" si="1"/>
        <v>0</v>
      </c>
    </row>
    <row r="29" spans="1:7" ht="47.25" customHeight="1" x14ac:dyDescent="0.2">
      <c r="A29" s="242" t="s">
        <v>172</v>
      </c>
      <c r="B29" s="275" t="s">
        <v>396</v>
      </c>
      <c r="C29" s="283" t="s">
        <v>230</v>
      </c>
      <c r="D29" s="279" t="s">
        <v>47</v>
      </c>
      <c r="E29" s="204">
        <v>10</v>
      </c>
      <c r="F29" s="173"/>
      <c r="G29" s="79">
        <f t="shared" si="1"/>
        <v>0</v>
      </c>
    </row>
    <row r="30" spans="1:7" ht="43.5" customHeight="1" x14ac:dyDescent="0.2">
      <c r="A30" s="242" t="s">
        <v>173</v>
      </c>
      <c r="B30" s="275" t="s">
        <v>396</v>
      </c>
      <c r="C30" s="283" t="s">
        <v>231</v>
      </c>
      <c r="D30" s="279" t="s">
        <v>47</v>
      </c>
      <c r="E30" s="204">
        <v>2</v>
      </c>
      <c r="F30" s="173"/>
      <c r="G30" s="79">
        <f t="shared" si="1"/>
        <v>0</v>
      </c>
    </row>
    <row r="31" spans="1:7" ht="24.75" customHeight="1" x14ac:dyDescent="0.2">
      <c r="A31" s="242" t="s">
        <v>174</v>
      </c>
      <c r="B31" s="275" t="s">
        <v>396</v>
      </c>
      <c r="C31" s="208" t="s">
        <v>233</v>
      </c>
      <c r="D31" s="279" t="s">
        <v>47</v>
      </c>
      <c r="E31" s="281">
        <v>18</v>
      </c>
      <c r="F31" s="240"/>
      <c r="G31" s="79">
        <f t="shared" si="1"/>
        <v>0</v>
      </c>
    </row>
    <row r="32" spans="1:7" ht="26.25" customHeight="1" x14ac:dyDescent="0.2">
      <c r="A32" s="242" t="s">
        <v>175</v>
      </c>
      <c r="B32" s="275" t="s">
        <v>396</v>
      </c>
      <c r="C32" s="208" t="s">
        <v>232</v>
      </c>
      <c r="D32" s="279" t="s">
        <v>47</v>
      </c>
      <c r="E32" s="281">
        <v>19</v>
      </c>
      <c r="F32" s="241"/>
      <c r="G32" s="79">
        <f t="shared" si="1"/>
        <v>0</v>
      </c>
    </row>
    <row r="33" spans="1:7" ht="37.5" customHeight="1" x14ac:dyDescent="0.2">
      <c r="A33" s="242" t="s">
        <v>176</v>
      </c>
      <c r="B33" s="275" t="s">
        <v>396</v>
      </c>
      <c r="C33" s="208" t="s">
        <v>140</v>
      </c>
      <c r="D33" s="279" t="s">
        <v>47</v>
      </c>
      <c r="E33" s="281">
        <v>29</v>
      </c>
      <c r="F33" s="241"/>
      <c r="G33" s="79">
        <f t="shared" si="1"/>
        <v>0</v>
      </c>
    </row>
    <row r="34" spans="1:7" ht="43.5" customHeight="1" x14ac:dyDescent="0.2">
      <c r="A34" s="242" t="s">
        <v>177</v>
      </c>
      <c r="B34" s="275" t="s">
        <v>396</v>
      </c>
      <c r="C34" s="208" t="s">
        <v>234</v>
      </c>
      <c r="D34" s="279" t="s">
        <v>47</v>
      </c>
      <c r="E34" s="281">
        <v>8</v>
      </c>
      <c r="F34" s="240"/>
      <c r="G34" s="79">
        <f t="shared" si="1"/>
        <v>0</v>
      </c>
    </row>
    <row r="35" spans="1:7" ht="43.5" customHeight="1" x14ac:dyDescent="0.2">
      <c r="A35" s="242" t="s">
        <v>178</v>
      </c>
      <c r="B35" s="275" t="s">
        <v>396</v>
      </c>
      <c r="C35" s="283" t="s">
        <v>142</v>
      </c>
      <c r="D35" s="279" t="s">
        <v>47</v>
      </c>
      <c r="E35" s="280">
        <v>1</v>
      </c>
      <c r="F35" s="240"/>
      <c r="G35" s="79">
        <f t="shared" si="1"/>
        <v>0</v>
      </c>
    </row>
    <row r="36" spans="1:7" ht="29.25" customHeight="1" x14ac:dyDescent="0.2">
      <c r="A36" s="242" t="s">
        <v>179</v>
      </c>
      <c r="B36" s="275" t="s">
        <v>396</v>
      </c>
      <c r="C36" s="276" t="s">
        <v>102</v>
      </c>
      <c r="D36" s="279" t="s">
        <v>47</v>
      </c>
      <c r="E36" s="280">
        <v>1</v>
      </c>
      <c r="F36" s="168"/>
      <c r="G36" s="79">
        <f t="shared" si="1"/>
        <v>0</v>
      </c>
    </row>
    <row r="37" spans="1:7" ht="26.25" customHeight="1" x14ac:dyDescent="0.2">
      <c r="A37" s="434" t="s">
        <v>123</v>
      </c>
      <c r="B37" s="435"/>
      <c r="C37" s="415"/>
      <c r="D37" s="435"/>
      <c r="E37" s="435"/>
      <c r="F37" s="435"/>
      <c r="G37" s="86">
        <f>SUM(G18:G36)</f>
        <v>0</v>
      </c>
    </row>
    <row r="38" spans="1:7" ht="25.5" customHeight="1" thickBot="1" x14ac:dyDescent="0.25">
      <c r="A38" s="431" t="s">
        <v>397</v>
      </c>
      <c r="B38" s="432"/>
      <c r="C38" s="432"/>
      <c r="D38" s="432"/>
      <c r="E38" s="432"/>
      <c r="F38" s="433"/>
      <c r="G38" s="238">
        <f>G16+G37</f>
        <v>0</v>
      </c>
    </row>
    <row r="39" spans="1:7" ht="24.75" customHeight="1" x14ac:dyDescent="0.2">
      <c r="A39" s="205" t="s">
        <v>25</v>
      </c>
      <c r="B39" s="186"/>
      <c r="C39" s="84"/>
      <c r="D39" s="84"/>
      <c r="E39" s="206"/>
      <c r="F39" s="84"/>
      <c r="G39" s="84"/>
    </row>
    <row r="40" spans="1:7" ht="43.5" customHeight="1" x14ac:dyDescent="0.2">
      <c r="A40" s="207"/>
      <c r="B40" s="186"/>
      <c r="C40" s="84"/>
      <c r="D40" s="84"/>
      <c r="E40" s="206"/>
      <c r="F40" s="84"/>
      <c r="G40" s="84"/>
    </row>
    <row r="41" spans="1:7" ht="43.5" customHeight="1" x14ac:dyDescent="0.2">
      <c r="A41" s="207"/>
      <c r="B41" s="186"/>
      <c r="C41" s="84"/>
      <c r="D41" s="84"/>
      <c r="E41" s="206"/>
      <c r="F41" s="84"/>
      <c r="G41" s="84"/>
    </row>
    <row r="42" spans="1:7" ht="43.5" customHeight="1" x14ac:dyDescent="0.2">
      <c r="A42" s="207"/>
      <c r="B42" s="186"/>
      <c r="C42" s="84"/>
      <c r="D42" s="84"/>
      <c r="E42" s="206"/>
      <c r="F42" s="84"/>
      <c r="G42" s="84"/>
    </row>
    <row r="43" spans="1:7" ht="43.5" customHeight="1" x14ac:dyDescent="0.2">
      <c r="A43" s="207"/>
      <c r="B43" s="186"/>
      <c r="C43" s="84"/>
      <c r="D43" s="84"/>
      <c r="E43" s="206"/>
      <c r="F43" s="84"/>
      <c r="G43" s="84"/>
    </row>
    <row r="44" spans="1:7" ht="43.5" customHeight="1" x14ac:dyDescent="0.2">
      <c r="A44" s="207"/>
      <c r="B44" s="186"/>
      <c r="C44" s="84"/>
      <c r="D44" s="84"/>
      <c r="E44" s="206"/>
      <c r="F44" s="84"/>
      <c r="G44" s="84"/>
    </row>
    <row r="45" spans="1:7" ht="43.5" customHeight="1" x14ac:dyDescent="0.2">
      <c r="A45" s="207"/>
      <c r="B45" s="186"/>
      <c r="C45" s="84"/>
      <c r="D45" s="84"/>
      <c r="E45" s="206"/>
      <c r="F45" s="84"/>
      <c r="G45" s="84"/>
    </row>
    <row r="46" spans="1:7" ht="43.5" customHeight="1" x14ac:dyDescent="0.2">
      <c r="A46" s="207"/>
      <c r="B46" s="186"/>
      <c r="C46" s="84"/>
      <c r="D46" s="84"/>
      <c r="E46" s="206"/>
      <c r="F46" s="84"/>
      <c r="G46" s="84"/>
    </row>
    <row r="47" spans="1:7" ht="43.5" customHeight="1" x14ac:dyDescent="0.2">
      <c r="A47" s="207"/>
      <c r="B47" s="186"/>
      <c r="C47" s="84"/>
      <c r="D47" s="84"/>
      <c r="E47" s="206"/>
      <c r="F47" s="84"/>
      <c r="G47" s="84"/>
    </row>
    <row r="48" spans="1:7" ht="43.5" customHeight="1" x14ac:dyDescent="0.2">
      <c r="A48" s="207"/>
      <c r="B48" s="186"/>
      <c r="C48" s="84"/>
      <c r="D48" s="84"/>
      <c r="E48" s="206"/>
      <c r="F48" s="84"/>
      <c r="G48" s="84"/>
    </row>
    <row r="49" spans="1:7" ht="43.5" customHeight="1" x14ac:dyDescent="0.2">
      <c r="A49" s="207"/>
      <c r="B49" s="186"/>
      <c r="C49" s="84"/>
      <c r="D49" s="84"/>
      <c r="E49" s="206"/>
      <c r="F49" s="84"/>
      <c r="G49" s="84"/>
    </row>
    <row r="50" spans="1:7" ht="43.5" customHeight="1" x14ac:dyDescent="0.2">
      <c r="A50" s="207"/>
      <c r="B50" s="186"/>
      <c r="C50" s="84"/>
      <c r="D50" s="84"/>
      <c r="E50" s="206"/>
      <c r="F50" s="84"/>
      <c r="G50" s="84"/>
    </row>
    <row r="51" spans="1:7" ht="43.5" customHeight="1" x14ac:dyDescent="0.2">
      <c r="A51" s="207"/>
      <c r="B51" s="186"/>
      <c r="C51" s="84"/>
      <c r="D51" s="84"/>
      <c r="E51" s="206"/>
      <c r="F51" s="84"/>
      <c r="G51" s="84"/>
    </row>
    <row r="52" spans="1:7" ht="43.5" customHeight="1" x14ac:dyDescent="0.2">
      <c r="A52" s="207"/>
      <c r="B52" s="186"/>
      <c r="C52" s="84"/>
      <c r="D52" s="84"/>
      <c r="E52" s="206"/>
      <c r="F52" s="84"/>
      <c r="G52" s="84"/>
    </row>
    <row r="53" spans="1:7" ht="43.5" customHeight="1" x14ac:dyDescent="0.2">
      <c r="A53" s="207"/>
      <c r="B53" s="186"/>
      <c r="C53" s="84"/>
      <c r="D53" s="84"/>
      <c r="E53" s="206"/>
      <c r="F53" s="84"/>
      <c r="G53" s="84"/>
    </row>
    <row r="65" spans="1:6" ht="43.5" customHeight="1" x14ac:dyDescent="0.2">
      <c r="A65" s="116" t="s">
        <v>75</v>
      </c>
      <c r="B65" s="275" t="s">
        <v>399</v>
      </c>
      <c r="C65" s="276" t="s">
        <v>393</v>
      </c>
      <c r="D65" s="277" t="s">
        <v>47</v>
      </c>
      <c r="E65" s="278">
        <v>1</v>
      </c>
      <c r="F65" s="97"/>
    </row>
    <row r="66" spans="1:6" ht="43.5" customHeight="1" x14ac:dyDescent="0.2">
      <c r="A66" s="116"/>
      <c r="B66" s="275"/>
      <c r="C66" s="416" t="s">
        <v>539</v>
      </c>
      <c r="D66" s="417"/>
      <c r="E66" s="417"/>
      <c r="F66" s="418"/>
    </row>
    <row r="67" spans="1:6" ht="43.5" customHeight="1" x14ac:dyDescent="0.2">
      <c r="A67" s="116" t="s">
        <v>547</v>
      </c>
      <c r="B67" s="275" t="s">
        <v>399</v>
      </c>
      <c r="C67" s="276" t="s">
        <v>540</v>
      </c>
      <c r="D67" s="277" t="s">
        <v>43</v>
      </c>
      <c r="E67" s="278">
        <v>80</v>
      </c>
      <c r="F67" s="97"/>
    </row>
    <row r="68" spans="1:6" ht="43.5" customHeight="1" x14ac:dyDescent="0.2">
      <c r="A68" s="116" t="s">
        <v>548</v>
      </c>
      <c r="B68" s="275" t="s">
        <v>399</v>
      </c>
      <c r="C68" s="276" t="s">
        <v>541</v>
      </c>
      <c r="D68" s="277" t="s">
        <v>43</v>
      </c>
      <c r="E68" s="278">
        <v>30</v>
      </c>
      <c r="F68" s="97"/>
    </row>
    <row r="69" spans="1:6" ht="43.5" customHeight="1" x14ac:dyDescent="0.2">
      <c r="A69" s="116" t="s">
        <v>549</v>
      </c>
      <c r="B69" s="275" t="s">
        <v>399</v>
      </c>
      <c r="C69" s="276" t="s">
        <v>542</v>
      </c>
      <c r="D69" s="277" t="s">
        <v>43</v>
      </c>
      <c r="E69" s="278">
        <v>640</v>
      </c>
      <c r="F69" s="97"/>
    </row>
    <row r="70" spans="1:6" ht="43.5" customHeight="1" x14ac:dyDescent="0.2">
      <c r="A70" s="116" t="s">
        <v>550</v>
      </c>
      <c r="B70" s="275" t="s">
        <v>399</v>
      </c>
      <c r="C70" s="276" t="s">
        <v>543</v>
      </c>
      <c r="D70" s="277" t="s">
        <v>48</v>
      </c>
      <c r="E70" s="278">
        <v>8</v>
      </c>
      <c r="F70" s="97"/>
    </row>
    <row r="71" spans="1:6" ht="43.5" customHeight="1" x14ac:dyDescent="0.2">
      <c r="A71" s="116" t="s">
        <v>551</v>
      </c>
      <c r="B71" s="275" t="s">
        <v>399</v>
      </c>
      <c r="C71" s="276" t="s">
        <v>544</v>
      </c>
      <c r="D71" s="277" t="s">
        <v>44</v>
      </c>
      <c r="E71" s="278">
        <v>1</v>
      </c>
      <c r="F71" s="97"/>
    </row>
    <row r="72" spans="1:6" ht="43.5" customHeight="1" x14ac:dyDescent="0.2">
      <c r="A72" s="116"/>
      <c r="B72" s="275"/>
      <c r="C72" s="416" t="s">
        <v>539</v>
      </c>
      <c r="D72" s="417"/>
      <c r="E72" s="417"/>
      <c r="F72" s="418"/>
    </row>
    <row r="73" spans="1:6" ht="43.5" customHeight="1" x14ac:dyDescent="0.2">
      <c r="A73" s="116" t="s">
        <v>552</v>
      </c>
      <c r="B73" s="275" t="s">
        <v>399</v>
      </c>
      <c r="C73" s="276" t="s">
        <v>545</v>
      </c>
      <c r="D73" s="277" t="s">
        <v>43</v>
      </c>
      <c r="E73" s="278">
        <v>10</v>
      </c>
      <c r="F73" s="97"/>
    </row>
    <row r="74" spans="1:6" ht="43.5" customHeight="1" x14ac:dyDescent="0.2">
      <c r="A74" s="116" t="s">
        <v>553</v>
      </c>
      <c r="B74" s="275" t="s">
        <v>399</v>
      </c>
      <c r="C74" s="276" t="s">
        <v>546</v>
      </c>
      <c r="D74" s="277" t="s">
        <v>43</v>
      </c>
      <c r="E74" s="278">
        <v>10</v>
      </c>
      <c r="F74" s="97"/>
    </row>
    <row r="75" spans="1:6" ht="43.5" customHeight="1" x14ac:dyDescent="0.2">
      <c r="A75" s="289" t="s">
        <v>157</v>
      </c>
      <c r="B75" s="290" t="s">
        <v>392</v>
      </c>
      <c r="C75" s="291" t="s">
        <v>220</v>
      </c>
      <c r="D75" s="292" t="s">
        <v>47</v>
      </c>
      <c r="E75" s="293">
        <v>1</v>
      </c>
      <c r="F75" s="294"/>
    </row>
    <row r="76" spans="1:6" ht="43.5" customHeight="1" x14ac:dyDescent="0.2">
      <c r="A76" s="289" t="s">
        <v>158</v>
      </c>
      <c r="B76" s="295" t="s">
        <v>392</v>
      </c>
      <c r="C76" s="291" t="s">
        <v>221</v>
      </c>
      <c r="D76" s="292" t="s">
        <v>47</v>
      </c>
      <c r="E76" s="293">
        <v>1</v>
      </c>
      <c r="F76" s="296"/>
    </row>
    <row r="77" spans="1:6" ht="43.5" customHeight="1" x14ac:dyDescent="0.2">
      <c r="A77" s="289" t="s">
        <v>159</v>
      </c>
      <c r="B77" s="297" t="s">
        <v>392</v>
      </c>
      <c r="C77" s="291" t="s">
        <v>222</v>
      </c>
      <c r="D77" s="292" t="s">
        <v>47</v>
      </c>
      <c r="E77" s="293">
        <v>1</v>
      </c>
      <c r="F77" s="298"/>
    </row>
    <row r="78" spans="1:6" ht="43.5" customHeight="1" x14ac:dyDescent="0.2">
      <c r="A78" s="289" t="s">
        <v>160</v>
      </c>
      <c r="B78" s="297" t="s">
        <v>392</v>
      </c>
      <c r="C78" s="299" t="s">
        <v>77</v>
      </c>
      <c r="D78" s="300" t="s">
        <v>47</v>
      </c>
      <c r="E78" s="301">
        <v>1</v>
      </c>
      <c r="F78" s="294"/>
    </row>
    <row r="79" spans="1:6" ht="43.5" customHeight="1" x14ac:dyDescent="0.2">
      <c r="A79" s="414" t="s">
        <v>225</v>
      </c>
      <c r="B79" s="415"/>
      <c r="C79" s="415"/>
      <c r="D79" s="415"/>
      <c r="E79" s="415"/>
      <c r="F79" s="415"/>
    </row>
  </sheetData>
  <mergeCells count="16">
    <mergeCell ref="A5:G5"/>
    <mergeCell ref="A4:G4"/>
    <mergeCell ref="A38:F38"/>
    <mergeCell ref="A16:F16"/>
    <mergeCell ref="A37:F37"/>
    <mergeCell ref="A17:G17"/>
    <mergeCell ref="A1:G1"/>
    <mergeCell ref="A2:A3"/>
    <mergeCell ref="B2:B3"/>
    <mergeCell ref="C2:C3"/>
    <mergeCell ref="D2:E2"/>
    <mergeCell ref="A79:F79"/>
    <mergeCell ref="C7:E7"/>
    <mergeCell ref="C13:E13"/>
    <mergeCell ref="C66:F66"/>
    <mergeCell ref="C72:F7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4"/>
  <sheetViews>
    <sheetView zoomScale="120" zoomScaleNormal="120" zoomScaleSheetLayoutView="100" workbookViewId="0">
      <selection activeCell="G45" sqref="G45"/>
    </sheetView>
  </sheetViews>
  <sheetFormatPr defaultRowHeight="43.5" customHeight="1" x14ac:dyDescent="0.2"/>
  <cols>
    <col min="1" max="1" width="6.42578125" style="45" customWidth="1"/>
    <col min="2" max="2" width="10.85546875" style="210" customWidth="1"/>
    <col min="3" max="3" width="58.140625" style="54" customWidth="1"/>
    <col min="4" max="4" width="7.7109375" style="6" customWidth="1"/>
    <col min="5" max="5" width="9.140625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7" ht="65.099999999999994" customHeight="1" thickBot="1" x14ac:dyDescent="0.25">
      <c r="A1" s="303" t="str">
        <f>zestawienie!A2</f>
        <v xml:space="preserve">Przedmiar Robót
Zadanie 4 "Budowa odcinka drogi (tzw. obwodnicy Bazy Las) pomiędzy drogą krajową nr 3 i ul. Ludzi Morza"
</v>
      </c>
      <c r="B1" s="304"/>
      <c r="C1" s="304"/>
      <c r="D1" s="304"/>
      <c r="E1" s="304"/>
      <c r="F1" s="304"/>
      <c r="G1" s="305"/>
    </row>
    <row r="2" spans="1:7" ht="37.5" customHeight="1" x14ac:dyDescent="0.2">
      <c r="A2" s="436" t="s">
        <v>15</v>
      </c>
      <c r="B2" s="438" t="s">
        <v>26</v>
      </c>
      <c r="C2" s="344" t="s">
        <v>27</v>
      </c>
      <c r="D2" s="344" t="s">
        <v>28</v>
      </c>
      <c r="E2" s="344"/>
      <c r="F2" s="11" t="s">
        <v>554</v>
      </c>
      <c r="G2" s="12" t="s">
        <v>362</v>
      </c>
    </row>
    <row r="3" spans="1:7" ht="27" customHeight="1" x14ac:dyDescent="0.2">
      <c r="A3" s="437"/>
      <c r="B3" s="439"/>
      <c r="C3" s="345"/>
      <c r="D3" s="171" t="s">
        <v>29</v>
      </c>
      <c r="E3" s="91" t="s">
        <v>74</v>
      </c>
      <c r="F3" s="33" t="s">
        <v>19</v>
      </c>
      <c r="G3" s="34" t="s">
        <v>19</v>
      </c>
    </row>
    <row r="4" spans="1:7" ht="26.25" customHeight="1" x14ac:dyDescent="0.2">
      <c r="A4" s="403" t="s">
        <v>365</v>
      </c>
      <c r="B4" s="404"/>
      <c r="C4" s="404"/>
      <c r="D4" s="404"/>
      <c r="E4" s="404"/>
      <c r="F4" s="404"/>
      <c r="G4" s="405"/>
    </row>
    <row r="5" spans="1:7" ht="27.75" customHeight="1" x14ac:dyDescent="0.2">
      <c r="A5" s="428" t="s">
        <v>431</v>
      </c>
      <c r="B5" s="428"/>
      <c r="C5" s="428"/>
      <c r="D5" s="428"/>
      <c r="E5" s="428"/>
      <c r="F5" s="428"/>
      <c r="G5" s="428"/>
    </row>
    <row r="6" spans="1:7" ht="27.75" customHeight="1" x14ac:dyDescent="0.2">
      <c r="A6" s="243"/>
      <c r="B6" s="243"/>
      <c r="C6" s="447" t="s">
        <v>401</v>
      </c>
      <c r="D6" s="448"/>
      <c r="E6" s="448"/>
      <c r="F6" s="448"/>
      <c r="G6" s="449"/>
    </row>
    <row r="7" spans="1:7" ht="26.25" customHeight="1" x14ac:dyDescent="0.2">
      <c r="A7" s="211"/>
      <c r="B7" s="212"/>
      <c r="C7" s="443" t="s">
        <v>237</v>
      </c>
      <c r="D7" s="444"/>
      <c r="E7" s="444"/>
      <c r="F7" s="444"/>
      <c r="G7" s="445"/>
    </row>
    <row r="8" spans="1:7" ht="24.75" customHeight="1" x14ac:dyDescent="0.2">
      <c r="A8" s="182" t="s">
        <v>76</v>
      </c>
      <c r="B8" s="245" t="s">
        <v>392</v>
      </c>
      <c r="C8" s="215" t="s">
        <v>251</v>
      </c>
      <c r="D8" s="223" t="s">
        <v>47</v>
      </c>
      <c r="E8" s="216">
        <v>4</v>
      </c>
      <c r="F8" s="214"/>
      <c r="G8" s="217">
        <f t="shared" ref="G8" si="0">ROUND(E8*F8,2)</f>
        <v>0</v>
      </c>
    </row>
    <row r="9" spans="1:7" ht="23.25" customHeight="1" x14ac:dyDescent="0.2">
      <c r="A9" s="182" t="s">
        <v>403</v>
      </c>
      <c r="B9" s="245" t="s">
        <v>392</v>
      </c>
      <c r="C9" s="215" t="s">
        <v>402</v>
      </c>
      <c r="D9" s="223" t="s">
        <v>47</v>
      </c>
      <c r="E9" s="216">
        <v>4</v>
      </c>
      <c r="F9" s="214"/>
      <c r="G9" s="217">
        <f t="shared" ref="G9:G12" si="1">ROUND(E9*F9,2)</f>
        <v>0</v>
      </c>
    </row>
    <row r="10" spans="1:7" ht="49.5" customHeight="1" x14ac:dyDescent="0.2">
      <c r="A10" s="182" t="s">
        <v>404</v>
      </c>
      <c r="B10" s="245" t="s">
        <v>392</v>
      </c>
      <c r="C10" s="215" t="s">
        <v>247</v>
      </c>
      <c r="D10" s="223" t="s">
        <v>47</v>
      </c>
      <c r="E10" s="216">
        <v>3</v>
      </c>
      <c r="F10" s="214"/>
      <c r="G10" s="217">
        <f t="shared" si="1"/>
        <v>0</v>
      </c>
    </row>
    <row r="11" spans="1:7" ht="26.25" customHeight="1" x14ac:dyDescent="0.2">
      <c r="A11" s="211"/>
      <c r="B11" s="245"/>
      <c r="C11" s="213" t="s">
        <v>245</v>
      </c>
      <c r="D11" s="223"/>
      <c r="E11" s="216"/>
      <c r="F11" s="214"/>
      <c r="G11" s="217"/>
    </row>
    <row r="12" spans="1:7" ht="43.5" customHeight="1" x14ac:dyDescent="0.2">
      <c r="A12" s="182" t="s">
        <v>406</v>
      </c>
      <c r="B12" s="245" t="s">
        <v>392</v>
      </c>
      <c r="C12" s="215" t="s">
        <v>248</v>
      </c>
      <c r="D12" s="223" t="s">
        <v>43</v>
      </c>
      <c r="E12" s="216">
        <v>26</v>
      </c>
      <c r="F12" s="214"/>
      <c r="G12" s="217">
        <f t="shared" si="1"/>
        <v>0</v>
      </c>
    </row>
    <row r="13" spans="1:7" ht="43.5" customHeight="1" x14ac:dyDescent="0.2">
      <c r="A13" s="182" t="s">
        <v>407</v>
      </c>
      <c r="B13" s="245" t="s">
        <v>392</v>
      </c>
      <c r="C13" s="215" t="s">
        <v>238</v>
      </c>
      <c r="D13" s="223" t="s">
        <v>43</v>
      </c>
      <c r="E13" s="216">
        <v>70</v>
      </c>
      <c r="F13" s="214"/>
      <c r="G13" s="217">
        <f t="shared" ref="G13" si="2">ROUND(E13*F13,2)</f>
        <v>0</v>
      </c>
    </row>
    <row r="14" spans="1:7" ht="25.5" customHeight="1" x14ac:dyDescent="0.2">
      <c r="A14" s="182" t="s">
        <v>408</v>
      </c>
      <c r="B14" s="245" t="s">
        <v>392</v>
      </c>
      <c r="C14" s="215" t="s">
        <v>239</v>
      </c>
      <c r="D14" s="223" t="s">
        <v>43</v>
      </c>
      <c r="E14" s="216">
        <v>11</v>
      </c>
      <c r="F14" s="214"/>
      <c r="G14" s="217">
        <f t="shared" ref="G14:G16" si="3">ROUND(E14*F14,2)</f>
        <v>0</v>
      </c>
    </row>
    <row r="15" spans="1:7" ht="30" customHeight="1" x14ac:dyDescent="0.2">
      <c r="A15" s="182" t="s">
        <v>409</v>
      </c>
      <c r="B15" s="245" t="s">
        <v>392</v>
      </c>
      <c r="C15" s="215" t="s">
        <v>240</v>
      </c>
      <c r="D15" s="223" t="s">
        <v>43</v>
      </c>
      <c r="E15" s="216">
        <v>22</v>
      </c>
      <c r="F15" s="214"/>
      <c r="G15" s="217">
        <f t="shared" si="3"/>
        <v>0</v>
      </c>
    </row>
    <row r="16" spans="1:7" ht="43.5" customHeight="1" x14ac:dyDescent="0.2">
      <c r="A16" s="182" t="s">
        <v>410</v>
      </c>
      <c r="B16" s="245" t="s">
        <v>392</v>
      </c>
      <c r="C16" s="215" t="s">
        <v>241</v>
      </c>
      <c r="D16" s="246" t="s">
        <v>43</v>
      </c>
      <c r="E16" s="216">
        <v>2005</v>
      </c>
      <c r="F16" s="214"/>
      <c r="G16" s="217">
        <f t="shared" si="3"/>
        <v>0</v>
      </c>
    </row>
    <row r="17" spans="1:10" ht="51" customHeight="1" x14ac:dyDescent="0.2">
      <c r="A17" s="182" t="s">
        <v>411</v>
      </c>
      <c r="B17" s="245" t="s">
        <v>392</v>
      </c>
      <c r="C17" s="215" t="s">
        <v>249</v>
      </c>
      <c r="D17" s="246" t="s">
        <v>43</v>
      </c>
      <c r="E17" s="216">
        <v>2005</v>
      </c>
      <c r="F17" s="214"/>
      <c r="G17" s="217">
        <f t="shared" ref="G17" si="4">ROUND(E17*F17,2)</f>
        <v>0</v>
      </c>
    </row>
    <row r="18" spans="1:10" ht="53.25" customHeight="1" x14ac:dyDescent="0.2">
      <c r="A18" s="182" t="s">
        <v>412</v>
      </c>
      <c r="B18" s="245" t="s">
        <v>392</v>
      </c>
      <c r="C18" s="215" t="s">
        <v>262</v>
      </c>
      <c r="D18" s="246" t="s">
        <v>43</v>
      </c>
      <c r="E18" s="216">
        <v>450</v>
      </c>
      <c r="F18" s="214"/>
      <c r="G18" s="217">
        <f t="shared" ref="G18" si="5">ROUND(E18*F18,2)</f>
        <v>0</v>
      </c>
    </row>
    <row r="19" spans="1:10" ht="27" customHeight="1" x14ac:dyDescent="0.2">
      <c r="A19" s="182" t="s">
        <v>413</v>
      </c>
      <c r="B19" s="245" t="s">
        <v>392</v>
      </c>
      <c r="C19" s="215" t="s">
        <v>250</v>
      </c>
      <c r="D19" s="246" t="s">
        <v>43</v>
      </c>
      <c r="E19" s="216">
        <v>129</v>
      </c>
      <c r="F19" s="214"/>
      <c r="G19" s="217">
        <f t="shared" ref="G19" si="6">ROUND(E19*F19,2)</f>
        <v>0</v>
      </c>
    </row>
    <row r="20" spans="1:10" ht="21.75" customHeight="1" x14ac:dyDescent="0.2">
      <c r="A20" s="211"/>
      <c r="B20" s="245"/>
      <c r="C20" s="213" t="s">
        <v>242</v>
      </c>
      <c r="D20" s="244"/>
      <c r="E20" s="214"/>
      <c r="F20" s="214"/>
      <c r="G20" s="214"/>
    </row>
    <row r="21" spans="1:10" ht="35.25" customHeight="1" x14ac:dyDescent="0.2">
      <c r="A21" s="182" t="s">
        <v>414</v>
      </c>
      <c r="B21" s="245" t="s">
        <v>392</v>
      </c>
      <c r="C21" s="215" t="s">
        <v>243</v>
      </c>
      <c r="D21" s="246" t="s">
        <v>43</v>
      </c>
      <c r="E21" s="216">
        <v>145</v>
      </c>
      <c r="F21" s="214"/>
      <c r="G21" s="217">
        <f t="shared" ref="G21" si="7">ROUND(E21*F21,2)</f>
        <v>0</v>
      </c>
    </row>
    <row r="22" spans="1:10" ht="43.5" customHeight="1" x14ac:dyDescent="0.2">
      <c r="A22" s="182" t="s">
        <v>415</v>
      </c>
      <c r="B22" s="245" t="s">
        <v>392</v>
      </c>
      <c r="C22" s="215" t="s">
        <v>243</v>
      </c>
      <c r="D22" s="246" t="s">
        <v>43</v>
      </c>
      <c r="E22" s="216">
        <v>145</v>
      </c>
      <c r="F22" s="214"/>
      <c r="G22" s="217">
        <f t="shared" ref="G22:G23" si="8">ROUND(E22*F22,2)</f>
        <v>0</v>
      </c>
    </row>
    <row r="23" spans="1:10" ht="24.75" customHeight="1" x14ac:dyDescent="0.2">
      <c r="A23" s="182" t="s">
        <v>416</v>
      </c>
      <c r="B23" s="245" t="s">
        <v>392</v>
      </c>
      <c r="C23" s="215" t="s">
        <v>125</v>
      </c>
      <c r="D23" s="246" t="s">
        <v>47</v>
      </c>
      <c r="E23" s="216">
        <v>1</v>
      </c>
      <c r="F23" s="214"/>
      <c r="G23" s="217">
        <f t="shared" si="8"/>
        <v>0</v>
      </c>
    </row>
    <row r="24" spans="1:10" ht="22.5" customHeight="1" x14ac:dyDescent="0.2">
      <c r="A24" s="211"/>
      <c r="B24" s="218"/>
      <c r="C24" s="219" t="s">
        <v>244</v>
      </c>
      <c r="D24" s="246"/>
      <c r="E24" s="216"/>
      <c r="F24" s="214"/>
      <c r="G24" s="217"/>
    </row>
    <row r="25" spans="1:10" ht="19.5" customHeight="1" x14ac:dyDescent="0.2">
      <c r="A25" s="211"/>
      <c r="B25" s="218"/>
      <c r="C25" s="213" t="s">
        <v>256</v>
      </c>
      <c r="D25" s="246"/>
      <c r="E25" s="216"/>
      <c r="F25" s="214"/>
      <c r="G25" s="217"/>
    </row>
    <row r="26" spans="1:10" ht="26.25" customHeight="1" x14ac:dyDescent="0.2">
      <c r="A26" s="182" t="s">
        <v>415</v>
      </c>
      <c r="B26" s="245" t="s">
        <v>392</v>
      </c>
      <c r="C26" s="215" t="s">
        <v>258</v>
      </c>
      <c r="D26" s="246" t="s">
        <v>47</v>
      </c>
      <c r="E26" s="216">
        <v>1</v>
      </c>
      <c r="F26" s="214"/>
      <c r="G26" s="217">
        <f t="shared" ref="G26" si="9">ROUND(E26*F26,2)</f>
        <v>0</v>
      </c>
    </row>
    <row r="27" spans="1:10" ht="43.5" customHeight="1" x14ac:dyDescent="0.2">
      <c r="A27" s="182" t="s">
        <v>416</v>
      </c>
      <c r="B27" s="245" t="s">
        <v>392</v>
      </c>
      <c r="C27" s="215" t="s">
        <v>260</v>
      </c>
      <c r="D27" s="246" t="s">
        <v>43</v>
      </c>
      <c r="E27" s="216">
        <v>629</v>
      </c>
      <c r="F27" s="214"/>
      <c r="G27" s="217">
        <f t="shared" ref="G27:G29" si="10">ROUND(E27*F27,2)</f>
        <v>0</v>
      </c>
      <c r="J27" s="104"/>
    </row>
    <row r="28" spans="1:10" ht="43.5" customHeight="1" x14ac:dyDescent="0.2">
      <c r="A28" s="182" t="s">
        <v>417</v>
      </c>
      <c r="B28" s="245" t="s">
        <v>392</v>
      </c>
      <c r="C28" s="215" t="s">
        <v>257</v>
      </c>
      <c r="D28" s="246" t="s">
        <v>47</v>
      </c>
      <c r="E28" s="216">
        <v>2</v>
      </c>
      <c r="F28" s="214"/>
      <c r="G28" s="217">
        <f t="shared" si="10"/>
        <v>0</v>
      </c>
    </row>
    <row r="29" spans="1:10" ht="26.25" customHeight="1" x14ac:dyDescent="0.2">
      <c r="A29" s="182" t="s">
        <v>418</v>
      </c>
      <c r="B29" s="245" t="s">
        <v>392</v>
      </c>
      <c r="C29" s="215" t="s">
        <v>125</v>
      </c>
      <c r="D29" s="246" t="s">
        <v>47</v>
      </c>
      <c r="E29" s="216">
        <v>1</v>
      </c>
      <c r="F29" s="214"/>
      <c r="G29" s="217">
        <f t="shared" si="10"/>
        <v>0</v>
      </c>
    </row>
    <row r="30" spans="1:10" ht="18.75" customHeight="1" x14ac:dyDescent="0.2">
      <c r="A30" s="211"/>
      <c r="B30" s="245"/>
      <c r="C30" s="250" t="s">
        <v>246</v>
      </c>
      <c r="D30" s="248"/>
      <c r="E30" s="220"/>
      <c r="F30" s="221"/>
      <c r="G30" s="222"/>
    </row>
    <row r="31" spans="1:10" ht="24" customHeight="1" x14ac:dyDescent="0.2">
      <c r="A31" s="211"/>
      <c r="B31" s="245"/>
      <c r="C31" s="213" t="s">
        <v>245</v>
      </c>
      <c r="D31" s="248"/>
      <c r="E31" s="220"/>
      <c r="F31" s="221"/>
      <c r="G31" s="222"/>
    </row>
    <row r="32" spans="1:10" ht="69" customHeight="1" x14ac:dyDescent="0.2">
      <c r="A32" s="182" t="s">
        <v>419</v>
      </c>
      <c r="B32" s="245" t="s">
        <v>392</v>
      </c>
      <c r="C32" s="215" t="s">
        <v>261</v>
      </c>
      <c r="D32" s="246" t="s">
        <v>43</v>
      </c>
      <c r="E32" s="216">
        <v>145</v>
      </c>
      <c r="F32" s="214"/>
      <c r="G32" s="217">
        <f t="shared" ref="G32:G36" si="11">ROUND(E32*F32,2)</f>
        <v>0</v>
      </c>
    </row>
    <row r="33" spans="1:10" ht="27" customHeight="1" x14ac:dyDescent="0.2">
      <c r="A33" s="182" t="s">
        <v>420</v>
      </c>
      <c r="B33" s="245" t="s">
        <v>392</v>
      </c>
      <c r="C33" s="215" t="s">
        <v>258</v>
      </c>
      <c r="D33" s="246" t="s">
        <v>47</v>
      </c>
      <c r="E33" s="216">
        <v>1</v>
      </c>
      <c r="F33" s="214"/>
      <c r="G33" s="217">
        <f t="shared" ref="G33" si="12">ROUND(E33*F33,2)</f>
        <v>0</v>
      </c>
    </row>
    <row r="34" spans="1:10" ht="43.5" customHeight="1" x14ac:dyDescent="0.2">
      <c r="A34" s="182" t="s">
        <v>421</v>
      </c>
      <c r="B34" s="245" t="s">
        <v>392</v>
      </c>
      <c r="C34" s="215" t="s">
        <v>259</v>
      </c>
      <c r="D34" s="246" t="s">
        <v>43</v>
      </c>
      <c r="E34" s="216">
        <v>295</v>
      </c>
      <c r="F34" s="214"/>
      <c r="G34" s="217">
        <f t="shared" si="11"/>
        <v>0</v>
      </c>
      <c r="J34" s="104"/>
    </row>
    <row r="35" spans="1:10" ht="43.5" customHeight="1" x14ac:dyDescent="0.2">
      <c r="A35" s="182" t="s">
        <v>422</v>
      </c>
      <c r="B35" s="245" t="s">
        <v>392</v>
      </c>
      <c r="C35" s="215" t="s">
        <v>257</v>
      </c>
      <c r="D35" s="246" t="s">
        <v>47</v>
      </c>
      <c r="E35" s="216">
        <v>2</v>
      </c>
      <c r="F35" s="214"/>
      <c r="G35" s="217">
        <f t="shared" si="11"/>
        <v>0</v>
      </c>
    </row>
    <row r="36" spans="1:10" ht="43.5" customHeight="1" x14ac:dyDescent="0.2">
      <c r="A36" s="182" t="s">
        <v>423</v>
      </c>
      <c r="B36" s="245" t="s">
        <v>392</v>
      </c>
      <c r="C36" s="215" t="s">
        <v>125</v>
      </c>
      <c r="D36" s="246" t="s">
        <v>47</v>
      </c>
      <c r="E36" s="216">
        <v>1</v>
      </c>
      <c r="F36" s="214"/>
      <c r="G36" s="217">
        <f t="shared" si="11"/>
        <v>0</v>
      </c>
    </row>
    <row r="37" spans="1:10" ht="43.5" customHeight="1" x14ac:dyDescent="0.25">
      <c r="A37" s="440" t="s">
        <v>432</v>
      </c>
      <c r="B37" s="441"/>
      <c r="C37" s="441"/>
      <c r="D37" s="441"/>
      <c r="E37" s="441"/>
      <c r="F37" s="442"/>
      <c r="G37" s="247">
        <f>SUM(G8:G36)</f>
        <v>0</v>
      </c>
    </row>
    <row r="38" spans="1:10" ht="27.75" customHeight="1" x14ac:dyDescent="0.2">
      <c r="A38" s="446" t="s">
        <v>405</v>
      </c>
      <c r="B38" s="444"/>
      <c r="C38" s="445"/>
      <c r="D38" s="223"/>
      <c r="E38" s="224"/>
      <c r="F38" s="225"/>
      <c r="G38" s="217"/>
    </row>
    <row r="39" spans="1:10" ht="53.25" customHeight="1" x14ac:dyDescent="0.2">
      <c r="A39" s="226" t="s">
        <v>424</v>
      </c>
      <c r="B39" s="245" t="s">
        <v>124</v>
      </c>
      <c r="C39" s="215" t="s">
        <v>435</v>
      </c>
      <c r="D39" s="246" t="s">
        <v>43</v>
      </c>
      <c r="E39" s="216">
        <v>801</v>
      </c>
      <c r="F39" s="227"/>
      <c r="G39" s="217">
        <f t="shared" ref="G39:G42" si="13">ROUND(E39*F39,2)</f>
        <v>0</v>
      </c>
    </row>
    <row r="40" spans="1:10" ht="54" customHeight="1" x14ac:dyDescent="0.2">
      <c r="A40" s="226" t="s">
        <v>425</v>
      </c>
      <c r="B40" s="245" t="s">
        <v>124</v>
      </c>
      <c r="C40" s="215" t="s">
        <v>254</v>
      </c>
      <c r="D40" s="246" t="s">
        <v>43</v>
      </c>
      <c r="E40" s="216">
        <v>19</v>
      </c>
      <c r="F40" s="228"/>
      <c r="G40" s="217">
        <f t="shared" si="13"/>
        <v>0</v>
      </c>
    </row>
    <row r="41" spans="1:10" ht="51" customHeight="1" x14ac:dyDescent="0.2">
      <c r="A41" s="226" t="s">
        <v>426</v>
      </c>
      <c r="B41" s="245" t="s">
        <v>124</v>
      </c>
      <c r="C41" s="215" t="s">
        <v>255</v>
      </c>
      <c r="D41" s="246" t="s">
        <v>43</v>
      </c>
      <c r="E41" s="216">
        <v>23</v>
      </c>
      <c r="F41" s="228"/>
      <c r="G41" s="217">
        <f t="shared" ref="G41" si="14">ROUND(E41*F41,2)</f>
        <v>0</v>
      </c>
    </row>
    <row r="42" spans="1:10" ht="30" customHeight="1" x14ac:dyDescent="0.2">
      <c r="A42" s="226" t="s">
        <v>427</v>
      </c>
      <c r="B42" s="245" t="s">
        <v>124</v>
      </c>
      <c r="C42" s="215" t="s">
        <v>252</v>
      </c>
      <c r="D42" s="246" t="s">
        <v>47</v>
      </c>
      <c r="E42" s="216">
        <v>2</v>
      </c>
      <c r="F42" s="225"/>
      <c r="G42" s="217">
        <f t="shared" si="13"/>
        <v>0</v>
      </c>
    </row>
    <row r="43" spans="1:10" ht="27.75" customHeight="1" x14ac:dyDescent="0.2">
      <c r="A43" s="226" t="s">
        <v>428</v>
      </c>
      <c r="B43" s="245" t="s">
        <v>124</v>
      </c>
      <c r="C43" s="215" t="s">
        <v>253</v>
      </c>
      <c r="D43" s="246" t="s">
        <v>47</v>
      </c>
      <c r="E43" s="216">
        <v>12</v>
      </c>
      <c r="F43" s="225"/>
      <c r="G43" s="217">
        <f t="shared" ref="G43" si="15">ROUND(E43*F43,2)</f>
        <v>0</v>
      </c>
    </row>
    <row r="44" spans="1:10" ht="30" customHeight="1" x14ac:dyDescent="0.2">
      <c r="A44" s="226" t="s">
        <v>429</v>
      </c>
      <c r="B44" s="245" t="s">
        <v>124</v>
      </c>
      <c r="C44" s="215" t="s">
        <v>125</v>
      </c>
      <c r="D44" s="246" t="s">
        <v>47</v>
      </c>
      <c r="E44" s="216">
        <v>1</v>
      </c>
      <c r="F44" s="225"/>
      <c r="G44" s="217">
        <f>ROUND(F44,2)</f>
        <v>0</v>
      </c>
    </row>
    <row r="45" spans="1:10" ht="43.5" customHeight="1" x14ac:dyDescent="0.25">
      <c r="A45" s="440" t="s">
        <v>434</v>
      </c>
      <c r="B45" s="441"/>
      <c r="C45" s="441"/>
      <c r="D45" s="441"/>
      <c r="E45" s="441"/>
      <c r="F45" s="442"/>
      <c r="G45" s="247">
        <f>SUM(G39:G44)</f>
        <v>0</v>
      </c>
    </row>
    <row r="46" spans="1:10" ht="43.5" customHeight="1" thickBot="1" x14ac:dyDescent="0.3">
      <c r="A46" s="440" t="s">
        <v>430</v>
      </c>
      <c r="B46" s="441"/>
      <c r="C46" s="441"/>
      <c r="D46" s="441"/>
      <c r="E46" s="441"/>
      <c r="F46" s="442"/>
      <c r="G46" s="247">
        <f>G37+G45</f>
        <v>0</v>
      </c>
    </row>
    <row r="47" spans="1:10" ht="29.25" customHeight="1" x14ac:dyDescent="0.2">
      <c r="A47" s="252" t="s">
        <v>25</v>
      </c>
      <c r="B47" s="253"/>
      <c r="D47" s="249"/>
      <c r="E47" s="230"/>
      <c r="F47" s="230"/>
      <c r="G47" s="230"/>
    </row>
    <row r="48" spans="1:10" ht="43.5" customHeight="1" x14ac:dyDescent="0.2">
      <c r="A48" s="231"/>
      <c r="B48" s="229"/>
      <c r="C48" s="230"/>
      <c r="D48" s="249"/>
      <c r="E48" s="230"/>
      <c r="F48" s="230"/>
      <c r="G48" s="230"/>
    </row>
    <row r="49" spans="1:7" ht="43.5" customHeight="1" x14ac:dyDescent="0.2">
      <c r="A49" s="231"/>
      <c r="B49" s="229"/>
      <c r="C49" s="230"/>
      <c r="D49" s="249"/>
      <c r="E49" s="230"/>
      <c r="F49" s="230"/>
      <c r="G49" s="230"/>
    </row>
    <row r="50" spans="1:7" ht="43.5" customHeight="1" x14ac:dyDescent="0.2">
      <c r="A50" s="231"/>
      <c r="B50" s="229"/>
      <c r="C50" s="230"/>
      <c r="D50" s="249"/>
      <c r="E50" s="230"/>
      <c r="F50" s="230"/>
      <c r="G50" s="230"/>
    </row>
    <row r="51" spans="1:7" ht="43.5" customHeight="1" x14ac:dyDescent="0.2">
      <c r="A51" s="231"/>
      <c r="B51" s="229"/>
      <c r="C51" s="230"/>
      <c r="D51" s="249"/>
      <c r="E51" s="230"/>
      <c r="F51" s="230"/>
      <c r="G51" s="230"/>
    </row>
    <row r="52" spans="1:7" ht="43.5" customHeight="1" x14ac:dyDescent="0.2">
      <c r="A52" s="231"/>
      <c r="B52" s="229"/>
      <c r="C52" s="230"/>
      <c r="D52" s="249"/>
      <c r="E52" s="230"/>
      <c r="F52" s="230"/>
      <c r="G52" s="230"/>
    </row>
    <row r="53" spans="1:7" ht="43.5" customHeight="1" x14ac:dyDescent="0.2">
      <c r="A53" s="231"/>
      <c r="B53" s="229"/>
      <c r="C53" s="230"/>
      <c r="D53" s="249"/>
      <c r="E53" s="230"/>
      <c r="F53" s="230"/>
      <c r="G53" s="230"/>
    </row>
    <row r="54" spans="1:7" ht="43.5" customHeight="1" x14ac:dyDescent="0.2">
      <c r="A54" s="231"/>
      <c r="B54" s="229"/>
      <c r="C54" s="230"/>
      <c r="D54" s="249"/>
      <c r="E54" s="230"/>
      <c r="F54" s="230"/>
      <c r="G54" s="230"/>
    </row>
  </sheetData>
  <mergeCells count="13">
    <mergeCell ref="A4:G4"/>
    <mergeCell ref="A45:F45"/>
    <mergeCell ref="A46:F46"/>
    <mergeCell ref="A5:G5"/>
    <mergeCell ref="C7:G7"/>
    <mergeCell ref="A38:C38"/>
    <mergeCell ref="A37:F37"/>
    <mergeCell ref="C6:G6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9</vt:i4>
      </vt:variant>
    </vt:vector>
  </HeadingPairs>
  <TitlesOfParts>
    <vt:vector size="17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'V. Kanalizacja deszczowa'!Obszar_wydruku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2022-02-24T15:33:30Z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