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72" yWindow="32772" windowWidth="23040" windowHeight="8976" tabRatio="500" activeTab="1"/>
  </bookViews>
  <sheets>
    <sheet name="Zadanie nr 1" sheetId="1" r:id="rId1"/>
    <sheet name="Zadanie nr 2" sheetId="2" r:id="rId2"/>
  </sheets>
  <definedNames>
    <definedName name="__xlfn_SINGLE">NA()</definedName>
    <definedName name="Excel_BuiltIn_Print_Area" localSheetId="1">'Zadanie nr 2'!$A$1:$H$95</definedName>
    <definedName name="Excel_BuiltIn_Print_Titles" localSheetId="0">'Zadanie nr 1'!$5:$6</definedName>
    <definedName name="Excel_BuiltIn_Print_Titles" localSheetId="1">'Zadanie nr 2'!$5:$6</definedName>
    <definedName name="Excel_BuiltIn_Print_Titles_1">'Zadanie nr 2'!$A$5:$IO$6</definedName>
    <definedName name="Excel_BuiltIn_Print_Titles_4">'Zadanie nr 1'!$A$5:$A$6</definedName>
    <definedName name="_xlnm.Print_Area" localSheetId="1">'Zadanie nr 2'!$A$1:$H$95</definedName>
    <definedName name="_xlnm.Print_Titles" localSheetId="0">'Zadanie nr 1'!$5:$6</definedName>
    <definedName name="_xlnm.Print_Titles" localSheetId="1">'Zadanie nr 2'!$5:$6</definedName>
  </definedNames>
  <calcPr calcId="124519" iterateDelta="1E-4"/>
</workbook>
</file>

<file path=xl/calcChain.xml><?xml version="1.0" encoding="utf-8"?>
<calcChain xmlns="http://schemas.openxmlformats.org/spreadsheetml/2006/main">
  <c r="L7" i="1"/>
  <c r="L9"/>
  <c r="L10"/>
  <c r="L11"/>
  <c r="L12"/>
  <c r="L16"/>
  <c r="M16"/>
  <c r="L17"/>
  <c r="M17"/>
  <c r="L19"/>
  <c r="M19"/>
  <c r="I22"/>
  <c r="L22"/>
  <c r="M22"/>
  <c r="L23"/>
  <c r="M23"/>
  <c r="L25"/>
  <c r="M25"/>
  <c r="L26"/>
  <c r="L28"/>
  <c r="L29"/>
  <c r="L30"/>
  <c r="L31"/>
  <c r="L32"/>
  <c r="L33"/>
  <c r="L34"/>
  <c r="L35"/>
  <c r="L36"/>
  <c r="L38"/>
  <c r="L42"/>
  <c r="L43"/>
  <c r="L44"/>
  <c r="L46"/>
  <c r="L47"/>
  <c r="L49"/>
  <c r="L50"/>
  <c r="L51"/>
  <c r="L52"/>
  <c r="L53"/>
  <c r="L54"/>
  <c r="L55"/>
  <c r="L56"/>
  <c r="L60"/>
  <c r="K91" i="2"/>
</calcChain>
</file>

<file path=xl/sharedStrings.xml><?xml version="1.0" encoding="utf-8"?>
<sst xmlns="http://schemas.openxmlformats.org/spreadsheetml/2006/main" count="481" uniqueCount="296">
  <si>
    <t>Zadanie nr 1 część A</t>
  </si>
  <si>
    <t>Lp.</t>
  </si>
  <si>
    <t>Nazwa</t>
  </si>
  <si>
    <t>Jednostka miary</t>
  </si>
  <si>
    <t>Zapotrzebowana ilość</t>
  </si>
  <si>
    <t>Proponowany przez Wykonawcę preparat (nazwa)*</t>
  </si>
  <si>
    <t xml:space="preserve">Proponowana przez Wykonawcę wielkość opakowania bezpośredniego* </t>
  </si>
  <si>
    <t>Proponowana przez Wykonawcę ilość opakowań/szt.**</t>
  </si>
  <si>
    <t>Cena jednostkowa brutto</t>
  </si>
  <si>
    <t>Wartość brutto</t>
  </si>
  <si>
    <t>Cena jednostkowa brutto***</t>
  </si>
  <si>
    <t>Wartość netto</t>
  </si>
  <si>
    <t>(1)</t>
  </si>
  <si>
    <t>(2)</t>
  </si>
  <si>
    <t>(3)</t>
  </si>
  <si>
    <t>(4)</t>
  </si>
  <si>
    <t>(5)</t>
  </si>
  <si>
    <t>(6)</t>
  </si>
  <si>
    <t>(7)</t>
  </si>
  <si>
    <t>(8)</t>
  </si>
  <si>
    <t>(9)</t>
  </si>
  <si>
    <t>(10)</t>
  </si>
  <si>
    <t>Płyn uniwersalny do czyszczenia różnych powierzchni- typu Ajax. Preparat w płynie usuwający brud i zanieczyszczenia  bez konieczności szorowania i spłukiwania. Pozostawia przyjemny zapach.</t>
  </si>
  <si>
    <t>szt.</t>
  </si>
  <si>
    <t>Preparat w proszku uniwersalny do czyszczenia powierzchni – typu Ajax, Izo, Yplon. Proszek eliminujący brud, kamień, osady z mydła. Wybiela i odświeża czyszczone powierzchnie pozostawiające je bez zabrudzeń i smug, higieniczne , ze świeżym zapachem.</t>
  </si>
  <si>
    <t>Bardzo skuteczny środek do bieżącego mycia kabin prysznicowych, brodzików, armatury sanitarnej. Usuwa kamień, rdzę, osad z mydła. Bezpieczny dla metali szlachetnych i kolorowych. Typu Tapclean</t>
  </si>
  <si>
    <t>Silnie kwaśny preparat do usuwania rdzy, kamienia wapiennego, kamienia kotłowego z powierzchni odpornych na kwasy. Środek typu Tenzi Derast</t>
  </si>
  <si>
    <t>Środek do czyszczenia WC. Skutecznie czyści osady organiczne, osady z wapnia, dezynfekuje. Likwiduje bakterie i zarazki, eliminuje nieprzyjemny zapach. Typu Domestos.</t>
  </si>
  <si>
    <t>Płyn do wc , bakteriobójczy do muszli toaletowych, pisuarów, umywalek i innych ceramicznych urzadzeń sanitarnych.</t>
  </si>
  <si>
    <t>Kostka toaletowa z zawieszką do muszli WC : 40g, kostka z koszykiem,czyści,dezynfekuje.</t>
  </si>
  <si>
    <t>Płyn przeciw pleśni i grzybom: do stosowania w pomieszczeniach o podwyższonej wilgotności powietrza,usuwa skutki zawilgocenia pomieszczeń,dezynfekuje,wybiela, spray, można stosować na różnych powierzchni. Typu Astonish.</t>
  </si>
  <si>
    <t>Preparat specjalistyczny do czyszczenia fug -silnie skoncentrowany płyn do gruntowego czyszczenia fug, nie wymaga szorowania, natychmiastowy efekt.</t>
  </si>
  <si>
    <t>Płyn  do mycia dużych powierzchni dywanów-odplamiacz : usuwa zagłębione zabrudzenia i pył, neutralizuje zapachy, do mycia maszynowego.</t>
  </si>
  <si>
    <t>op.</t>
  </si>
  <si>
    <t>Proszek do prania (kolor – automat)</t>
  </si>
  <si>
    <t>Preparat do szybkiej dezynfekcji i mycia sprzętu medycznego i innych powierzchni nieodpornych na działanie alkoholi, szerokie spektrum działania obejmujące bakterie, wirusy, grzyby, z atomizerem.</t>
  </si>
  <si>
    <t>Środek redukujący pianę typu: KARCHER RM761.</t>
  </si>
  <si>
    <t>Środek do czyszczenia dywanów typu  RM 760 Proszek Classic KARCHER: do czyszczenia ekstrakcyjnego metodą natryskową o znakomitej skuteczności do wykładzin podłogowych, tkanin mieszanych i włókien syntetycznych, mebli tapicerowanych i powierzchni ścian</t>
  </si>
  <si>
    <t>szt</t>
  </si>
  <si>
    <t>Odświeżacz powietrza w sprayu typu Ambi Pur nawilżający powietrze nie pozostawia śliskiej powłoki</t>
  </si>
  <si>
    <t>Wkład do odświeżacza powietrza : 8g saszetki z żelem samoprzylepne</t>
  </si>
  <si>
    <t>Odświeżacz powietrza w żelu typu Glade/Brise lub produkt równoważny.</t>
  </si>
  <si>
    <t>Odkamieniacz uniwersalny w płynie typu DIX.</t>
  </si>
  <si>
    <t>Tabletki odkamieniające do ekspresu Jura</t>
  </si>
  <si>
    <t>Tabletki czyszczące do ekspresu Jura</t>
  </si>
  <si>
    <t>Odkamieniacz do ekspresu, usuwający osady wapienne powstające w wyniku podgrzewania wody - typu Saeco Decalcifier.</t>
  </si>
  <si>
    <t>Płyn do czyszczenia zmywarek,usuwający kamień i tłuszcz - typu Finish.</t>
  </si>
  <si>
    <t>Płyn nabłyszczający do zmywarek- Płyn do płukania i nabłyszczania naczyń zmywanych w zmywarce na bazie kwasu cytrynowego oraz środków powierzchniowo czynnych, typu General Fresk.</t>
  </si>
  <si>
    <t>Kapsułki do zmywarki- zawierają detergenty, składniki czyszczące, nabłyszczające, przyspieszające schnięcie typu Fairy</t>
  </si>
  <si>
    <t>Sól ochronna do zmywarki- chroniąca przed osadzaniem się kamienia w zmywarce i na naczyniach, skutecznie zmiękczająca wodę -    typu Ludwik</t>
  </si>
  <si>
    <t>Środek czyszczący do ekspresów do kawy - sitka, płyn do usuwania tłuszczu kawy w proszku o wysokiej skuteczności typu Ascor Express</t>
  </si>
  <si>
    <t>Płyn do czyszczenia obwodów i układów mleka w ekspresach do kawy.</t>
  </si>
  <si>
    <t>Płyn do mycia naczyń antybakteryjny: posiada właściwości myjące, zdolność do emulgowania tłuszczów, do stosowania do mycia w ciepłej i zimnej wodzie.</t>
  </si>
  <si>
    <t>Pasta BHP ze ścierniwem - skutecznie usuwająca smary, tłuszcze, sadzę , rdzę. Przebadana dermatologicznie, o przyjemnym zapachu.</t>
  </si>
  <si>
    <t>mydło antybakteryjne, do mycia rąk i ciała - wysokiej jakości o ph neutralny dla skóry, gęste – niewypływające z dozowników, przyjemna kompozycja zapachowa.</t>
  </si>
  <si>
    <t>Środek do czyszczenia urządzeń z kamienia kotłowego typu Kamix na bazie Kwasu Amidosulfonowego stężonego w ilościach od 80 do 90 % z nietoksycznymi dodatkami oraz inhibitorami korozji</t>
  </si>
  <si>
    <t>Woda destylowana.</t>
  </si>
  <si>
    <t xml:space="preserve">Łączna wartość brutto (zł) </t>
  </si>
  <si>
    <t>**</t>
  </si>
  <si>
    <t>***</t>
  </si>
  <si>
    <t>cena brutto - cena netto powiększona o podatek VAT</t>
  </si>
  <si>
    <t>…………...............................................................................................</t>
  </si>
  <si>
    <t>podpis osoby lub osób uprawnionych do reprezentowania wykonawcy</t>
  </si>
  <si>
    <t>Zadanie nr 2 część B</t>
  </si>
  <si>
    <t>Worki 240l, 10 szt, mocne LDPE</t>
  </si>
  <si>
    <t>rolka</t>
  </si>
  <si>
    <t>Worki 160l, 10 szt, mocne LPDE</t>
  </si>
  <si>
    <t>Worki 120l, 25 szt, mocne LPDE</t>
  </si>
  <si>
    <t>Worki 60l, 50 szt mocne LPDE</t>
  </si>
  <si>
    <t>Worki 35l,  50 szt mocne, LPDE</t>
  </si>
  <si>
    <t>Worki PERFEKT – Bag Zelmer 2000, 4 szt. w opakowaniu</t>
  </si>
  <si>
    <t>Worki Karcher T 12/1</t>
  </si>
  <si>
    <t>18 szt. x 1</t>
  </si>
  <si>
    <t>Worki do odkurzacza typu Nilfisk-ALTO FILTER BAG SET AERO Vacuum- 4 szt w opakowaniu</t>
  </si>
  <si>
    <t>Ścierka perforowana z 70% wiskozy i 30 % poliestru, opakowanie po 3 szt</t>
  </si>
  <si>
    <t>Ścierka z bawełny do naczyń 50/70 cm</t>
  </si>
  <si>
    <t>30 szt. x 1</t>
  </si>
  <si>
    <t>Ścierka do mycia podłóg szara 50x60cm</t>
  </si>
  <si>
    <t>8 szt. x 1</t>
  </si>
  <si>
    <t>Zmywak kuchenny o wymiarach 10,5x7,5x3cm: gąbki profilowane z uchwytem do usuwania zaschniętych i przypalonych zabrudzeń,opakowanie 5szt</t>
  </si>
  <si>
    <t>Zmywak kuchenny o wymiarach 8x5cm: gąbki profilowane z uchwytem do usuwania zaschniętych i przypalonych zabrudzeń,opakowanie 10 szt</t>
  </si>
  <si>
    <t>Gąbka do mycia,  2 warstwowa, duża powierzchnia, wierzchnia warstwa z wysoką przepuszczalnością dobrze wchłania preparat czyszczący, spodnia warstwa szorstka dobrze usuwa zabrudzenia</t>
  </si>
  <si>
    <t>Druciak metalowy (nie rysuje powierzchni)</t>
  </si>
  <si>
    <t>Szczotka do szorowania, drewniana z szorstkim włosiem, prosta lub eska</t>
  </si>
  <si>
    <t>Miotła do zamiatania z twardym włosem 35 – 40cm</t>
  </si>
  <si>
    <t>Szczoteczka żelazko dł min 12 cm (uchwyt wykonany z tworzyw, włosie twarde, sztuczne, wymiary: 10x6x7 cm, wys. włosia 2,5 cm)</t>
  </si>
  <si>
    <t>Zmiotka drewniana (szczotka z włosiem do twardych powierzchni)</t>
  </si>
  <si>
    <t>21 szt. x 1</t>
  </si>
  <si>
    <t>Szczotka do WC wraz z podstawką, w kolorze białym , kubek+szczotka w komplecie</t>
  </si>
  <si>
    <t>Szufelka z gumą  + zmiotka (wykonane z tworzywa sztucznego)</t>
  </si>
  <si>
    <t>Szczotka ryżowa na kiju o długości ok. 145 cm, wymiary 15 cm</t>
  </si>
  <si>
    <t xml:space="preserve"> Miotła "ulicówka", gospodarcza, do zamiatania tarasów, piwnic, schodów, o wydłużonym włosiu,nylonowym włosiem, szer50- 60 cm, włosie przytwierdzone do drewnianej oprawy do której przymocowany jest uchwyt</t>
  </si>
  <si>
    <t>Szczotka zewnętrzna gospodarcza, do zamiatania tarasów,piwnic,schodów,połączenie włosia,wydłużone włosie (25 cm)</t>
  </si>
  <si>
    <t>Szczotka drewniana 40cm,mieszanka naturalna</t>
  </si>
  <si>
    <t>13 szt. x 1</t>
  </si>
  <si>
    <t>12 szt. x 1</t>
  </si>
  <si>
    <t>Wkład bawełniany do stelaża z rzepem  60cm</t>
  </si>
  <si>
    <t>14 szt. x 1</t>
  </si>
  <si>
    <t>Mop z kieszeniami mikrofaza dł 50 cm- zapas (100% mikrofibra, waga 110g)</t>
  </si>
  <si>
    <t>Mop z kieszeniami mikrofaza płaski 40 cm</t>
  </si>
  <si>
    <t>Mop plaski 40 cm(kij+końcówka do mopa).  Posiada system mocowania do uchwytów kieszeniowych.</t>
  </si>
  <si>
    <t>Pad płaski prostokątny czarny 11x25</t>
  </si>
  <si>
    <t>Mop 300g gwint -mop sznurkowy z akrylu i bawełny</t>
  </si>
  <si>
    <t>Stelaż speedy magnetyczny 40cm, szer uchwytu 10 cm, dł uchwytu 40 cm, średnica kija pasującego 2-5 mm.</t>
  </si>
  <si>
    <t>2 szt. x 1</t>
  </si>
  <si>
    <t>17 szt. x 1</t>
  </si>
  <si>
    <t>Wkład do mopa płaskiego XL mocowany na klipsy typu Vileda</t>
  </si>
  <si>
    <t>4 szt. x 1</t>
  </si>
  <si>
    <t>Wiadro MOP 14 l z wyciskaczem</t>
  </si>
  <si>
    <t>Ściągacz do posadzek podłogowy, z czarną gumą , do ściągania nadmiaru wody, z możliwością zamontowania na aluminiowym drążku .dł 75 cm</t>
  </si>
  <si>
    <t>Ściągacz do posadzek podłogowy, z czarną gumą , do ściągania nadmiaru wody, z możliwością zamontowania na aluminiowym drążku .dł 55 cm</t>
  </si>
  <si>
    <t>Ściągacz do posadzek podłogowy, z czarną gumą , do ściągania nadmiaru wody, z możliwością zamontowania na aluminiowym drążku .szerokości minimum 120 cm</t>
  </si>
  <si>
    <t>Rękawice gumowe gospodarcze,super mocne różne rozmiary</t>
  </si>
  <si>
    <t>para</t>
  </si>
  <si>
    <t>Rękawice robocze  typu Recodrag, powlekane gumą, różne rozmiary</t>
  </si>
  <si>
    <t>Rękawice lateksowe, diagnostyczne – różne rozmiary, opakowanie 100 szt.</t>
  </si>
  <si>
    <t>Rękawice nitrylowe - różne rozmiary, opakowanie 100 szt.</t>
  </si>
  <si>
    <t>40 op. x 100</t>
  </si>
  <si>
    <t>Ręcznik papierowy ZZ jednowarstwowy składany w listkach koloru szarego w opakowaniu po 4000 listków, wodo utwardzalny,   wysokie właściwości absorbcyjne, wytrzymały, bezzapachowy gramatura 40g/m2,</t>
  </si>
  <si>
    <t>karton</t>
  </si>
  <si>
    <t>16 szt. x 1</t>
  </si>
  <si>
    <t>Reklamówka -25kg (pakowane po 100 szt.)</t>
  </si>
  <si>
    <t>Reklamówka -15kg (pakowane po 100 szt.)</t>
  </si>
  <si>
    <t>Ręcznik frotte - kąpielowy o wymiarach 70x140 cm. Wykonany z materiału frote o gramaturze 500 g/m2.  Składa się z bardzo dobrej jakości 100% bawełny, która sprawia, że jest on miękki i przyjemny w dotyku. Posiada podwójną, krótką pętelkę oraz gęste tkanie. Jest stosunkowo gruby, dzięki czemu bardzo dobrze chłonie wodę i dość szybko schnie.</t>
  </si>
  <si>
    <t>Ochraniacze na obuwie, pakowane po 100 szt.</t>
  </si>
  <si>
    <t>Przyrząd do mechanicznego udrażniania odpływów sanitarnych tj umywalki, zlewy (rączka drewniana z gumowa końcówką)</t>
  </si>
  <si>
    <t>Kosz na śmieci 5l -plastik ABS, sposób otwierania pokrywa wahadłowa kosz wolnostojący,dostosowany do worków jednorazowych, różne kolory</t>
  </si>
  <si>
    <t>Kosz na śmieci 15l -plastik ABS, sposób otwierania pokrywa wahadłowa kosz wolnostojący,dostosowany do worków jednorazowych, różne kolory</t>
  </si>
  <si>
    <t>Kosz na śmieci 25 l -plastik ABS, sposób otwierania pokrywa wahadłowa kosz wolnostojący,dostosowany do worków jednorazowych, różne kolory</t>
  </si>
  <si>
    <t>Kosz na śmieci 50lplastik ABS, sposób otwierania pokrywa wahadłowa kosz wolnostojący,dostosowany do worków jednorazowych, różne kolory</t>
  </si>
  <si>
    <t>6 szt. x 1</t>
  </si>
  <si>
    <t>Tyczka/Kij teleskopowy o długości od 4 do 8 metrów, wykonany z aluminium, wysokiej jakości i wytrzymałości</t>
  </si>
  <si>
    <t>Łączna wartość brutto (zł)</t>
  </si>
  <si>
    <t>Środek do maszynowego mycia podłóg, do wszystkich typów posadzek z wyjątkiem podłóg drewnianych i wykładzin tekstylnych, przeznaczony do wszystkich typów maszyn, nie zawiera fosforanów, pozwala na rozpuszczanie i emulgowanie cząstek brudu, wydajny, niskopieniący.</t>
  </si>
  <si>
    <t>Do mycia i pielęgnacji powierzchni metalowych ze stali szlachetnej, aluminium i aluminium eloksalowanego w obszarze wewnętrznym typu Eloxa Prima. Bezproblemowo usuwa odciski palców i inne zabrudzenia z powierzchni metalowych., produkt wolny od kwasów i zasad w roztworze gotowym do użycia, przeznaczony do bezproblemowego usuwania stałych zabrudzeń z powierzchni metalowych.</t>
  </si>
  <si>
    <t>Preparat do pielęgnacji stali nierdzewnej gładkiej, matowej oraz strukturalnej. Zalecany do zewnętrznych konstrukcji zamrażarek, chłodziarek, okapów wentylacyjnych, mebli kuchennych, kabin wind. Preparat zabezpiecza przed wnikaniem brudu. Spowalnia proces utleniania. Maskuje przebarwienia. Nie wymaga polerowania. Może być również stosowany w temperaturach ujemnych. Typu Tenzi Steel Mat</t>
  </si>
  <si>
    <t>Mleczko do czyszczenia do stosowania w  łazienkach: do powierzchni ceramicznych, chromowanych, umywalek. Nie wymaga szorowania. Nie rysuje,nie pozostawia zacieków. Usuwa osady z wody, brud ,tłuszcz,naloty z kamienia osadowego, mydła i rdzy. Nie matowi, nie odbarwia, nadaje połysk, z kompozycją zapachową typu Cif.</t>
  </si>
  <si>
    <t>Płyn do mycia łazienek :usuwa osady z kamienia,rdzy,mydła,zacieki wodne,tłuste plamy i brud, do stosowania na powierzchnie z chromu,stali nierdzewnej,glazury,umywalki,wanny,szkła,plastiku,armatury łazienkowej itp. nadaje połysk, nie rysuje, do szybkiego  spłukiwania, nie pozostawia smug,śliskości,zacieków, żel do usuwania kamienia i rdzy typu CILIT,</t>
  </si>
  <si>
    <t>Żel do mycia łazienek :usuwa osady z kamienia,rdzy,mydła,zacieki wodne,tłuste plamy i brud, do stosowania na powierzchnie z chromu,stali nierdzewnej,glazury,umywalki,wanny,szkła,plastiku,armatury łazienkowej itp. nadaje połysk, nie rysuje, do szybkiego  spłukiwania, nie pozostawia smug,śliskości,zacieków, żel do usuwania kamienia i rdzy typu CILIT,</t>
  </si>
  <si>
    <t>Żel do czyszczenia WC- do częstego stosowania, czyszczenia i dezynfekcji urządzeń sanitarnych: muszli klozetowych, toalet ,pisuarów,bidetów, itp..Skutecznie czyści osady organiczne, osady z kamienia. Likwiduje bakterie i zarazki, eliminuje nieprzyjemne zapachy, typu Palemka.</t>
  </si>
  <si>
    <t>Kostki do WC z zawieszką, 3 w 1 - unikalne połączenie 3 warstw oraz 3 funkcji: 1. Czyści tam, gdzie rozwijają się bakterie. 2. Zapobiega osadzeniu się kamienia. 3. Pachnący pasek żelowy pozostawia świeży zapach. Kostka  3 w 1 - kompletna higiena po każdym spłukaniu.</t>
  </si>
  <si>
    <t>Płyn do mycia szyb i glazury Lemon: środek do czyszczenia szyb okiennych, luster,luster łazienkowych, glazury, i innych powierzchni szklanych, rozpuszcza zabrudzenia i odtłuszcza, zapobiega ponownemu osadzaniu się brudu, szybko odparowuje. Opakowanie w atomizerze w butelce ze spryskiwaczem- typu CLIN</t>
  </si>
  <si>
    <t>Preparat do czyszczenia mebli w sprayu, o przyjemnym długotrwałym zapachu o właściwościach elektrostatycznych, nie pozostawiający smug. Do czyszczenia wszystkich rodzajów powierzchni:drewna,stali, szkła,monitorów i ekranów,tworzyw sztucznych. Nadaje połysk,zapobiega osadzaniu się kurzu oraz powstawaniu zacieków.</t>
  </si>
  <si>
    <t>152szt. x 5l</t>
  </si>
  <si>
    <t>44szt. x 500g</t>
  </si>
  <si>
    <t>19szt. x 5l</t>
  </si>
  <si>
    <t>10szt. x 750ml</t>
  </si>
  <si>
    <t>18szt. x 600ml</t>
  </si>
  <si>
    <t>35szt. x 1l</t>
  </si>
  <si>
    <t>153szt. x 750ml</t>
  </si>
  <si>
    <t>169szt. x 450g</t>
  </si>
  <si>
    <t>79szt. x 420g</t>
  </si>
  <si>
    <t>29szt. x 1l</t>
  </si>
  <si>
    <t>1160szt. x 750ml</t>
  </si>
  <si>
    <t>318szt. x 1l</t>
  </si>
  <si>
    <t>168szt. x 700ml</t>
  </si>
  <si>
    <t>185szt. x 40g</t>
  </si>
  <si>
    <t>290szt. x 40g</t>
  </si>
  <si>
    <t>46szt. x 500g</t>
  </si>
  <si>
    <t>7szt. x 750ml</t>
  </si>
  <si>
    <t>2szt. x 600ml</t>
  </si>
  <si>
    <t>12szt. x 500ml</t>
  </si>
  <si>
    <t>26op. x 3kg</t>
  </si>
  <si>
    <t>1szt. x 750ml</t>
  </si>
  <si>
    <t>1szt. x 2,5l</t>
  </si>
  <si>
    <t>7szt. x 800g</t>
  </si>
  <si>
    <t>41szt. x 300ml</t>
  </si>
  <si>
    <t>6szt. x 8g</t>
  </si>
  <si>
    <t>96szt. x 150g</t>
  </si>
  <si>
    <t>175szt. x 500ml</t>
  </si>
  <si>
    <t>47szt. x 300ml</t>
  </si>
  <si>
    <t>36szt. x 1l</t>
  </si>
  <si>
    <t>1op. x 36szt.</t>
  </si>
  <si>
    <t>1op. x 25szt.</t>
  </si>
  <si>
    <t>64szt. x 250ml</t>
  </si>
  <si>
    <t>10szt. x 250ml</t>
  </si>
  <si>
    <t>5szt. x 500ml</t>
  </si>
  <si>
    <t>6op. x 70szt.</t>
  </si>
  <si>
    <t>3szt. x 1,5kg</t>
  </si>
  <si>
    <t>4szt. x 900g</t>
  </si>
  <si>
    <t>2szt. x 1l</t>
  </si>
  <si>
    <t>14szt. x 5l</t>
  </si>
  <si>
    <t>44szt. x 0,9l</t>
  </si>
  <si>
    <t>325szt. x 500g</t>
  </si>
  <si>
    <t>198szt. x 300ml*</t>
  </si>
  <si>
    <t>189szt. x 5l</t>
  </si>
  <si>
    <t>13szt. x 5kg</t>
  </si>
  <si>
    <t>1szt. x 5l</t>
  </si>
  <si>
    <t>10szt. x 5l</t>
  </si>
  <si>
    <t>10szt. x 20l</t>
  </si>
  <si>
    <t>3szt. x 5l</t>
  </si>
  <si>
    <t>2szt. x 5l</t>
  </si>
  <si>
    <t>Płyn do mycia szyb i glazury Lemon: środek do czyszczenia szyb okiennych, luster,luster łazienkowych, glazury, i innych powierzchni szklanych, rozpuszcza zabrudzenia i odtłuszcza, zapobiega ponownemu osadzaniu się brudu, szybko odparowuje. Opakowanie zbiorcze. Preparat typu: CLIN</t>
  </si>
  <si>
    <t>10szt. x 4,5l</t>
  </si>
  <si>
    <t>Płyn do czyszczenie urządzeń z kamienia, osadów wapiennych, rdzy, osadów mydlanych, kamienia kotłowego czy też tłuszczu na bazie kwasów organicznych typu Scale remover</t>
  </si>
  <si>
    <t>6szt. x 5l</t>
  </si>
  <si>
    <t>*</t>
  </si>
  <si>
    <r>
      <t xml:space="preserve">w przypadku zaproponowania przez Wykonawcę preparatu w opakowaniu o innej wielkości niż określona w </t>
    </r>
    <r>
      <rPr>
        <b/>
        <sz val="10"/>
        <rFont val="Times New Roman"/>
        <family val="1"/>
        <charset val="238"/>
      </rPr>
      <t>rubryce nr 4</t>
    </r>
    <r>
      <rPr>
        <sz val="10"/>
        <rFont val="Times New Roman"/>
        <family val="1"/>
        <charset val="238"/>
      </rPr>
      <t>, na Wykonawcy ciąży obowiązek prawidłowej kalkulacji ilości opakowań (</t>
    </r>
    <r>
      <rPr>
        <b/>
        <sz val="10"/>
        <rFont val="Times New Roman"/>
        <family val="1"/>
        <charset val="238"/>
      </rPr>
      <t>rubryka nr 7</t>
    </r>
    <r>
      <rPr>
        <sz val="10"/>
        <rFont val="Times New Roman"/>
        <family val="1"/>
        <charset val="238"/>
      </rPr>
      <t>). W sytuacji gdy nie jest możliwa dostawa dokładnie takiej ilości zapotrzebowanych preparatów z uwagi na sposób ich konfekcjonowania u Wykonawców, Zamawiający dopuszcza modyfikację ich ilości przy zastosowaniu zasady zaokrąglania w górę, tj. kalkulacji takiej ilości sztuk (opakowań), którą Zamawiający będzie musiał zakupić, aby zostało zrealizowane jego zapotrzebowanie, przy założeniu powstania pewnej nadwyżki preparatu. Nie dopuszcza się zmiany postaci preparatu wskazanej w rubryce nr 2. Ryzyko poprawnego dostosowania wielkości opakowania do ilości sztuk zapotrzebowanych przez Zamawiającego spoczywa na Wykonawcy.</t>
    </r>
  </si>
  <si>
    <t>nie dopuszcza się innej pojemności</t>
  </si>
  <si>
    <t>100 szt. x 10</t>
  </si>
  <si>
    <t>609 szt. x 10</t>
  </si>
  <si>
    <t>401 szt. x 50</t>
  </si>
  <si>
    <t>6 op. x 4</t>
  </si>
  <si>
    <t>Worki 350l, 10 szt, mocne LDPE</t>
  </si>
  <si>
    <t>Worki 15l,  50 szt</t>
  </si>
  <si>
    <t>Ścierka do szyb i okien o wymiarach minimum 30x30. Nie pozostawia smug, zacieków, drobnych włókien, bezpyłowa</t>
  </si>
  <si>
    <t>Ścierka mikrofibra 35x35cm, gruba mięsista 320g,</t>
  </si>
  <si>
    <t>Ścierka podłogowa, biała, bawełniana, dobrze wchłaniająca wodę, odporna na rozdarcia, wytrzymała na rozdarcia. O wymiarach nie mniejszych niż  50x60</t>
  </si>
  <si>
    <t>Ścierka do podłogi  pomarańczowa wiskoza  o wym. 50x60</t>
  </si>
  <si>
    <t>Szczotka do czyszczenia kostki brukowej i szczelin chodnikowych. Wykonana z drewna, w którym obsadzone jest włosie ze stalowego drutu, wyposażona w trójkątny stalowy skrobak.</t>
  </si>
  <si>
    <t>Komplet do zamiatania ,,Leniuch” wzmocniony:szczotka do zamiatania z szufelką na kiju,  do używania bez schylania się , szczotka wykonana z wysokiej jakości włosia, krawędź szufelki wykończona gumą</t>
  </si>
  <si>
    <t>Wkład speedy bawełna biała 40cm z kieszeniami</t>
  </si>
  <si>
    <t>Stelaż do mopa sznurkowego grzbietowego. Zestaw składa się z drążka aluminiowego min. 140cm z uchwytem oraz mopa sznurkowego grzbietowego bawełnianego 400g. Typu Kentucky</t>
  </si>
  <si>
    <t>Mop sznurkowy grzbietowy (wkład) minimum 400g z włókna bawełnianego skręcanego w sznurki, w formie pętelek, sznurki połączone w trzech miejscach.</t>
  </si>
  <si>
    <t>Uchwyt do mopa sznurkowego grzbietowego typu Kentucky</t>
  </si>
  <si>
    <t>Drążek aluminiowy do mopów z gwintem, dł. 150 cm</t>
  </si>
  <si>
    <t>Kij drewniany do szczotki, z gwintem, dł. 150 cm</t>
  </si>
  <si>
    <t>Rękawice robocze wampirki, różne rozmiary</t>
  </si>
  <si>
    <t>Worki ażurowe o pojemności 50 kg i  wymiarze ok 60x105cm (pakowane po 50 szt.)</t>
  </si>
  <si>
    <t>szt,</t>
  </si>
  <si>
    <t>kpl.</t>
  </si>
  <si>
    <t>Szufelka metalowa do śmieci</t>
  </si>
  <si>
    <t>Podkład medyczny kosmetyczny - celuloza, 2-warstwy, 60cm 50mb – w rolce</t>
  </si>
  <si>
    <t>Prześcieradło jednorazowe z gumką, szerokość 100 cm długość 210 cm, kolor biały, opakowanie 10szt.
Wykonane z miękkiej i miłej w dotyku włókniny. Doskonale nadają się do gabinetów kosmetycznych, masażu, spa, służby zdrowia, szczególnie w miejscach gdzie jest wymagana czystość i higiena. Gumka wszyta dookoła prześcieradła.</t>
  </si>
  <si>
    <t>Majtki stringi jednorazowe damskie, kolor biały, opakowanie 100 szt.</t>
  </si>
  <si>
    <t>Majtki stringi jednorazowe męskie, kolor czarny, opakowanie 50 szt.</t>
  </si>
  <si>
    <r>
      <t xml:space="preserve">Pad czerwony do maszyny czyszczącej do delikatnego mycia i bieżącej pielęgnacji podłóg oraz wszelkiego typu posadzek twardych zabezpieczonych powłoką ochronną. Idealnie nadają się pady do mycia posadzek drewnianych i delikatnych posadzek z tworzyw sztucznych, np. tarketu. </t>
    </r>
    <r>
      <rPr>
        <b/>
        <sz val="11"/>
        <color indexed="8"/>
        <rFont val="Times New Roman"/>
        <family val="1"/>
        <charset val="238"/>
      </rPr>
      <t>Rozmiar 13”</t>
    </r>
  </si>
  <si>
    <t>Ściągaczka do mycia szyb do kija teleskopowego</t>
  </si>
  <si>
    <t>Profesjonalna myjka przeznaczona do mycia szyb. Wykonana z bawełny. Charakteryzuje się podwyższoną wytrzymałością i trwałością, dodatkowo struktura myjki zapobiega strzępieniu się. Posiada rzepy, które umożliwiają mocowanie jej na uchwycie. Z uchwytem.</t>
  </si>
  <si>
    <t>Papier toaletowy biały, wykonany z dwóch warstw makulatury. Długość 150 cm, szerokość ok 9 cm, bezzapachowy. 12 szt. w opakowaniu. Produkt typu: Papier Jumbo 2 warstwowy</t>
  </si>
  <si>
    <t>Dwuwarstwowy papier toaletowy z makulatury, biały dostosowany do uniwersalnych dozowników na rolkę konwekcyjną. Jedna rolka zawiera 200 listków. Pakowany w worki zawierające 8 rolek produktu.</t>
  </si>
  <si>
    <t>Ręcznik papierowy ZZ jednowarstwowy składany w listkach koloru białego w opakowaniu po 4000 listków, wodo utwardzalny,   wysokie właściwości absorbcyjne, wytrzymały, bezzapachowy gramatura 40g/m2, pakowane w karton zawierający 20 opakowań po 200 listków.</t>
  </si>
  <si>
    <t>619 szt. x 10</t>
  </si>
  <si>
    <t>1186 szt. x 25</t>
  </si>
  <si>
    <t>371 szt. x 50</t>
  </si>
  <si>
    <t>45 szt. x 50</t>
  </si>
  <si>
    <t>3 szt. x 4</t>
  </si>
  <si>
    <t>110 szt. x 1</t>
  </si>
  <si>
    <t>103 szt. x 1</t>
  </si>
  <si>
    <t>64 szt. x 1</t>
  </si>
  <si>
    <t>25 szt. x 1</t>
  </si>
  <si>
    <t>96 op. x  5</t>
  </si>
  <si>
    <t>40 szt. x 1</t>
  </si>
  <si>
    <t>Zmywak kuchenny o wymiarach 14,5x7x4,5, gąbki profilowane z uchwytem do usuwania zaschniętych i przypalonych zabrudzeń</t>
  </si>
  <si>
    <t>20 szt. x 1</t>
  </si>
  <si>
    <t>11 szt. x 1</t>
  </si>
  <si>
    <t>27 szt. x 1</t>
  </si>
  <si>
    <t>5 szt. x 1</t>
  </si>
  <si>
    <t>44 szt. x 1</t>
  </si>
  <si>
    <t>55 szt. x 1</t>
  </si>
  <si>
    <t>23 kpl. x 1</t>
  </si>
  <si>
    <t>7 szt. x 1</t>
  </si>
  <si>
    <t>29 szt. x 1</t>
  </si>
  <si>
    <t>2 szt.. x 1</t>
  </si>
  <si>
    <t>12 szt.. x 1</t>
  </si>
  <si>
    <t>1 szt. x 1</t>
  </si>
  <si>
    <t>379 szt. x 1</t>
  </si>
  <si>
    <t>825 szt. x 1</t>
  </si>
  <si>
    <t>810 szt. x 1</t>
  </si>
  <si>
    <t>52 op. x 100</t>
  </si>
  <si>
    <t>25 op. x 100</t>
  </si>
  <si>
    <t>418 kartonów x1</t>
  </si>
  <si>
    <t>500 op. x 100</t>
  </si>
  <si>
    <t>190 szt. x 1</t>
  </si>
  <si>
    <t>5 op. x 50szt.</t>
  </si>
  <si>
    <t>3 szt. x 1</t>
  </si>
  <si>
    <t>10 szt. x 1</t>
  </si>
  <si>
    <t>40 kartonów x1</t>
  </si>
  <si>
    <t>40 op. x 12</t>
  </si>
  <si>
    <t>12 op. x 8</t>
  </si>
  <si>
    <t>5 op. x 10</t>
  </si>
  <si>
    <t>3 op. x 100</t>
  </si>
  <si>
    <t>3 op. x 50</t>
  </si>
  <si>
    <t>Żel do udrażniania rur i syfonów: do udrażniania rur  przy zlewozmywakach,umywalkach,wannach oraz instalacjach odpływowych,rozpuszcza odpady kuchenne,włosy,zalegające tłuszcze i papiery typu Kret.</t>
  </si>
  <si>
    <t>Płyn do codziennej pielęgnacji mebli drewnianych, drewnopodobnych oraz elementów laminowanych Doskonale usuwa kurz, brud, przebarwienia, tłuste ślady Posiada właściwości antystatyczne, opóźnia proces osiadania kurzu. Preparat typu: CLINEX DELOS MAT 77-141</t>
  </si>
  <si>
    <t>Pianka do skór naturalnych i syntetycznych typu ONLYECO- Czyści, regeneruje, pielęgnuje, zabezpiecza. Pianka przeznaczona do mebli, tapicerki samochodowej, odzieży, obuwia i galanterii wykonanej ze skór naturalnych licowych, gładkich i matowych oraz syntetycznych jak ekoskóra, skaj, itp. Preparat ma za zadanie usuwać zabrudzenia, nadawać sprężystości i elastyczności,  wygładzać, nabłyszczać i zabezpieczać. Produkt nie może niszczyć fabrycznej powierzchni zabezpieczającej.</t>
  </si>
  <si>
    <t>3szt. x 500ml</t>
  </si>
  <si>
    <t>Granulki do udrażniania rur- unikalna formuła z aktywatorem aluminiowym gwarantuje skuteczność działania. Samoczynnie usuwa z rur i syfonów zanieczyszczenia stałe i organiczne (tłuszcz, włosy, papier, watę, odpadki kuchenne), likwiduje nieprzyjemne zapachy. Typu Kret</t>
  </si>
  <si>
    <t>6szt. x 500g</t>
  </si>
  <si>
    <t>Odświeżacz powietrza w płynie. Odświeża powietrze oraz neutralizuje nieprzyjemne zapachy. Pereparat typu: Clinex Air</t>
  </si>
  <si>
    <t>60 op. x 3</t>
  </si>
  <si>
    <t>28 op. x 10</t>
  </si>
  <si>
    <t>128 kpl. x 1</t>
  </si>
  <si>
    <t>25 kpl. x 1</t>
  </si>
  <si>
    <t>455 kartonów x 12</t>
  </si>
  <si>
    <r>
      <t xml:space="preserve">Pad czerwony do maszyny czyszczącej do delikatnego mycia i bieżącej pielęgnacji podłóg oraz wszelkiego typu posadzek twardych zabezpieczonych powłoką ochronną. Idealnie nadają się pady do mycia posadzek drewnianych i delikatnych posadzek z tworzyw sztucznych, np. tarketu. </t>
    </r>
    <r>
      <rPr>
        <b/>
        <sz val="10"/>
        <color indexed="8"/>
        <rFont val="Times New Roman2"/>
        <charset val="238"/>
      </rPr>
      <t>Rozmiar 9” (23cm)</t>
    </r>
  </si>
  <si>
    <r>
      <t xml:space="preserve">Pad biały do maszyny czyszczącej do polerowania posadzek wykonanych z płytek ceramicznych, linoleum, PCV, tworzyw sztucznych oraz innych delikatnych podłóg zabezpieczonych lub niezabezpieczonych polimerową lub woskową powłoką ochronną. </t>
    </r>
    <r>
      <rPr>
        <b/>
        <sz val="10"/>
        <color indexed="8"/>
        <rFont val="Times New Roman"/>
        <family val="1"/>
        <charset val="238"/>
      </rPr>
      <t>Rozmiar 11”</t>
    </r>
  </si>
  <si>
    <r>
      <t xml:space="preserve">Pad biały do maszyny czyszczącej do polerowania posadzek wykonanych z płytek ceramicznych, linoleum, PCV, tworzyw sztucznych oraz innych delikatnych podłóg zabezpieczonych lub niezabezpieczonych polimerową lub woskową powłoką ochronną. </t>
    </r>
    <r>
      <rPr>
        <b/>
        <sz val="11"/>
        <color indexed="8"/>
        <rFont val="Times New Roman"/>
        <family val="1"/>
        <charset val="238"/>
      </rPr>
      <t>Rozmiar 20”</t>
    </r>
  </si>
  <si>
    <t xml:space="preserve">Numer referencyjny: ZZP.260.1.17.2023 </t>
  </si>
  <si>
    <t>Załącznik Nr 2A</t>
  </si>
  <si>
    <t>Załącznik Nr 2B</t>
  </si>
  <si>
    <t>Jednorazowa dostawa środków czystości na potrzeby Miejskiego Ośrodka Sportu i Rekreacji „Bystrzyca” w Lublinie Sp. z o.o., wg. zadań 1-2</t>
  </si>
  <si>
    <t>ZADANIE NR 2 – Dostawa  artykułów gospodarczych</t>
  </si>
  <si>
    <t>ZADANIE NR 1 – Dostawa środków czystości</t>
  </si>
  <si>
    <r>
      <t xml:space="preserve">w przypadku zaproponowania przez Wykonawcę preparatu w opakowaniu o innej wielkości niż określona w </t>
    </r>
    <r>
      <rPr>
        <b/>
        <sz val="10"/>
        <rFont val="Times New Roman"/>
        <family val="1"/>
        <charset val="238"/>
      </rPr>
      <t>rubryce nr 4</t>
    </r>
    <r>
      <rPr>
        <sz val="10"/>
        <rFont val="Times New Roman"/>
        <family val="1"/>
        <charset val="238"/>
      </rPr>
      <t>, na Wykonawcy ciąży obowiązek prawidłowej kalkulacji ilości opakowań (</t>
    </r>
    <r>
      <rPr>
        <b/>
        <sz val="10"/>
        <rFont val="Times New Roman"/>
        <family val="1"/>
        <charset val="238"/>
      </rPr>
      <t>rubryka nr 6</t>
    </r>
    <r>
      <rPr>
        <sz val="10"/>
        <rFont val="Times New Roman"/>
        <family val="1"/>
        <charset val="238"/>
      </rPr>
      <t>). W sytuacji gdy nie jest możliwa dostawa dokładnie takiej ilości zapotrzebowanych preparatów z uwagi na sposób ich konfekcjonowania u Wykonawców, Zamawiający dopuszcza modyfikację ich ilości przy zastosowaniu zasady zaokrąglania w górę, tj. kalkulacji takiej ilości sztuk (opakowań), którą Zamawiający będzie musiał zakupić, aby zostało zrealizowane jego zapotrzebowanie, przy założeniu powstania pewnej nadwyżki preparatu. Nie dopuszcza się zmiany postaci preparatu wskazanej w rubryce nr 2. Ryzyko poprawnego dostosowania wielkości opakowania do ilości sztuk zapotrzebowanych przez Zamawiającego spoczywa na Wykonawcy.</t>
    </r>
  </si>
  <si>
    <r>
      <t>Papier toaletowy szary ,100%ekologiczna makulatura, średnica 18,5,długość</t>
    </r>
    <r>
      <rPr>
        <sz val="10"/>
        <color rgb="FFFF0000"/>
        <rFont val="Times New Roman2"/>
        <charset val="238"/>
      </rPr>
      <t>130 m</t>
    </r>
    <r>
      <rPr>
        <sz val="10"/>
        <color rgb="FF000000"/>
        <rFont val="Times New Roman2"/>
        <charset val="238"/>
      </rPr>
      <t>,szerokość 9cm, bezzapachowy. 12 szt. w kartonie.</t>
    </r>
  </si>
</sst>
</file>

<file path=xl/styles.xml><?xml version="1.0" encoding="utf-8"?>
<styleSheet xmlns="http://schemas.openxmlformats.org/spreadsheetml/2006/main">
  <fonts count="48">
    <font>
      <sz val="11"/>
      <color indexed="8"/>
      <name val="Arial"/>
      <family val="2"/>
      <charset val="238"/>
    </font>
    <font>
      <sz val="10"/>
      <color indexed="9"/>
      <name val="Arial"/>
      <family val="2"/>
      <charset val="238"/>
    </font>
    <font>
      <b/>
      <sz val="10"/>
      <color indexed="8"/>
      <name val="Arial"/>
      <family val="2"/>
      <charset val="238"/>
    </font>
    <font>
      <sz val="10"/>
      <color indexed="16"/>
      <name val="Arial"/>
      <family val="2"/>
      <charset val="238"/>
    </font>
    <font>
      <b/>
      <sz val="10"/>
      <color indexed="9"/>
      <name val="Arial"/>
      <family val="2"/>
      <charset val="238"/>
    </font>
    <font>
      <i/>
      <sz val="10"/>
      <color indexed="23"/>
      <name val="Arial"/>
      <family val="2"/>
      <charset val="238"/>
    </font>
    <font>
      <sz val="10"/>
      <color indexed="21"/>
      <name val="Arial"/>
      <family val="2"/>
      <charset val="238"/>
    </font>
    <font>
      <sz val="18"/>
      <color indexed="8"/>
      <name val="Arial"/>
      <family val="2"/>
      <charset val="238"/>
    </font>
    <font>
      <sz val="12"/>
      <color indexed="8"/>
      <name val="Arial"/>
      <family val="2"/>
      <charset val="238"/>
    </font>
    <font>
      <b/>
      <sz val="24"/>
      <color indexed="8"/>
      <name val="Arial"/>
      <family val="2"/>
      <charset val="238"/>
    </font>
    <font>
      <sz val="10"/>
      <color indexed="19"/>
      <name val="Arial"/>
      <family val="2"/>
      <charset val="238"/>
    </font>
    <font>
      <sz val="10"/>
      <color indexed="8"/>
      <name val="Arial1"/>
      <charset val="238"/>
    </font>
    <font>
      <sz val="10"/>
      <color indexed="63"/>
      <name val="Arial"/>
      <family val="2"/>
      <charset val="238"/>
    </font>
    <font>
      <sz val="10"/>
      <name val="Arial"/>
      <family val="2"/>
      <charset val="238"/>
    </font>
    <font>
      <sz val="10"/>
      <color indexed="10"/>
      <name val="Arial"/>
      <family val="2"/>
      <charset val="238"/>
    </font>
    <font>
      <sz val="10"/>
      <color indexed="17"/>
      <name val="Arial"/>
      <family val="2"/>
      <charset val="238"/>
    </font>
    <font>
      <b/>
      <i/>
      <sz val="16"/>
      <color indexed="8"/>
      <name val="Arial"/>
      <family val="2"/>
      <charset val="238"/>
    </font>
    <font>
      <u/>
      <sz val="10"/>
      <color indexed="12"/>
      <name val="Arial"/>
      <family val="2"/>
      <charset val="238"/>
    </font>
    <font>
      <sz val="10"/>
      <color indexed="60"/>
      <name val="Arial"/>
      <family val="2"/>
      <charset val="238"/>
    </font>
    <font>
      <sz val="11"/>
      <color indexed="8"/>
      <name val="Czcionka tekstu podstawowego1"/>
      <charset val="238"/>
    </font>
    <font>
      <b/>
      <i/>
      <u/>
      <sz val="11"/>
      <color indexed="8"/>
      <name val="Arial"/>
      <family val="2"/>
      <charset val="238"/>
    </font>
    <font>
      <sz val="10"/>
      <name val="Times New Roman"/>
      <family val="1"/>
      <charset val="1"/>
    </font>
    <font>
      <b/>
      <sz val="10"/>
      <name val="Times New Roman"/>
      <family val="1"/>
      <charset val="1"/>
    </font>
    <font>
      <sz val="10"/>
      <color indexed="8"/>
      <name val="Times New Roman"/>
      <family val="1"/>
      <charset val="1"/>
    </font>
    <font>
      <sz val="10"/>
      <color indexed="9"/>
      <name val="Times New Roman"/>
      <family val="1"/>
      <charset val="1"/>
    </font>
    <font>
      <b/>
      <sz val="10"/>
      <color indexed="8"/>
      <name val="Times New Roman"/>
      <family val="1"/>
      <charset val="1"/>
    </font>
    <font>
      <i/>
      <sz val="10"/>
      <name val="Times New Roman"/>
      <family val="1"/>
      <charset val="1"/>
    </font>
    <font>
      <b/>
      <i/>
      <sz val="10"/>
      <color indexed="8"/>
      <name val="Times New Roman"/>
      <family val="1"/>
      <charset val="1"/>
    </font>
    <font>
      <sz val="10"/>
      <color indexed="58"/>
      <name val="Times New Roman"/>
      <family val="1"/>
      <charset val="1"/>
    </font>
    <font>
      <sz val="10"/>
      <color indexed="8"/>
      <name val="Arial"/>
      <family val="2"/>
      <charset val="238"/>
    </font>
    <font>
      <sz val="10"/>
      <color indexed="8"/>
      <name val="Times New Roman"/>
      <family val="1"/>
      <charset val="238"/>
    </font>
    <font>
      <sz val="11"/>
      <color indexed="8"/>
      <name val="Arial"/>
      <family val="2"/>
      <charset val="238"/>
    </font>
    <font>
      <b/>
      <sz val="10"/>
      <name val="Times New Roman"/>
      <family val="1"/>
      <charset val="238"/>
    </font>
    <font>
      <sz val="10"/>
      <name val="Times New Roman"/>
      <family val="1"/>
      <charset val="238"/>
    </font>
    <font>
      <b/>
      <i/>
      <sz val="10"/>
      <name val="Times New Roman"/>
      <family val="1"/>
      <charset val="238"/>
    </font>
    <font>
      <sz val="10"/>
      <color indexed="9"/>
      <name val="Times New Roman"/>
      <family val="1"/>
      <charset val="238"/>
    </font>
    <font>
      <i/>
      <sz val="10"/>
      <color indexed="8"/>
      <name val="Times New Roman"/>
      <family val="1"/>
      <charset val="238"/>
    </font>
    <font>
      <i/>
      <sz val="10"/>
      <color indexed="9"/>
      <name val="Times New Roman"/>
      <family val="1"/>
      <charset val="238"/>
    </font>
    <font>
      <b/>
      <sz val="10"/>
      <color indexed="8"/>
      <name val="Times New Roman"/>
      <family val="1"/>
      <charset val="238"/>
    </font>
    <font>
      <b/>
      <sz val="10"/>
      <color indexed="9"/>
      <name val="Times New Roman"/>
      <family val="1"/>
      <charset val="238"/>
    </font>
    <font>
      <i/>
      <sz val="10"/>
      <name val="Times New Roman"/>
      <family val="1"/>
      <charset val="238"/>
    </font>
    <font>
      <b/>
      <sz val="11"/>
      <color indexed="8"/>
      <name val="Times New Roman"/>
      <family val="1"/>
      <charset val="238"/>
    </font>
    <font>
      <b/>
      <sz val="10"/>
      <color indexed="8"/>
      <name val="Times New Roman2"/>
      <charset val="238"/>
    </font>
    <font>
      <sz val="8"/>
      <color rgb="FF000000"/>
      <name val="Times New Roman"/>
      <family val="1"/>
      <charset val="238"/>
    </font>
    <font>
      <sz val="10"/>
      <color rgb="FF000000"/>
      <name val="Times New Roman"/>
      <family val="1"/>
      <charset val="238"/>
    </font>
    <font>
      <sz val="10"/>
      <color rgb="FF000000"/>
      <name val="Times New Roman2"/>
      <charset val="238"/>
    </font>
    <font>
      <sz val="10"/>
      <color rgb="FF111111"/>
      <name val="Times New Roman2"/>
      <charset val="238"/>
    </font>
    <font>
      <sz val="10"/>
      <color rgb="FFFF0000"/>
      <name val="Times New Roman2"/>
      <charset val="238"/>
    </font>
  </fonts>
  <fills count="2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22"/>
        <bgColor indexed="31"/>
      </patternFill>
    </fill>
    <fill>
      <patternFill patternType="solid">
        <fgColor indexed="47"/>
        <bgColor indexed="31"/>
      </patternFill>
    </fill>
    <fill>
      <patternFill patternType="solid">
        <fgColor indexed="29"/>
        <bgColor indexed="45"/>
      </patternFill>
    </fill>
    <fill>
      <patternFill patternType="solid">
        <fgColor indexed="11"/>
        <bgColor indexed="50"/>
      </patternFill>
    </fill>
    <fill>
      <patternFill patternType="solid">
        <fgColor indexed="10"/>
        <bgColor indexed="16"/>
      </patternFill>
    </fill>
    <fill>
      <patternFill patternType="solid">
        <fgColor indexed="42"/>
        <bgColor indexed="27"/>
      </patternFill>
    </fill>
    <fill>
      <patternFill patternType="solid">
        <fgColor indexed="16"/>
        <bgColor indexed="10"/>
      </patternFill>
    </fill>
    <fill>
      <patternFill patternType="solid">
        <fgColor indexed="26"/>
        <bgColor indexed="9"/>
      </patternFill>
    </fill>
    <fill>
      <patternFill patternType="solid">
        <fgColor indexed="50"/>
        <bgColor indexed="11"/>
      </patternFill>
    </fill>
    <fill>
      <patternFill patternType="solid">
        <fgColor indexed="9"/>
        <bgColor indexed="26"/>
      </patternFill>
    </fill>
    <fill>
      <patternFill patternType="solid">
        <fgColor indexed="48"/>
        <bgColor indexed="49"/>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FFFF00"/>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56">
    <xf numFmtId="0" fontId="0" fillId="0" borderId="0"/>
    <xf numFmtId="0" fontId="1" fillId="2" borderId="0" applyNumberFormat="0" applyBorder="0" applyAlignment="0" applyProtection="0"/>
    <xf numFmtId="0" fontId="1" fillId="2" borderId="0"/>
    <xf numFmtId="0" fontId="1" fillId="3" borderId="0" applyNumberFormat="0" applyBorder="0" applyAlignment="0" applyProtection="0"/>
    <xf numFmtId="0" fontId="1" fillId="3" borderId="0"/>
    <xf numFmtId="0" fontId="2" fillId="4" borderId="0" applyNumberFormat="0" applyBorder="0" applyAlignment="0" applyProtection="0"/>
    <xf numFmtId="0" fontId="2" fillId="5" borderId="0"/>
    <xf numFmtId="0" fontId="2" fillId="0" borderId="0" applyNumberFormat="0" applyFill="0" applyBorder="0" applyAlignment="0" applyProtection="0"/>
    <xf numFmtId="0" fontId="2" fillId="0" borderId="0"/>
    <xf numFmtId="0" fontId="2" fillId="0" borderId="0"/>
    <xf numFmtId="0" fontId="1" fillId="2" borderId="0"/>
    <xf numFmtId="0" fontId="1" fillId="3" borderId="0"/>
    <xf numFmtId="0" fontId="2" fillId="5" borderId="0"/>
    <xf numFmtId="0" fontId="3" fillId="6" borderId="0" applyNumberFormat="0" applyBorder="0" applyAlignment="0" applyProtection="0"/>
    <xf numFmtId="0" fontId="14" fillId="7" borderId="0"/>
    <xf numFmtId="0" fontId="31" fillId="8" borderId="0"/>
    <xf numFmtId="0" fontId="31" fillId="9" borderId="0"/>
    <xf numFmtId="0" fontId="4" fillId="9" borderId="0"/>
    <xf numFmtId="0" fontId="4" fillId="11" borderId="0" applyNumberFormat="0" applyBorder="0" applyAlignment="0" applyProtection="0"/>
    <xf numFmtId="0" fontId="4" fillId="9" borderId="0"/>
    <xf numFmtId="0" fontId="13" fillId="0" borderId="0"/>
    <xf numFmtId="0" fontId="5" fillId="0" borderId="0" applyNumberFormat="0" applyFill="0" applyBorder="0" applyAlignment="0" applyProtection="0"/>
    <xf numFmtId="0" fontId="5" fillId="0" borderId="0"/>
    <xf numFmtId="0" fontId="6" fillId="10" borderId="0" applyNumberFormat="0" applyBorder="0" applyAlignment="0" applyProtection="0"/>
    <xf numFmtId="0" fontId="15" fillId="10" borderId="0"/>
    <xf numFmtId="0" fontId="7"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xf numFmtId="0" fontId="9" fillId="0" borderId="0" applyNumberFormat="0" applyFill="0" applyBorder="0" applyAlignment="0" applyProtection="0"/>
    <xf numFmtId="0" fontId="16" fillId="0" borderId="0">
      <alignment horizontal="center"/>
    </xf>
    <xf numFmtId="0" fontId="17" fillId="0" borderId="0"/>
    <xf numFmtId="0" fontId="17" fillId="0" borderId="0"/>
    <xf numFmtId="0" fontId="16" fillId="0" borderId="0">
      <alignment horizontal="center"/>
    </xf>
    <xf numFmtId="0" fontId="16" fillId="0" borderId="0">
      <alignment horizontal="center" textRotation="90"/>
    </xf>
    <xf numFmtId="0" fontId="8" fillId="0" borderId="0"/>
    <xf numFmtId="0" fontId="10" fillId="12" borderId="0" applyNumberFormat="0" applyBorder="0" applyAlignment="0" applyProtection="0"/>
    <xf numFmtId="0" fontId="18" fillId="12" borderId="0"/>
    <xf numFmtId="0" fontId="11" fillId="0" borderId="0" applyNumberFormat="0" applyBorder="0" applyProtection="0"/>
    <xf numFmtId="0" fontId="19" fillId="0" borderId="0"/>
    <xf numFmtId="0" fontId="19" fillId="0" borderId="0"/>
    <xf numFmtId="0" fontId="12" fillId="12" borderId="1"/>
    <xf numFmtId="0" fontId="12" fillId="12" borderId="1" applyNumberFormat="0" applyAlignment="0" applyProtection="0"/>
    <xf numFmtId="0" fontId="12" fillId="12" borderId="1"/>
    <xf numFmtId="0" fontId="14" fillId="0" borderId="0"/>
    <xf numFmtId="0" fontId="5" fillId="0" borderId="0"/>
    <xf numFmtId="0" fontId="31" fillId="0" borderId="0"/>
    <xf numFmtId="0" fontId="13" fillId="0" borderId="0" applyNumberFormat="0" applyFill="0" applyBorder="0" applyAlignment="0" applyProtection="0"/>
    <xf numFmtId="0" fontId="31" fillId="0" borderId="0"/>
    <xf numFmtId="0" fontId="31" fillId="0" borderId="0"/>
    <xf numFmtId="0" fontId="13" fillId="0" borderId="0" applyNumberFormat="0" applyFill="0" applyBorder="0" applyAlignment="0" applyProtection="0"/>
    <xf numFmtId="0" fontId="31" fillId="0" borderId="0"/>
    <xf numFmtId="0" fontId="3" fillId="0" borderId="0" applyNumberFormat="0" applyFill="0" applyBorder="0" applyAlignment="0" applyProtection="0"/>
    <xf numFmtId="0" fontId="14" fillId="0" borderId="0"/>
    <xf numFmtId="0" fontId="20" fillId="0" borderId="0"/>
    <xf numFmtId="0" fontId="20" fillId="0" borderId="0"/>
  </cellStyleXfs>
  <cellXfs count="142">
    <xf numFmtId="0" fontId="0" fillId="0" borderId="0" xfId="0"/>
    <xf numFmtId="0" fontId="32" fillId="0" borderId="0" xfId="0" applyFont="1" applyBorder="1" applyAlignment="1">
      <alignment horizontal="left"/>
    </xf>
    <xf numFmtId="0" fontId="33" fillId="0" borderId="0" xfId="0" applyFont="1"/>
    <xf numFmtId="0" fontId="33" fillId="0" borderId="0" xfId="0" applyFont="1" applyAlignment="1">
      <alignment horizontal="center"/>
    </xf>
    <xf numFmtId="0" fontId="33" fillId="0" borderId="0" xfId="0" applyFont="1" applyBorder="1" applyAlignment="1">
      <alignment horizontal="left" vertical="center"/>
    </xf>
    <xf numFmtId="0" fontId="32" fillId="0" borderId="0" xfId="0" applyFont="1" applyBorder="1" applyAlignment="1"/>
    <xf numFmtId="0" fontId="33" fillId="0" borderId="0" xfId="0" applyFont="1" applyAlignment="1">
      <alignment wrapText="1"/>
    </xf>
    <xf numFmtId="0" fontId="32" fillId="0" borderId="2" xfId="0" applyFont="1" applyBorder="1" applyAlignment="1">
      <alignment horizontal="center" vertical="center" wrapText="1"/>
    </xf>
    <xf numFmtId="0" fontId="32" fillId="13" borderId="2" xfId="0" applyFont="1" applyFill="1" applyBorder="1" applyAlignment="1">
      <alignment horizontal="center" vertical="center" wrapText="1"/>
    </xf>
    <xf numFmtId="0" fontId="33" fillId="0" borderId="0" xfId="0" applyFont="1" applyAlignment="1">
      <alignment horizontal="center" vertical="top" wrapText="1"/>
    </xf>
    <xf numFmtId="49" fontId="32" fillId="0" borderId="2" xfId="0" applyNumberFormat="1" applyFont="1" applyBorder="1" applyAlignment="1">
      <alignment horizontal="center" vertical="center" wrapText="1"/>
    </xf>
    <xf numFmtId="49" fontId="34" fillId="0" borderId="2" xfId="0" applyNumberFormat="1" applyFont="1" applyBorder="1" applyAlignment="1">
      <alignment horizontal="center" vertical="center" wrapText="1"/>
    </xf>
    <xf numFmtId="0" fontId="33" fillId="14" borderId="2" xfId="20" applyFont="1" applyFill="1" applyBorder="1" applyAlignment="1">
      <alignment horizontal="center" vertical="top"/>
    </xf>
    <xf numFmtId="0" fontId="43" fillId="16" borderId="13" xfId="0" applyFont="1" applyFill="1" applyBorder="1" applyAlignment="1">
      <alignment horizontal="justify" vertical="center" wrapText="1"/>
    </xf>
    <xf numFmtId="0" fontId="30" fillId="14" borderId="2" xfId="20" applyFont="1" applyFill="1" applyBorder="1" applyAlignment="1">
      <alignment horizontal="center" vertical="center"/>
    </xf>
    <xf numFmtId="0" fontId="30" fillId="14" borderId="2" xfId="0" applyFont="1" applyFill="1" applyBorder="1" applyAlignment="1">
      <alignment horizontal="center" vertical="center" wrapText="1"/>
    </xf>
    <xf numFmtId="1" fontId="33" fillId="14" borderId="2" xfId="0" applyNumberFormat="1" applyFont="1" applyFill="1" applyBorder="1" applyAlignment="1">
      <alignment horizontal="center" vertical="center"/>
    </xf>
    <xf numFmtId="2" fontId="33" fillId="14" borderId="2" xfId="0" applyNumberFormat="1" applyFont="1" applyFill="1" applyBorder="1" applyAlignment="1">
      <alignment horizontal="center" vertical="center"/>
    </xf>
    <xf numFmtId="0" fontId="43" fillId="16" borderId="13" xfId="0" applyFont="1" applyFill="1" applyBorder="1" applyAlignment="1">
      <alignment vertical="center" wrapText="1"/>
    </xf>
    <xf numFmtId="0" fontId="33" fillId="14" borderId="0" xfId="0" applyFont="1" applyFill="1" applyAlignment="1">
      <alignment horizontal="center"/>
    </xf>
    <xf numFmtId="1" fontId="30" fillId="0" borderId="2" xfId="0" applyNumberFormat="1" applyFont="1" applyFill="1" applyBorder="1" applyAlignment="1">
      <alignment horizontal="center" vertical="center"/>
    </xf>
    <xf numFmtId="2" fontId="35" fillId="0" borderId="2" xfId="0" applyNumberFormat="1" applyFont="1" applyBorder="1" applyAlignment="1">
      <alignment horizontal="center" vertical="center"/>
    </xf>
    <xf numFmtId="2" fontId="30" fillId="14" borderId="2" xfId="0" applyNumberFormat="1" applyFont="1" applyFill="1" applyBorder="1" applyAlignment="1">
      <alignment horizontal="center" vertical="center"/>
    </xf>
    <xf numFmtId="0" fontId="43" fillId="16" borderId="13" xfId="38" applyFont="1" applyFill="1" applyBorder="1" applyAlignment="1">
      <alignment vertical="center" wrapText="1"/>
    </xf>
    <xf numFmtId="0" fontId="30" fillId="14" borderId="2" xfId="38" applyFont="1" applyFill="1" applyBorder="1" applyAlignment="1">
      <alignment horizontal="center" vertical="center" wrapText="1"/>
    </xf>
    <xf numFmtId="0" fontId="43" fillId="16" borderId="13" xfId="20" applyFont="1" applyFill="1" applyBorder="1" applyAlignment="1">
      <alignment horizontal="left" vertical="center" wrapText="1"/>
    </xf>
    <xf numFmtId="0" fontId="30" fillId="14" borderId="2" xfId="20" applyFont="1" applyFill="1" applyBorder="1" applyAlignment="1">
      <alignment horizontal="center" vertical="center" wrapText="1"/>
    </xf>
    <xf numFmtId="49" fontId="36" fillId="0" borderId="2" xfId="0" applyNumberFormat="1" applyFont="1" applyBorder="1" applyAlignment="1">
      <alignment horizontal="center" vertical="center" wrapText="1"/>
    </xf>
    <xf numFmtId="49" fontId="37" fillId="0" borderId="2" xfId="0" applyNumberFormat="1" applyFont="1" applyBorder="1" applyAlignment="1">
      <alignment horizontal="center" vertical="center" wrapText="1"/>
    </xf>
    <xf numFmtId="0" fontId="43" fillId="16" borderId="13" xfId="0" applyFont="1" applyFill="1" applyBorder="1" applyAlignment="1">
      <alignment horizontal="left" vertical="center" wrapText="1"/>
    </xf>
    <xf numFmtId="0" fontId="33"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3" fillId="14" borderId="2" xfId="0" applyFont="1" applyFill="1" applyBorder="1" applyAlignment="1">
      <alignment horizontal="center" vertical="center" wrapText="1"/>
    </xf>
    <xf numFmtId="0" fontId="38" fillId="14" borderId="2" xfId="38" applyNumberFormat="1" applyFont="1" applyFill="1" applyBorder="1" applyAlignment="1" applyProtection="1">
      <alignment horizontal="center" vertical="center" wrapText="1"/>
    </xf>
    <xf numFmtId="0" fontId="33" fillId="14" borderId="0" xfId="0" applyFont="1" applyFill="1"/>
    <xf numFmtId="0" fontId="43" fillId="16" borderId="13" xfId="20" applyFont="1" applyFill="1" applyBorder="1" applyAlignment="1">
      <alignment vertical="center" wrapText="1"/>
    </xf>
    <xf numFmtId="0" fontId="43" fillId="16" borderId="13" xfId="38" applyFont="1" applyFill="1" applyBorder="1" applyAlignment="1">
      <alignment horizontal="justify" vertical="center" wrapText="1"/>
    </xf>
    <xf numFmtId="0" fontId="43" fillId="16" borderId="13" xfId="38" applyFont="1" applyFill="1" applyBorder="1" applyAlignment="1">
      <alignment horizontal="left" vertical="center" wrapText="1"/>
    </xf>
    <xf numFmtId="0" fontId="32" fillId="14" borderId="2" xfId="0" applyFont="1" applyFill="1" applyBorder="1" applyAlignment="1">
      <alignment horizontal="center" vertical="center" wrapText="1"/>
    </xf>
    <xf numFmtId="0" fontId="39" fillId="14" borderId="2" xfId="0" applyFont="1" applyFill="1" applyBorder="1" applyAlignment="1">
      <alignment horizontal="center" vertical="center" wrapText="1"/>
    </xf>
    <xf numFmtId="2" fontId="35" fillId="14" borderId="2" xfId="0" applyNumberFormat="1" applyFont="1" applyFill="1" applyBorder="1" applyAlignment="1">
      <alignment horizontal="center" vertical="center"/>
    </xf>
    <xf numFmtId="0" fontId="38"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0" xfId="0" applyFont="1" applyFill="1"/>
    <xf numFmtId="0" fontId="43" fillId="0" borderId="13" xfId="0" applyFont="1" applyBorder="1" applyAlignment="1">
      <alignment horizontal="left" vertical="center" wrapText="1"/>
    </xf>
    <xf numFmtId="0" fontId="30" fillId="0" borderId="2" xfId="20" applyFont="1" applyFill="1" applyBorder="1" applyAlignment="1">
      <alignment horizontal="center" vertical="center"/>
    </xf>
    <xf numFmtId="0" fontId="30" fillId="0" borderId="2" xfId="0" applyFont="1" applyBorder="1" applyAlignment="1">
      <alignment horizontal="center" vertical="center" wrapText="1"/>
    </xf>
    <xf numFmtId="49" fontId="40" fillId="14" borderId="2" xfId="0" applyNumberFormat="1" applyFont="1" applyFill="1" applyBorder="1" applyAlignment="1">
      <alignment horizontal="center" vertical="center" wrapText="1"/>
    </xf>
    <xf numFmtId="0" fontId="33" fillId="0" borderId="0" xfId="0" applyFont="1" applyFill="1" applyBorder="1" applyAlignment="1">
      <alignment horizontal="center" vertical="center"/>
    </xf>
    <xf numFmtId="0" fontId="30" fillId="0" borderId="0" xfId="20" applyFont="1" applyFill="1" applyBorder="1" applyAlignment="1">
      <alignment horizontal="center" vertical="center"/>
    </xf>
    <xf numFmtId="0" fontId="38" fillId="0" borderId="0" xfId="0" applyFont="1" applyFill="1" applyBorder="1" applyAlignment="1">
      <alignment wrapText="1"/>
    </xf>
    <xf numFmtId="0" fontId="38" fillId="0" borderId="3" xfId="0" applyFont="1" applyFill="1" applyBorder="1" applyAlignment="1">
      <alignment wrapText="1"/>
    </xf>
    <xf numFmtId="0" fontId="38" fillId="15" borderId="4" xfId="0" applyFont="1" applyFill="1" applyBorder="1" applyAlignment="1">
      <alignment wrapText="1"/>
    </xf>
    <xf numFmtId="0" fontId="38" fillId="15" borderId="5" xfId="0" applyFont="1" applyFill="1" applyBorder="1" applyAlignment="1">
      <alignment wrapText="1"/>
    </xf>
    <xf numFmtId="0" fontId="32" fillId="15" borderId="3" xfId="0" applyNumberFormat="1" applyFont="1" applyFill="1" applyBorder="1" applyAlignment="1">
      <alignment horizontal="center"/>
    </xf>
    <xf numFmtId="0" fontId="38" fillId="0" borderId="0" xfId="0" applyFont="1" applyFill="1" applyBorder="1" applyAlignment="1">
      <alignment horizontal="center" wrapText="1"/>
    </xf>
    <xf numFmtId="0" fontId="38" fillId="15" borderId="0" xfId="0" applyFont="1" applyFill="1" applyBorder="1" applyAlignment="1">
      <alignment wrapText="1"/>
    </xf>
    <xf numFmtId="0" fontId="32" fillId="15" borderId="0" xfId="0" applyFont="1" applyFill="1" applyBorder="1" applyAlignment="1">
      <alignment horizontal="center"/>
    </xf>
    <xf numFmtId="0" fontId="33" fillId="14" borderId="0" xfId="0" applyFont="1" applyFill="1" applyAlignment="1">
      <alignment horizontal="right" vertical="top"/>
    </xf>
    <xf numFmtId="0" fontId="33" fillId="14" borderId="0" xfId="0" applyFont="1" applyFill="1" applyAlignment="1">
      <alignment horizontal="right"/>
    </xf>
    <xf numFmtId="0" fontId="33" fillId="14" borderId="0" xfId="0" applyFont="1" applyFill="1" applyAlignment="1">
      <alignment horizontal="left" wrapText="1"/>
    </xf>
    <xf numFmtId="0" fontId="33" fillId="14" borderId="0" xfId="0" applyFont="1" applyFill="1" applyAlignment="1">
      <alignment horizontal="left"/>
    </xf>
    <xf numFmtId="0" fontId="32" fillId="14" borderId="0" xfId="0" applyFont="1" applyFill="1" applyAlignment="1">
      <alignment horizontal="left"/>
    </xf>
    <xf numFmtId="0" fontId="33" fillId="14" borderId="0" xfId="0" applyFont="1" applyFill="1" applyAlignment="1">
      <alignment horizontal="center" wrapText="1"/>
    </xf>
    <xf numFmtId="0" fontId="30" fillId="0" borderId="0" xfId="0" applyFont="1" applyBorder="1" applyAlignment="1">
      <alignment horizontal="left" vertical="center" wrapText="1"/>
    </xf>
    <xf numFmtId="0" fontId="25" fillId="0" borderId="0" xfId="0" applyFont="1" applyFill="1" applyBorder="1" applyAlignment="1">
      <alignment horizontal="center" vertical="center" wrapText="1"/>
    </xf>
    <xf numFmtId="3" fontId="44" fillId="17" borderId="13" xfId="20" applyNumberFormat="1" applyFont="1" applyFill="1" applyBorder="1" applyAlignment="1">
      <alignment horizontal="center" vertical="center"/>
    </xf>
    <xf numFmtId="3" fontId="44" fillId="17" borderId="13" xfId="20" applyNumberFormat="1" applyFont="1" applyFill="1" applyBorder="1" applyAlignment="1">
      <alignment horizontal="center" vertical="center" wrapText="1"/>
    </xf>
    <xf numFmtId="0" fontId="33" fillId="18" borderId="6"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49" fontId="25" fillId="0" borderId="7" xfId="0" applyNumberFormat="1" applyFont="1" applyFill="1" applyBorder="1" applyAlignment="1">
      <alignment horizontal="center" vertical="center" wrapText="1"/>
    </xf>
    <xf numFmtId="49" fontId="27" fillId="0" borderId="7" xfId="0" applyNumberFormat="1" applyFont="1" applyFill="1" applyBorder="1" applyAlignment="1">
      <alignment horizontal="center" vertical="center" wrapText="1"/>
    </xf>
    <xf numFmtId="0" fontId="45" fillId="0" borderId="7" xfId="0" applyFont="1" applyBorder="1" applyAlignment="1">
      <alignment horizontal="left" vertical="center" wrapText="1"/>
    </xf>
    <xf numFmtId="0" fontId="21" fillId="0" borderId="7" xfId="0" applyNumberFormat="1" applyFont="1" applyFill="1" applyBorder="1" applyAlignment="1">
      <alignment horizontal="center" vertical="center"/>
    </xf>
    <xf numFmtId="1" fontId="21" fillId="18" borderId="7" xfId="0" applyNumberFormat="1"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1" fontId="23" fillId="18" borderId="7" xfId="0" applyNumberFormat="1" applyFont="1" applyFill="1" applyBorder="1" applyAlignment="1">
      <alignment horizontal="center" vertical="center" wrapText="1"/>
    </xf>
    <xf numFmtId="0" fontId="21" fillId="0" borderId="7" xfId="20" applyNumberFormat="1" applyFont="1" applyFill="1" applyBorder="1" applyAlignment="1">
      <alignment horizontal="center" vertical="center"/>
    </xf>
    <xf numFmtId="0" fontId="45" fillId="0" borderId="7" xfId="38" applyFont="1" applyBorder="1" applyAlignment="1" applyProtection="1">
      <alignment horizontal="left" vertical="center" wrapText="1"/>
    </xf>
    <xf numFmtId="0" fontId="45" fillId="16" borderId="7" xfId="0" applyFont="1" applyFill="1" applyBorder="1" applyAlignment="1">
      <alignment horizontal="left" vertical="center" wrapText="1"/>
    </xf>
    <xf numFmtId="0" fontId="22" fillId="0" borderId="7" xfId="20" applyNumberFormat="1" applyFont="1" applyFill="1" applyBorder="1" applyAlignment="1">
      <alignment horizontal="center" vertical="center"/>
    </xf>
    <xf numFmtId="0" fontId="28" fillId="0" borderId="7" xfId="20" applyNumberFormat="1" applyFont="1" applyFill="1" applyBorder="1" applyAlignment="1">
      <alignment horizontal="center" vertical="center"/>
    </xf>
    <xf numFmtId="0" fontId="46" fillId="0" borderId="7" xfId="0" applyFont="1" applyBorder="1" applyAlignment="1">
      <alignment horizontal="left" vertical="center" wrapText="1"/>
    </xf>
    <xf numFmtId="0" fontId="45" fillId="17" borderId="7" xfId="0" applyFont="1" applyFill="1" applyBorder="1" applyAlignment="1">
      <alignment horizontal="left" vertical="center" wrapText="1"/>
    </xf>
    <xf numFmtId="0" fontId="44" fillId="0" borderId="7" xfId="0" applyFont="1" applyBorder="1" applyAlignment="1">
      <alignment horizontal="left" vertical="center" wrapText="1"/>
    </xf>
    <xf numFmtId="0" fontId="44" fillId="18" borderId="7" xfId="0" applyFont="1" applyFill="1" applyBorder="1" applyAlignment="1">
      <alignment horizontal="left" vertical="center" wrapText="1"/>
    </xf>
    <xf numFmtId="1" fontId="29" fillId="18" borderId="7" xfId="0" applyNumberFormat="1" applyFont="1" applyFill="1" applyBorder="1" applyAlignment="1">
      <alignment horizontal="center" vertical="center" wrapText="1"/>
    </xf>
    <xf numFmtId="0" fontId="45" fillId="18" borderId="7" xfId="0" applyFont="1" applyFill="1" applyBorder="1" applyAlignment="1">
      <alignment horizontal="left" vertical="center" wrapText="1"/>
    </xf>
    <xf numFmtId="0" fontId="45" fillId="16" borderId="7" xfId="38" applyFont="1" applyFill="1" applyBorder="1" applyAlignment="1" applyProtection="1">
      <alignment horizontal="left" vertical="center" wrapText="1"/>
    </xf>
    <xf numFmtId="0" fontId="45" fillId="17" borderId="7" xfId="38" applyFont="1" applyFill="1" applyBorder="1" applyAlignment="1" applyProtection="1">
      <alignment horizontal="left" vertical="center" wrapText="1"/>
    </xf>
    <xf numFmtId="0" fontId="23" fillId="0" borderId="7" xfId="38" applyNumberFormat="1" applyFont="1" applyFill="1" applyBorder="1" applyAlignment="1" applyProtection="1">
      <alignment horizontal="center" vertical="center"/>
    </xf>
    <xf numFmtId="0" fontId="46" fillId="16" borderId="7" xfId="0" applyFont="1" applyFill="1" applyBorder="1" applyAlignment="1">
      <alignment horizontal="left" vertical="center" wrapText="1"/>
    </xf>
    <xf numFmtId="0" fontId="21" fillId="14" borderId="7" xfId="20" applyFont="1" applyFill="1" applyBorder="1" applyAlignment="1">
      <alignment horizontal="center" vertical="center"/>
    </xf>
    <xf numFmtId="0" fontId="21" fillId="0" borderId="0" xfId="0" applyFont="1" applyAlignment="1">
      <alignment horizontal="center" vertical="center"/>
    </xf>
    <xf numFmtId="0" fontId="23" fillId="0" borderId="0" xfId="0" applyFont="1" applyFill="1" applyAlignment="1">
      <alignment horizontal="center" vertical="center"/>
    </xf>
    <xf numFmtId="0" fontId="21" fillId="14" borderId="0" xfId="0" applyFont="1" applyFill="1" applyAlignment="1">
      <alignment horizontal="center" vertical="center"/>
    </xf>
    <xf numFmtId="0" fontId="22" fillId="14" borderId="0" xfId="0" applyFont="1" applyFill="1" applyAlignment="1">
      <alignment horizontal="center" vertical="center"/>
    </xf>
    <xf numFmtId="0" fontId="21" fillId="0" borderId="0" xfId="0" applyFont="1" applyAlignment="1">
      <alignment horizontal="left" vertical="center"/>
    </xf>
    <xf numFmtId="0" fontId="23" fillId="0" borderId="0" xfId="0" applyFont="1" applyFill="1" applyAlignment="1">
      <alignment horizontal="left" vertical="center"/>
    </xf>
    <xf numFmtId="0" fontId="25" fillId="0" borderId="8"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13" borderId="6" xfId="0" applyFont="1" applyFill="1" applyBorder="1" applyAlignment="1">
      <alignment horizontal="left" vertical="center" wrapText="1"/>
    </xf>
    <xf numFmtId="0" fontId="21" fillId="0" borderId="0" xfId="0" applyFont="1" applyAlignment="1">
      <alignment horizontal="left" vertical="center" wrapText="1"/>
    </xf>
    <xf numFmtId="49" fontId="27" fillId="0" borderId="9" xfId="0" applyNumberFormat="1" applyFont="1" applyFill="1" applyBorder="1" applyAlignment="1">
      <alignment horizontal="left" vertical="center" wrapText="1"/>
    </xf>
    <xf numFmtId="49" fontId="27" fillId="0" borderId="10" xfId="0" applyNumberFormat="1" applyFont="1" applyFill="1" applyBorder="1" applyAlignment="1">
      <alignment horizontal="left" vertical="center" wrapText="1"/>
    </xf>
    <xf numFmtId="1" fontId="23" fillId="0" borderId="7" xfId="0" applyNumberFormat="1" applyFont="1" applyFill="1" applyBorder="1" applyAlignment="1">
      <alignment horizontal="left" vertical="center"/>
    </xf>
    <xf numFmtId="2" fontId="23" fillId="0" borderId="7" xfId="0" applyNumberFormat="1" applyFont="1" applyFill="1" applyBorder="1" applyAlignment="1">
      <alignment horizontal="left" vertical="center"/>
    </xf>
    <xf numFmtId="2" fontId="23" fillId="0" borderId="5" xfId="0" applyNumberFormat="1" applyFont="1" applyFill="1" applyBorder="1" applyAlignment="1">
      <alignment horizontal="left" vertical="center"/>
    </xf>
    <xf numFmtId="2" fontId="23" fillId="0" borderId="11" xfId="0" applyNumberFormat="1" applyFont="1" applyFill="1" applyBorder="1" applyAlignment="1">
      <alignment horizontal="left" vertical="center"/>
    </xf>
    <xf numFmtId="2" fontId="23" fillId="0" borderId="8" xfId="0" applyNumberFormat="1" applyFont="1" applyFill="1" applyBorder="1" applyAlignment="1">
      <alignment horizontal="left" vertical="center"/>
    </xf>
    <xf numFmtId="2" fontId="23" fillId="0" borderId="6" xfId="0" applyNumberFormat="1" applyFont="1" applyFill="1" applyBorder="1" applyAlignment="1">
      <alignment horizontal="left" vertical="center"/>
    </xf>
    <xf numFmtId="0" fontId="45" fillId="0" borderId="7" xfId="20" applyFont="1" applyBorder="1" applyAlignment="1">
      <alignment horizontal="left" vertical="center" wrapText="1"/>
    </xf>
    <xf numFmtId="2" fontId="23" fillId="0" borderId="2" xfId="0" applyNumberFormat="1" applyFont="1" applyFill="1" applyBorder="1" applyAlignment="1">
      <alignment horizontal="left" vertical="center"/>
    </xf>
    <xf numFmtId="1" fontId="21" fillId="0" borderId="7" xfId="0" applyNumberFormat="1" applyFont="1" applyFill="1" applyBorder="1" applyAlignment="1">
      <alignment horizontal="left" vertical="center"/>
    </xf>
    <xf numFmtId="1" fontId="24" fillId="0" borderId="7" xfId="0" applyNumberFormat="1" applyFont="1" applyFill="1" applyBorder="1" applyAlignment="1">
      <alignment horizontal="left" vertical="center"/>
    </xf>
    <xf numFmtId="2" fontId="24" fillId="0" borderId="7" xfId="0" applyNumberFormat="1" applyFont="1" applyBorder="1" applyAlignment="1">
      <alignment horizontal="left" vertical="center"/>
    </xf>
    <xf numFmtId="2" fontId="23" fillId="0" borderId="8" xfId="0" applyNumberFormat="1" applyFont="1" applyBorder="1" applyAlignment="1">
      <alignment horizontal="left" vertical="center"/>
    </xf>
    <xf numFmtId="49" fontId="21" fillId="0" borderId="7" xfId="0" applyNumberFormat="1" applyFont="1" applyBorder="1" applyAlignment="1">
      <alignment horizontal="left" vertical="center" wrapText="1"/>
    </xf>
    <xf numFmtId="0" fontId="45" fillId="19" borderId="7" xfId="2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15" borderId="12" xfId="0" applyFont="1" applyFill="1" applyBorder="1" applyAlignment="1">
      <alignment horizontal="left" vertical="center" wrapText="1"/>
    </xf>
    <xf numFmtId="0" fontId="25" fillId="15" borderId="8" xfId="0" applyFont="1" applyFill="1" applyBorder="1" applyAlignment="1">
      <alignment horizontal="left" vertical="center" wrapText="1"/>
    </xf>
    <xf numFmtId="0" fontId="22" fillId="15" borderId="2" xfId="0" applyNumberFormat="1" applyFont="1" applyFill="1" applyBorder="1" applyAlignment="1">
      <alignment horizontal="left" vertical="center"/>
    </xf>
    <xf numFmtId="0" fontId="21" fillId="14" borderId="0" xfId="0" applyFont="1" applyFill="1" applyAlignment="1">
      <alignment horizontal="left" vertical="center" wrapText="1"/>
    </xf>
    <xf numFmtId="0" fontId="22" fillId="14" borderId="0" xfId="0" applyFont="1" applyFill="1" applyAlignment="1">
      <alignment horizontal="left" vertical="center"/>
    </xf>
    <xf numFmtId="0" fontId="22" fillId="0" borderId="0" xfId="0" applyFont="1" applyBorder="1" applyAlignment="1">
      <alignment vertical="center"/>
    </xf>
    <xf numFmtId="0" fontId="40" fillId="14" borderId="0" xfId="0" applyFont="1" applyFill="1" applyBorder="1" applyAlignment="1">
      <alignment horizontal="right" wrapText="1"/>
    </xf>
    <xf numFmtId="0" fontId="32" fillId="0" borderId="0" xfId="0" applyFont="1" applyBorder="1" applyAlignment="1">
      <alignment horizontal="center"/>
    </xf>
    <xf numFmtId="0" fontId="32" fillId="0" borderId="0" xfId="0" applyFont="1" applyAlignment="1">
      <alignment horizontal="center"/>
    </xf>
    <xf numFmtId="0" fontId="32" fillId="0" borderId="0" xfId="0" applyFont="1" applyBorder="1" applyAlignment="1">
      <alignment horizontal="left" vertical="center" wrapText="1"/>
    </xf>
    <xf numFmtId="0" fontId="33" fillId="0" borderId="0" xfId="0" applyFont="1" applyFill="1" applyBorder="1" applyAlignment="1">
      <alignment horizontal="center" vertical="center"/>
    </xf>
    <xf numFmtId="0" fontId="38" fillId="15" borderId="5" xfId="0" applyFont="1" applyFill="1" applyBorder="1" applyAlignment="1">
      <alignment horizontal="center" wrapText="1"/>
    </xf>
    <xf numFmtId="0" fontId="33" fillId="14" borderId="0" xfId="0" applyFont="1" applyFill="1" applyBorder="1" applyAlignment="1">
      <alignment horizontal="left" wrapText="1"/>
    </xf>
    <xf numFmtId="0" fontId="32" fillId="0" borderId="0" xfId="0" applyFont="1" applyBorder="1" applyAlignment="1">
      <alignment horizontal="right" vertical="center"/>
    </xf>
    <xf numFmtId="0" fontId="26" fillId="0" borderId="0" xfId="0" applyFont="1" applyBorder="1" applyAlignment="1">
      <alignment horizontal="right" vertical="center"/>
    </xf>
    <xf numFmtId="0" fontId="22" fillId="0" borderId="0" xfId="0" applyFont="1" applyBorder="1" applyAlignment="1">
      <alignment horizontal="center" vertical="center"/>
    </xf>
    <xf numFmtId="0" fontId="32" fillId="0" borderId="0" xfId="0" applyFont="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5" fillId="15" borderId="5" xfId="0" applyFont="1" applyFill="1" applyBorder="1" applyAlignment="1">
      <alignment horizontal="left" vertical="center" wrapText="1"/>
    </xf>
    <xf numFmtId="0" fontId="33" fillId="14" borderId="0" xfId="0" applyFont="1" applyFill="1" applyBorder="1" applyAlignment="1">
      <alignment horizontal="left" vertical="center" wrapText="1"/>
    </xf>
    <xf numFmtId="0" fontId="25" fillId="0" borderId="0" xfId="0" applyFont="1" applyFill="1" applyBorder="1" applyAlignment="1">
      <alignment horizontal="left" vertical="center"/>
    </xf>
  </cellXfs>
  <cellStyles count="56">
    <cellStyle name="Accent 1 1" xfId="1"/>
    <cellStyle name="Accent 1 2" xfId="2"/>
    <cellStyle name="Accent 2 1" xfId="3"/>
    <cellStyle name="Accent 2 2" xfId="4"/>
    <cellStyle name="Accent 3 1" xfId="5"/>
    <cellStyle name="Accent 3 2" xfId="6"/>
    <cellStyle name="Accent 4" xfId="7"/>
    <cellStyle name="Accent 5" xfId="8"/>
    <cellStyle name="Akcent" xfId="9"/>
    <cellStyle name="Akcent 1" xfId="10" builtinId="29" customBuiltin="1"/>
    <cellStyle name="Akcent 2" xfId="11" builtinId="33" customBuiltin="1"/>
    <cellStyle name="Akcent 3" xfId="12" builtinId="37" customBuiltin="1"/>
    <cellStyle name="Bad 1" xfId="13"/>
    <cellStyle name="Bad 2" xfId="14"/>
    <cellStyle name="Bez tytułu1" xfId="15"/>
    <cellStyle name="Bez tytułu2" xfId="16"/>
    <cellStyle name="Błąd" xfId="17"/>
    <cellStyle name="Error 1" xfId="18"/>
    <cellStyle name="Error 2" xfId="19"/>
    <cellStyle name="Excel Built-in Normal" xfId="20"/>
    <cellStyle name="Footnote 1" xfId="21"/>
    <cellStyle name="Footnote 2" xfId="22"/>
    <cellStyle name="Good 1" xfId="23"/>
    <cellStyle name="Good 2" xfId="24"/>
    <cellStyle name="Heading 1 1" xfId="25"/>
    <cellStyle name="Heading 1 2" xfId="26"/>
    <cellStyle name="Heading 2 1" xfId="27"/>
    <cellStyle name="Heading 2 2" xfId="28"/>
    <cellStyle name="Heading 3" xfId="29"/>
    <cellStyle name="Heading 4" xfId="30"/>
    <cellStyle name="Hyperlink 1" xfId="31"/>
    <cellStyle name="Hyperlink 2" xfId="32"/>
    <cellStyle name="Nagłówek" xfId="33"/>
    <cellStyle name="Nagłówek 1" xfId="34" builtinId="16" customBuiltin="1"/>
    <cellStyle name="Nagłówek 2" xfId="35" builtinId="17" customBuiltin="1"/>
    <cellStyle name="Neutral 1" xfId="36"/>
    <cellStyle name="Neutral 2" xfId="37"/>
    <cellStyle name="Normalny" xfId="0" builtinId="0"/>
    <cellStyle name="Normalny 2" xfId="38"/>
    <cellStyle name="Normalny 4" xfId="39"/>
    <cellStyle name="Normalny 4 2" xfId="40"/>
    <cellStyle name="Notatka" xfId="41"/>
    <cellStyle name="Note 1" xfId="42"/>
    <cellStyle name="Note 2" xfId="43"/>
    <cellStyle name="Ostrzeżenie" xfId="44"/>
    <cellStyle name="Przypis dolny" xfId="45"/>
    <cellStyle name="Stan" xfId="46"/>
    <cellStyle name="Status 1" xfId="47"/>
    <cellStyle name="Status 2" xfId="48"/>
    <cellStyle name="Tekst" xfId="49"/>
    <cellStyle name="Text 1" xfId="50"/>
    <cellStyle name="Text 2" xfId="51"/>
    <cellStyle name="Warning 1" xfId="52"/>
    <cellStyle name="Warning 2" xfId="53"/>
    <cellStyle name="Wynik" xfId="54"/>
    <cellStyle name="Wynik2" xfId="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660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99FF"/>
      <rgbColor rgb="0033CCCC"/>
      <rgbColor rgb="0066FF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66"/>
  <sheetViews>
    <sheetView view="pageBreakPreview" zoomScaleSheetLayoutView="100" workbookViewId="0">
      <pane ySplit="5" topLeftCell="A6" activePane="bottomLeft" state="frozen"/>
      <selection pane="bottomLeft" activeCell="B10" sqref="B10"/>
    </sheetView>
  </sheetViews>
  <sheetFormatPr defaultColWidth="8.09765625" defaultRowHeight="13.2"/>
  <cols>
    <col min="1" max="1" width="3.8984375" style="3" customWidth="1"/>
    <col min="2" max="2" width="57.5" style="6" customWidth="1"/>
    <col min="3" max="3" width="12.5" style="2" customWidth="1"/>
    <col min="4" max="4" width="15.796875" style="2" customWidth="1"/>
    <col min="5" max="5" width="12.59765625" style="2" customWidth="1"/>
    <col min="6" max="6" width="16.19921875" style="2" customWidth="1"/>
    <col min="7" max="7" width="16.296875" style="2" customWidth="1"/>
    <col min="8" max="8" width="14.296875" style="2" customWidth="1"/>
    <col min="9" max="9" width="14.19921875" style="2" customWidth="1"/>
    <col min="10" max="13" width="8.09765625" style="2" hidden="1" customWidth="1"/>
    <col min="14" max="16384" width="8.09765625" style="2"/>
  </cols>
  <sheetData>
    <row r="1" spans="1:13" ht="15.75" customHeight="1">
      <c r="A1" s="5" t="s">
        <v>288</v>
      </c>
      <c r="B1" s="5"/>
      <c r="C1" s="5"/>
      <c r="D1" s="5"/>
      <c r="E1" s="5"/>
      <c r="F1" s="5"/>
      <c r="G1" s="5"/>
      <c r="H1" s="127" t="s">
        <v>289</v>
      </c>
      <c r="I1" s="127"/>
      <c r="J1" s="1"/>
      <c r="K1" s="127"/>
      <c r="L1" s="127"/>
    </row>
    <row r="2" spans="1:13" ht="15" customHeight="1">
      <c r="A2" s="128" t="s">
        <v>291</v>
      </c>
      <c r="B2" s="128"/>
      <c r="C2" s="128"/>
      <c r="D2" s="128"/>
      <c r="E2" s="128"/>
      <c r="F2" s="128"/>
      <c r="G2" s="128"/>
      <c r="H2" s="128"/>
      <c r="I2" s="128"/>
      <c r="J2" s="4"/>
      <c r="K2" s="133" t="s">
        <v>0</v>
      </c>
      <c r="L2" s="133"/>
      <c r="M2" s="5"/>
    </row>
    <row r="3" spans="1:13" ht="13.5" customHeight="1">
      <c r="A3" s="129" t="s">
        <v>293</v>
      </c>
      <c r="B3" s="129"/>
      <c r="C3" s="129"/>
      <c r="D3" s="129"/>
      <c r="E3" s="129"/>
      <c r="F3" s="129"/>
      <c r="G3" s="129"/>
      <c r="H3" s="129"/>
      <c r="I3" s="129"/>
      <c r="J3" s="129"/>
      <c r="K3" s="129"/>
      <c r="L3" s="129"/>
    </row>
    <row r="4" spans="1:13" ht="15" customHeight="1"/>
    <row r="5" spans="1:13" s="9" customFormat="1" ht="75.150000000000006" customHeight="1">
      <c r="A5" s="7" t="s">
        <v>1</v>
      </c>
      <c r="B5" s="7" t="s">
        <v>2</v>
      </c>
      <c r="C5" s="7" t="s">
        <v>3</v>
      </c>
      <c r="D5" s="7" t="s">
        <v>4</v>
      </c>
      <c r="E5" s="7" t="s">
        <v>5</v>
      </c>
      <c r="F5" s="7" t="s">
        <v>6</v>
      </c>
      <c r="G5" s="7" t="s">
        <v>7</v>
      </c>
      <c r="H5" s="7" t="s">
        <v>8</v>
      </c>
      <c r="I5" s="7" t="s">
        <v>9</v>
      </c>
      <c r="J5" s="7"/>
      <c r="K5" s="7" t="s">
        <v>10</v>
      </c>
      <c r="L5" s="7" t="s">
        <v>9</v>
      </c>
      <c r="M5" s="8" t="s">
        <v>11</v>
      </c>
    </row>
    <row r="6" spans="1:13" s="9" customFormat="1" ht="13.8">
      <c r="A6" s="10" t="s">
        <v>12</v>
      </c>
      <c r="B6" s="11" t="s">
        <v>13</v>
      </c>
      <c r="C6" s="10" t="s">
        <v>14</v>
      </c>
      <c r="D6" s="11" t="s">
        <v>15</v>
      </c>
      <c r="E6" s="10" t="s">
        <v>16</v>
      </c>
      <c r="F6" s="11" t="s">
        <v>17</v>
      </c>
      <c r="G6" s="10" t="s">
        <v>18</v>
      </c>
      <c r="H6" s="10" t="s">
        <v>19</v>
      </c>
      <c r="I6" s="10" t="s">
        <v>20</v>
      </c>
      <c r="J6" s="10"/>
      <c r="K6" s="11" t="s">
        <v>20</v>
      </c>
      <c r="L6" s="11" t="s">
        <v>21</v>
      </c>
    </row>
    <row r="7" spans="1:13" s="3" customFormat="1" ht="20.399999999999999">
      <c r="A7" s="12">
        <v>1</v>
      </c>
      <c r="B7" s="13" t="s">
        <v>22</v>
      </c>
      <c r="C7" s="14" t="s">
        <v>23</v>
      </c>
      <c r="D7" s="66" t="s">
        <v>143</v>
      </c>
      <c r="E7" s="15"/>
      <c r="F7" s="16"/>
      <c r="G7" s="16"/>
      <c r="H7" s="17"/>
      <c r="I7" s="17"/>
      <c r="J7" s="17"/>
      <c r="K7" s="17">
        <v>3.45</v>
      </c>
      <c r="L7" s="17">
        <f>3*K7</f>
        <v>10.350000000000001</v>
      </c>
    </row>
    <row r="8" spans="1:13" s="3" customFormat="1" ht="30.6">
      <c r="A8" s="12">
        <v>2</v>
      </c>
      <c r="B8" s="13" t="s">
        <v>24</v>
      </c>
      <c r="C8" s="14" t="s">
        <v>23</v>
      </c>
      <c r="D8" s="66" t="s">
        <v>144</v>
      </c>
      <c r="E8" s="15"/>
      <c r="F8" s="16"/>
      <c r="G8" s="16"/>
      <c r="H8" s="17"/>
      <c r="I8" s="17"/>
      <c r="J8" s="17"/>
      <c r="K8" s="17"/>
      <c r="L8" s="17"/>
    </row>
    <row r="9" spans="1:13" s="3" customFormat="1" ht="30.6">
      <c r="A9" s="12">
        <v>3</v>
      </c>
      <c r="B9" s="18" t="s">
        <v>133</v>
      </c>
      <c r="C9" s="14" t="s">
        <v>23</v>
      </c>
      <c r="D9" s="67" t="s">
        <v>145</v>
      </c>
      <c r="E9" s="15"/>
      <c r="F9" s="16"/>
      <c r="G9" s="16"/>
      <c r="H9" s="17"/>
      <c r="I9" s="17"/>
      <c r="J9" s="17"/>
      <c r="K9" s="17">
        <v>14.5</v>
      </c>
      <c r="L9" s="17">
        <f>1*14.5</f>
        <v>14.5</v>
      </c>
      <c r="M9" s="19"/>
    </row>
    <row r="10" spans="1:13" s="3" customFormat="1" ht="40.799999999999997">
      <c r="A10" s="12">
        <v>4</v>
      </c>
      <c r="B10" s="13" t="s">
        <v>134</v>
      </c>
      <c r="C10" s="14" t="s">
        <v>23</v>
      </c>
      <c r="D10" s="67" t="s">
        <v>146</v>
      </c>
      <c r="E10" s="15"/>
      <c r="F10" s="16"/>
      <c r="G10" s="16"/>
      <c r="H10" s="17"/>
      <c r="I10" s="17"/>
      <c r="J10" s="17"/>
      <c r="K10" s="17">
        <v>1</v>
      </c>
      <c r="L10" s="17">
        <f>1*100</f>
        <v>100</v>
      </c>
      <c r="M10" s="19"/>
    </row>
    <row r="11" spans="1:13" s="3" customFormat="1" ht="40.799999999999997">
      <c r="A11" s="12">
        <v>5</v>
      </c>
      <c r="B11" s="18" t="s">
        <v>135</v>
      </c>
      <c r="C11" s="14" t="s">
        <v>23</v>
      </c>
      <c r="D11" s="67" t="s">
        <v>147</v>
      </c>
      <c r="E11" s="15"/>
      <c r="F11" s="16"/>
      <c r="G11" s="16"/>
      <c r="H11" s="17"/>
      <c r="I11" s="17"/>
      <c r="J11" s="17"/>
      <c r="K11" s="17">
        <v>0.86</v>
      </c>
      <c r="L11" s="17">
        <f>600*0.86</f>
        <v>516</v>
      </c>
      <c r="M11" s="19"/>
    </row>
    <row r="12" spans="1:13" s="3" customFormat="1" ht="20.399999999999999">
      <c r="A12" s="12">
        <v>6</v>
      </c>
      <c r="B12" s="18" t="s">
        <v>25</v>
      </c>
      <c r="C12" s="14" t="s">
        <v>23</v>
      </c>
      <c r="D12" s="67" t="s">
        <v>148</v>
      </c>
      <c r="E12" s="15"/>
      <c r="F12" s="16"/>
      <c r="G12" s="16"/>
      <c r="H12" s="17"/>
      <c r="I12" s="17"/>
      <c r="J12" s="17"/>
      <c r="K12" s="17">
        <v>3</v>
      </c>
      <c r="L12" s="17">
        <f>4*3</f>
        <v>12</v>
      </c>
      <c r="M12" s="19"/>
    </row>
    <row r="13" spans="1:13" s="3" customFormat="1" ht="40.799999999999997">
      <c r="A13" s="12">
        <v>7</v>
      </c>
      <c r="B13" s="18" t="s">
        <v>136</v>
      </c>
      <c r="C13" s="14" t="s">
        <v>23</v>
      </c>
      <c r="D13" s="67" t="s">
        <v>149</v>
      </c>
      <c r="E13" s="15"/>
      <c r="F13" s="16"/>
      <c r="G13" s="16"/>
      <c r="H13" s="17"/>
      <c r="I13" s="17"/>
      <c r="J13" s="17"/>
      <c r="K13" s="17"/>
      <c r="L13" s="17"/>
      <c r="M13" s="19"/>
    </row>
    <row r="14" spans="1:13" s="3" customFormat="1" ht="48" customHeight="1">
      <c r="A14" s="12">
        <v>8</v>
      </c>
      <c r="B14" s="18" t="s">
        <v>137</v>
      </c>
      <c r="C14" s="14" t="s">
        <v>23</v>
      </c>
      <c r="D14" s="67" t="s">
        <v>150</v>
      </c>
      <c r="E14" s="15"/>
      <c r="F14" s="16"/>
      <c r="G14" s="16"/>
      <c r="H14" s="17"/>
      <c r="I14" s="17"/>
      <c r="J14" s="17"/>
      <c r="K14" s="17"/>
      <c r="L14" s="17"/>
      <c r="M14" s="19"/>
    </row>
    <row r="15" spans="1:13" s="3" customFormat="1" ht="40.799999999999997">
      <c r="A15" s="12">
        <v>9</v>
      </c>
      <c r="B15" s="18" t="s">
        <v>138</v>
      </c>
      <c r="C15" s="14" t="s">
        <v>23</v>
      </c>
      <c r="D15" s="67" t="s">
        <v>151</v>
      </c>
      <c r="E15" s="15"/>
      <c r="F15" s="16"/>
      <c r="G15" s="16"/>
      <c r="H15" s="17"/>
      <c r="I15" s="17"/>
      <c r="J15" s="17"/>
      <c r="K15" s="17"/>
      <c r="L15" s="17"/>
      <c r="M15" s="19"/>
    </row>
    <row r="16" spans="1:13" s="3" customFormat="1" ht="20.399999999999999">
      <c r="A16" s="12">
        <v>10</v>
      </c>
      <c r="B16" s="18" t="s">
        <v>26</v>
      </c>
      <c r="C16" s="14" t="s">
        <v>23</v>
      </c>
      <c r="D16" s="67" t="s">
        <v>152</v>
      </c>
      <c r="E16" s="15"/>
      <c r="F16" s="20"/>
      <c r="G16" s="20"/>
      <c r="H16" s="21">
        <v>1</v>
      </c>
      <c r="I16" s="21"/>
      <c r="J16" s="22"/>
      <c r="K16" s="22">
        <v>1</v>
      </c>
      <c r="L16" s="22" t="e">
        <f>D16*K16</f>
        <v>#VALUE!</v>
      </c>
      <c r="M16" s="19">
        <f>30*1</f>
        <v>30</v>
      </c>
    </row>
    <row r="17" spans="1:13" s="3" customFormat="1" ht="24" customHeight="1">
      <c r="A17" s="12">
        <v>11</v>
      </c>
      <c r="B17" s="23" t="s">
        <v>27</v>
      </c>
      <c r="C17" s="14" t="s">
        <v>23</v>
      </c>
      <c r="D17" s="67" t="s">
        <v>153</v>
      </c>
      <c r="E17" s="24"/>
      <c r="F17" s="20"/>
      <c r="G17" s="20"/>
      <c r="H17" s="21">
        <v>0.9</v>
      </c>
      <c r="I17" s="21"/>
      <c r="J17" s="22"/>
      <c r="K17" s="22">
        <v>0.9</v>
      </c>
      <c r="L17" s="22" t="e">
        <f>D17*K17</f>
        <v>#VALUE!</v>
      </c>
      <c r="M17" s="19">
        <f>0.9*280</f>
        <v>252</v>
      </c>
    </row>
    <row r="18" spans="1:13" s="3" customFormat="1" ht="24" customHeight="1">
      <c r="A18" s="12">
        <v>12</v>
      </c>
      <c r="B18" s="23" t="s">
        <v>27</v>
      </c>
      <c r="C18" s="14" t="s">
        <v>23</v>
      </c>
      <c r="D18" s="67" t="s">
        <v>188</v>
      </c>
      <c r="E18" s="24"/>
      <c r="F18" s="20"/>
      <c r="G18" s="20"/>
      <c r="H18" s="21"/>
      <c r="I18" s="21"/>
      <c r="J18" s="22"/>
      <c r="K18" s="22"/>
      <c r="L18" s="22"/>
      <c r="M18" s="19"/>
    </row>
    <row r="19" spans="1:13" s="3" customFormat="1" ht="30.6">
      <c r="A19" s="12">
        <v>13</v>
      </c>
      <c r="B19" s="25" t="s">
        <v>139</v>
      </c>
      <c r="C19" s="14" t="s">
        <v>23</v>
      </c>
      <c r="D19" s="67" t="s">
        <v>154</v>
      </c>
      <c r="E19" s="26"/>
      <c r="F19" s="20"/>
      <c r="G19" s="20"/>
      <c r="H19" s="21">
        <v>6.2</v>
      </c>
      <c r="I19" s="21"/>
      <c r="J19" s="22"/>
      <c r="K19" s="22">
        <v>6.2</v>
      </c>
      <c r="L19" s="22" t="e">
        <f>D19*K19</f>
        <v>#VALUE!</v>
      </c>
      <c r="M19" s="19">
        <f>5*6.2</f>
        <v>31</v>
      </c>
    </row>
    <row r="20" spans="1:13" s="3" customFormat="1" ht="20.399999999999999">
      <c r="A20" s="12">
        <v>14</v>
      </c>
      <c r="B20" s="18" t="s">
        <v>28</v>
      </c>
      <c r="C20" s="14" t="s">
        <v>23</v>
      </c>
      <c r="D20" s="67" t="s">
        <v>155</v>
      </c>
      <c r="E20" s="15"/>
      <c r="F20" s="20"/>
      <c r="G20" s="20"/>
      <c r="H20" s="21"/>
      <c r="I20" s="21"/>
      <c r="J20" s="22"/>
      <c r="K20" s="22"/>
      <c r="L20" s="22"/>
      <c r="M20" s="19"/>
    </row>
    <row r="21" spans="1:13" s="3" customFormat="1">
      <c r="A21" s="12">
        <v>15</v>
      </c>
      <c r="B21" s="18" t="s">
        <v>29</v>
      </c>
      <c r="C21" s="14" t="s">
        <v>23</v>
      </c>
      <c r="D21" s="67" t="s">
        <v>156</v>
      </c>
      <c r="E21" s="15"/>
      <c r="F21" s="20"/>
      <c r="G21" s="20"/>
      <c r="H21" s="21"/>
      <c r="I21" s="21"/>
      <c r="J21" s="22"/>
      <c r="K21" s="22"/>
      <c r="L21" s="22"/>
      <c r="M21" s="19"/>
    </row>
    <row r="22" spans="1:13" s="3" customFormat="1" ht="30.6">
      <c r="A22" s="12">
        <v>16</v>
      </c>
      <c r="B22" s="13" t="s">
        <v>140</v>
      </c>
      <c r="C22" s="14" t="s">
        <v>23</v>
      </c>
      <c r="D22" s="67" t="s">
        <v>157</v>
      </c>
      <c r="E22" s="15"/>
      <c r="F22" s="27"/>
      <c r="G22" s="27"/>
      <c r="H22" s="28"/>
      <c r="I22" s="21">
        <f>2*11.25</f>
        <v>22.5</v>
      </c>
      <c r="J22" s="22"/>
      <c r="K22" s="22">
        <v>11.25</v>
      </c>
      <c r="L22" s="22" t="e">
        <f>D22*K22</f>
        <v>#VALUE!</v>
      </c>
      <c r="M22" s="19">
        <f>11.25*2</f>
        <v>22.5</v>
      </c>
    </row>
    <row r="23" spans="1:13" s="3" customFormat="1" ht="20.399999999999999">
      <c r="A23" s="12">
        <v>17</v>
      </c>
      <c r="B23" s="29" t="s">
        <v>273</v>
      </c>
      <c r="C23" s="14" t="s">
        <v>23</v>
      </c>
      <c r="D23" s="67" t="s">
        <v>158</v>
      </c>
      <c r="E23" s="15"/>
      <c r="F23" s="20"/>
      <c r="G23" s="20"/>
      <c r="H23" s="21">
        <v>6.31</v>
      </c>
      <c r="I23" s="21"/>
      <c r="J23" s="22"/>
      <c r="K23" s="22">
        <v>6.31</v>
      </c>
      <c r="L23" s="22" t="e">
        <f>D23*K23</f>
        <v>#VALUE!</v>
      </c>
      <c r="M23" s="19">
        <f>6.31*5</f>
        <v>31.549999999999997</v>
      </c>
    </row>
    <row r="24" spans="1:13" s="3" customFormat="1" ht="30.6">
      <c r="A24" s="12">
        <v>18</v>
      </c>
      <c r="B24" s="25" t="s">
        <v>277</v>
      </c>
      <c r="C24" s="14" t="s">
        <v>23</v>
      </c>
      <c r="D24" s="67" t="s">
        <v>278</v>
      </c>
      <c r="E24" s="15"/>
      <c r="F24" s="20"/>
      <c r="G24" s="20"/>
      <c r="H24" s="21"/>
      <c r="I24" s="21"/>
      <c r="J24" s="22"/>
      <c r="K24" s="22"/>
      <c r="L24" s="22"/>
      <c r="M24" s="19"/>
    </row>
    <row r="25" spans="1:13" s="3" customFormat="1" ht="30.6">
      <c r="A25" s="12">
        <v>19</v>
      </c>
      <c r="B25" s="29" t="s">
        <v>30</v>
      </c>
      <c r="C25" s="14" t="s">
        <v>23</v>
      </c>
      <c r="D25" s="67" t="s">
        <v>159</v>
      </c>
      <c r="E25" s="15"/>
      <c r="F25" s="30"/>
      <c r="G25" s="30"/>
      <c r="H25" s="31">
        <v>10.81</v>
      </c>
      <c r="I25" s="21"/>
      <c r="J25" s="32"/>
      <c r="K25" s="32">
        <v>10.81</v>
      </c>
      <c r="L25" s="22" t="e">
        <f>D25*K25</f>
        <v>#VALUE!</v>
      </c>
      <c r="M25" s="19">
        <f>10.81*4</f>
        <v>43.24</v>
      </c>
    </row>
    <row r="26" spans="1:13" ht="20.399999999999999">
      <c r="A26" s="12">
        <v>20</v>
      </c>
      <c r="B26" s="18" t="s">
        <v>31</v>
      </c>
      <c r="C26" s="14" t="s">
        <v>23</v>
      </c>
      <c r="D26" s="67" t="s">
        <v>160</v>
      </c>
      <c r="E26" s="15"/>
      <c r="F26" s="16"/>
      <c r="G26" s="16"/>
      <c r="H26" s="16"/>
      <c r="I26" s="16"/>
      <c r="J26" s="16"/>
      <c r="K26" s="33">
        <v>4.7</v>
      </c>
      <c r="L26" s="33">
        <f>10*4.7</f>
        <v>47</v>
      </c>
      <c r="M26" s="34"/>
    </row>
    <row r="27" spans="1:13" ht="20.399999999999999">
      <c r="A27" s="12">
        <v>21</v>
      </c>
      <c r="B27" s="29" t="s">
        <v>32</v>
      </c>
      <c r="C27" s="14" t="s">
        <v>23</v>
      </c>
      <c r="D27" s="67" t="s">
        <v>161</v>
      </c>
      <c r="E27" s="15"/>
      <c r="F27" s="16"/>
      <c r="G27" s="16"/>
      <c r="H27" s="16"/>
      <c r="I27" s="16"/>
      <c r="J27" s="16"/>
      <c r="K27" s="33"/>
      <c r="L27" s="33"/>
      <c r="M27" s="34"/>
    </row>
    <row r="28" spans="1:13">
      <c r="A28" s="12">
        <v>22</v>
      </c>
      <c r="B28" s="29" t="s">
        <v>34</v>
      </c>
      <c r="C28" s="14" t="s">
        <v>33</v>
      </c>
      <c r="D28" s="67" t="s">
        <v>162</v>
      </c>
      <c r="E28" s="15"/>
      <c r="F28" s="32"/>
      <c r="G28" s="32"/>
      <c r="H28" s="32"/>
      <c r="I28" s="32"/>
      <c r="J28" s="32"/>
      <c r="K28" s="33">
        <v>6</v>
      </c>
      <c r="L28" s="33">
        <f>45*6</f>
        <v>270</v>
      </c>
      <c r="M28" s="34"/>
    </row>
    <row r="29" spans="1:13" ht="20.399999999999999">
      <c r="A29" s="12">
        <v>23</v>
      </c>
      <c r="B29" s="18" t="s">
        <v>35</v>
      </c>
      <c r="C29" s="14" t="s">
        <v>23</v>
      </c>
      <c r="D29" s="67" t="s">
        <v>163</v>
      </c>
      <c r="E29" s="15"/>
      <c r="F29" s="32"/>
      <c r="G29" s="32"/>
      <c r="H29" s="32"/>
      <c r="I29" s="32"/>
      <c r="J29" s="32"/>
      <c r="K29" s="33">
        <v>8</v>
      </c>
      <c r="L29" s="33">
        <f>35*8</f>
        <v>280</v>
      </c>
      <c r="M29" s="34"/>
    </row>
    <row r="30" spans="1:13">
      <c r="A30" s="12">
        <v>24</v>
      </c>
      <c r="B30" s="29" t="s">
        <v>36</v>
      </c>
      <c r="C30" s="14" t="s">
        <v>23</v>
      </c>
      <c r="D30" s="67" t="s">
        <v>164</v>
      </c>
      <c r="E30" s="15"/>
      <c r="F30" s="32"/>
      <c r="G30" s="32"/>
      <c r="H30" s="32"/>
      <c r="I30" s="32"/>
      <c r="J30" s="32"/>
      <c r="K30" s="33">
        <v>4</v>
      </c>
      <c r="L30" s="33">
        <f>4*10</f>
        <v>40</v>
      </c>
      <c r="M30" s="34"/>
    </row>
    <row r="31" spans="1:13" ht="30.6">
      <c r="A31" s="12">
        <v>25</v>
      </c>
      <c r="B31" s="35" t="s">
        <v>37</v>
      </c>
      <c r="C31" s="14" t="s">
        <v>38</v>
      </c>
      <c r="D31" s="67" t="s">
        <v>165</v>
      </c>
      <c r="E31" s="26"/>
      <c r="F31" s="32"/>
      <c r="G31" s="32"/>
      <c r="H31" s="32"/>
      <c r="I31" s="32"/>
      <c r="J31" s="32"/>
      <c r="K31" s="33">
        <v>0.8</v>
      </c>
      <c r="L31" s="33">
        <f>0.8*200</f>
        <v>160</v>
      </c>
      <c r="M31" s="34"/>
    </row>
    <row r="32" spans="1:13">
      <c r="A32" s="12">
        <v>26</v>
      </c>
      <c r="B32" s="29" t="s">
        <v>39</v>
      </c>
      <c r="C32" s="14" t="s">
        <v>23</v>
      </c>
      <c r="D32" s="67" t="s">
        <v>166</v>
      </c>
      <c r="E32" s="15"/>
      <c r="F32" s="32"/>
      <c r="G32" s="32"/>
      <c r="H32" s="32"/>
      <c r="I32" s="32"/>
      <c r="J32" s="32"/>
      <c r="K32" s="33">
        <v>2</v>
      </c>
      <c r="L32" s="33">
        <f>3*2</f>
        <v>6</v>
      </c>
      <c r="M32" s="34"/>
    </row>
    <row r="33" spans="1:13">
      <c r="A33" s="12">
        <v>27</v>
      </c>
      <c r="B33" s="29" t="s">
        <v>40</v>
      </c>
      <c r="C33" s="14" t="s">
        <v>23</v>
      </c>
      <c r="D33" s="67" t="s">
        <v>167</v>
      </c>
      <c r="E33" s="15"/>
      <c r="F33" s="32"/>
      <c r="G33" s="32"/>
      <c r="H33" s="32"/>
      <c r="I33" s="32"/>
      <c r="J33" s="32"/>
      <c r="K33" s="33">
        <v>7</v>
      </c>
      <c r="L33" s="33">
        <f>7*6</f>
        <v>42</v>
      </c>
      <c r="M33" s="34"/>
    </row>
    <row r="34" spans="1:13" ht="19.8" customHeight="1">
      <c r="A34" s="12">
        <v>28</v>
      </c>
      <c r="B34" s="29" t="s">
        <v>279</v>
      </c>
      <c r="C34" s="14" t="s">
        <v>23</v>
      </c>
      <c r="D34" s="67" t="s">
        <v>191</v>
      </c>
      <c r="E34" s="15"/>
      <c r="F34" s="32"/>
      <c r="G34" s="32"/>
      <c r="H34" s="32"/>
      <c r="I34" s="32"/>
      <c r="J34" s="32"/>
      <c r="K34" s="33">
        <v>40</v>
      </c>
      <c r="L34" s="33">
        <f>40*1</f>
        <v>40</v>
      </c>
      <c r="M34" s="34"/>
    </row>
    <row r="35" spans="1:13" ht="16.8" customHeight="1">
      <c r="A35" s="12">
        <v>29</v>
      </c>
      <c r="B35" s="36" t="s">
        <v>41</v>
      </c>
      <c r="C35" s="14" t="s">
        <v>23</v>
      </c>
      <c r="D35" s="67" t="s">
        <v>168</v>
      </c>
      <c r="E35" s="24"/>
      <c r="F35" s="32"/>
      <c r="G35" s="32"/>
      <c r="H35" s="32"/>
      <c r="I35" s="32"/>
      <c r="J35" s="32"/>
      <c r="K35" s="33">
        <v>12</v>
      </c>
      <c r="L35" s="33">
        <f>12*1</f>
        <v>12</v>
      </c>
      <c r="M35" s="34"/>
    </row>
    <row r="36" spans="1:13" ht="40.799999999999997">
      <c r="A36" s="12">
        <v>30</v>
      </c>
      <c r="B36" s="18" t="s">
        <v>141</v>
      </c>
      <c r="C36" s="14" t="s">
        <v>23</v>
      </c>
      <c r="D36" s="67" t="s">
        <v>169</v>
      </c>
      <c r="E36" s="15"/>
      <c r="F36" s="32"/>
      <c r="G36" s="32"/>
      <c r="H36" s="32"/>
      <c r="I36" s="32"/>
      <c r="J36" s="32"/>
      <c r="K36" s="33">
        <v>11.25</v>
      </c>
      <c r="L36" s="33">
        <f>11.25*2</f>
        <v>22.5</v>
      </c>
      <c r="M36" s="34"/>
    </row>
    <row r="37" spans="1:13" ht="30.6" customHeight="1">
      <c r="A37" s="12">
        <v>31</v>
      </c>
      <c r="B37" s="18" t="s">
        <v>192</v>
      </c>
      <c r="C37" s="14" t="s">
        <v>23</v>
      </c>
      <c r="D37" s="67" t="s">
        <v>193</v>
      </c>
      <c r="E37" s="15"/>
      <c r="F37" s="32"/>
      <c r="G37" s="32"/>
      <c r="H37" s="32"/>
      <c r="I37" s="32"/>
      <c r="J37" s="32"/>
      <c r="K37" s="33"/>
      <c r="L37" s="33"/>
      <c r="M37" s="34"/>
    </row>
    <row r="38" spans="1:13" ht="40.799999999999997">
      <c r="A38" s="12">
        <v>32</v>
      </c>
      <c r="B38" s="29" t="s">
        <v>142</v>
      </c>
      <c r="C38" s="14" t="s">
        <v>38</v>
      </c>
      <c r="D38" s="67" t="s">
        <v>170</v>
      </c>
      <c r="E38" s="15"/>
      <c r="F38" s="32"/>
      <c r="G38" s="32"/>
      <c r="H38" s="32"/>
      <c r="I38" s="32"/>
      <c r="J38" s="32"/>
      <c r="K38" s="33">
        <v>40</v>
      </c>
      <c r="L38" s="33" t="e">
        <f>D38*K38</f>
        <v>#VALUE!</v>
      </c>
      <c r="M38" s="34"/>
    </row>
    <row r="39" spans="1:13" ht="34.799999999999997" customHeight="1">
      <c r="A39" s="12">
        <v>33</v>
      </c>
      <c r="B39" s="29" t="s">
        <v>274</v>
      </c>
      <c r="C39" s="14" t="s">
        <v>23</v>
      </c>
      <c r="D39" s="67" t="s">
        <v>190</v>
      </c>
      <c r="E39" s="15"/>
      <c r="F39" s="32"/>
      <c r="G39" s="32"/>
      <c r="H39" s="32"/>
      <c r="I39" s="32"/>
      <c r="J39" s="32"/>
      <c r="K39" s="33"/>
      <c r="L39" s="33"/>
      <c r="M39" s="34"/>
    </row>
    <row r="40" spans="1:13" ht="56.4" customHeight="1">
      <c r="A40" s="12">
        <v>34</v>
      </c>
      <c r="B40" s="25" t="s">
        <v>275</v>
      </c>
      <c r="C40" s="14" t="s">
        <v>23</v>
      </c>
      <c r="D40" s="67" t="s">
        <v>276</v>
      </c>
      <c r="E40" s="26"/>
      <c r="F40" s="32"/>
      <c r="G40" s="32"/>
      <c r="H40" s="32"/>
      <c r="I40" s="32"/>
      <c r="J40" s="32"/>
      <c r="K40" s="33"/>
      <c r="L40" s="33"/>
      <c r="M40" s="34"/>
    </row>
    <row r="41" spans="1:13">
      <c r="A41" s="12">
        <v>35</v>
      </c>
      <c r="B41" s="25" t="s">
        <v>42</v>
      </c>
      <c r="C41" s="14" t="s">
        <v>23</v>
      </c>
      <c r="D41" s="67" t="s">
        <v>171</v>
      </c>
      <c r="E41" s="15"/>
      <c r="F41" s="32"/>
      <c r="G41" s="32"/>
      <c r="H41" s="32"/>
      <c r="I41" s="32"/>
      <c r="J41" s="32"/>
      <c r="K41" s="33"/>
      <c r="L41" s="33"/>
      <c r="M41" s="34"/>
    </row>
    <row r="42" spans="1:13">
      <c r="A42" s="12">
        <v>36</v>
      </c>
      <c r="B42" s="18" t="s">
        <v>43</v>
      </c>
      <c r="C42" s="14" t="s">
        <v>33</v>
      </c>
      <c r="D42" s="67" t="s">
        <v>172</v>
      </c>
      <c r="E42" s="15"/>
      <c r="F42" s="32"/>
      <c r="G42" s="32"/>
      <c r="H42" s="32"/>
      <c r="I42" s="32"/>
      <c r="J42" s="32"/>
      <c r="K42" s="33">
        <v>34</v>
      </c>
      <c r="L42" s="33" t="e">
        <f>D42*K42</f>
        <v>#VALUE!</v>
      </c>
      <c r="M42" s="34"/>
    </row>
    <row r="43" spans="1:13">
      <c r="A43" s="12">
        <v>37</v>
      </c>
      <c r="B43" s="18" t="s">
        <v>44</v>
      </c>
      <c r="C43" s="14" t="s">
        <v>33</v>
      </c>
      <c r="D43" s="67" t="s">
        <v>173</v>
      </c>
      <c r="E43" s="24"/>
      <c r="F43" s="32"/>
      <c r="G43" s="32"/>
      <c r="H43" s="32"/>
      <c r="I43" s="32"/>
      <c r="J43" s="32"/>
      <c r="K43" s="33">
        <v>36</v>
      </c>
      <c r="L43" s="33" t="e">
        <f>D43*K43</f>
        <v>#VALUE!</v>
      </c>
      <c r="M43" s="34"/>
    </row>
    <row r="44" spans="1:13" ht="20.399999999999999">
      <c r="A44" s="12">
        <v>38</v>
      </c>
      <c r="B44" s="23" t="s">
        <v>45</v>
      </c>
      <c r="C44" s="14" t="s">
        <v>23</v>
      </c>
      <c r="D44" s="67" t="s">
        <v>174</v>
      </c>
      <c r="E44" s="24"/>
      <c r="F44" s="32"/>
      <c r="G44" s="32"/>
      <c r="H44" s="32"/>
      <c r="I44" s="32"/>
      <c r="J44" s="32"/>
      <c r="K44" s="33">
        <v>13</v>
      </c>
      <c r="L44" s="33" t="e">
        <f>D44*K44</f>
        <v>#VALUE!</v>
      </c>
      <c r="M44" s="34"/>
    </row>
    <row r="45" spans="1:13">
      <c r="A45" s="12">
        <v>39</v>
      </c>
      <c r="B45" s="23" t="s">
        <v>46</v>
      </c>
      <c r="C45" s="14" t="s">
        <v>38</v>
      </c>
      <c r="D45" s="67" t="s">
        <v>175</v>
      </c>
      <c r="E45" s="24"/>
      <c r="F45" s="32"/>
      <c r="G45" s="32"/>
      <c r="H45" s="32"/>
      <c r="I45" s="32"/>
      <c r="J45" s="32"/>
      <c r="K45" s="33"/>
      <c r="L45" s="33"/>
      <c r="M45" s="34"/>
    </row>
    <row r="46" spans="1:13" ht="20.399999999999999">
      <c r="A46" s="12">
        <v>40</v>
      </c>
      <c r="B46" s="37" t="s">
        <v>47</v>
      </c>
      <c r="C46" s="14" t="s">
        <v>23</v>
      </c>
      <c r="D46" s="67" t="s">
        <v>176</v>
      </c>
      <c r="E46" s="24"/>
      <c r="F46" s="38"/>
      <c r="G46" s="39">
        <v>180</v>
      </c>
      <c r="H46" s="40"/>
      <c r="I46" s="40"/>
      <c r="J46" s="40"/>
      <c r="K46" s="38">
        <v>4.5</v>
      </c>
      <c r="L46" s="38">
        <f>G46*K46</f>
        <v>810</v>
      </c>
      <c r="M46" s="34"/>
    </row>
    <row r="47" spans="1:13" ht="20.399999999999999">
      <c r="A47" s="12">
        <v>41</v>
      </c>
      <c r="B47" s="37" t="s">
        <v>48</v>
      </c>
      <c r="C47" s="14" t="s">
        <v>33</v>
      </c>
      <c r="D47" s="67" t="s">
        <v>177</v>
      </c>
      <c r="E47" s="24"/>
      <c r="F47" s="38"/>
      <c r="G47" s="39">
        <v>50</v>
      </c>
      <c r="H47" s="32"/>
      <c r="I47" s="32"/>
      <c r="J47" s="32"/>
      <c r="K47" s="38">
        <v>2.5</v>
      </c>
      <c r="L47" s="38">
        <f>G47*K47</f>
        <v>125</v>
      </c>
      <c r="M47" s="34"/>
    </row>
    <row r="48" spans="1:13" ht="19.8" customHeight="1">
      <c r="A48" s="12">
        <v>42</v>
      </c>
      <c r="B48" s="37" t="s">
        <v>49</v>
      </c>
      <c r="C48" s="14" t="s">
        <v>23</v>
      </c>
      <c r="D48" s="67" t="s">
        <v>178</v>
      </c>
      <c r="E48" s="15"/>
      <c r="F48" s="38"/>
      <c r="G48" s="39"/>
      <c r="H48" s="32"/>
      <c r="I48" s="32"/>
      <c r="J48" s="32"/>
      <c r="K48" s="38"/>
      <c r="L48" s="38"/>
      <c r="M48" s="34"/>
    </row>
    <row r="49" spans="1:13" ht="19.8" customHeight="1">
      <c r="A49" s="12">
        <v>43</v>
      </c>
      <c r="B49" s="29" t="s">
        <v>50</v>
      </c>
      <c r="C49" s="14" t="s">
        <v>23</v>
      </c>
      <c r="D49" s="67" t="s">
        <v>179</v>
      </c>
      <c r="E49" s="15"/>
      <c r="F49" s="38"/>
      <c r="G49" s="39">
        <v>40</v>
      </c>
      <c r="H49" s="32"/>
      <c r="I49" s="32"/>
      <c r="J49" s="32"/>
      <c r="K49" s="38">
        <v>29</v>
      </c>
      <c r="L49" s="38">
        <f t="shared" ref="L49:L56" si="0">G49*K49</f>
        <v>1160</v>
      </c>
      <c r="M49" s="34"/>
    </row>
    <row r="50" spans="1:13" s="43" customFormat="1">
      <c r="A50" s="12">
        <v>44</v>
      </c>
      <c r="B50" s="18" t="s">
        <v>51</v>
      </c>
      <c r="C50" s="14" t="s">
        <v>23</v>
      </c>
      <c r="D50" s="67" t="s">
        <v>180</v>
      </c>
      <c r="E50" s="15"/>
      <c r="F50" s="41"/>
      <c r="G50" s="41"/>
      <c r="H50" s="42"/>
      <c r="I50" s="42"/>
      <c r="J50" s="42"/>
      <c r="K50" s="41">
        <v>9</v>
      </c>
      <c r="L50" s="41">
        <f t="shared" si="0"/>
        <v>0</v>
      </c>
    </row>
    <row r="51" spans="1:13" ht="19.8" customHeight="1">
      <c r="A51" s="12">
        <v>45</v>
      </c>
      <c r="B51" s="29" t="s">
        <v>52</v>
      </c>
      <c r="C51" s="14" t="s">
        <v>23</v>
      </c>
      <c r="D51" s="67" t="s">
        <v>181</v>
      </c>
      <c r="E51" s="15"/>
      <c r="F51" s="38"/>
      <c r="G51" s="39">
        <v>20</v>
      </c>
      <c r="H51" s="32"/>
      <c r="I51" s="32"/>
      <c r="J51" s="32"/>
      <c r="K51" s="38">
        <v>3.3</v>
      </c>
      <c r="L51" s="38">
        <f t="shared" si="0"/>
        <v>66</v>
      </c>
      <c r="M51" s="34"/>
    </row>
    <row r="52" spans="1:13" ht="19.8" customHeight="1">
      <c r="A52" s="12">
        <v>46</v>
      </c>
      <c r="B52" s="29" t="s">
        <v>52</v>
      </c>
      <c r="C52" s="14" t="s">
        <v>23</v>
      </c>
      <c r="D52" s="67" t="s">
        <v>182</v>
      </c>
      <c r="E52" s="15"/>
      <c r="F52" s="38"/>
      <c r="G52" s="39">
        <v>1</v>
      </c>
      <c r="H52" s="32"/>
      <c r="I52" s="32"/>
      <c r="J52" s="32"/>
      <c r="K52" s="38">
        <v>35</v>
      </c>
      <c r="L52" s="38">
        <f t="shared" si="0"/>
        <v>35</v>
      </c>
      <c r="M52" s="34"/>
    </row>
    <row r="53" spans="1:13" ht="20.399999999999999">
      <c r="A53" s="12">
        <v>47</v>
      </c>
      <c r="B53" s="29" t="s">
        <v>53</v>
      </c>
      <c r="C53" s="14" t="s">
        <v>23</v>
      </c>
      <c r="D53" s="67" t="s">
        <v>183</v>
      </c>
      <c r="E53" s="15"/>
      <c r="F53" s="38"/>
      <c r="G53" s="39">
        <v>30</v>
      </c>
      <c r="H53" s="32"/>
      <c r="I53" s="32"/>
      <c r="J53" s="32"/>
      <c r="K53" s="38">
        <v>35</v>
      </c>
      <c r="L53" s="38">
        <f t="shared" si="0"/>
        <v>1050</v>
      </c>
      <c r="M53" s="34"/>
    </row>
    <row r="54" spans="1:13" ht="20.399999999999999">
      <c r="A54" s="12">
        <v>48</v>
      </c>
      <c r="B54" s="29" t="s">
        <v>54</v>
      </c>
      <c r="C54" s="14" t="s">
        <v>23</v>
      </c>
      <c r="D54" s="67" t="s">
        <v>184</v>
      </c>
      <c r="E54" s="15"/>
      <c r="F54" s="38"/>
      <c r="G54" s="39">
        <v>30</v>
      </c>
      <c r="H54" s="32"/>
      <c r="I54" s="32"/>
      <c r="J54" s="32"/>
      <c r="K54" s="38">
        <v>5.5</v>
      </c>
      <c r="L54" s="38">
        <f t="shared" si="0"/>
        <v>165</v>
      </c>
      <c r="M54" s="34"/>
    </row>
    <row r="55" spans="1:13" ht="20.399999999999999">
      <c r="A55" s="12">
        <v>49</v>
      </c>
      <c r="B55" s="29" t="s">
        <v>54</v>
      </c>
      <c r="C55" s="14" t="s">
        <v>23</v>
      </c>
      <c r="D55" s="67" t="s">
        <v>185</v>
      </c>
      <c r="E55" s="15"/>
      <c r="F55" s="38"/>
      <c r="G55" s="39">
        <v>30</v>
      </c>
      <c r="H55" s="32"/>
      <c r="I55" s="32"/>
      <c r="J55" s="32"/>
      <c r="K55" s="38">
        <v>4.5</v>
      </c>
      <c r="L55" s="38">
        <f t="shared" si="0"/>
        <v>135</v>
      </c>
      <c r="M55" s="34"/>
    </row>
    <row r="56" spans="1:13" ht="23.4" customHeight="1">
      <c r="A56" s="12">
        <v>50</v>
      </c>
      <c r="B56" s="13" t="s">
        <v>55</v>
      </c>
      <c r="C56" s="14" t="s">
        <v>23</v>
      </c>
      <c r="D56" s="67" t="s">
        <v>186</v>
      </c>
      <c r="E56" s="15"/>
      <c r="F56" s="38"/>
      <c r="G56" s="39">
        <v>50</v>
      </c>
      <c r="H56" s="32"/>
      <c r="I56" s="32"/>
      <c r="J56" s="32"/>
      <c r="K56" s="38">
        <v>4.4000000000000004</v>
      </c>
      <c r="L56" s="38">
        <f t="shared" si="0"/>
        <v>220.00000000000003</v>
      </c>
      <c r="M56" s="34"/>
    </row>
    <row r="57" spans="1:13" ht="20.399999999999999">
      <c r="A57" s="12">
        <v>51</v>
      </c>
      <c r="B57" s="18" t="s">
        <v>194</v>
      </c>
      <c r="C57" s="14" t="s">
        <v>23</v>
      </c>
      <c r="D57" s="67" t="s">
        <v>195</v>
      </c>
      <c r="E57" s="46"/>
      <c r="F57" s="38"/>
      <c r="G57" s="39"/>
      <c r="H57" s="32"/>
      <c r="I57" s="32"/>
      <c r="J57" s="32"/>
      <c r="K57" s="38"/>
      <c r="L57" s="38"/>
      <c r="M57" s="34"/>
    </row>
    <row r="58" spans="1:13">
      <c r="A58" s="12">
        <v>52</v>
      </c>
      <c r="B58" s="44" t="s">
        <v>56</v>
      </c>
      <c r="C58" s="45" t="s">
        <v>23</v>
      </c>
      <c r="D58" s="67" t="s">
        <v>187</v>
      </c>
      <c r="E58" s="47"/>
      <c r="F58" s="38"/>
      <c r="G58" s="39"/>
      <c r="H58" s="32"/>
      <c r="I58" s="32"/>
      <c r="J58" s="32"/>
      <c r="K58" s="38"/>
      <c r="L58" s="38"/>
      <c r="M58" s="34"/>
    </row>
    <row r="59" spans="1:13">
      <c r="A59" s="12">
        <v>53</v>
      </c>
      <c r="B59" s="44" t="s">
        <v>56</v>
      </c>
      <c r="C59" s="14" t="s">
        <v>23</v>
      </c>
      <c r="D59" s="68" t="s">
        <v>189</v>
      </c>
      <c r="E59" s="47"/>
      <c r="F59" s="38"/>
      <c r="G59" s="39"/>
      <c r="H59" s="32"/>
      <c r="I59" s="32"/>
      <c r="J59" s="32"/>
      <c r="K59" s="38"/>
      <c r="L59" s="38"/>
      <c r="M59" s="34"/>
    </row>
    <row r="60" spans="1:13" ht="44.7" customHeight="1">
      <c r="A60" s="130"/>
      <c r="B60" s="130"/>
      <c r="C60" s="49"/>
      <c r="D60" s="50"/>
      <c r="E60" s="50"/>
      <c r="F60" s="131" t="s">
        <v>57</v>
      </c>
      <c r="G60" s="131"/>
      <c r="H60" s="131"/>
      <c r="I60" s="51"/>
      <c r="J60" s="52"/>
      <c r="K60" s="53"/>
      <c r="L60" s="54" t="e">
        <f>SUM(#REF!,#REF!,#REF!)</f>
        <v>#REF!</v>
      </c>
    </row>
    <row r="61" spans="1:13" ht="18" customHeight="1">
      <c r="A61" s="48" t="s">
        <v>196</v>
      </c>
      <c r="B61" s="64" t="s">
        <v>198</v>
      </c>
      <c r="C61" s="49"/>
      <c r="D61" s="50"/>
      <c r="E61" s="50"/>
      <c r="F61" s="55"/>
      <c r="G61" s="55"/>
      <c r="H61" s="55"/>
      <c r="I61" s="50"/>
      <c r="J61" s="56"/>
      <c r="K61" s="56"/>
      <c r="L61" s="57"/>
    </row>
    <row r="62" spans="1:13" ht="52.8" customHeight="1">
      <c r="A62" s="58" t="s">
        <v>58</v>
      </c>
      <c r="B62" s="132" t="s">
        <v>197</v>
      </c>
      <c r="C62" s="132"/>
      <c r="D62" s="132"/>
      <c r="E62" s="132"/>
      <c r="F62" s="132"/>
      <c r="G62" s="132"/>
      <c r="H62" s="132"/>
      <c r="I62" s="132"/>
      <c r="J62" s="132"/>
      <c r="K62" s="132"/>
      <c r="L62" s="132"/>
      <c r="M62" s="34"/>
    </row>
    <row r="63" spans="1:13" ht="17.399999999999999" customHeight="1">
      <c r="A63" s="59" t="s">
        <v>59</v>
      </c>
      <c r="B63" s="60" t="s">
        <v>60</v>
      </c>
      <c r="C63" s="61"/>
      <c r="D63" s="62"/>
      <c r="E63" s="62"/>
      <c r="F63" s="62"/>
      <c r="G63" s="62"/>
      <c r="H63" s="62"/>
      <c r="I63" s="62"/>
      <c r="J63" s="62"/>
      <c r="K63" s="62"/>
      <c r="L63" s="62"/>
      <c r="M63" s="34"/>
    </row>
    <row r="64" spans="1:13">
      <c r="A64" s="19"/>
      <c r="B64" s="63"/>
      <c r="C64" s="19"/>
      <c r="D64" s="19"/>
      <c r="E64" s="19"/>
      <c r="F64" s="19"/>
      <c r="G64" s="19"/>
      <c r="H64" s="19"/>
      <c r="I64" s="19"/>
      <c r="J64" s="19"/>
      <c r="K64" s="19"/>
      <c r="L64" s="19"/>
      <c r="M64" s="34"/>
    </row>
    <row r="65" spans="1:13" ht="14.7" customHeight="1">
      <c r="A65" s="19"/>
      <c r="B65" s="126" t="s">
        <v>61</v>
      </c>
      <c r="C65" s="126"/>
      <c r="D65" s="126"/>
      <c r="E65" s="126"/>
      <c r="F65" s="126"/>
      <c r="G65" s="126"/>
      <c r="H65" s="126"/>
      <c r="I65" s="126"/>
      <c r="J65" s="126"/>
      <c r="K65" s="126"/>
      <c r="L65" s="126"/>
      <c r="M65" s="34"/>
    </row>
    <row r="66" spans="1:13" ht="14.7" customHeight="1">
      <c r="A66" s="19"/>
      <c r="B66" s="126" t="s">
        <v>62</v>
      </c>
      <c r="C66" s="126"/>
      <c r="D66" s="126"/>
      <c r="E66" s="126"/>
      <c r="F66" s="126"/>
      <c r="G66" s="126"/>
      <c r="H66" s="126"/>
      <c r="I66" s="126"/>
      <c r="J66" s="126"/>
      <c r="K66" s="126"/>
      <c r="L66" s="126"/>
      <c r="M66" s="34"/>
    </row>
  </sheetData>
  <sheetProtection selectLockedCells="1" selectUnlockedCells="1"/>
  <mergeCells count="10">
    <mergeCell ref="B66:L66"/>
    <mergeCell ref="H1:I1"/>
    <mergeCell ref="A2:I2"/>
    <mergeCell ref="A3:L3"/>
    <mergeCell ref="A60:B60"/>
    <mergeCell ref="F60:H60"/>
    <mergeCell ref="B62:L62"/>
    <mergeCell ref="B65:L65"/>
    <mergeCell ref="K1:L1"/>
    <mergeCell ref="K2:L2"/>
  </mergeCells>
  <pageMargins left="0.55138888888888893" right="0.55138888888888893" top="0.78749999999999998" bottom="0.78749999999999998" header="0.51181102362204722" footer="0.51181102362204722"/>
  <pageSetup paperSize="9" scale="76"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K95"/>
  <sheetViews>
    <sheetView tabSelected="1" view="pageBreakPreview" zoomScale="83" zoomScaleNormal="83" zoomScaleSheetLayoutView="83" workbookViewId="0">
      <pane ySplit="5" topLeftCell="A69" activePane="bottomLeft" state="frozen"/>
      <selection pane="bottomLeft" activeCell="E73" sqref="E73"/>
    </sheetView>
  </sheetViews>
  <sheetFormatPr defaultColWidth="8.19921875" defaultRowHeight="12.75" customHeight="1"/>
  <cols>
    <col min="1" max="1" width="3.796875" style="93" customWidth="1"/>
    <col min="2" max="2" width="57.5" style="97" customWidth="1"/>
    <col min="3" max="3" width="12.5" style="93" customWidth="1"/>
    <col min="4" max="4" width="15.796875" style="93" customWidth="1"/>
    <col min="5" max="5" width="16.09765625" style="97" customWidth="1"/>
    <col min="6" max="6" width="16.19921875" style="97" customWidth="1"/>
    <col min="7" max="8" width="14.19921875" style="97" customWidth="1"/>
    <col min="9" max="11" width="8.09765625" style="97" hidden="1" customWidth="1"/>
    <col min="12" max="250" width="8.09765625" style="97" customWidth="1"/>
    <col min="251" max="16384" width="8.19921875" style="97"/>
  </cols>
  <sheetData>
    <row r="1" spans="1:11" ht="24" customHeight="1">
      <c r="A1" s="125" t="s">
        <v>288</v>
      </c>
      <c r="B1" s="125"/>
      <c r="C1" s="125"/>
      <c r="D1" s="125"/>
      <c r="E1" s="125"/>
      <c r="F1" s="125"/>
      <c r="G1" s="135" t="s">
        <v>290</v>
      </c>
      <c r="H1" s="135"/>
      <c r="I1" s="141"/>
      <c r="J1" s="141"/>
    </row>
    <row r="2" spans="1:11" ht="26.4" customHeight="1">
      <c r="A2" s="136" t="s">
        <v>291</v>
      </c>
      <c r="B2" s="136"/>
      <c r="C2" s="136"/>
      <c r="D2" s="136"/>
      <c r="E2" s="136"/>
      <c r="F2" s="136"/>
      <c r="G2" s="136"/>
      <c r="H2" s="136"/>
      <c r="I2" s="141" t="s">
        <v>63</v>
      </c>
      <c r="J2" s="141"/>
    </row>
    <row r="3" spans="1:11" ht="27" customHeight="1">
      <c r="A3" s="137" t="s">
        <v>292</v>
      </c>
      <c r="B3" s="137"/>
      <c r="C3" s="137"/>
      <c r="D3" s="137"/>
      <c r="E3" s="137"/>
      <c r="F3" s="137"/>
      <c r="G3" s="137"/>
      <c r="H3" s="137"/>
      <c r="I3" s="137"/>
      <c r="J3" s="137"/>
    </row>
    <row r="4" spans="1:11" ht="15" customHeight="1">
      <c r="A4" s="94"/>
      <c r="B4" s="98"/>
      <c r="C4" s="94"/>
      <c r="D4" s="94"/>
      <c r="E4" s="98"/>
      <c r="F4" s="98"/>
      <c r="G4" s="98"/>
      <c r="H4" s="98"/>
      <c r="I4" s="98"/>
      <c r="J4" s="98"/>
    </row>
    <row r="5" spans="1:11" s="102" customFormat="1" ht="75" customHeight="1">
      <c r="A5" s="69" t="s">
        <v>1</v>
      </c>
      <c r="B5" s="69" t="s">
        <v>2</v>
      </c>
      <c r="C5" s="69" t="s">
        <v>3</v>
      </c>
      <c r="D5" s="69" t="s">
        <v>4</v>
      </c>
      <c r="E5" s="69" t="s">
        <v>6</v>
      </c>
      <c r="F5" s="69" t="s">
        <v>7</v>
      </c>
      <c r="G5" s="69" t="s">
        <v>8</v>
      </c>
      <c r="H5" s="69" t="s">
        <v>9</v>
      </c>
      <c r="I5" s="99" t="s">
        <v>10</v>
      </c>
      <c r="J5" s="100" t="s">
        <v>9</v>
      </c>
      <c r="K5" s="101" t="s">
        <v>11</v>
      </c>
    </row>
    <row r="6" spans="1:11" s="102" customFormat="1" ht="12.75" customHeight="1">
      <c r="A6" s="70" t="s">
        <v>12</v>
      </c>
      <c r="B6" s="71" t="s">
        <v>13</v>
      </c>
      <c r="C6" s="70" t="s">
        <v>14</v>
      </c>
      <c r="D6" s="71" t="s">
        <v>15</v>
      </c>
      <c r="E6" s="71" t="s">
        <v>16</v>
      </c>
      <c r="F6" s="71" t="s">
        <v>17</v>
      </c>
      <c r="G6" s="71" t="s">
        <v>18</v>
      </c>
      <c r="H6" s="71" t="s">
        <v>19</v>
      </c>
      <c r="I6" s="103" t="s">
        <v>19</v>
      </c>
      <c r="J6" s="104" t="s">
        <v>20</v>
      </c>
    </row>
    <row r="7" spans="1:11" ht="15.3" customHeight="1">
      <c r="A7" s="92">
        <v>1</v>
      </c>
      <c r="B7" s="72" t="s">
        <v>203</v>
      </c>
      <c r="C7" s="73" t="s">
        <v>65</v>
      </c>
      <c r="D7" s="74" t="s">
        <v>199</v>
      </c>
      <c r="E7" s="105"/>
      <c r="F7" s="105"/>
      <c r="G7" s="106"/>
      <c r="H7" s="106"/>
      <c r="I7" s="107"/>
      <c r="J7" s="108"/>
    </row>
    <row r="8" spans="1:11" ht="15.3" customHeight="1">
      <c r="A8" s="92">
        <v>2</v>
      </c>
      <c r="B8" s="72" t="s">
        <v>64</v>
      </c>
      <c r="C8" s="75" t="s">
        <v>65</v>
      </c>
      <c r="D8" s="74" t="s">
        <v>200</v>
      </c>
      <c r="E8" s="105"/>
      <c r="F8" s="105"/>
      <c r="G8" s="106"/>
      <c r="H8" s="106"/>
      <c r="I8" s="107"/>
      <c r="J8" s="108"/>
    </row>
    <row r="9" spans="1:11" ht="15.3" customHeight="1">
      <c r="A9" s="92">
        <v>3</v>
      </c>
      <c r="B9" s="72" t="s">
        <v>66</v>
      </c>
      <c r="C9" s="75" t="s">
        <v>65</v>
      </c>
      <c r="D9" s="74" t="s">
        <v>232</v>
      </c>
      <c r="E9" s="105"/>
      <c r="F9" s="105"/>
      <c r="G9" s="106"/>
      <c r="H9" s="106"/>
      <c r="I9" s="107"/>
      <c r="J9" s="108"/>
    </row>
    <row r="10" spans="1:11" ht="15.3" customHeight="1">
      <c r="A10" s="92">
        <v>4</v>
      </c>
      <c r="B10" s="72" t="s">
        <v>67</v>
      </c>
      <c r="C10" s="75" t="s">
        <v>65</v>
      </c>
      <c r="D10" s="74" t="s">
        <v>233</v>
      </c>
      <c r="E10" s="105"/>
      <c r="F10" s="105"/>
      <c r="G10" s="106"/>
      <c r="H10" s="106"/>
      <c r="I10" s="109"/>
      <c r="J10" s="110"/>
    </row>
    <row r="11" spans="1:11" ht="15.3" customHeight="1">
      <c r="A11" s="92">
        <v>5</v>
      </c>
      <c r="B11" s="72" t="s">
        <v>68</v>
      </c>
      <c r="C11" s="75" t="s">
        <v>65</v>
      </c>
      <c r="D11" s="74" t="s">
        <v>201</v>
      </c>
      <c r="E11" s="105"/>
      <c r="F11" s="105"/>
      <c r="G11" s="106"/>
      <c r="H11" s="106"/>
      <c r="I11" s="109"/>
      <c r="J11" s="110"/>
    </row>
    <row r="12" spans="1:11" ht="15.3" customHeight="1">
      <c r="A12" s="92">
        <v>6</v>
      </c>
      <c r="B12" s="72" t="s">
        <v>69</v>
      </c>
      <c r="C12" s="75" t="s">
        <v>65</v>
      </c>
      <c r="D12" s="76" t="s">
        <v>234</v>
      </c>
      <c r="E12" s="105"/>
      <c r="F12" s="105"/>
      <c r="G12" s="106"/>
      <c r="H12" s="106"/>
      <c r="I12" s="109"/>
      <c r="J12" s="110"/>
    </row>
    <row r="13" spans="1:11" ht="15.3" customHeight="1">
      <c r="A13" s="92">
        <v>7</v>
      </c>
      <c r="B13" s="72" t="s">
        <v>204</v>
      </c>
      <c r="C13" s="75" t="s">
        <v>65</v>
      </c>
      <c r="D13" s="76" t="s">
        <v>235</v>
      </c>
      <c r="E13" s="105"/>
      <c r="F13" s="105"/>
      <c r="G13" s="106"/>
      <c r="H13" s="106"/>
      <c r="I13" s="109"/>
      <c r="J13" s="110"/>
    </row>
    <row r="14" spans="1:11" ht="15.6" customHeight="1">
      <c r="A14" s="92">
        <v>8</v>
      </c>
      <c r="B14" s="72" t="s">
        <v>70</v>
      </c>
      <c r="C14" s="77" t="s">
        <v>33</v>
      </c>
      <c r="D14" s="76" t="s">
        <v>202</v>
      </c>
      <c r="E14" s="105"/>
      <c r="F14" s="105"/>
      <c r="G14" s="106"/>
      <c r="H14" s="106"/>
      <c r="I14" s="109"/>
      <c r="J14" s="110"/>
    </row>
    <row r="15" spans="1:11" ht="15.3" customHeight="1">
      <c r="A15" s="92">
        <v>9</v>
      </c>
      <c r="B15" s="78" t="s">
        <v>71</v>
      </c>
      <c r="C15" s="75" t="s">
        <v>23</v>
      </c>
      <c r="D15" s="76" t="s">
        <v>97</v>
      </c>
      <c r="E15" s="105"/>
      <c r="F15" s="105"/>
      <c r="G15" s="106"/>
      <c r="H15" s="106"/>
      <c r="I15" s="109"/>
      <c r="J15" s="110"/>
    </row>
    <row r="16" spans="1:11" ht="24" customHeight="1">
      <c r="A16" s="92">
        <v>10</v>
      </c>
      <c r="B16" s="78" t="s">
        <v>73</v>
      </c>
      <c r="C16" s="75" t="s">
        <v>33</v>
      </c>
      <c r="D16" s="76" t="s">
        <v>236</v>
      </c>
      <c r="E16" s="105"/>
      <c r="F16" s="105"/>
      <c r="G16" s="106"/>
      <c r="H16" s="106"/>
      <c r="I16" s="109"/>
      <c r="J16" s="110"/>
    </row>
    <row r="17" spans="1:10" ht="22.2" customHeight="1">
      <c r="A17" s="92">
        <v>11</v>
      </c>
      <c r="B17" s="72" t="s">
        <v>74</v>
      </c>
      <c r="C17" s="77" t="s">
        <v>33</v>
      </c>
      <c r="D17" s="76" t="s">
        <v>280</v>
      </c>
      <c r="E17" s="105"/>
      <c r="F17" s="105"/>
      <c r="G17" s="106"/>
      <c r="H17" s="106"/>
      <c r="I17" s="109"/>
      <c r="J17" s="110"/>
    </row>
    <row r="18" spans="1:10" ht="30" customHeight="1">
      <c r="A18" s="92">
        <v>12</v>
      </c>
      <c r="B18" s="72" t="s">
        <v>205</v>
      </c>
      <c r="C18" s="77" t="s">
        <v>23</v>
      </c>
      <c r="D18" s="76" t="s">
        <v>237</v>
      </c>
      <c r="E18" s="105"/>
      <c r="F18" s="105"/>
      <c r="G18" s="106"/>
      <c r="H18" s="106"/>
      <c r="I18" s="109"/>
      <c r="J18" s="110"/>
    </row>
    <row r="19" spans="1:10" ht="15.3" customHeight="1">
      <c r="A19" s="92">
        <v>13</v>
      </c>
      <c r="B19" s="79" t="s">
        <v>206</v>
      </c>
      <c r="C19" s="77" t="s">
        <v>23</v>
      </c>
      <c r="D19" s="76" t="s">
        <v>238</v>
      </c>
      <c r="E19" s="105"/>
      <c r="F19" s="105"/>
      <c r="G19" s="106"/>
      <c r="H19" s="106"/>
      <c r="I19" s="109"/>
      <c r="J19" s="110"/>
    </row>
    <row r="20" spans="1:10" ht="18" customHeight="1">
      <c r="A20" s="92">
        <v>14</v>
      </c>
      <c r="B20" s="78" t="s">
        <v>75</v>
      </c>
      <c r="C20" s="77" t="s">
        <v>23</v>
      </c>
      <c r="D20" s="76" t="s">
        <v>130</v>
      </c>
      <c r="E20" s="105"/>
      <c r="F20" s="105"/>
      <c r="G20" s="106"/>
      <c r="H20" s="106"/>
      <c r="I20" s="109"/>
      <c r="J20" s="110"/>
    </row>
    <row r="21" spans="1:10" ht="27" customHeight="1">
      <c r="A21" s="92">
        <v>15</v>
      </c>
      <c r="B21" s="72" t="s">
        <v>207</v>
      </c>
      <c r="C21" s="77" t="s">
        <v>23</v>
      </c>
      <c r="D21" s="76" t="s">
        <v>239</v>
      </c>
      <c r="E21" s="105"/>
      <c r="F21" s="105"/>
      <c r="G21" s="106"/>
      <c r="H21" s="106"/>
      <c r="I21" s="109"/>
      <c r="J21" s="110"/>
    </row>
    <row r="22" spans="1:10" ht="15.3" customHeight="1">
      <c r="A22" s="92">
        <v>16</v>
      </c>
      <c r="B22" s="79" t="s">
        <v>208</v>
      </c>
      <c r="C22" s="80" t="s">
        <v>23</v>
      </c>
      <c r="D22" s="76" t="s">
        <v>240</v>
      </c>
      <c r="E22" s="105"/>
      <c r="F22" s="105"/>
      <c r="G22" s="106"/>
      <c r="H22" s="106"/>
      <c r="I22" s="109"/>
      <c r="J22" s="110"/>
    </row>
    <row r="23" spans="1:10" ht="16.8" customHeight="1">
      <c r="A23" s="92">
        <v>17</v>
      </c>
      <c r="B23" s="79" t="s">
        <v>77</v>
      </c>
      <c r="C23" s="81" t="s">
        <v>23</v>
      </c>
      <c r="D23" s="76" t="s">
        <v>247</v>
      </c>
      <c r="E23" s="105"/>
      <c r="F23" s="105"/>
      <c r="G23" s="106"/>
      <c r="H23" s="106"/>
      <c r="I23" s="109"/>
      <c r="J23" s="110"/>
    </row>
    <row r="24" spans="1:10" ht="27.3" customHeight="1">
      <c r="A24" s="92">
        <v>18</v>
      </c>
      <c r="B24" s="82" t="s">
        <v>79</v>
      </c>
      <c r="C24" s="77" t="s">
        <v>33</v>
      </c>
      <c r="D24" s="76" t="s">
        <v>241</v>
      </c>
      <c r="E24" s="105"/>
      <c r="F24" s="105"/>
      <c r="G24" s="106"/>
      <c r="H24" s="106"/>
      <c r="I24" s="109"/>
      <c r="J24" s="110"/>
    </row>
    <row r="25" spans="1:10" ht="39.299999999999997" customHeight="1">
      <c r="A25" s="92">
        <v>19</v>
      </c>
      <c r="B25" s="82" t="s">
        <v>80</v>
      </c>
      <c r="C25" s="77" t="s">
        <v>33</v>
      </c>
      <c r="D25" s="76" t="s">
        <v>281</v>
      </c>
      <c r="E25" s="105"/>
      <c r="F25" s="105"/>
      <c r="G25" s="106"/>
      <c r="H25" s="106"/>
      <c r="I25" s="109"/>
      <c r="J25" s="110"/>
    </row>
    <row r="26" spans="1:10" ht="31.8" customHeight="1">
      <c r="A26" s="92">
        <v>20</v>
      </c>
      <c r="B26" s="82" t="s">
        <v>243</v>
      </c>
      <c r="C26" s="77" t="s">
        <v>23</v>
      </c>
      <c r="D26" s="76" t="s">
        <v>242</v>
      </c>
      <c r="E26" s="105"/>
      <c r="F26" s="105"/>
      <c r="G26" s="106"/>
      <c r="H26" s="106"/>
      <c r="I26" s="109"/>
      <c r="J26" s="110"/>
    </row>
    <row r="27" spans="1:10" ht="42" customHeight="1">
      <c r="A27" s="92">
        <v>21</v>
      </c>
      <c r="B27" s="111" t="s">
        <v>81</v>
      </c>
      <c r="C27" s="75" t="s">
        <v>23</v>
      </c>
      <c r="D27" s="76" t="s">
        <v>244</v>
      </c>
      <c r="E27" s="105"/>
      <c r="F27" s="105"/>
      <c r="G27" s="106"/>
      <c r="H27" s="106"/>
      <c r="I27" s="109"/>
      <c r="J27" s="112"/>
    </row>
    <row r="28" spans="1:10" ht="15.3" customHeight="1">
      <c r="A28" s="92">
        <v>22</v>
      </c>
      <c r="B28" s="72" t="s">
        <v>82</v>
      </c>
      <c r="C28" s="75" t="s">
        <v>23</v>
      </c>
      <c r="D28" s="76" t="s">
        <v>95</v>
      </c>
      <c r="E28" s="105"/>
      <c r="F28" s="105"/>
      <c r="G28" s="106"/>
      <c r="H28" s="106"/>
      <c r="I28" s="109"/>
      <c r="J28" s="112"/>
    </row>
    <row r="29" spans="1:10" ht="18" customHeight="1">
      <c r="A29" s="92">
        <v>23</v>
      </c>
      <c r="B29" s="72" t="s">
        <v>83</v>
      </c>
      <c r="C29" s="75" t="s">
        <v>23</v>
      </c>
      <c r="D29" s="76" t="s">
        <v>107</v>
      </c>
      <c r="E29" s="105"/>
      <c r="F29" s="105"/>
      <c r="G29" s="106"/>
      <c r="H29" s="106"/>
      <c r="I29" s="109"/>
      <c r="J29" s="112"/>
    </row>
    <row r="30" spans="1:10" ht="15.3" customHeight="1">
      <c r="A30" s="92">
        <v>24</v>
      </c>
      <c r="B30" s="72" t="s">
        <v>84</v>
      </c>
      <c r="C30" s="75" t="s">
        <v>38</v>
      </c>
      <c r="D30" s="76" t="s">
        <v>245</v>
      </c>
      <c r="E30" s="105"/>
      <c r="F30" s="105"/>
      <c r="G30" s="106"/>
      <c r="H30" s="106"/>
      <c r="I30" s="109"/>
      <c r="J30" s="112"/>
    </row>
    <row r="31" spans="1:10" ht="30.6" customHeight="1">
      <c r="A31" s="92">
        <v>25</v>
      </c>
      <c r="B31" s="72" t="s">
        <v>85</v>
      </c>
      <c r="C31" s="77" t="s">
        <v>23</v>
      </c>
      <c r="D31" s="76" t="s">
        <v>94</v>
      </c>
      <c r="E31" s="105"/>
      <c r="F31" s="105"/>
      <c r="G31" s="106"/>
      <c r="H31" s="106"/>
      <c r="I31" s="109"/>
      <c r="J31" s="112"/>
    </row>
    <row r="32" spans="1:10" ht="15.3" customHeight="1">
      <c r="A32" s="92">
        <v>26</v>
      </c>
      <c r="B32" s="72" t="s">
        <v>86</v>
      </c>
      <c r="C32" s="77" t="s">
        <v>219</v>
      </c>
      <c r="D32" s="76" t="s">
        <v>240</v>
      </c>
      <c r="E32" s="105"/>
      <c r="F32" s="105"/>
      <c r="G32" s="106"/>
      <c r="H32" s="106"/>
      <c r="I32" s="109"/>
      <c r="J32" s="112"/>
    </row>
    <row r="33" spans="1:10" ht="26.4" customHeight="1">
      <c r="A33" s="92">
        <v>27</v>
      </c>
      <c r="B33" s="72" t="s">
        <v>88</v>
      </c>
      <c r="C33" s="77" t="s">
        <v>220</v>
      </c>
      <c r="D33" s="76" t="s">
        <v>282</v>
      </c>
      <c r="E33" s="105"/>
      <c r="F33" s="105"/>
      <c r="G33" s="106"/>
      <c r="H33" s="106"/>
      <c r="I33" s="109"/>
      <c r="J33" s="112"/>
    </row>
    <row r="34" spans="1:10" ht="19.2" customHeight="1">
      <c r="A34" s="92">
        <v>28</v>
      </c>
      <c r="B34" s="72" t="s">
        <v>89</v>
      </c>
      <c r="C34" s="77" t="s">
        <v>220</v>
      </c>
      <c r="D34" s="76" t="s">
        <v>283</v>
      </c>
      <c r="E34" s="105"/>
      <c r="F34" s="105"/>
      <c r="G34" s="106"/>
      <c r="H34" s="106"/>
      <c r="I34" s="109"/>
      <c r="J34" s="112"/>
    </row>
    <row r="35" spans="1:10" ht="15.3" customHeight="1">
      <c r="A35" s="92">
        <v>29</v>
      </c>
      <c r="B35" s="72" t="s">
        <v>90</v>
      </c>
      <c r="C35" s="77" t="s">
        <v>23</v>
      </c>
      <c r="D35" s="76" t="s">
        <v>78</v>
      </c>
      <c r="E35" s="105"/>
      <c r="F35" s="105"/>
      <c r="G35" s="106"/>
      <c r="H35" s="106"/>
      <c r="I35" s="109"/>
      <c r="J35" s="112"/>
    </row>
    <row r="36" spans="1:10" ht="39" customHeight="1">
      <c r="A36" s="92">
        <v>30</v>
      </c>
      <c r="B36" s="72" t="s">
        <v>91</v>
      </c>
      <c r="C36" s="77" t="s">
        <v>38</v>
      </c>
      <c r="D36" s="76" t="s">
        <v>95</v>
      </c>
      <c r="E36" s="105"/>
      <c r="F36" s="105"/>
      <c r="G36" s="106"/>
      <c r="H36" s="106"/>
      <c r="I36" s="109"/>
      <c r="J36" s="112"/>
    </row>
    <row r="37" spans="1:10" ht="30.6" customHeight="1">
      <c r="A37" s="92">
        <v>31</v>
      </c>
      <c r="B37" s="79" t="s">
        <v>92</v>
      </c>
      <c r="C37" s="77" t="s">
        <v>23</v>
      </c>
      <c r="D37" s="76" t="s">
        <v>72</v>
      </c>
      <c r="E37" s="105"/>
      <c r="F37" s="105"/>
      <c r="G37" s="106"/>
      <c r="H37" s="106"/>
      <c r="I37" s="109"/>
      <c r="J37" s="112"/>
    </row>
    <row r="38" spans="1:10" ht="40.200000000000003" customHeight="1">
      <c r="A38" s="92">
        <v>32</v>
      </c>
      <c r="B38" s="79" t="s">
        <v>209</v>
      </c>
      <c r="C38" s="77" t="s">
        <v>23</v>
      </c>
      <c r="D38" s="76" t="s">
        <v>87</v>
      </c>
      <c r="E38" s="105"/>
      <c r="F38" s="105"/>
      <c r="G38" s="106"/>
      <c r="H38" s="106"/>
      <c r="I38" s="109"/>
      <c r="J38" s="112"/>
    </row>
    <row r="39" spans="1:10" ht="41.4" customHeight="1">
      <c r="A39" s="92">
        <v>33</v>
      </c>
      <c r="B39" s="79" t="s">
        <v>210</v>
      </c>
      <c r="C39" s="75" t="s">
        <v>220</v>
      </c>
      <c r="D39" s="76" t="s">
        <v>242</v>
      </c>
      <c r="E39" s="105"/>
      <c r="F39" s="105"/>
      <c r="G39" s="106"/>
      <c r="H39" s="106"/>
      <c r="I39" s="109"/>
      <c r="J39" s="112"/>
    </row>
    <row r="40" spans="1:10" ht="15.3" customHeight="1">
      <c r="A40" s="92">
        <v>34</v>
      </c>
      <c r="B40" s="79" t="s">
        <v>93</v>
      </c>
      <c r="C40" s="75" t="s">
        <v>23</v>
      </c>
      <c r="D40" s="76" t="s">
        <v>94</v>
      </c>
      <c r="E40" s="105"/>
      <c r="F40" s="105"/>
      <c r="G40" s="106"/>
      <c r="H40" s="106"/>
      <c r="I40" s="109"/>
      <c r="J40" s="112"/>
    </row>
    <row r="41" spans="1:10" ht="15.3" customHeight="1">
      <c r="A41" s="92">
        <v>35</v>
      </c>
      <c r="B41" s="83" t="s">
        <v>221</v>
      </c>
      <c r="C41" s="75" t="s">
        <v>23</v>
      </c>
      <c r="D41" s="76" t="s">
        <v>265</v>
      </c>
      <c r="E41" s="105"/>
      <c r="F41" s="105"/>
      <c r="G41" s="106"/>
      <c r="H41" s="106"/>
      <c r="I41" s="109"/>
      <c r="J41" s="112"/>
    </row>
    <row r="42" spans="1:10" ht="15.3" customHeight="1">
      <c r="A42" s="92">
        <v>36</v>
      </c>
      <c r="B42" s="72" t="s">
        <v>211</v>
      </c>
      <c r="C42" s="77" t="s">
        <v>23</v>
      </c>
      <c r="D42" s="76" t="s">
        <v>246</v>
      </c>
      <c r="E42" s="105"/>
      <c r="F42" s="105"/>
      <c r="G42" s="106"/>
      <c r="H42" s="106"/>
      <c r="I42" s="109"/>
      <c r="J42" s="112"/>
    </row>
    <row r="43" spans="1:10" ht="21" customHeight="1">
      <c r="A43" s="92">
        <v>37</v>
      </c>
      <c r="B43" s="72" t="s">
        <v>96</v>
      </c>
      <c r="C43" s="77" t="s">
        <v>23</v>
      </c>
      <c r="D43" s="76" t="s">
        <v>107</v>
      </c>
      <c r="E43" s="105"/>
      <c r="F43" s="105"/>
      <c r="G43" s="106"/>
      <c r="H43" s="106"/>
      <c r="I43" s="109"/>
      <c r="J43" s="112"/>
    </row>
    <row r="44" spans="1:10" ht="15.3" customHeight="1">
      <c r="A44" s="92">
        <v>38</v>
      </c>
      <c r="B44" s="72" t="s">
        <v>98</v>
      </c>
      <c r="C44" s="77" t="s">
        <v>38</v>
      </c>
      <c r="D44" s="76" t="s">
        <v>247</v>
      </c>
      <c r="E44" s="105"/>
      <c r="F44" s="105"/>
      <c r="G44" s="106"/>
      <c r="H44" s="106"/>
      <c r="I44" s="109"/>
      <c r="J44" s="112"/>
    </row>
    <row r="45" spans="1:10" ht="15.3" customHeight="1">
      <c r="A45" s="92">
        <v>39</v>
      </c>
      <c r="B45" s="72" t="s">
        <v>99</v>
      </c>
      <c r="C45" s="80" t="s">
        <v>23</v>
      </c>
      <c r="D45" s="76" t="s">
        <v>248</v>
      </c>
      <c r="E45" s="105"/>
      <c r="F45" s="105"/>
      <c r="G45" s="106"/>
      <c r="H45" s="106"/>
      <c r="I45" s="109"/>
      <c r="J45" s="112"/>
    </row>
    <row r="46" spans="1:10" ht="25.2" customHeight="1">
      <c r="A46" s="92">
        <v>40</v>
      </c>
      <c r="B46" s="72" t="s">
        <v>100</v>
      </c>
      <c r="C46" s="77" t="s">
        <v>23</v>
      </c>
      <c r="D46" s="76" t="s">
        <v>78</v>
      </c>
      <c r="E46" s="105"/>
      <c r="F46" s="105"/>
      <c r="G46" s="106"/>
      <c r="H46" s="106"/>
      <c r="I46" s="109"/>
      <c r="J46" s="112"/>
    </row>
    <row r="47" spans="1:10" ht="22.8" customHeight="1">
      <c r="A47" s="92">
        <v>41</v>
      </c>
      <c r="B47" s="72" t="s">
        <v>101</v>
      </c>
      <c r="C47" s="77" t="s">
        <v>23</v>
      </c>
      <c r="D47" s="76" t="s">
        <v>107</v>
      </c>
      <c r="E47" s="105"/>
      <c r="F47" s="105"/>
      <c r="G47" s="106"/>
      <c r="H47" s="106"/>
      <c r="I47" s="109"/>
      <c r="J47" s="112"/>
    </row>
    <row r="48" spans="1:10" ht="20.399999999999999" customHeight="1">
      <c r="A48" s="92">
        <v>42</v>
      </c>
      <c r="B48" s="79" t="s">
        <v>102</v>
      </c>
      <c r="C48" s="77" t="s">
        <v>23</v>
      </c>
      <c r="D48" s="76" t="s">
        <v>249</v>
      </c>
      <c r="E48" s="105"/>
      <c r="F48" s="105"/>
      <c r="G48" s="106"/>
      <c r="H48" s="106"/>
      <c r="I48" s="109"/>
      <c r="J48" s="112"/>
    </row>
    <row r="49" spans="1:10" ht="48" customHeight="1">
      <c r="A49" s="92">
        <v>43</v>
      </c>
      <c r="B49" s="72" t="s">
        <v>212</v>
      </c>
      <c r="C49" s="77" t="s">
        <v>220</v>
      </c>
      <c r="D49" s="76" t="s">
        <v>107</v>
      </c>
      <c r="E49" s="105"/>
      <c r="F49" s="105"/>
      <c r="G49" s="106"/>
      <c r="H49" s="106"/>
      <c r="I49" s="109"/>
      <c r="J49" s="112"/>
    </row>
    <row r="50" spans="1:10" ht="31.8" customHeight="1">
      <c r="A50" s="92">
        <v>44</v>
      </c>
      <c r="B50" s="72" t="s">
        <v>213</v>
      </c>
      <c r="C50" s="77" t="s">
        <v>23</v>
      </c>
      <c r="D50" s="76" t="s">
        <v>97</v>
      </c>
      <c r="E50" s="105"/>
      <c r="F50" s="105"/>
      <c r="G50" s="106"/>
      <c r="H50" s="106"/>
      <c r="I50" s="109"/>
      <c r="J50" s="112"/>
    </row>
    <row r="51" spans="1:10" ht="15.3" customHeight="1">
      <c r="A51" s="92">
        <v>45</v>
      </c>
      <c r="B51" s="72" t="s">
        <v>214</v>
      </c>
      <c r="C51" s="77" t="s">
        <v>23</v>
      </c>
      <c r="D51" s="76" t="s">
        <v>247</v>
      </c>
      <c r="E51" s="105"/>
      <c r="F51" s="105"/>
      <c r="G51" s="106"/>
      <c r="H51" s="106"/>
      <c r="I51" s="109"/>
      <c r="J51" s="112"/>
    </row>
    <row r="52" spans="1:10" ht="34.200000000000003" customHeight="1">
      <c r="A52" s="92">
        <v>46</v>
      </c>
      <c r="B52" s="79" t="s">
        <v>103</v>
      </c>
      <c r="C52" s="77" t="s">
        <v>23</v>
      </c>
      <c r="D52" s="76" t="s">
        <v>247</v>
      </c>
      <c r="E52" s="105"/>
      <c r="F52" s="105"/>
      <c r="G52" s="106"/>
      <c r="H52" s="106"/>
      <c r="I52" s="109"/>
      <c r="J52" s="112"/>
    </row>
    <row r="53" spans="1:10" ht="60.6" customHeight="1">
      <c r="A53" s="92">
        <v>47</v>
      </c>
      <c r="B53" s="83" t="s">
        <v>285</v>
      </c>
      <c r="C53" s="77" t="s">
        <v>23</v>
      </c>
      <c r="D53" s="76" t="s">
        <v>266</v>
      </c>
      <c r="E53" s="105"/>
      <c r="F53" s="105"/>
      <c r="G53" s="106"/>
      <c r="H53" s="106"/>
      <c r="I53" s="109"/>
      <c r="J53" s="112"/>
    </row>
    <row r="54" spans="1:10" ht="59.4" customHeight="1">
      <c r="A54" s="92">
        <v>48</v>
      </c>
      <c r="B54" s="84" t="s">
        <v>286</v>
      </c>
      <c r="C54" s="77" t="s">
        <v>23</v>
      </c>
      <c r="D54" s="76" t="s">
        <v>130</v>
      </c>
      <c r="E54" s="105"/>
      <c r="F54" s="105"/>
      <c r="G54" s="106"/>
      <c r="H54" s="106"/>
      <c r="I54" s="109"/>
      <c r="J54" s="112"/>
    </row>
    <row r="55" spans="1:10" ht="59.4" customHeight="1">
      <c r="A55" s="92">
        <v>49</v>
      </c>
      <c r="B55" s="85" t="s">
        <v>226</v>
      </c>
      <c r="C55" s="77" t="s">
        <v>23</v>
      </c>
      <c r="D55" s="76" t="s">
        <v>255</v>
      </c>
      <c r="E55" s="105"/>
      <c r="F55" s="105"/>
      <c r="G55" s="106"/>
      <c r="H55" s="106"/>
      <c r="I55" s="109"/>
      <c r="J55" s="112"/>
    </row>
    <row r="56" spans="1:10" ht="59.4" customHeight="1">
      <c r="A56" s="92">
        <v>50</v>
      </c>
      <c r="B56" s="84" t="s">
        <v>287</v>
      </c>
      <c r="C56" s="77" t="s">
        <v>23</v>
      </c>
      <c r="D56" s="86" t="s">
        <v>76</v>
      </c>
      <c r="E56" s="113"/>
      <c r="F56" s="114"/>
      <c r="G56" s="115"/>
      <c r="H56" s="115"/>
      <c r="I56" s="116"/>
      <c r="J56" s="112"/>
    </row>
    <row r="57" spans="1:10" ht="15.3" customHeight="1">
      <c r="A57" s="92">
        <v>51</v>
      </c>
      <c r="B57" s="72" t="s">
        <v>106</v>
      </c>
      <c r="C57" s="75" t="s">
        <v>23</v>
      </c>
      <c r="D57" s="86" t="s">
        <v>95</v>
      </c>
      <c r="E57" s="113"/>
      <c r="F57" s="114"/>
      <c r="G57" s="115"/>
      <c r="H57" s="115"/>
      <c r="I57" s="116"/>
      <c r="J57" s="112"/>
    </row>
    <row r="58" spans="1:10" ht="15.3" customHeight="1">
      <c r="A58" s="92">
        <v>52</v>
      </c>
      <c r="B58" s="72" t="s">
        <v>108</v>
      </c>
      <c r="C58" s="75" t="s">
        <v>220</v>
      </c>
      <c r="D58" s="86" t="s">
        <v>250</v>
      </c>
      <c r="E58" s="113"/>
      <c r="F58" s="114"/>
      <c r="G58" s="115"/>
      <c r="H58" s="115"/>
      <c r="I58" s="116"/>
      <c r="J58" s="112"/>
    </row>
    <row r="59" spans="1:10" ht="15.3" customHeight="1">
      <c r="A59" s="92">
        <v>53</v>
      </c>
      <c r="B59" s="78" t="s">
        <v>215</v>
      </c>
      <c r="C59" s="77" t="s">
        <v>23</v>
      </c>
      <c r="D59" s="74" t="s">
        <v>251</v>
      </c>
      <c r="E59" s="113"/>
      <c r="F59" s="114"/>
      <c r="G59" s="115"/>
      <c r="H59" s="115"/>
      <c r="I59" s="116"/>
      <c r="J59" s="112"/>
    </row>
    <row r="60" spans="1:10" ht="15.3" customHeight="1">
      <c r="A60" s="92">
        <v>54</v>
      </c>
      <c r="B60" s="72" t="s">
        <v>216</v>
      </c>
      <c r="C60" s="77" t="s">
        <v>23</v>
      </c>
      <c r="D60" s="74" t="s">
        <v>252</v>
      </c>
      <c r="E60" s="113"/>
      <c r="F60" s="114"/>
      <c r="G60" s="117"/>
      <c r="H60" s="117"/>
      <c r="I60" s="116"/>
      <c r="J60" s="112"/>
    </row>
    <row r="61" spans="1:10" ht="31.8" customHeight="1">
      <c r="A61" s="92">
        <v>55</v>
      </c>
      <c r="B61" s="72" t="s">
        <v>109</v>
      </c>
      <c r="C61" s="77" t="s">
        <v>23</v>
      </c>
      <c r="D61" s="74" t="s">
        <v>253</v>
      </c>
      <c r="E61" s="113"/>
      <c r="F61" s="114"/>
      <c r="G61" s="115"/>
      <c r="H61" s="115"/>
      <c r="I61" s="116"/>
      <c r="J61" s="112"/>
    </row>
    <row r="62" spans="1:10" ht="32.4" customHeight="1">
      <c r="A62" s="92">
        <v>56</v>
      </c>
      <c r="B62" s="72" t="s">
        <v>110</v>
      </c>
      <c r="C62" s="75" t="s">
        <v>23</v>
      </c>
      <c r="D62" s="74" t="s">
        <v>254</v>
      </c>
      <c r="E62" s="113"/>
      <c r="F62" s="114"/>
      <c r="G62" s="115"/>
      <c r="H62" s="115"/>
      <c r="I62" s="116"/>
      <c r="J62" s="112"/>
    </row>
    <row r="63" spans="1:10" ht="38.4" customHeight="1">
      <c r="A63" s="92">
        <v>57</v>
      </c>
      <c r="B63" s="72" t="s">
        <v>111</v>
      </c>
      <c r="C63" s="77" t="s">
        <v>23</v>
      </c>
      <c r="D63" s="74" t="s">
        <v>255</v>
      </c>
      <c r="E63" s="113"/>
      <c r="F63" s="114"/>
      <c r="G63" s="115"/>
      <c r="H63" s="115"/>
      <c r="I63" s="116"/>
      <c r="J63" s="112"/>
    </row>
    <row r="64" spans="1:10" ht="21.6" customHeight="1">
      <c r="A64" s="92">
        <v>58</v>
      </c>
      <c r="B64" s="87" t="s">
        <v>227</v>
      </c>
      <c r="C64" s="77" t="s">
        <v>23</v>
      </c>
      <c r="D64" s="74" t="s">
        <v>107</v>
      </c>
      <c r="E64" s="113"/>
      <c r="F64" s="114"/>
      <c r="G64" s="115"/>
      <c r="H64" s="115"/>
      <c r="I64" s="116"/>
      <c r="J64" s="112"/>
    </row>
    <row r="65" spans="1:10" ht="54" customHeight="1">
      <c r="A65" s="92">
        <v>59</v>
      </c>
      <c r="B65" s="87" t="s">
        <v>228</v>
      </c>
      <c r="C65" s="77" t="s">
        <v>23</v>
      </c>
      <c r="D65" s="74" t="s">
        <v>130</v>
      </c>
      <c r="E65" s="113"/>
      <c r="F65" s="114"/>
      <c r="G65" s="115"/>
      <c r="H65" s="115"/>
      <c r="I65" s="116"/>
      <c r="J65" s="112"/>
    </row>
    <row r="66" spans="1:10" ht="21.6" customHeight="1">
      <c r="A66" s="92">
        <v>60</v>
      </c>
      <c r="B66" s="79" t="s">
        <v>112</v>
      </c>
      <c r="C66" s="77" t="s">
        <v>113</v>
      </c>
      <c r="D66" s="74" t="s">
        <v>256</v>
      </c>
      <c r="E66" s="113"/>
      <c r="F66" s="114"/>
      <c r="G66" s="115"/>
      <c r="H66" s="115"/>
      <c r="I66" s="116"/>
      <c r="J66" s="112"/>
    </row>
    <row r="67" spans="1:10" ht="15.3" customHeight="1">
      <c r="A67" s="92">
        <v>61</v>
      </c>
      <c r="B67" s="79" t="s">
        <v>114</v>
      </c>
      <c r="C67" s="77" t="s">
        <v>113</v>
      </c>
      <c r="D67" s="74" t="s">
        <v>257</v>
      </c>
      <c r="E67" s="113"/>
      <c r="F67" s="114"/>
      <c r="G67" s="115"/>
      <c r="H67" s="115"/>
      <c r="I67" s="116"/>
      <c r="J67" s="112"/>
    </row>
    <row r="68" spans="1:10" ht="15.3" customHeight="1">
      <c r="A68" s="92">
        <v>62</v>
      </c>
      <c r="B68" s="79" t="s">
        <v>217</v>
      </c>
      <c r="C68" s="77" t="s">
        <v>113</v>
      </c>
      <c r="D68" s="74" t="s">
        <v>258</v>
      </c>
      <c r="E68" s="113"/>
      <c r="F68" s="114"/>
      <c r="G68" s="115"/>
      <c r="H68" s="115"/>
      <c r="I68" s="116"/>
      <c r="J68" s="112"/>
    </row>
    <row r="69" spans="1:10" ht="15.3" customHeight="1">
      <c r="A69" s="92">
        <v>63</v>
      </c>
      <c r="B69" s="79" t="s">
        <v>115</v>
      </c>
      <c r="C69" s="77" t="s">
        <v>33</v>
      </c>
      <c r="D69" s="74" t="s">
        <v>259</v>
      </c>
      <c r="E69" s="113"/>
      <c r="F69" s="114"/>
      <c r="G69" s="115"/>
      <c r="H69" s="115"/>
      <c r="I69" s="116"/>
      <c r="J69" s="112"/>
    </row>
    <row r="70" spans="1:10" ht="20.399999999999999" customHeight="1">
      <c r="A70" s="92">
        <v>64</v>
      </c>
      <c r="B70" s="79" t="s">
        <v>116</v>
      </c>
      <c r="C70" s="81" t="s">
        <v>33</v>
      </c>
      <c r="D70" s="74" t="s">
        <v>260</v>
      </c>
      <c r="E70" s="113"/>
      <c r="F70" s="114"/>
      <c r="G70" s="115"/>
      <c r="H70" s="115"/>
      <c r="I70" s="116"/>
      <c r="J70" s="112"/>
    </row>
    <row r="71" spans="1:10" ht="46.8" customHeight="1">
      <c r="A71" s="92">
        <v>65</v>
      </c>
      <c r="B71" s="88" t="s">
        <v>118</v>
      </c>
      <c r="C71" s="77" t="s">
        <v>119</v>
      </c>
      <c r="D71" s="74" t="s">
        <v>261</v>
      </c>
      <c r="E71" s="113"/>
      <c r="F71" s="114"/>
      <c r="G71" s="115"/>
      <c r="H71" s="115"/>
      <c r="I71" s="116"/>
      <c r="J71" s="112"/>
    </row>
    <row r="72" spans="1:10" ht="59.4" customHeight="1">
      <c r="A72" s="92">
        <v>66</v>
      </c>
      <c r="B72" s="89" t="s">
        <v>231</v>
      </c>
      <c r="C72" s="77" t="s">
        <v>119</v>
      </c>
      <c r="D72" s="74" t="s">
        <v>267</v>
      </c>
      <c r="E72" s="113"/>
      <c r="F72" s="114"/>
      <c r="G72" s="115"/>
      <c r="H72" s="115"/>
      <c r="I72" s="116"/>
      <c r="J72" s="112"/>
    </row>
    <row r="73" spans="1:10" ht="27.3" customHeight="1">
      <c r="A73" s="92">
        <v>67</v>
      </c>
      <c r="B73" s="79" t="s">
        <v>295</v>
      </c>
      <c r="C73" s="90" t="s">
        <v>119</v>
      </c>
      <c r="D73" s="74" t="s">
        <v>284</v>
      </c>
      <c r="E73" s="113"/>
      <c r="F73" s="114"/>
      <c r="G73" s="115"/>
      <c r="H73" s="115"/>
      <c r="I73" s="116"/>
      <c r="J73" s="112"/>
    </row>
    <row r="74" spans="1:10" ht="43.8" customHeight="1">
      <c r="A74" s="92">
        <v>68</v>
      </c>
      <c r="B74" s="83" t="s">
        <v>229</v>
      </c>
      <c r="C74" s="90" t="s">
        <v>33</v>
      </c>
      <c r="D74" s="74" t="s">
        <v>268</v>
      </c>
      <c r="E74" s="113"/>
      <c r="F74" s="114"/>
      <c r="G74" s="115"/>
      <c r="H74" s="115"/>
      <c r="I74" s="116"/>
      <c r="J74" s="112"/>
    </row>
    <row r="75" spans="1:10" ht="43.8" customHeight="1">
      <c r="A75" s="92">
        <v>69</v>
      </c>
      <c r="B75" s="83" t="s">
        <v>230</v>
      </c>
      <c r="C75" s="90" t="s">
        <v>33</v>
      </c>
      <c r="D75" s="74" t="s">
        <v>269</v>
      </c>
      <c r="E75" s="113"/>
      <c r="F75" s="114"/>
      <c r="G75" s="115"/>
      <c r="H75" s="115"/>
      <c r="I75" s="116"/>
      <c r="J75" s="112"/>
    </row>
    <row r="76" spans="1:10" ht="22.2" customHeight="1">
      <c r="A76" s="92">
        <v>70</v>
      </c>
      <c r="B76" s="79" t="s">
        <v>121</v>
      </c>
      <c r="C76" s="77" t="s">
        <v>33</v>
      </c>
      <c r="D76" s="74" t="s">
        <v>117</v>
      </c>
      <c r="E76" s="113"/>
      <c r="F76" s="114"/>
      <c r="G76" s="115"/>
      <c r="H76" s="115"/>
      <c r="I76" s="116"/>
      <c r="J76" s="112"/>
    </row>
    <row r="77" spans="1:10" ht="20.399999999999999" customHeight="1">
      <c r="A77" s="92">
        <v>71</v>
      </c>
      <c r="B77" s="79" t="s">
        <v>122</v>
      </c>
      <c r="C77" s="75" t="s">
        <v>33</v>
      </c>
      <c r="D77" s="74" t="s">
        <v>262</v>
      </c>
      <c r="E77" s="113"/>
      <c r="F77" s="114"/>
      <c r="G77" s="115"/>
      <c r="H77" s="115"/>
      <c r="I77" s="116"/>
      <c r="J77" s="112"/>
    </row>
    <row r="78" spans="1:10" ht="66" customHeight="1">
      <c r="A78" s="92">
        <v>72</v>
      </c>
      <c r="B78" s="91" t="s">
        <v>123</v>
      </c>
      <c r="C78" s="77" t="s">
        <v>23</v>
      </c>
      <c r="D78" s="74" t="s">
        <v>263</v>
      </c>
      <c r="E78" s="113"/>
      <c r="F78" s="114"/>
      <c r="G78" s="115"/>
      <c r="H78" s="115"/>
      <c r="I78" s="116"/>
      <c r="J78" s="112"/>
    </row>
    <row r="79" spans="1:10" ht="19.8" customHeight="1">
      <c r="A79" s="92">
        <v>73</v>
      </c>
      <c r="B79" s="72" t="s">
        <v>124</v>
      </c>
      <c r="C79" s="77" t="s">
        <v>33</v>
      </c>
      <c r="D79" s="74" t="s">
        <v>260</v>
      </c>
      <c r="E79" s="113"/>
      <c r="F79" s="114"/>
      <c r="G79" s="115"/>
      <c r="H79" s="115"/>
      <c r="I79" s="116"/>
      <c r="J79" s="112"/>
    </row>
    <row r="80" spans="1:10" ht="19.8" customHeight="1">
      <c r="A80" s="92">
        <v>74</v>
      </c>
      <c r="B80" s="118" t="s">
        <v>222</v>
      </c>
      <c r="C80" s="77" t="s">
        <v>23</v>
      </c>
      <c r="D80" s="74" t="s">
        <v>107</v>
      </c>
      <c r="E80" s="113"/>
      <c r="F80" s="114"/>
      <c r="G80" s="115"/>
      <c r="H80" s="115"/>
      <c r="I80" s="116"/>
      <c r="J80" s="112"/>
    </row>
    <row r="81" spans="1:11" ht="73.8" customHeight="1">
      <c r="A81" s="92">
        <v>75</v>
      </c>
      <c r="B81" s="118" t="s">
        <v>223</v>
      </c>
      <c r="C81" s="77" t="s">
        <v>33</v>
      </c>
      <c r="D81" s="74" t="s">
        <v>270</v>
      </c>
      <c r="E81" s="113"/>
      <c r="F81" s="114"/>
      <c r="G81" s="115"/>
      <c r="H81" s="115"/>
      <c r="I81" s="116"/>
      <c r="J81" s="112"/>
    </row>
    <row r="82" spans="1:11" ht="19.8" customHeight="1">
      <c r="A82" s="92">
        <v>76</v>
      </c>
      <c r="B82" s="118" t="s">
        <v>224</v>
      </c>
      <c r="C82" s="77" t="s">
        <v>33</v>
      </c>
      <c r="D82" s="74" t="s">
        <v>271</v>
      </c>
      <c r="E82" s="113"/>
      <c r="F82" s="114"/>
      <c r="G82" s="115"/>
      <c r="H82" s="115"/>
      <c r="I82" s="116"/>
      <c r="J82" s="112"/>
    </row>
    <row r="83" spans="1:11" ht="19.8" customHeight="1">
      <c r="A83" s="92">
        <v>77</v>
      </c>
      <c r="B83" s="118" t="s">
        <v>225</v>
      </c>
      <c r="C83" s="77" t="s">
        <v>33</v>
      </c>
      <c r="D83" s="74" t="s">
        <v>272</v>
      </c>
      <c r="E83" s="113"/>
      <c r="F83" s="114"/>
      <c r="G83" s="115"/>
      <c r="H83" s="115"/>
      <c r="I83" s="116"/>
      <c r="J83" s="112"/>
    </row>
    <row r="84" spans="1:11" ht="27.3" customHeight="1">
      <c r="A84" s="92">
        <v>78</v>
      </c>
      <c r="B84" s="88" t="s">
        <v>125</v>
      </c>
      <c r="C84" s="77" t="s">
        <v>23</v>
      </c>
      <c r="D84" s="74" t="s">
        <v>245</v>
      </c>
      <c r="E84" s="113"/>
      <c r="F84" s="114"/>
      <c r="G84" s="115"/>
      <c r="H84" s="115"/>
      <c r="I84" s="116"/>
      <c r="J84" s="112"/>
    </row>
    <row r="85" spans="1:11" ht="27.3" customHeight="1">
      <c r="A85" s="92">
        <v>79</v>
      </c>
      <c r="B85" s="72" t="s">
        <v>126</v>
      </c>
      <c r="C85" s="77" t="s">
        <v>220</v>
      </c>
      <c r="D85" s="74" t="s">
        <v>255</v>
      </c>
      <c r="E85" s="113"/>
      <c r="F85" s="114"/>
      <c r="G85" s="115"/>
      <c r="H85" s="115"/>
      <c r="I85" s="116"/>
      <c r="J85" s="112"/>
    </row>
    <row r="86" spans="1:11" ht="27.3" customHeight="1">
      <c r="A86" s="92">
        <v>80</v>
      </c>
      <c r="B86" s="72" t="s">
        <v>127</v>
      </c>
      <c r="C86" s="77" t="s">
        <v>220</v>
      </c>
      <c r="D86" s="74" t="s">
        <v>120</v>
      </c>
      <c r="E86" s="113"/>
      <c r="F86" s="114"/>
      <c r="G86" s="115"/>
      <c r="H86" s="115"/>
      <c r="I86" s="116"/>
      <c r="J86" s="112"/>
    </row>
    <row r="87" spans="1:11" ht="27.3" customHeight="1">
      <c r="A87" s="92">
        <v>81</v>
      </c>
      <c r="B87" s="72" t="s">
        <v>128</v>
      </c>
      <c r="C87" s="77" t="s">
        <v>220</v>
      </c>
      <c r="D87" s="74" t="s">
        <v>105</v>
      </c>
      <c r="E87" s="113"/>
      <c r="F87" s="114"/>
      <c r="G87" s="115"/>
      <c r="H87" s="115"/>
      <c r="I87" s="116"/>
      <c r="J87" s="112"/>
    </row>
    <row r="88" spans="1:11" ht="27.3" customHeight="1">
      <c r="A88" s="92">
        <v>82</v>
      </c>
      <c r="B88" s="79" t="s">
        <v>129</v>
      </c>
      <c r="C88" s="77" t="s">
        <v>220</v>
      </c>
      <c r="D88" s="74" t="s">
        <v>105</v>
      </c>
      <c r="E88" s="113"/>
      <c r="F88" s="114"/>
      <c r="G88" s="115"/>
      <c r="H88" s="115"/>
      <c r="I88" s="116"/>
      <c r="J88" s="112"/>
    </row>
    <row r="89" spans="1:11" ht="27.3" customHeight="1">
      <c r="A89" s="92">
        <v>83</v>
      </c>
      <c r="B89" s="111" t="s">
        <v>131</v>
      </c>
      <c r="C89" s="77" t="s">
        <v>23</v>
      </c>
      <c r="D89" s="74" t="s">
        <v>104</v>
      </c>
      <c r="E89" s="113"/>
      <c r="F89" s="114"/>
      <c r="G89" s="115"/>
      <c r="H89" s="115"/>
      <c r="I89" s="116"/>
      <c r="J89" s="112"/>
    </row>
    <row r="90" spans="1:11" ht="27.3" customHeight="1">
      <c r="A90" s="92">
        <v>84</v>
      </c>
      <c r="B90" s="111" t="s">
        <v>218</v>
      </c>
      <c r="C90" s="77" t="s">
        <v>33</v>
      </c>
      <c r="D90" s="74" t="s">
        <v>264</v>
      </c>
      <c r="E90" s="113"/>
      <c r="F90" s="114"/>
      <c r="G90" s="115"/>
      <c r="H90" s="115"/>
      <c r="I90" s="116"/>
      <c r="J90" s="112"/>
    </row>
    <row r="91" spans="1:11" ht="44.7" customHeight="1">
      <c r="A91" s="138"/>
      <c r="B91" s="138"/>
      <c r="C91" s="65"/>
      <c r="D91" s="65"/>
      <c r="E91" s="139" t="s">
        <v>132</v>
      </c>
      <c r="F91" s="139"/>
      <c r="G91" s="139"/>
      <c r="H91" s="119"/>
      <c r="I91" s="120"/>
      <c r="J91" s="121"/>
      <c r="K91" s="122" t="e">
        <f>SUM(#REF!,#REF!,#REF!)</f>
        <v>#REF!</v>
      </c>
    </row>
    <row r="92" spans="1:11" ht="70.5" customHeight="1">
      <c r="A92" s="95" t="s">
        <v>58</v>
      </c>
      <c r="B92" s="140" t="s">
        <v>294</v>
      </c>
      <c r="C92" s="140"/>
      <c r="D92" s="140"/>
      <c r="E92" s="140"/>
      <c r="F92" s="140"/>
      <c r="G92" s="140"/>
      <c r="H92" s="140"/>
      <c r="I92" s="140"/>
      <c r="J92" s="140"/>
      <c r="K92" s="140"/>
    </row>
    <row r="93" spans="1:11" ht="19.5" customHeight="1">
      <c r="A93" s="95" t="s">
        <v>59</v>
      </c>
      <c r="B93" s="123" t="s">
        <v>60</v>
      </c>
      <c r="C93" s="95"/>
      <c r="D93" s="96"/>
      <c r="E93" s="124"/>
      <c r="F93" s="124"/>
      <c r="G93" s="124"/>
      <c r="H93" s="124"/>
      <c r="I93" s="124"/>
      <c r="J93" s="124"/>
      <c r="K93" s="124"/>
    </row>
    <row r="94" spans="1:11" ht="12.75" customHeight="1">
      <c r="B94" s="134" t="s">
        <v>61</v>
      </c>
      <c r="C94" s="134"/>
      <c r="D94" s="134"/>
      <c r="E94" s="134"/>
      <c r="F94" s="134"/>
      <c r="G94" s="134"/>
      <c r="H94" s="134"/>
      <c r="I94" s="134"/>
      <c r="J94" s="134"/>
      <c r="K94" s="134"/>
    </row>
    <row r="95" spans="1:11" ht="12.75" customHeight="1">
      <c r="B95" s="134" t="s">
        <v>62</v>
      </c>
      <c r="C95" s="134"/>
      <c r="D95" s="134"/>
      <c r="E95" s="134"/>
      <c r="F95" s="134"/>
      <c r="G95" s="134"/>
      <c r="H95" s="134"/>
      <c r="I95" s="134"/>
      <c r="J95" s="134"/>
      <c r="K95" s="134"/>
    </row>
  </sheetData>
  <sheetProtection selectLockedCells="1" selectUnlockedCells="1"/>
  <mergeCells count="10">
    <mergeCell ref="B95:K95"/>
    <mergeCell ref="G1:H1"/>
    <mergeCell ref="A2:H2"/>
    <mergeCell ref="A3:J3"/>
    <mergeCell ref="A91:B91"/>
    <mergeCell ref="E91:G91"/>
    <mergeCell ref="B92:K92"/>
    <mergeCell ref="B94:K94"/>
    <mergeCell ref="I1:J1"/>
    <mergeCell ref="I2:J2"/>
  </mergeCells>
  <pageMargins left="0.55138888888888893" right="0.55138888888888893" top="0.78749999999999998" bottom="0.78749999999999998" header="0.51181102362204722" footer="0.51181102362204722"/>
  <pageSetup paperSize="9" scale="74"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Zakresy nazwane</vt:lpstr>
      </vt:variant>
      <vt:variant>
        <vt:i4>8</vt:i4>
      </vt:variant>
    </vt:vector>
  </HeadingPairs>
  <TitlesOfParts>
    <vt:vector size="10" baseType="lpstr">
      <vt:lpstr>Zadanie nr 1</vt:lpstr>
      <vt:lpstr>Zadanie nr 2</vt:lpstr>
      <vt:lpstr>'Zadanie nr 2'!Excel_BuiltIn_Print_Area</vt:lpstr>
      <vt:lpstr>'Zadanie nr 1'!Excel_BuiltIn_Print_Titles</vt:lpstr>
      <vt:lpstr>'Zadanie nr 2'!Excel_BuiltIn_Print_Titles</vt:lpstr>
      <vt:lpstr>Excel_BuiltIn_Print_Titles_1</vt:lpstr>
      <vt:lpstr>Excel_BuiltIn_Print_Titles_4</vt:lpstr>
      <vt:lpstr>'Zadanie nr 2'!Obszar_wydruku</vt:lpstr>
      <vt:lpstr>'Zadanie nr 1'!Tytuły_wydruku</vt:lpstr>
      <vt:lpstr>'Zadanie nr 2'!Tytuły_wydruku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Alicja Kliczka</dc:creator>
  <cp:lastModifiedBy>a.kliczka</cp:lastModifiedBy>
  <cp:lastPrinted>2023-06-15T06:27:33Z</cp:lastPrinted>
  <dcterms:created xsi:type="dcterms:W3CDTF">2023-06-02T12:05:06Z</dcterms:created>
  <dcterms:modified xsi:type="dcterms:W3CDTF">2023-06-19T10:58:45Z</dcterms:modified>
</cp:coreProperties>
</file>